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480" windowWidth="19200" windowHeight="11250" tabRatio="716" activeTab="2"/>
  </bookViews>
  <sheets>
    <sheet name="Summary" sheetId="1" r:id="rId1"/>
    <sheet name="图示" sheetId="5" r:id="rId2"/>
    <sheet name="第1轮 " sheetId="3" r:id="rId3"/>
    <sheet name="第2轮" sheetId="7" r:id="rId4"/>
    <sheet name="定版" sheetId="8" r:id="rId5"/>
    <sheet name="总的buglist" sheetId="6" r:id="rId6"/>
  </sheets>
  <definedNames>
    <definedName name="_xlnm._FilterDatabase" localSheetId="2" hidden="1">'第1轮 '!$B$4:$J$32</definedName>
    <definedName name="_xlnm._FilterDatabase" localSheetId="5" hidden="1">总的buglist!$B$3:$J$42</definedName>
  </definedNames>
  <calcPr calcId="145621"/>
</workbook>
</file>

<file path=xl/calcChain.xml><?xml version="1.0" encoding="utf-8"?>
<calcChain xmlns="http://schemas.openxmlformats.org/spreadsheetml/2006/main">
  <c r="C11" i="5" l="1"/>
  <c r="C9" i="5"/>
  <c r="G11" i="5" l="1"/>
  <c r="F11" i="5"/>
  <c r="E11" i="5"/>
  <c r="D11" i="5"/>
  <c r="H11" i="5" l="1"/>
  <c r="G9" i="5"/>
  <c r="F9" i="5"/>
  <c r="E9" i="5"/>
  <c r="D9" i="5"/>
  <c r="D8" i="5"/>
  <c r="F10" i="5"/>
  <c r="E10" i="5"/>
  <c r="D10" i="5"/>
  <c r="C10" i="5"/>
  <c r="G10" i="5"/>
  <c r="K14" i="5" l="1"/>
  <c r="G12" i="5" l="1"/>
  <c r="F12" i="5"/>
  <c r="E12" i="5"/>
  <c r="D12" i="5"/>
  <c r="C12" i="5"/>
  <c r="G8" i="5"/>
  <c r="F8" i="5"/>
  <c r="E8" i="5"/>
  <c r="C8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F14" i="5" l="1"/>
  <c r="E14" i="5"/>
  <c r="C14" i="5"/>
  <c r="G14" i="5"/>
  <c r="D14" i="5"/>
  <c r="H6" i="5"/>
  <c r="H5" i="5"/>
  <c r="H12" i="5"/>
  <c r="H7" i="5"/>
  <c r="H8" i="5"/>
  <c r="H9" i="5"/>
  <c r="E6" i="1" s="1"/>
  <c r="H10" i="5"/>
  <c r="H14" i="5" l="1"/>
  <c r="K15" i="5"/>
  <c r="I5" i="1" l="1"/>
  <c r="G13" i="5"/>
  <c r="G6" i="1"/>
  <c r="D13" i="5"/>
  <c r="E13" i="5"/>
  <c r="F13" i="5"/>
  <c r="C6" i="1"/>
  <c r="G5" i="1"/>
  <c r="C13" i="5"/>
  <c r="H13" i="5" l="1"/>
  <c r="C5" i="1" s="1"/>
  <c r="E5" i="1"/>
</calcChain>
</file>

<file path=xl/comments1.xml><?xml version="1.0" encoding="utf-8"?>
<comments xmlns="http://schemas.openxmlformats.org/spreadsheetml/2006/main">
  <authors>
    <author>作者</author>
  </authors>
  <commentList>
    <comment ref="D6" authorId="0">
      <text>
        <r>
          <rPr>
            <sz val="9"/>
            <color indexed="81"/>
            <rFont val="宋体"/>
            <family val="3"/>
            <charset val="134"/>
          </rPr>
          <t>包括：Postponed、External、Won't Fix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包括：Open、Reopened、In Progress状态的Bug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9" authorId="0">
      <text>
        <r>
          <rPr>
            <sz val="9"/>
            <color indexed="81"/>
            <rFont val="宋体"/>
            <family val="3"/>
            <charset val="134"/>
          </rPr>
          <t>包括：Postponed、External</t>
        </r>
      </text>
    </comment>
    <comment ref="B10" authorId="0">
      <text>
        <r>
          <rPr>
            <sz val="9"/>
            <color indexed="81"/>
            <rFont val="宋体"/>
            <family val="3"/>
            <charset val="134"/>
          </rPr>
          <t>包括：By Design、Duplicate、Not Repro</t>
        </r>
      </text>
    </comment>
    <comment ref="B11" authorId="0">
      <text>
        <r>
          <rPr>
            <sz val="9"/>
            <color indexed="81"/>
            <rFont val="宋体"/>
            <family val="3"/>
            <charset val="134"/>
          </rPr>
          <t xml:space="preserve">包括：Won't Fix
</t>
        </r>
      </text>
    </comment>
    <comment ref="B35" authorId="0">
      <text>
        <r>
          <rPr>
            <sz val="9"/>
            <color indexed="81"/>
            <rFont val="宋体"/>
            <family val="3"/>
            <charset val="134"/>
          </rPr>
          <t>包括：Open、Reopened、In Progress状态的Bug</t>
        </r>
      </text>
    </comment>
    <comment ref="B37" authorId="0">
      <text>
        <r>
          <rPr>
            <sz val="9"/>
            <color indexed="81"/>
            <rFont val="宋体"/>
            <family val="3"/>
            <charset val="134"/>
          </rPr>
          <t>包括：Postponed、External</t>
        </r>
      </text>
    </comment>
    <comment ref="B38" authorId="0">
      <text>
        <r>
          <rPr>
            <sz val="9"/>
            <color indexed="81"/>
            <rFont val="宋体"/>
            <family val="3"/>
            <charset val="134"/>
          </rPr>
          <t>包括：By Design、Duplicate、Not Repro</t>
        </r>
      </text>
    </comment>
    <comment ref="B39" authorId="0">
      <text>
        <r>
          <rPr>
            <sz val="9"/>
            <color indexed="81"/>
            <rFont val="宋体"/>
            <family val="3"/>
            <charset val="134"/>
          </rPr>
          <t xml:space="preserve">包括：Won't Fix
</t>
        </r>
      </text>
    </comment>
  </commentList>
</comments>
</file>

<file path=xl/sharedStrings.xml><?xml version="1.0" encoding="utf-8"?>
<sst xmlns="http://schemas.openxmlformats.org/spreadsheetml/2006/main" count="755" uniqueCount="216">
  <si>
    <t>Key</t>
  </si>
  <si>
    <t>Open</t>
  </si>
  <si>
    <t>Resolved</t>
  </si>
  <si>
    <t>Count</t>
    <phoneticPr fontId="4" type="noConversion"/>
  </si>
  <si>
    <t>Total</t>
    <phoneticPr fontId="9" type="noConversion"/>
  </si>
  <si>
    <t>Open</t>
    <phoneticPr fontId="6" type="noConversion"/>
  </si>
  <si>
    <t>Reopened</t>
    <phoneticPr fontId="6" type="noConversion"/>
  </si>
  <si>
    <t>In Progress</t>
    <phoneticPr fontId="6" type="noConversion"/>
  </si>
  <si>
    <t>NO.</t>
    <phoneticPr fontId="6" type="noConversion"/>
  </si>
  <si>
    <t>Closed_Fixed</t>
    <phoneticPr fontId="9" type="noConversion"/>
  </si>
  <si>
    <t>Total</t>
    <phoneticPr fontId="9" type="noConversion"/>
  </si>
  <si>
    <t>Closed_Fixed</t>
    <phoneticPr fontId="9" type="noConversion"/>
  </si>
  <si>
    <t>Resolved_Fixed</t>
    <phoneticPr fontId="9" type="noConversion"/>
  </si>
  <si>
    <t>未解决bug</t>
    <phoneticPr fontId="9" type="noConversion"/>
  </si>
  <si>
    <t>Reopened</t>
    <phoneticPr fontId="9" type="noConversion"/>
  </si>
  <si>
    <t>In Progress</t>
    <phoneticPr fontId="9" type="noConversion"/>
  </si>
  <si>
    <t>Resolved_Fixed</t>
    <phoneticPr fontId="6" type="noConversion"/>
  </si>
  <si>
    <t>Closed_Fixed</t>
    <phoneticPr fontId="6" type="noConversion"/>
  </si>
  <si>
    <t>未解决</t>
  </si>
  <si>
    <t>Fixed</t>
  </si>
  <si>
    <t>P2 主要-顺序处理</t>
  </si>
  <si>
    <t>聂俊江</t>
  </si>
  <si>
    <t>P1 关键-插队处理</t>
  </si>
  <si>
    <t>刘研国</t>
  </si>
  <si>
    <t>姚姗</t>
  </si>
  <si>
    <t>张晴</t>
  </si>
  <si>
    <t>翟雪莲</t>
  </si>
  <si>
    <t>其他</t>
  </si>
  <si>
    <t>测试小结</t>
  </si>
  <si>
    <t>测试类型</t>
    <phoneticPr fontId="6" type="noConversion"/>
  </si>
  <si>
    <t>项目名称</t>
    <phoneticPr fontId="6" type="noConversion"/>
  </si>
  <si>
    <t>版本号</t>
    <phoneticPr fontId="6" type="noConversion"/>
  </si>
  <si>
    <t>测试时间</t>
    <phoneticPr fontId="6" type="noConversion"/>
  </si>
  <si>
    <t>作者</t>
    <phoneticPr fontId="6" type="noConversion"/>
  </si>
  <si>
    <t>测试阶段</t>
    <phoneticPr fontId="6" type="noConversion"/>
  </si>
  <si>
    <t>测试机</t>
    <phoneticPr fontId="6" type="noConversion"/>
  </si>
  <si>
    <t>OS版本</t>
    <phoneticPr fontId="6" type="noConversion"/>
  </si>
  <si>
    <t>Bug总数</t>
    <phoneticPr fontId="6" type="noConversion"/>
  </si>
  <si>
    <t>延期bug数</t>
    <phoneticPr fontId="6" type="noConversion"/>
  </si>
  <si>
    <t>本轮提交的Bug统计</t>
    <phoneticPr fontId="6" type="noConversion"/>
  </si>
  <si>
    <t>测试总结</t>
    <phoneticPr fontId="6" type="noConversion"/>
  </si>
  <si>
    <t>测试目的</t>
    <phoneticPr fontId="6" type="noConversion"/>
  </si>
  <si>
    <t>计划时间</t>
    <phoneticPr fontId="6" type="noConversion"/>
  </si>
  <si>
    <t>实际时间</t>
    <phoneticPr fontId="6" type="noConversion"/>
  </si>
  <si>
    <t>测试者</t>
    <phoneticPr fontId="6" type="noConversion"/>
  </si>
  <si>
    <t>开始时间</t>
    <phoneticPr fontId="6" type="noConversion"/>
  </si>
  <si>
    <t>结束时间</t>
    <phoneticPr fontId="6" type="noConversion"/>
  </si>
  <si>
    <t>概要</t>
  </si>
  <si>
    <t>开发者</t>
  </si>
  <si>
    <t>报告人</t>
  </si>
  <si>
    <t>优先级</t>
  </si>
  <si>
    <t>状态</t>
  </si>
  <si>
    <t>解决</t>
  </si>
  <si>
    <t xml:space="preserve">第N轮测试  </t>
    <phoneticPr fontId="4" type="noConversion"/>
  </si>
  <si>
    <t>Bug总数</t>
    <phoneticPr fontId="4" type="noConversion"/>
  </si>
  <si>
    <t>模块</t>
    <phoneticPr fontId="4" type="noConversion"/>
  </si>
  <si>
    <r>
      <t xml:space="preserve">P0、1级 </t>
    </r>
    <r>
      <rPr>
        <b/>
        <sz val="9"/>
        <rFont val="微软雅黑"/>
        <family val="2"/>
        <charset val="134"/>
      </rPr>
      <t>Bug数</t>
    </r>
    <phoneticPr fontId="4" type="noConversion"/>
  </si>
  <si>
    <t>模块</t>
    <phoneticPr fontId="9" type="noConversion"/>
  </si>
  <si>
    <t>第1轮</t>
    <phoneticPr fontId="4" type="noConversion"/>
  </si>
  <si>
    <t>定版</t>
    <phoneticPr fontId="9" type="noConversion"/>
  </si>
  <si>
    <t>Actived</t>
    <phoneticPr fontId="9" type="noConversion"/>
  </si>
  <si>
    <t>Owner</t>
    <phoneticPr fontId="9" type="noConversion"/>
  </si>
  <si>
    <t>客户端</t>
    <phoneticPr fontId="9" type="noConversion"/>
  </si>
  <si>
    <t>后台</t>
    <phoneticPr fontId="9" type="noConversion"/>
  </si>
  <si>
    <t>产品&amp;UI</t>
    <phoneticPr fontId="9" type="noConversion"/>
  </si>
  <si>
    <t xml:space="preserve"> </t>
    <phoneticPr fontId="9" type="noConversion"/>
  </si>
  <si>
    <t>翟雪莲</t>
    <phoneticPr fontId="6" type="noConversion"/>
  </si>
  <si>
    <t>翟雪莲</t>
    <phoneticPr fontId="6" type="noConversion"/>
  </si>
  <si>
    <t>延期bug</t>
    <phoneticPr fontId="9" type="noConversion"/>
  </si>
  <si>
    <t>无效bug</t>
    <phoneticPr fontId="9" type="noConversion"/>
  </si>
  <si>
    <t>当前bug分布状态</t>
    <phoneticPr fontId="9" type="noConversion"/>
  </si>
  <si>
    <t>P0 紧急-立即处理</t>
    <phoneticPr fontId="9" type="noConversion"/>
  </si>
  <si>
    <t>P1 关键-插队处理</t>
    <phoneticPr fontId="9" type="noConversion"/>
  </si>
  <si>
    <t>P2 主要-顺序处理</t>
    <phoneticPr fontId="9" type="noConversion"/>
  </si>
  <si>
    <t>P3 次要-顺序处理</t>
    <phoneticPr fontId="9" type="noConversion"/>
  </si>
  <si>
    <t>P4 细节-追求极致</t>
    <phoneticPr fontId="9" type="noConversion"/>
  </si>
  <si>
    <t>不修复bug</t>
    <phoneticPr fontId="9" type="noConversion"/>
  </si>
  <si>
    <t>项目bug统计</t>
    <phoneticPr fontId="9" type="noConversion"/>
  </si>
  <si>
    <t>第1轮</t>
    <phoneticPr fontId="9" type="noConversion"/>
  </si>
  <si>
    <t>第2轮</t>
    <phoneticPr fontId="9" type="noConversion"/>
  </si>
  <si>
    <t>验收</t>
    <phoneticPr fontId="9" type="noConversion"/>
  </si>
  <si>
    <t>本轮总提交数量</t>
    <phoneticPr fontId="9" type="noConversion"/>
  </si>
  <si>
    <t>延期bug</t>
    <phoneticPr fontId="9" type="noConversion"/>
  </si>
  <si>
    <t>无效bug</t>
    <phoneticPr fontId="9" type="noConversion"/>
  </si>
  <si>
    <t>不修复bug</t>
    <phoneticPr fontId="9" type="noConversion"/>
  </si>
  <si>
    <t>P0~P2数量</t>
    <phoneticPr fontId="9" type="noConversion"/>
  </si>
  <si>
    <t>P3~P4数量</t>
    <phoneticPr fontId="9" type="noConversion"/>
  </si>
  <si>
    <t>Active Bug Owner分布</t>
    <phoneticPr fontId="9" type="noConversion"/>
  </si>
  <si>
    <t>Closed</t>
  </si>
  <si>
    <t>Won't Fix</t>
  </si>
  <si>
    <t>高峰</t>
  </si>
  <si>
    <t>P0 紧急-立即处理</t>
  </si>
  <si>
    <t>来红波</t>
  </si>
  <si>
    <t>林南</t>
  </si>
  <si>
    <t>Reopened</t>
  </si>
  <si>
    <t>micuncang</t>
  </si>
  <si>
    <t>名片通 for Android V3.8_第1轮Buglist</t>
    <phoneticPr fontId="4" type="noConversion"/>
  </si>
  <si>
    <t>名片通 for Android V3.8_总的Buglist</t>
    <phoneticPr fontId="9" type="noConversion"/>
  </si>
  <si>
    <t>名片通Android</t>
    <phoneticPr fontId="6" type="noConversion"/>
  </si>
  <si>
    <t>V3.8</t>
    <phoneticPr fontId="6" type="noConversion"/>
  </si>
  <si>
    <t>三星I9250/三星Note2/Note3/LG Nexus4/三星S3</t>
    <phoneticPr fontId="6" type="noConversion"/>
  </si>
  <si>
    <t>4.1/4.2/4.4</t>
    <phoneticPr fontId="6" type="noConversion"/>
  </si>
  <si>
    <t>JWCA-537</t>
  </si>
  <si>
    <t>【名片通_Android_V3.8_Pre】附图名片（王传前），电话邮箱等信息前是Icon标识，不是文字描述，将手机号和邮箱识别到[公司]字段（附图）</t>
  </si>
  <si>
    <t>jingwei_ocr</t>
  </si>
  <si>
    <t>OCR</t>
  </si>
  <si>
    <t>JWCA-536</t>
  </si>
  <si>
    <t>【名片通_Android_V3.8_Pre】中文名片，有拼音，识别出了英文姓名，但是并没有对应的裁剪区域，且识别错误</t>
  </si>
  <si>
    <t>JWCA-535</t>
  </si>
  <si>
    <t>【名片通_Android_V3.8_Pre】无法识别同一字段有两种字号的情况</t>
  </si>
  <si>
    <t>JWCA-534</t>
  </si>
  <si>
    <t>【名片通_Android_V3.8_Pre】新建名片-从相册导入名片，裁边过多，附图名片（陈立坤）将电话号码裁掉了</t>
  </si>
  <si>
    <t>JWCA-533</t>
  </si>
  <si>
    <t>【名片通_Android_V3.8_Pre】一张中文名片，姓名识别率很低，成功率大约1/10</t>
  </si>
  <si>
    <t>JWCA-532</t>
  </si>
  <si>
    <t>【名片通_Android_V3.8_Pre】大写的邮箱被识别成小写的了</t>
  </si>
  <si>
    <t>JWCA-531</t>
  </si>
  <si>
    <t>【名片通_Android_V3.8_Pre】中文名片，识别并保存之后，姓和名之间有空格</t>
  </si>
  <si>
    <t>JWCA-530</t>
  </si>
  <si>
    <t>【名片通_Android_V3.8_Pre】英文名片，同一个字段，在名片上有换行，识别之后英文单词之间无空格</t>
  </si>
  <si>
    <t>JWCA-529</t>
  </si>
  <si>
    <t>【名片通_Android_V3.8_Pre】首次启动App，在翻页引导图页Kill进程，重新启动App，会展示后台上传的开机画面，然后是翻页引导图</t>
  </si>
  <si>
    <t>huangrujing</t>
  </si>
  <si>
    <t>注册、登录、升级、启动</t>
  </si>
  <si>
    <t>JWCA-528</t>
  </si>
  <si>
    <t>【名片通_Android_V3.8_Pre】名片中，公司名字中有艺术字，识别效果不好（附图）</t>
  </si>
  <si>
    <t>JWCA-527</t>
  </si>
  <si>
    <t>【名片通_Android_V3.8_Pre】对餐馆订餐名片，姓名字段识别效果不好，（附图）</t>
  </si>
  <si>
    <t>JWCA-526</t>
  </si>
  <si>
    <t>【名片通_Android_V3.8_Pre】本地识别附图名片，姓名字段少一个字</t>
  </si>
  <si>
    <t>JWCA-525</t>
  </si>
  <si>
    <t>【名片通_Android_V3.8_Pre】本地是别的名片中，有两个地址，识别到一块啦（附图）</t>
  </si>
  <si>
    <t>JWCA-524</t>
  </si>
  <si>
    <t>【名片通_Android_V3.8_Pre】手里有一条三星Galaxy Nexus I9250，拍摄取景页面，会把名片拉伸（附图）</t>
  </si>
  <si>
    <t>拍摄</t>
  </si>
  <si>
    <t>JWCA-523</t>
  </si>
  <si>
    <t>【名片通_Android_V3.8_Pre】名片中的银行卡账号信息，总会识别成电话或地址（附图）</t>
  </si>
  <si>
    <t>JWCA-521</t>
  </si>
  <si>
    <t>【名片通_Android_V3.8_Pre】3G/2G网络，没有检测到开机画面</t>
  </si>
  <si>
    <t>JWCA-520</t>
  </si>
  <si>
    <t>【名片通_Android_V3.8_Pre】名片通获取开机图片，loadpic接口，返回值中的data.picUrl拼错了。</t>
  </si>
  <si>
    <t>JWCA-519</t>
  </si>
  <si>
    <t>【名片通_Android_V3.8_Pre】4.4(API19)以上版本的android系统手机。经纬名片通在名片夹-新建名片-从相册导入，选择名片照片上传，提示：该图片无法识别。</t>
  </si>
  <si>
    <t>名片夹、分组</t>
  </si>
  <si>
    <t>JWCA-518</t>
  </si>
  <si>
    <t>【名片通_Android_V3.8_Pre】附图名片无法识别</t>
  </si>
  <si>
    <t>JWCA-517</t>
  </si>
  <si>
    <t>【名片通_Android_V3.8_Pre】倒拍的名片识别效果不好</t>
  </si>
  <si>
    <t>JWCA-516</t>
  </si>
  <si>
    <t>【名片通_Android_V3.8_Pre】名片中的银行信息（开户行、账号），识别成了地址（附图）</t>
  </si>
  <si>
    <t>JWCA-515</t>
  </si>
  <si>
    <t>【名片通_Android_V3.8_Pre】名片中公司荣誉，识别成公司（附图）</t>
  </si>
  <si>
    <t>JWCA-514</t>
  </si>
  <si>
    <t>【名片通_Android_V3.8_Pre】英文名片中，姓名识别不是很好（附名片）</t>
  </si>
  <si>
    <t>JWCA-513</t>
  </si>
  <si>
    <t>【名片通_Android_V3.8_Pre】LGNexus4_4.4.2OS上，手机拍摄名片，名片夹Tab-新建名片-从相册导入，选择图片后，提示无法识别</t>
  </si>
  <si>
    <t>JWCA-512</t>
  </si>
  <si>
    <t>【名片通_Android_V3.8_Pre】手机竖版拍摄名片，名片夹Tab-新建名片-从相册导入，选择图片后，识别扫描动画显示不正确，导致无法识别（附图）</t>
  </si>
  <si>
    <t>JWCA-511</t>
  </si>
  <si>
    <t>【名片通_Android_V3.8_Pre】手机拍摄名片，名片夹Tab-新建名片-从相册导入，选择图片后，间隔2S左右后，才进入本地识别的扫描动画，间隔过长</t>
  </si>
  <si>
    <t>JWCA-510</t>
  </si>
  <si>
    <t>【名片通_Android_V3.8_Pre】LG Nexus 4，本地拍摄上传名片，必现崩溃，见log</t>
  </si>
  <si>
    <t>JWCA-509</t>
  </si>
  <si>
    <t>【名片通_Android_V3.7_pre】galaxy nexus接收不到push推送消息，有系统通知，但是消息页面没有行业人脉推荐</t>
  </si>
  <si>
    <t>消息&amp;Push</t>
  </si>
  <si>
    <t>OCR</t>
    <phoneticPr fontId="9" type="noConversion"/>
  </si>
  <si>
    <t>回归测试</t>
    <phoneticPr fontId="6" type="noConversion"/>
  </si>
  <si>
    <t>验证Resolved Bugs</t>
    <phoneticPr fontId="6" type="noConversion"/>
  </si>
  <si>
    <t>验证App性能</t>
    <phoneticPr fontId="6" type="noConversion"/>
  </si>
  <si>
    <t>JWCA-544</t>
  </si>
  <si>
    <t>【名片通_Android_V3.8_Pre】游客模式下，选择[没有名片，试用一下]，选择一名片后点击[识别]，当展示扫描动画时，按返回键，回到试用名片页，再点一次识别，会出现2个识别结果页面，体验不好</t>
  </si>
  <si>
    <t>梁先红</t>
  </si>
  <si>
    <t>P3 次要-顺序处理</t>
  </si>
  <si>
    <t>游客模式</t>
  </si>
  <si>
    <t>JWCA-543</t>
  </si>
  <si>
    <t>【名片通_Android_V3.8_Pre】游客模式下内置的第一个使用名片，识别结果中的邮箱与名片上不一致，体验不好</t>
  </si>
  <si>
    <t>JWCA-542</t>
  </si>
  <si>
    <t>【名片通_Android _V3.8_Pre】名片的通过微信分享功能不见了</t>
  </si>
  <si>
    <t>By Design</t>
  </si>
  <si>
    <t>名片详情页</t>
  </si>
  <si>
    <t>JWCA-540</t>
  </si>
  <si>
    <t>【名片通_Android_V3.8_Pre】名片拍斜的情况下，容易将logo识别为姓名</t>
  </si>
  <si>
    <t>JWCA-539</t>
  </si>
  <si>
    <t>【名片通_Android_V3.8_Pre】后台上传的开机画面，需求要求的显示时间是2s，当前时间过长</t>
  </si>
  <si>
    <t>JWCA-538</t>
  </si>
  <si>
    <t>【名片通_Android_V3.8_Pre】游客模式下内置的试用名片，IOS已替换，Android未替换</t>
  </si>
  <si>
    <t>Postponed</t>
  </si>
  <si>
    <t>方礼龙</t>
  </si>
  <si>
    <t>名片通 for Android V3.8_第2轮Buglist</t>
    <phoneticPr fontId="4" type="noConversion"/>
  </si>
  <si>
    <t>第2轮</t>
    <phoneticPr fontId="4" type="noConversion"/>
  </si>
  <si>
    <t>定版</t>
    <phoneticPr fontId="6" type="noConversion"/>
  </si>
  <si>
    <t>姚姗/高峰/沈富强/翟雪莲</t>
    <phoneticPr fontId="6" type="noConversion"/>
  </si>
  <si>
    <t>随机测试</t>
    <phoneticPr fontId="6" type="noConversion"/>
  </si>
  <si>
    <t>验证主体模块基本功能</t>
    <phoneticPr fontId="6" type="noConversion"/>
  </si>
  <si>
    <t>性能测试-Monkey</t>
    <phoneticPr fontId="6" type="noConversion"/>
  </si>
  <si>
    <t>升级测试</t>
    <phoneticPr fontId="6" type="noConversion"/>
  </si>
  <si>
    <t>验证升级功能</t>
    <phoneticPr fontId="6" type="noConversion"/>
  </si>
  <si>
    <t>姚姗</t>
    <phoneticPr fontId="6" type="noConversion"/>
  </si>
  <si>
    <t>对bug进行整理，汇总测试情况</t>
    <phoneticPr fontId="6" type="noConversion"/>
  </si>
  <si>
    <t>JWCA-549</t>
  </si>
  <si>
    <t>【名片通_Android_V3.8_Pre】对非白底的名片，经常无法识别 (周晓明)（附图）</t>
  </si>
  <si>
    <t>JWCA-548</t>
  </si>
  <si>
    <t>【名片通_Android_V3.8_Pre】从低版本升级到3.8，欢迎页都是5张，应当不会再显示一次欢迎页</t>
  </si>
  <si>
    <t>JWCA-547</t>
  </si>
  <si>
    <t>【名片通_Android_V3.8_Pre】新闻详情H5页面，头部显示的是[经纬]，设置-精品应用推荐里第一个显示的[经纬资讯]，不统一（附图）</t>
  </si>
  <si>
    <t>新闻详情页-HTML5</t>
  </si>
  <si>
    <t>JWCA-546</t>
  </si>
  <si>
    <t>【名片通_Android_V3.8_Pre】在Samsung__Google__GalaxyNexus__4.2.1中进行Monkey测试，出现1次Crash[java.lang.IllegalStateException]</t>
  </si>
  <si>
    <t>JWCA-545</t>
  </si>
  <si>
    <t>【名片通_Android_V3.8_Pre】弹出升级弹框之后，点击"更新"按钮，下载进度一直是0，无法下载新安装包</t>
  </si>
  <si>
    <t>马艳</t>
  </si>
  <si>
    <t>【名片通_Android_V3.8_Pre】名片的通过微信分享功能不见了</t>
    <phoneticPr fontId="9" type="noConversion"/>
  </si>
  <si>
    <t>名片通 for Android V3.8_定版Buglist</t>
    <phoneticPr fontId="4" type="noConversion"/>
  </si>
  <si>
    <t>定版</t>
    <phoneticPr fontId="4" type="noConversion"/>
  </si>
  <si>
    <t>总结内容，捡重点的说</t>
    <phoneticPr fontId="6" type="noConversion"/>
  </si>
  <si>
    <t>项目名称 for 平台 V版本号_第N轮测试报告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</si>
</sst>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8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</font>
    <font>
      <u/>
      <sz val="12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Arial Unicode MS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Arial"/>
      <family val="2"/>
    </font>
    <font>
      <sz val="10"/>
      <color theme="0"/>
      <name val="Arial"/>
      <family val="2"/>
    </font>
    <font>
      <u/>
      <sz val="9"/>
      <color theme="1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9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02">
    <xf numFmtId="0" fontId="0" fillId="0" borderId="0" xfId="0">
      <alignment vertical="center"/>
    </xf>
    <xf numFmtId="0" fontId="5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13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 wrapText="1"/>
    </xf>
    <xf numFmtId="0" fontId="13" fillId="5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6" fillId="6" borderId="10" xfId="0" applyFont="1" applyFill="1" applyBorder="1" applyAlignment="1">
      <alignment vertical="top" wrapText="1"/>
    </xf>
    <xf numFmtId="0" fontId="16" fillId="6" borderId="5" xfId="0" applyFont="1" applyFill="1" applyBorder="1" applyAlignment="1">
      <alignment vertical="top" wrapText="1"/>
    </xf>
    <xf numFmtId="0" fontId="3" fillId="0" borderId="5" xfId="0" applyFont="1" applyBorder="1" applyAlignment="1">
      <alignment horizontal="left" vertical="center" wrapText="1"/>
    </xf>
    <xf numFmtId="0" fontId="19" fillId="2" borderId="0" xfId="0" applyFont="1" applyFill="1" applyBorder="1" applyAlignment="1">
      <alignment vertical="center"/>
    </xf>
    <xf numFmtId="0" fontId="20" fillId="8" borderId="5" xfId="0" applyFont="1" applyFill="1" applyBorder="1" applyAlignment="1">
      <alignment horizontal="left" vertical="center"/>
    </xf>
    <xf numFmtId="0" fontId="17" fillId="0" borderId="5" xfId="3" applyFont="1" applyFill="1" applyBorder="1" applyAlignment="1">
      <alignment vertical="center" wrapText="1"/>
    </xf>
    <xf numFmtId="0" fontId="20" fillId="8" borderId="5" xfId="0" applyFont="1" applyFill="1" applyBorder="1" applyAlignment="1">
      <alignment vertical="center"/>
    </xf>
    <xf numFmtId="0" fontId="17" fillId="0" borderId="5" xfId="3" applyFont="1" applyFill="1" applyBorder="1" applyAlignment="1">
      <alignment horizontal="center" vertical="center" wrapText="1"/>
    </xf>
    <xf numFmtId="0" fontId="20" fillId="8" borderId="5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vertical="center" wrapText="1"/>
    </xf>
    <xf numFmtId="0" fontId="20" fillId="8" borderId="5" xfId="0" applyFont="1" applyFill="1" applyBorder="1" applyAlignment="1">
      <alignment horizontal="center" vertical="center"/>
    </xf>
    <xf numFmtId="14" fontId="17" fillId="0" borderId="5" xfId="3" applyNumberFormat="1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vertical="top" wrapText="1"/>
    </xf>
    <xf numFmtId="0" fontId="17" fillId="2" borderId="0" xfId="0" applyFont="1" applyFill="1" applyAlignment="1">
      <alignment vertical="center"/>
    </xf>
    <xf numFmtId="0" fontId="19" fillId="2" borderId="1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17" fillId="2" borderId="0" xfId="0" applyFont="1" applyFill="1" applyAlignment="1">
      <alignment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/>
    </xf>
    <xf numFmtId="0" fontId="22" fillId="5" borderId="0" xfId="0" applyFont="1" applyFill="1" applyAlignment="1">
      <alignment horizontal="center" vertical="center"/>
    </xf>
    <xf numFmtId="0" fontId="16" fillId="6" borderId="18" xfId="0" applyFont="1" applyFill="1" applyBorder="1" applyAlignment="1">
      <alignment vertical="top" wrapText="1"/>
    </xf>
    <xf numFmtId="0" fontId="5" fillId="2" borderId="0" xfId="0" applyFont="1" applyFill="1" applyAlignment="1">
      <alignment horizontal="center" vertical="center"/>
    </xf>
    <xf numFmtId="0" fontId="15" fillId="4" borderId="8" xfId="2" applyFont="1" applyFill="1" applyBorder="1" applyAlignment="1" applyProtection="1">
      <alignment vertical="top" wrapText="1"/>
    </xf>
    <xf numFmtId="0" fontId="2" fillId="5" borderId="0" xfId="0" applyFont="1" applyFill="1" applyAlignment="1">
      <alignment vertical="center"/>
    </xf>
    <xf numFmtId="0" fontId="19" fillId="6" borderId="5" xfId="0" applyFont="1" applyFill="1" applyBorder="1" applyAlignment="1">
      <alignment vertical="center"/>
    </xf>
    <xf numFmtId="0" fontId="25" fillId="6" borderId="5" xfId="0" applyFont="1" applyFill="1" applyBorder="1" applyAlignment="1">
      <alignment vertical="center" wrapText="1"/>
    </xf>
    <xf numFmtId="0" fontId="20" fillId="6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7" fillId="5" borderId="0" xfId="0" applyFont="1" applyFill="1" applyAlignment="1">
      <alignment vertical="center"/>
    </xf>
    <xf numFmtId="0" fontId="17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3" fillId="6" borderId="5" xfId="0" applyFont="1" applyFill="1" applyBorder="1" applyAlignment="1">
      <alignment vertical="center"/>
    </xf>
    <xf numFmtId="176" fontId="19" fillId="6" borderId="5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vertical="center"/>
    </xf>
    <xf numFmtId="0" fontId="16" fillId="6" borderId="5" xfId="0" applyFont="1" applyFill="1" applyBorder="1" applyAlignment="1">
      <alignment vertical="center" wrapText="1"/>
    </xf>
    <xf numFmtId="0" fontId="20" fillId="8" borderId="5" xfId="0" applyFont="1" applyFill="1" applyBorder="1" applyAlignment="1">
      <alignment horizontal="left" vertical="center"/>
    </xf>
    <xf numFmtId="0" fontId="26" fillId="0" borderId="0" xfId="0" applyFont="1">
      <alignment vertical="center"/>
    </xf>
    <xf numFmtId="176" fontId="19" fillId="6" borderId="12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20" fillId="8" borderId="5" xfId="0" applyFont="1" applyFill="1" applyBorder="1" applyAlignment="1">
      <alignment horizontal="left" vertical="center"/>
    </xf>
    <xf numFmtId="0" fontId="16" fillId="4" borderId="8" xfId="0" applyFont="1" applyFill="1" applyBorder="1" applyAlignment="1">
      <alignment horizontal="center" vertical="top" wrapText="1"/>
    </xf>
    <xf numFmtId="0" fontId="17" fillId="0" borderId="5" xfId="3" applyFont="1" applyFill="1" applyBorder="1" applyAlignment="1">
      <alignment horizontal="center" vertical="top" wrapText="1"/>
    </xf>
    <xf numFmtId="0" fontId="20" fillId="8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vertical="center"/>
    </xf>
    <xf numFmtId="0" fontId="20" fillId="8" borderId="5" xfId="0" applyFont="1" applyFill="1" applyBorder="1" applyAlignment="1">
      <alignment horizontal="left" vertical="center"/>
    </xf>
    <xf numFmtId="0" fontId="20" fillId="7" borderId="1" xfId="0" applyFont="1" applyFill="1" applyBorder="1" applyAlignment="1">
      <alignment horizontal="center" vertical="center" wrapText="1"/>
    </xf>
    <xf numFmtId="0" fontId="15" fillId="4" borderId="8" xfId="2" applyFont="1" applyFill="1" applyBorder="1" applyAlignment="1" applyProtection="1">
      <alignment vertical="top"/>
    </xf>
    <xf numFmtId="0" fontId="16" fillId="4" borderId="8" xfId="0" applyFon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17" fillId="0" borderId="12" xfId="3" applyFont="1" applyFill="1" applyBorder="1" applyAlignment="1">
      <alignment horizontal="center" vertical="center" wrapText="1"/>
    </xf>
    <xf numFmtId="0" fontId="17" fillId="0" borderId="13" xfId="3" applyFont="1" applyFill="1" applyBorder="1" applyAlignment="1">
      <alignment horizontal="center" vertical="center" wrapText="1"/>
    </xf>
    <xf numFmtId="14" fontId="17" fillId="0" borderId="5" xfId="3" applyNumberFormat="1" applyFont="1" applyFill="1" applyBorder="1" applyAlignment="1">
      <alignment horizontal="left" vertical="center" wrapText="1"/>
    </xf>
    <xf numFmtId="0" fontId="17" fillId="0" borderId="5" xfId="3" applyNumberFormat="1" applyFont="1" applyFill="1" applyBorder="1" applyAlignment="1">
      <alignment horizontal="left" vertical="center" wrapText="1"/>
    </xf>
    <xf numFmtId="0" fontId="20" fillId="8" borderId="5" xfId="0" applyFont="1" applyFill="1" applyBorder="1" applyAlignment="1">
      <alignment horizontal="left" vertical="center"/>
    </xf>
    <xf numFmtId="0" fontId="20" fillId="8" borderId="12" xfId="0" applyFont="1" applyFill="1" applyBorder="1" applyAlignment="1">
      <alignment horizontal="center" vertical="center" wrapText="1"/>
    </xf>
    <xf numFmtId="0" fontId="20" fillId="8" borderId="13" xfId="0" applyFont="1" applyFill="1" applyBorder="1" applyAlignment="1">
      <alignment horizontal="center" vertical="center" wrapText="1"/>
    </xf>
    <xf numFmtId="0" fontId="20" fillId="8" borderId="12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vertical="center"/>
    </xf>
    <xf numFmtId="0" fontId="17" fillId="0" borderId="16" xfId="3" applyFont="1" applyFill="1" applyBorder="1" applyAlignment="1">
      <alignment vertical="center" wrapText="1"/>
    </xf>
    <xf numFmtId="0" fontId="17" fillId="0" borderId="13" xfId="3" applyFont="1" applyFill="1" applyBorder="1" applyAlignment="1">
      <alignment vertical="center" wrapText="1"/>
    </xf>
    <xf numFmtId="0" fontId="20" fillId="8" borderId="2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horizontal="center" vertical="center"/>
    </xf>
    <xf numFmtId="0" fontId="17" fillId="0" borderId="5" xfId="3" applyFont="1" applyFill="1" applyBorder="1" applyAlignment="1">
      <alignment horizontal="center" vertical="center" wrapText="1"/>
    </xf>
    <xf numFmtId="0" fontId="17" fillId="0" borderId="16" xfId="3" applyFont="1" applyFill="1" applyBorder="1" applyAlignment="1">
      <alignment horizontal="center" vertical="center" wrapText="1"/>
    </xf>
    <xf numFmtId="0" fontId="24" fillId="5" borderId="0" xfId="0" applyFont="1" applyFill="1" applyBorder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vertical="center"/>
    </xf>
    <xf numFmtId="0" fontId="20" fillId="6" borderId="7" xfId="0" applyFont="1" applyFill="1" applyBorder="1" applyAlignment="1">
      <alignment vertical="center"/>
    </xf>
    <xf numFmtId="0" fontId="21" fillId="3" borderId="5" xfId="0" applyFont="1" applyFill="1" applyBorder="1" applyAlignment="1">
      <alignment horizontal="center" vertical="center" wrapText="1"/>
    </xf>
    <xf numFmtId="0" fontId="27" fillId="0" borderId="12" xfId="3" applyFont="1" applyFill="1" applyBorder="1" applyAlignment="1">
      <alignment vertical="center" wrapText="1"/>
    </xf>
  </cellXfs>
  <cellStyles count="4">
    <cellStyle name="常规" xfId="0" builtinId="0"/>
    <cellStyle name="常规 2" xfId="1"/>
    <cellStyle name="超链接" xfId="2" builtinId="8"/>
    <cellStyle name="样式 1" xfId="3"/>
  </cellStyles>
  <dxfs count="0"/>
  <tableStyles count="0" defaultTableStyle="TableStyleMedium9" defaultPivotStyle="PivotStyleLight16"/>
  <colors>
    <mruColors>
      <color rgb="FFC7ED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总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</a:rPr>
              <a:t>bug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解决状态分布</a:t>
            </a:r>
            <a:endParaRPr lang="en-US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30283081403145945"/>
          <c:y val="1.16906237784107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386727206544916E-2"/>
          <c:y val="0.19622270620427765"/>
          <c:w val="0.52680652144759277"/>
          <c:h val="0.61423398670910812"/>
        </c:manualLayout>
      </c:layout>
      <c:pieChart>
        <c:varyColors val="1"/>
        <c:ser>
          <c:idx val="0"/>
          <c:order val="0"/>
          <c:tx>
            <c:strRef>
              <c:f>图示!$H$4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图示!$B$5:$B$12</c:f>
              <c:strCache>
                <c:ptCount val="8"/>
                <c:pt idx="0">
                  <c:v>Open</c:v>
                </c:pt>
                <c:pt idx="1">
                  <c:v>Reopened</c:v>
                </c:pt>
                <c:pt idx="2">
                  <c:v>In Progress</c:v>
                </c:pt>
                <c:pt idx="3">
                  <c:v>Resolved_Fixed</c:v>
                </c:pt>
                <c:pt idx="4">
                  <c:v>延期bug</c:v>
                </c:pt>
                <c:pt idx="5">
                  <c:v>无效bug</c:v>
                </c:pt>
                <c:pt idx="6">
                  <c:v>不修复bug</c:v>
                </c:pt>
                <c:pt idx="7">
                  <c:v>Closed_Fixed</c:v>
                </c:pt>
              </c:strCache>
            </c:strRef>
          </c:cat>
          <c:val>
            <c:numRef>
              <c:f>图示!$H$5:$H$12</c:f>
              <c:numCache>
                <c:formatCode>General</c:formatCode>
                <c:ptCount val="8"/>
                <c:pt idx="0">
                  <c:v>14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2555779067762518"/>
          <c:y val="0.14993734293851571"/>
          <c:w val="0.35605188037626834"/>
          <c:h val="0.8474442396828088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</a:rPr>
              <a:t>Active</a:t>
            </a:r>
            <a:r>
              <a:rPr lang="en-US" altLang="zh-CN" sz="11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B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</a:rPr>
              <a:t>ug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级别分布</a:t>
            </a:r>
            <a:endParaRPr lang="en-US" alt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25117901778523172"/>
          <c:y val="6.172689952217510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262075449524032E-2"/>
          <c:y val="0.20959569447758444"/>
          <c:w val="0.5291300681277622"/>
          <c:h val="0.62636337124525765"/>
        </c:manualLayout>
      </c:layout>
      <c:pieChart>
        <c:varyColors val="1"/>
        <c:ser>
          <c:idx val="0"/>
          <c:order val="0"/>
          <c:tx>
            <c:strRef>
              <c:f>图示!$B$13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图示!$C$4:$G$4</c:f>
              <c:strCache>
                <c:ptCount val="5"/>
                <c:pt idx="0">
                  <c:v>P0 紧急-立即处理</c:v>
                </c:pt>
                <c:pt idx="1">
                  <c:v>P1 关键-插队处理</c:v>
                </c:pt>
                <c:pt idx="2">
                  <c:v>P2 主要-顺序处理</c:v>
                </c:pt>
                <c:pt idx="3">
                  <c:v>P3 次要-顺序处理</c:v>
                </c:pt>
                <c:pt idx="4">
                  <c:v>P4 细节-追求极致</c:v>
                </c:pt>
              </c:strCache>
            </c:strRef>
          </c:cat>
          <c:val>
            <c:numRef>
              <c:f>图示!$C$14:$G$14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581748581066019"/>
          <c:y val="0.18100410525607374"/>
          <c:w val="0.39027813687468438"/>
          <c:h val="0.69248562534334368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20748253925897E-2"/>
          <c:y val="0.17743367915920391"/>
          <c:w val="0.69244869815001964"/>
          <c:h val="0.62982573530240427"/>
        </c:manualLayout>
      </c:layout>
      <c:lineChart>
        <c:grouping val="standard"/>
        <c:varyColors val="0"/>
        <c:ser>
          <c:idx val="0"/>
          <c:order val="0"/>
          <c:tx>
            <c:strRef>
              <c:f>图示!$B$35</c:f>
              <c:strCache>
                <c:ptCount val="1"/>
                <c:pt idx="0">
                  <c:v>未解决bug</c:v>
                </c:pt>
              </c:strCache>
            </c:strRef>
          </c:tx>
          <c:cat>
            <c:strRef>
              <c:f>图示!$C$33:$F$33</c:f>
              <c:strCache>
                <c:ptCount val="4"/>
                <c:pt idx="0">
                  <c:v>第1轮</c:v>
                </c:pt>
                <c:pt idx="1">
                  <c:v>第2轮</c:v>
                </c:pt>
                <c:pt idx="2">
                  <c:v>定版</c:v>
                </c:pt>
                <c:pt idx="3">
                  <c:v>验收</c:v>
                </c:pt>
              </c:strCache>
            </c:strRef>
          </c:cat>
          <c:val>
            <c:numRef>
              <c:f>图示!$C$35:$F$35</c:f>
              <c:numCache>
                <c:formatCode>General</c:formatCode>
                <c:ptCount val="4"/>
                <c:pt idx="0">
                  <c:v>21</c:v>
                </c:pt>
                <c:pt idx="1">
                  <c:v>13</c:v>
                </c:pt>
                <c:pt idx="2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图示!$B$36</c:f>
              <c:strCache>
                <c:ptCount val="1"/>
                <c:pt idx="0">
                  <c:v>Resolved_Fixed</c:v>
                </c:pt>
              </c:strCache>
            </c:strRef>
          </c:tx>
          <c:cat>
            <c:strRef>
              <c:f>图示!$C$33:$F$33</c:f>
              <c:strCache>
                <c:ptCount val="4"/>
                <c:pt idx="0">
                  <c:v>第1轮</c:v>
                </c:pt>
                <c:pt idx="1">
                  <c:v>第2轮</c:v>
                </c:pt>
                <c:pt idx="2">
                  <c:v>定版</c:v>
                </c:pt>
                <c:pt idx="3">
                  <c:v>验收</c:v>
                </c:pt>
              </c:strCache>
            </c:strRef>
          </c:cat>
          <c:val>
            <c:numRef>
              <c:f>图示!$C$36:$F$36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图示!$B$37</c:f>
              <c:strCache>
                <c:ptCount val="1"/>
                <c:pt idx="0">
                  <c:v>延期bug</c:v>
                </c:pt>
              </c:strCache>
            </c:strRef>
          </c:tx>
          <c:cat>
            <c:strRef>
              <c:f>图示!$C$33:$F$33</c:f>
              <c:strCache>
                <c:ptCount val="4"/>
                <c:pt idx="0">
                  <c:v>第1轮</c:v>
                </c:pt>
                <c:pt idx="1">
                  <c:v>第2轮</c:v>
                </c:pt>
                <c:pt idx="2">
                  <c:v>定版</c:v>
                </c:pt>
                <c:pt idx="3">
                  <c:v>验收</c:v>
                </c:pt>
              </c:strCache>
            </c:strRef>
          </c:cat>
          <c:val>
            <c:numRef>
              <c:f>图示!$C$37:$F$37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图示!$B$38</c:f>
              <c:strCache>
                <c:ptCount val="1"/>
                <c:pt idx="0">
                  <c:v>无效bug</c:v>
                </c:pt>
              </c:strCache>
            </c:strRef>
          </c:tx>
          <c:cat>
            <c:strRef>
              <c:f>图示!$C$33:$F$33</c:f>
              <c:strCache>
                <c:ptCount val="4"/>
                <c:pt idx="0">
                  <c:v>第1轮</c:v>
                </c:pt>
                <c:pt idx="1">
                  <c:v>第2轮</c:v>
                </c:pt>
                <c:pt idx="2">
                  <c:v>定版</c:v>
                </c:pt>
                <c:pt idx="3">
                  <c:v>验收</c:v>
                </c:pt>
              </c:strCache>
            </c:strRef>
          </c:cat>
          <c:val>
            <c:numRef>
              <c:f>图示!$C$38:$F$38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图示!$B$40</c:f>
              <c:strCache>
                <c:ptCount val="1"/>
                <c:pt idx="0">
                  <c:v>Closed_Fixed</c:v>
                </c:pt>
              </c:strCache>
            </c:strRef>
          </c:tx>
          <c:cat>
            <c:strRef>
              <c:f>图示!$C$33:$F$33</c:f>
              <c:strCache>
                <c:ptCount val="4"/>
                <c:pt idx="0">
                  <c:v>第1轮</c:v>
                </c:pt>
                <c:pt idx="1">
                  <c:v>第2轮</c:v>
                </c:pt>
                <c:pt idx="2">
                  <c:v>定版</c:v>
                </c:pt>
                <c:pt idx="3">
                  <c:v>验收</c:v>
                </c:pt>
              </c:strCache>
            </c:strRef>
          </c:cat>
          <c:val>
            <c:numRef>
              <c:f>图示!$C$40:$F$40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图示!$B$41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图示!$C$33:$F$33</c:f>
              <c:strCache>
                <c:ptCount val="4"/>
                <c:pt idx="0">
                  <c:v>第1轮</c:v>
                </c:pt>
                <c:pt idx="1">
                  <c:v>第2轮</c:v>
                </c:pt>
                <c:pt idx="2">
                  <c:v>定版</c:v>
                </c:pt>
                <c:pt idx="3">
                  <c:v>验收</c:v>
                </c:pt>
              </c:strCache>
            </c:strRef>
          </c:cat>
          <c:val>
            <c:numRef>
              <c:f>图示!$C$41:$F$41</c:f>
              <c:numCache>
                <c:formatCode>General</c:formatCode>
                <c:ptCount val="4"/>
                <c:pt idx="0">
                  <c:v>28</c:v>
                </c:pt>
                <c:pt idx="1">
                  <c:v>34</c:v>
                </c:pt>
                <c:pt idx="2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01280"/>
        <c:axId val="138402816"/>
      </c:lineChart>
      <c:catAx>
        <c:axId val="13840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402816"/>
        <c:crossesAt val="0"/>
        <c:auto val="1"/>
        <c:lblAlgn val="ctr"/>
        <c:lblOffset val="100"/>
        <c:noMultiLvlLbl val="0"/>
      </c:catAx>
      <c:valAx>
        <c:axId val="13840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401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379814811284177"/>
          <c:y val="0.26557218974237806"/>
          <c:w val="0.20620201512998299"/>
          <c:h val="0.6289709003765842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10629921259867E-2"/>
          <c:y val="0.20963515924145848"/>
          <c:w val="0.87052417096624257"/>
          <c:h val="0.54400745361375624"/>
        </c:manualLayout>
      </c:layout>
      <c:lineChart>
        <c:grouping val="standard"/>
        <c:varyColors val="0"/>
        <c:ser>
          <c:idx val="0"/>
          <c:order val="0"/>
          <c:cat>
            <c:strRef>
              <c:f>图示!$C$33:$F$33</c:f>
              <c:strCache>
                <c:ptCount val="4"/>
                <c:pt idx="0">
                  <c:v>第1轮</c:v>
                </c:pt>
                <c:pt idx="1">
                  <c:v>第2轮</c:v>
                </c:pt>
                <c:pt idx="2">
                  <c:v>定版</c:v>
                </c:pt>
                <c:pt idx="3">
                  <c:v>验收</c:v>
                </c:pt>
              </c:strCache>
            </c:strRef>
          </c:cat>
          <c:val>
            <c:numRef>
              <c:f>图示!$C$34:$F$34</c:f>
              <c:numCache>
                <c:formatCode>General</c:formatCode>
                <c:ptCount val="4"/>
                <c:pt idx="0">
                  <c:v>28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53856"/>
        <c:axId val="238363776"/>
      </c:lineChart>
      <c:catAx>
        <c:axId val="23255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363776"/>
        <c:crosses val="autoZero"/>
        <c:auto val="1"/>
        <c:lblAlgn val="ctr"/>
        <c:lblOffset val="100"/>
        <c:noMultiLvlLbl val="0"/>
      </c:catAx>
      <c:valAx>
        <c:axId val="2383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5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</a:rPr>
              <a:t>Active</a:t>
            </a:r>
            <a:r>
              <a:rPr lang="en-US" altLang="zh-CN" sz="11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B</a:t>
            </a:r>
            <a:r>
              <a:rPr lang="en-US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ug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（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</a:rPr>
              <a:t>P0~P2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）</a:t>
            </a:r>
            <a:r>
              <a:rPr lang="zh-CN" altLang="en-US" sz="11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  <a:r>
              <a:rPr lang="en-US" altLang="zh-CN" sz="1100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Owner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分布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6710442536030117E-2"/>
          <c:y val="0.21938847387666283"/>
          <c:w val="0.46863661859195055"/>
          <c:h val="0.64888126163716719"/>
        </c:manualLayout>
      </c:layout>
      <c:pieChart>
        <c:varyColors val="1"/>
        <c:ser>
          <c:idx val="0"/>
          <c:order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图示!$K$5:$K$8</c:f>
              <c:strCache>
                <c:ptCount val="4"/>
                <c:pt idx="0">
                  <c:v>客户端</c:v>
                </c:pt>
                <c:pt idx="1">
                  <c:v>后台</c:v>
                </c:pt>
                <c:pt idx="2">
                  <c:v>产品&amp;UI</c:v>
                </c:pt>
                <c:pt idx="3">
                  <c:v>OCR</c:v>
                </c:pt>
              </c:strCache>
            </c:strRef>
          </c:cat>
          <c:val>
            <c:numRef>
              <c:f>图示!$L$5:$L$8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008414506469173"/>
          <c:y val="0.27102900598963592"/>
          <c:w val="0.21703516316229648"/>
          <c:h val="0.36608968750701032"/>
        </c:manualLayout>
      </c:layout>
      <c:overlay val="1"/>
    </c:legend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104775</xdr:rowOff>
    </xdr:from>
    <xdr:to>
      <xdr:col>5</xdr:col>
      <xdr:colOff>342900</xdr:colOff>
      <xdr:row>28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390524</xdr:colOff>
      <xdr:row>13</xdr:row>
      <xdr:rowOff>114300</xdr:rowOff>
    </xdr:from>
    <xdr:to>
      <xdr:col>11</xdr:col>
      <xdr:colOff>152400</xdr:colOff>
      <xdr:row>28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323849</xdr:colOff>
      <xdr:row>42</xdr:row>
      <xdr:rowOff>123826</xdr:rowOff>
    </xdr:from>
    <xdr:to>
      <xdr:col>8</xdr:col>
      <xdr:colOff>409575</xdr:colOff>
      <xdr:row>57</xdr:row>
      <xdr:rowOff>28576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19049</xdr:colOff>
      <xdr:row>42</xdr:row>
      <xdr:rowOff>114300</xdr:rowOff>
    </xdr:from>
    <xdr:to>
      <xdr:col>18</xdr:col>
      <xdr:colOff>114300</xdr:colOff>
      <xdr:row>57</xdr:row>
      <xdr:rowOff>28576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209550</xdr:colOff>
      <xdr:row>13</xdr:row>
      <xdr:rowOff>123825</xdr:rowOff>
    </xdr:from>
    <xdr:to>
      <xdr:col>17</xdr:col>
      <xdr:colOff>104774</xdr:colOff>
      <xdr:row>28</xdr:row>
      <xdr:rowOff>66675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0.31042</cdr:x>
      <cdr:y>0.00589</cdr:y>
    </cdr:from>
    <cdr:to>
      <cdr:x>0.61042</cdr:x>
      <cdr:y>0.11353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1145" y="13064"/>
          <a:ext cx="1180147" cy="238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zh-CN" altLang="en-US" sz="1100" b="1"/>
            <a:t>每轮</a:t>
          </a:r>
          <a:r>
            <a:rPr lang="en-US" altLang="zh-CN" sz="1100" b="1"/>
            <a:t>bug</a:t>
          </a:r>
          <a:r>
            <a:rPr lang="zh-CN" altLang="en-US" sz="1100" b="1"/>
            <a:t>状态统计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0.31393</cdr:x>
      <cdr:y>0.00017</cdr:y>
    </cdr:from>
    <cdr:to>
      <cdr:x>0.62075</cdr:x>
      <cdr:y>0.12571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6162" y="371"/>
          <a:ext cx="1139754" cy="277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zh-CN" altLang="en-US" sz="1100" b="1"/>
            <a:t>每轮提交</a:t>
          </a:r>
          <a:r>
            <a:rPr lang="en-US" altLang="zh-CN" sz="1100" b="1"/>
            <a:t>bug</a:t>
          </a:r>
          <a:r>
            <a:rPr lang="zh-CN" altLang="en-US" sz="1100" b="1"/>
            <a:t>统计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jira.lab.jingwei.com/browse/JWCA-530" TargetMode="External"/><Relationship Id="rId13" Type="http://schemas.openxmlformats.org/officeDocument/2006/relationships/hyperlink" Target="http://jira.lab.jingwei.com/browse/JWCA-525" TargetMode="External"/><Relationship Id="rId18" Type="http://schemas.openxmlformats.org/officeDocument/2006/relationships/hyperlink" Target="http://jira.lab.jingwei.com/browse/JWCA-519" TargetMode="External"/><Relationship Id="rId26" Type="http://schemas.openxmlformats.org/officeDocument/2006/relationships/hyperlink" Target="http://jira.lab.jingwei.com/browse/JWCA-510" TargetMode="External"/><Relationship Id="rId3" Type="http://schemas.openxmlformats.org/officeDocument/2006/relationships/hyperlink" Target="http://jira.lab.jingwei.com/browse/JWCA-535" TargetMode="External"/><Relationship Id="rId21" Type="http://schemas.openxmlformats.org/officeDocument/2006/relationships/hyperlink" Target="http://jira.lab.jingwei.com/browse/JWCA-515" TargetMode="External"/><Relationship Id="rId7" Type="http://schemas.openxmlformats.org/officeDocument/2006/relationships/hyperlink" Target="http://jira.lab.jingwei.com/browse/JWCA-531" TargetMode="External"/><Relationship Id="rId12" Type="http://schemas.openxmlformats.org/officeDocument/2006/relationships/hyperlink" Target="http://jira.lab.jingwei.com/browse/JWCA-526" TargetMode="External"/><Relationship Id="rId17" Type="http://schemas.openxmlformats.org/officeDocument/2006/relationships/hyperlink" Target="http://jira.lab.jingwei.com/browse/JWCA-520" TargetMode="External"/><Relationship Id="rId25" Type="http://schemas.openxmlformats.org/officeDocument/2006/relationships/hyperlink" Target="http://jira.lab.jingwei.com/browse/JWCA-511" TargetMode="External"/><Relationship Id="rId2" Type="http://schemas.openxmlformats.org/officeDocument/2006/relationships/hyperlink" Target="http://jira.lab.jingwei.com/browse/JWCA-536" TargetMode="External"/><Relationship Id="rId16" Type="http://schemas.openxmlformats.org/officeDocument/2006/relationships/hyperlink" Target="http://jira.lab.jingwei.com/browse/JWCA-521" TargetMode="External"/><Relationship Id="rId20" Type="http://schemas.openxmlformats.org/officeDocument/2006/relationships/hyperlink" Target="http://jira.lab.jingwei.com/browse/JWCA-516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://jira.lab.jingwei.com/browse/JWCA-537" TargetMode="External"/><Relationship Id="rId6" Type="http://schemas.openxmlformats.org/officeDocument/2006/relationships/hyperlink" Target="http://jira.lab.jingwei.com/browse/JWCA-532" TargetMode="External"/><Relationship Id="rId11" Type="http://schemas.openxmlformats.org/officeDocument/2006/relationships/hyperlink" Target="http://jira.lab.jingwei.com/browse/JWCA-527" TargetMode="External"/><Relationship Id="rId24" Type="http://schemas.openxmlformats.org/officeDocument/2006/relationships/hyperlink" Target="http://jira.lab.jingwei.com/browse/JWCA-512" TargetMode="External"/><Relationship Id="rId5" Type="http://schemas.openxmlformats.org/officeDocument/2006/relationships/hyperlink" Target="http://jira.lab.jingwei.com/browse/JWCA-533" TargetMode="External"/><Relationship Id="rId15" Type="http://schemas.openxmlformats.org/officeDocument/2006/relationships/hyperlink" Target="http://jira.lab.jingwei.com/browse/JWCA-523" TargetMode="External"/><Relationship Id="rId23" Type="http://schemas.openxmlformats.org/officeDocument/2006/relationships/hyperlink" Target="http://jira.lab.jingwei.com/browse/JWCA-513" TargetMode="External"/><Relationship Id="rId28" Type="http://schemas.openxmlformats.org/officeDocument/2006/relationships/hyperlink" Target="http://jira.lab.jingwei.com/browse/JWCA-517" TargetMode="External"/><Relationship Id="rId10" Type="http://schemas.openxmlformats.org/officeDocument/2006/relationships/hyperlink" Target="http://jira.lab.jingwei.com/browse/JWCA-528" TargetMode="External"/><Relationship Id="rId19" Type="http://schemas.openxmlformats.org/officeDocument/2006/relationships/hyperlink" Target="http://jira.lab.jingwei.com/browse/JWCA-518" TargetMode="External"/><Relationship Id="rId4" Type="http://schemas.openxmlformats.org/officeDocument/2006/relationships/hyperlink" Target="http://jira.lab.jingwei.com/browse/JWCA-534" TargetMode="External"/><Relationship Id="rId9" Type="http://schemas.openxmlformats.org/officeDocument/2006/relationships/hyperlink" Target="http://jira.lab.jingwei.com/browse/JWCA-529" TargetMode="External"/><Relationship Id="rId14" Type="http://schemas.openxmlformats.org/officeDocument/2006/relationships/hyperlink" Target="http://jira.lab.jingwei.com/browse/JWCA-524" TargetMode="External"/><Relationship Id="rId22" Type="http://schemas.openxmlformats.org/officeDocument/2006/relationships/hyperlink" Target="http://jira.lab.jingwei.com/browse/JWCA-514" TargetMode="External"/><Relationship Id="rId27" Type="http://schemas.openxmlformats.org/officeDocument/2006/relationships/hyperlink" Target="http://jira.lab.jingwei.com/browse/JWCA-50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jira.lab.jingwei.com/browse/JWCA-542" TargetMode="External"/><Relationship Id="rId2" Type="http://schemas.openxmlformats.org/officeDocument/2006/relationships/hyperlink" Target="http://jira.lab.jingwei.com/browse/JWCA-543" TargetMode="External"/><Relationship Id="rId1" Type="http://schemas.openxmlformats.org/officeDocument/2006/relationships/hyperlink" Target="http://jira.lab.jingwei.com/browse/JWCA-544" TargetMode="External"/><Relationship Id="rId5" Type="http://schemas.openxmlformats.org/officeDocument/2006/relationships/hyperlink" Target="http://jira.lab.jingwei.com/browse/JWCA-539" TargetMode="External"/><Relationship Id="rId4" Type="http://schemas.openxmlformats.org/officeDocument/2006/relationships/hyperlink" Target="http://jira.lab.jingwei.com/browse/JWCA-54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jira.lab.jingwei.com/browse/JWCA-547" TargetMode="External"/><Relationship Id="rId2" Type="http://schemas.openxmlformats.org/officeDocument/2006/relationships/hyperlink" Target="http://jira.lab.jingwei.com/browse/JWCA-548" TargetMode="External"/><Relationship Id="rId1" Type="http://schemas.openxmlformats.org/officeDocument/2006/relationships/hyperlink" Target="http://jira.lab.jingwei.com/browse/JWCA-549" TargetMode="External"/><Relationship Id="rId5" Type="http://schemas.openxmlformats.org/officeDocument/2006/relationships/hyperlink" Target="http://jira.lab.jingwei.com/browse/JWCA-545" TargetMode="External"/><Relationship Id="rId4" Type="http://schemas.openxmlformats.org/officeDocument/2006/relationships/hyperlink" Target="http://jira.lab.jingwei.com/browse/JWCA-54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jira.lab.jingwei.com/browse/JWCA-542" TargetMode="External"/><Relationship Id="rId13" Type="http://schemas.openxmlformats.org/officeDocument/2006/relationships/hyperlink" Target="http://jira.lab.jingwei.com/browse/JWCA-536" TargetMode="External"/><Relationship Id="rId18" Type="http://schemas.openxmlformats.org/officeDocument/2006/relationships/hyperlink" Target="http://jira.lab.jingwei.com/browse/JWCA-531" TargetMode="External"/><Relationship Id="rId26" Type="http://schemas.openxmlformats.org/officeDocument/2006/relationships/hyperlink" Target="http://jira.lab.jingwei.com/browse/JWCA-523" TargetMode="External"/><Relationship Id="rId39" Type="http://schemas.openxmlformats.org/officeDocument/2006/relationships/hyperlink" Target="http://jira.lab.jingwei.com/browse/JWCA-509" TargetMode="External"/><Relationship Id="rId3" Type="http://schemas.openxmlformats.org/officeDocument/2006/relationships/hyperlink" Target="http://jira.lab.jingwei.com/browse/JWCA-547" TargetMode="External"/><Relationship Id="rId21" Type="http://schemas.openxmlformats.org/officeDocument/2006/relationships/hyperlink" Target="http://jira.lab.jingwei.com/browse/JWCA-528" TargetMode="External"/><Relationship Id="rId34" Type="http://schemas.openxmlformats.org/officeDocument/2006/relationships/hyperlink" Target="http://jira.lab.jingwei.com/browse/JWCA-514" TargetMode="External"/><Relationship Id="rId7" Type="http://schemas.openxmlformats.org/officeDocument/2006/relationships/hyperlink" Target="http://jira.lab.jingwei.com/browse/JWCA-543" TargetMode="External"/><Relationship Id="rId12" Type="http://schemas.openxmlformats.org/officeDocument/2006/relationships/hyperlink" Target="http://jira.lab.jingwei.com/browse/JWCA-537" TargetMode="External"/><Relationship Id="rId17" Type="http://schemas.openxmlformats.org/officeDocument/2006/relationships/hyperlink" Target="http://jira.lab.jingwei.com/browse/JWCA-532" TargetMode="External"/><Relationship Id="rId25" Type="http://schemas.openxmlformats.org/officeDocument/2006/relationships/hyperlink" Target="http://jira.lab.jingwei.com/browse/JWCA-524" TargetMode="External"/><Relationship Id="rId33" Type="http://schemas.openxmlformats.org/officeDocument/2006/relationships/hyperlink" Target="http://jira.lab.jingwei.com/browse/JWCA-515" TargetMode="External"/><Relationship Id="rId38" Type="http://schemas.openxmlformats.org/officeDocument/2006/relationships/hyperlink" Target="http://jira.lab.jingwei.com/browse/JWCA-510" TargetMode="External"/><Relationship Id="rId2" Type="http://schemas.openxmlformats.org/officeDocument/2006/relationships/hyperlink" Target="http://jira.lab.jingwei.com/browse/JWCA-548" TargetMode="External"/><Relationship Id="rId16" Type="http://schemas.openxmlformats.org/officeDocument/2006/relationships/hyperlink" Target="http://jira.lab.jingwei.com/browse/JWCA-533" TargetMode="External"/><Relationship Id="rId20" Type="http://schemas.openxmlformats.org/officeDocument/2006/relationships/hyperlink" Target="http://jira.lab.jingwei.com/browse/JWCA-529" TargetMode="External"/><Relationship Id="rId29" Type="http://schemas.openxmlformats.org/officeDocument/2006/relationships/hyperlink" Target="http://jira.lab.jingwei.com/browse/JWCA-519" TargetMode="External"/><Relationship Id="rId1" Type="http://schemas.openxmlformats.org/officeDocument/2006/relationships/hyperlink" Target="http://jira.lab.jingwei.com/browse/JWCA-549" TargetMode="External"/><Relationship Id="rId6" Type="http://schemas.openxmlformats.org/officeDocument/2006/relationships/hyperlink" Target="http://jira.lab.jingwei.com/browse/JWCA-544" TargetMode="External"/><Relationship Id="rId11" Type="http://schemas.openxmlformats.org/officeDocument/2006/relationships/hyperlink" Target="http://jira.lab.jingwei.com/browse/JWCA-538" TargetMode="External"/><Relationship Id="rId24" Type="http://schemas.openxmlformats.org/officeDocument/2006/relationships/hyperlink" Target="http://jira.lab.jingwei.com/browse/JWCA-525" TargetMode="External"/><Relationship Id="rId32" Type="http://schemas.openxmlformats.org/officeDocument/2006/relationships/hyperlink" Target="http://jira.lab.jingwei.com/browse/JWCA-516" TargetMode="External"/><Relationship Id="rId37" Type="http://schemas.openxmlformats.org/officeDocument/2006/relationships/hyperlink" Target="http://jira.lab.jingwei.com/browse/JWCA-511" TargetMode="External"/><Relationship Id="rId5" Type="http://schemas.openxmlformats.org/officeDocument/2006/relationships/hyperlink" Target="http://jira.lab.jingwei.com/browse/JWCA-545" TargetMode="External"/><Relationship Id="rId15" Type="http://schemas.openxmlformats.org/officeDocument/2006/relationships/hyperlink" Target="http://jira.lab.jingwei.com/browse/JWCA-534" TargetMode="External"/><Relationship Id="rId23" Type="http://schemas.openxmlformats.org/officeDocument/2006/relationships/hyperlink" Target="http://jira.lab.jingwei.com/browse/JWCA-526" TargetMode="External"/><Relationship Id="rId28" Type="http://schemas.openxmlformats.org/officeDocument/2006/relationships/hyperlink" Target="http://jira.lab.jingwei.com/browse/JWCA-520" TargetMode="External"/><Relationship Id="rId36" Type="http://schemas.openxmlformats.org/officeDocument/2006/relationships/hyperlink" Target="http://jira.lab.jingwei.com/browse/JWCA-512" TargetMode="External"/><Relationship Id="rId10" Type="http://schemas.openxmlformats.org/officeDocument/2006/relationships/hyperlink" Target="http://jira.lab.jingwei.com/browse/JWCA-539" TargetMode="External"/><Relationship Id="rId19" Type="http://schemas.openxmlformats.org/officeDocument/2006/relationships/hyperlink" Target="http://jira.lab.jingwei.com/browse/JWCA-530" TargetMode="External"/><Relationship Id="rId31" Type="http://schemas.openxmlformats.org/officeDocument/2006/relationships/hyperlink" Target="http://jira.lab.jingwei.com/browse/JWCA-517" TargetMode="External"/><Relationship Id="rId4" Type="http://schemas.openxmlformats.org/officeDocument/2006/relationships/hyperlink" Target="http://jira.lab.jingwei.com/browse/JWCA-546" TargetMode="External"/><Relationship Id="rId9" Type="http://schemas.openxmlformats.org/officeDocument/2006/relationships/hyperlink" Target="http://jira.lab.jingwei.com/browse/JWCA-540" TargetMode="External"/><Relationship Id="rId14" Type="http://schemas.openxmlformats.org/officeDocument/2006/relationships/hyperlink" Target="http://jira.lab.jingwei.com/browse/JWCA-535" TargetMode="External"/><Relationship Id="rId22" Type="http://schemas.openxmlformats.org/officeDocument/2006/relationships/hyperlink" Target="http://jira.lab.jingwei.com/browse/JWCA-527" TargetMode="External"/><Relationship Id="rId27" Type="http://schemas.openxmlformats.org/officeDocument/2006/relationships/hyperlink" Target="http://jira.lab.jingwei.com/browse/JWCA-521" TargetMode="External"/><Relationship Id="rId30" Type="http://schemas.openxmlformats.org/officeDocument/2006/relationships/hyperlink" Target="http://jira.lab.jingwei.com/browse/JWCA-518" TargetMode="External"/><Relationship Id="rId35" Type="http://schemas.openxmlformats.org/officeDocument/2006/relationships/hyperlink" Target="http://jira.lab.jingwei.com/browse/JWCA-5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4"/>
  <sheetViews>
    <sheetView workbookViewId="0">
      <selection activeCell="F22" sqref="F22"/>
    </sheetView>
  </sheetViews>
  <sheetFormatPr defaultRowHeight="14.25"/>
  <cols>
    <col min="1" max="1" width="15.375" style="12" customWidth="1"/>
    <col min="2" max="2" width="13.75" style="12" customWidth="1"/>
    <col min="3" max="3" width="15.25" style="12" customWidth="1"/>
    <col min="4" max="4" width="18.5" style="12" bestFit="1" customWidth="1"/>
    <col min="5" max="5" width="12.25" style="12" customWidth="1"/>
    <col min="6" max="6" width="12.5" style="12" customWidth="1"/>
    <col min="7" max="7" width="14.125" style="12" customWidth="1"/>
    <col min="8" max="8" width="11.75" style="12" customWidth="1"/>
    <col min="9" max="9" width="6.25" style="12" customWidth="1"/>
    <col min="10" max="10" width="18.75" style="12" customWidth="1"/>
    <col min="11" max="16384" width="9" style="12"/>
  </cols>
  <sheetData>
    <row r="1" spans="2:10" ht="24" customHeight="1"/>
    <row r="2" spans="2:10" ht="24.75" customHeight="1">
      <c r="B2" s="73" t="s">
        <v>215</v>
      </c>
      <c r="C2" s="73"/>
      <c r="D2" s="73"/>
      <c r="E2" s="73"/>
      <c r="F2" s="73"/>
      <c r="G2" s="73"/>
      <c r="H2" s="73"/>
      <c r="I2" s="73"/>
      <c r="J2" s="73"/>
    </row>
    <row r="3" spans="2:10" ht="15" customHeight="1">
      <c r="B3" s="13" t="s">
        <v>30</v>
      </c>
      <c r="C3" s="60" t="s">
        <v>98</v>
      </c>
      <c r="D3" s="15" t="s">
        <v>31</v>
      </c>
      <c r="E3" s="16" t="s">
        <v>99</v>
      </c>
      <c r="F3" s="15" t="s">
        <v>32</v>
      </c>
      <c r="G3" s="76">
        <v>41730</v>
      </c>
      <c r="H3" s="77"/>
      <c r="I3" s="15" t="s">
        <v>33</v>
      </c>
      <c r="J3" s="14"/>
    </row>
    <row r="4" spans="2:10" ht="15" customHeight="1">
      <c r="B4" s="13" t="s">
        <v>34</v>
      </c>
      <c r="C4" s="68" t="s">
        <v>190</v>
      </c>
      <c r="D4" s="15" t="s">
        <v>35</v>
      </c>
      <c r="E4" s="74" t="s">
        <v>100</v>
      </c>
      <c r="F4" s="91"/>
      <c r="G4" s="75"/>
      <c r="H4" s="15" t="s">
        <v>36</v>
      </c>
      <c r="I4" s="74" t="s">
        <v>101</v>
      </c>
      <c r="J4" s="75"/>
    </row>
    <row r="5" spans="2:10" ht="15" customHeight="1">
      <c r="B5" s="13" t="s">
        <v>37</v>
      </c>
      <c r="C5" s="16">
        <f>图示!H13</f>
        <v>39</v>
      </c>
      <c r="D5" s="15" t="s">
        <v>5</v>
      </c>
      <c r="E5" s="16">
        <f>图示!H5</f>
        <v>14</v>
      </c>
      <c r="F5" s="15" t="s">
        <v>6</v>
      </c>
      <c r="G5" s="16">
        <f>图示!H6</f>
        <v>4</v>
      </c>
      <c r="H5" s="15" t="s">
        <v>7</v>
      </c>
      <c r="I5" s="90">
        <f>图示!H7</f>
        <v>0</v>
      </c>
      <c r="J5" s="90"/>
    </row>
    <row r="6" spans="2:10">
      <c r="B6" s="17" t="s">
        <v>16</v>
      </c>
      <c r="C6" s="16">
        <f>图示!H8</f>
        <v>3</v>
      </c>
      <c r="D6" s="17" t="s">
        <v>38</v>
      </c>
      <c r="E6" s="16">
        <f>图示!H9</f>
        <v>1</v>
      </c>
      <c r="F6" s="15" t="s">
        <v>17</v>
      </c>
      <c r="G6" s="16">
        <f>图示!H12</f>
        <v>13</v>
      </c>
      <c r="H6" s="83" t="s">
        <v>39</v>
      </c>
      <c r="I6" s="83"/>
      <c r="J6" s="16">
        <v>4</v>
      </c>
    </row>
    <row r="7" spans="2:10" s="18" customFormat="1" ht="134.25" customHeight="1">
      <c r="B7" s="17" t="s">
        <v>40</v>
      </c>
      <c r="C7" s="101" t="s">
        <v>214</v>
      </c>
      <c r="D7" s="84"/>
      <c r="E7" s="84"/>
      <c r="F7" s="84"/>
      <c r="G7" s="84"/>
      <c r="H7" s="84"/>
      <c r="I7" s="84"/>
      <c r="J7" s="85"/>
    </row>
    <row r="8" spans="2:10">
      <c r="B8" s="78" t="s">
        <v>8</v>
      </c>
      <c r="C8" s="83" t="s">
        <v>29</v>
      </c>
      <c r="D8" s="83" t="s">
        <v>41</v>
      </c>
      <c r="E8" s="79" t="s">
        <v>42</v>
      </c>
      <c r="F8" s="80"/>
      <c r="G8" s="81" t="s">
        <v>43</v>
      </c>
      <c r="H8" s="82"/>
      <c r="I8" s="86" t="s">
        <v>44</v>
      </c>
      <c r="J8" s="87"/>
    </row>
    <row r="9" spans="2:10">
      <c r="B9" s="78"/>
      <c r="C9" s="83"/>
      <c r="D9" s="83"/>
      <c r="E9" s="19" t="s">
        <v>45</v>
      </c>
      <c r="F9" s="19" t="s">
        <v>46</v>
      </c>
      <c r="G9" s="19" t="s">
        <v>45</v>
      </c>
      <c r="H9" s="19" t="s">
        <v>46</v>
      </c>
      <c r="I9" s="88"/>
      <c r="J9" s="89"/>
    </row>
    <row r="10" spans="2:10" ht="24.75" customHeight="1">
      <c r="B10" s="51">
        <v>1</v>
      </c>
      <c r="C10" s="14" t="s">
        <v>166</v>
      </c>
      <c r="D10" s="14" t="s">
        <v>167</v>
      </c>
      <c r="E10" s="20">
        <v>41730</v>
      </c>
      <c r="F10" s="20">
        <v>41730</v>
      </c>
      <c r="G10" s="20">
        <v>41730</v>
      </c>
      <c r="H10" s="20">
        <v>41730</v>
      </c>
      <c r="I10" s="74" t="s">
        <v>191</v>
      </c>
      <c r="J10" s="75"/>
    </row>
    <row r="11" spans="2:10" ht="24.75" customHeight="1">
      <c r="B11" s="61">
        <v>2</v>
      </c>
      <c r="C11" s="14" t="s">
        <v>192</v>
      </c>
      <c r="D11" s="14" t="s">
        <v>193</v>
      </c>
      <c r="E11" s="20">
        <v>41730</v>
      </c>
      <c r="F11" s="20">
        <v>41730</v>
      </c>
      <c r="G11" s="20">
        <v>41730</v>
      </c>
      <c r="H11" s="20">
        <v>41730</v>
      </c>
      <c r="I11" s="74" t="s">
        <v>191</v>
      </c>
      <c r="J11" s="75"/>
    </row>
    <row r="12" spans="2:10" ht="24.75" customHeight="1">
      <c r="B12" s="61">
        <v>3</v>
      </c>
      <c r="C12" s="14" t="s">
        <v>194</v>
      </c>
      <c r="D12" s="14" t="s">
        <v>168</v>
      </c>
      <c r="E12" s="20">
        <v>41730</v>
      </c>
      <c r="F12" s="20">
        <v>41730</v>
      </c>
      <c r="G12" s="20">
        <v>41730</v>
      </c>
      <c r="H12" s="20">
        <v>41730</v>
      </c>
      <c r="I12" s="74" t="s">
        <v>66</v>
      </c>
      <c r="J12" s="75"/>
    </row>
    <row r="13" spans="2:10" ht="24.75" customHeight="1">
      <c r="B13" s="64">
        <v>4</v>
      </c>
      <c r="C13" s="14" t="s">
        <v>195</v>
      </c>
      <c r="D13" s="14" t="s">
        <v>196</v>
      </c>
      <c r="E13" s="20">
        <v>41730</v>
      </c>
      <c r="F13" s="20">
        <v>41730</v>
      </c>
      <c r="G13" s="20">
        <v>41730</v>
      </c>
      <c r="H13" s="20">
        <v>41730</v>
      </c>
      <c r="I13" s="74" t="s">
        <v>197</v>
      </c>
      <c r="J13" s="75"/>
    </row>
    <row r="14" spans="2:10" ht="28.5">
      <c r="B14" s="58">
        <v>5</v>
      </c>
      <c r="C14" s="11" t="s">
        <v>28</v>
      </c>
      <c r="D14" s="69" t="s">
        <v>198</v>
      </c>
      <c r="E14" s="20">
        <v>41730</v>
      </c>
      <c r="F14" s="20">
        <v>41730</v>
      </c>
      <c r="G14" s="20">
        <v>41730</v>
      </c>
      <c r="H14" s="20">
        <v>41730</v>
      </c>
      <c r="I14" s="74" t="s">
        <v>67</v>
      </c>
      <c r="J14" s="75"/>
    </row>
  </sheetData>
  <mergeCells count="18">
    <mergeCell ref="I14:J14"/>
    <mergeCell ref="I5:J5"/>
    <mergeCell ref="E4:G4"/>
    <mergeCell ref="D8:D9"/>
    <mergeCell ref="I10:J10"/>
    <mergeCell ref="I11:J11"/>
    <mergeCell ref="I12:J12"/>
    <mergeCell ref="I13:J13"/>
    <mergeCell ref="B2:J2"/>
    <mergeCell ref="I4:J4"/>
    <mergeCell ref="G3:H3"/>
    <mergeCell ref="B8:B9"/>
    <mergeCell ref="E8:F8"/>
    <mergeCell ref="G8:H8"/>
    <mergeCell ref="C8:C9"/>
    <mergeCell ref="C7:J7"/>
    <mergeCell ref="H6:I6"/>
    <mergeCell ref="I8:J9"/>
  </mergeCells>
  <phoneticPr fontId="6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41"/>
  <sheetViews>
    <sheetView workbookViewId="0">
      <selection activeCell="N13" sqref="N13"/>
    </sheetView>
  </sheetViews>
  <sheetFormatPr defaultRowHeight="12.6" customHeight="1"/>
  <cols>
    <col min="1" max="1" width="4.5" style="3" customWidth="1"/>
    <col min="2" max="2" width="15.125" style="3" customWidth="1"/>
    <col min="3" max="9" width="5.75" style="3" customWidth="1"/>
    <col min="10" max="10" width="6.875" style="3" customWidth="1"/>
    <col min="11" max="11" width="15.5" style="3" customWidth="1"/>
    <col min="12" max="12" width="14.375" style="3" customWidth="1"/>
    <col min="13" max="13" width="11.875" style="3" customWidth="1"/>
    <col min="14" max="16" width="5.5" style="3" customWidth="1"/>
    <col min="17" max="17" width="4.5" style="3" customWidth="1"/>
    <col min="18" max="21" width="5.5" style="3" customWidth="1"/>
    <col min="22" max="16384" width="9" style="3"/>
  </cols>
  <sheetData>
    <row r="2" spans="2:21" ht="12.6" customHeight="1">
      <c r="B2" s="93" t="s">
        <v>70</v>
      </c>
      <c r="C2" s="93"/>
      <c r="D2" s="93"/>
      <c r="E2" s="93"/>
      <c r="F2" s="93"/>
      <c r="G2" s="93"/>
      <c r="H2" s="36"/>
      <c r="I2" s="36"/>
      <c r="J2" s="92" t="s">
        <v>87</v>
      </c>
      <c r="K2" s="92"/>
      <c r="L2" s="92"/>
      <c r="M2" s="92"/>
    </row>
    <row r="3" spans="2:21" ht="12.6" customHeight="1">
      <c r="B3" s="94"/>
      <c r="C3" s="94"/>
      <c r="D3" s="94"/>
      <c r="E3" s="94"/>
      <c r="F3" s="94"/>
      <c r="G3" s="94"/>
      <c r="H3" s="36"/>
      <c r="I3" s="36"/>
      <c r="J3" s="92"/>
      <c r="K3" s="92"/>
      <c r="L3" s="92"/>
      <c r="M3" s="92"/>
    </row>
    <row r="4" spans="2:21" ht="12.6" customHeight="1">
      <c r="B4" s="37"/>
      <c r="C4" s="38" t="s">
        <v>71</v>
      </c>
      <c r="D4" s="38" t="s">
        <v>72</v>
      </c>
      <c r="E4" s="38" t="s">
        <v>73</v>
      </c>
      <c r="F4" s="38" t="s">
        <v>74</v>
      </c>
      <c r="G4" s="38" t="s">
        <v>75</v>
      </c>
      <c r="H4" s="38" t="s">
        <v>10</v>
      </c>
      <c r="I4" s="36"/>
      <c r="J4" s="36"/>
      <c r="K4" s="38" t="s">
        <v>61</v>
      </c>
      <c r="L4" s="39" t="s">
        <v>85</v>
      </c>
      <c r="M4" s="39" t="s">
        <v>86</v>
      </c>
    </row>
    <row r="5" spans="2:21" ht="12.6" customHeight="1">
      <c r="B5" s="38" t="s">
        <v>1</v>
      </c>
      <c r="C5" s="40">
        <f>SUMPRODUCT((总的buglist!$H$4:$H$2362="Open")*(总的buglist!$G$4:$G$2362=图示!C4))</f>
        <v>0</v>
      </c>
      <c r="D5" s="40">
        <f>SUMPRODUCT((总的buglist!$H$4:$H$2362="Open")*(总的buglist!$G$4:$G$2362=图示!D4))</f>
        <v>0</v>
      </c>
      <c r="E5" s="40">
        <f>SUMPRODUCT((总的buglist!$H$4:$H$2362="Open")*(总的buglist!$G$4:$G$2362=图示!E4))</f>
        <v>11</v>
      </c>
      <c r="F5" s="40">
        <f>SUMPRODUCT((总的buglist!$H$4:$H$2362="Open")*(总的buglist!$G$4:$G$2362=图示!F4))</f>
        <v>3</v>
      </c>
      <c r="G5" s="40">
        <f>SUMPRODUCT((总的buglist!$H$4:$H$2362="Open")*(总的buglist!$G$4:$G$2362=图示!G4))</f>
        <v>0</v>
      </c>
      <c r="H5" s="41">
        <f>SUM(C5:G5)</f>
        <v>14</v>
      </c>
      <c r="I5" s="36"/>
      <c r="J5" s="36"/>
      <c r="K5" s="33" t="s">
        <v>62</v>
      </c>
      <c r="L5" s="42">
        <v>1</v>
      </c>
      <c r="M5" s="41">
        <v>2</v>
      </c>
    </row>
    <row r="6" spans="2:21" ht="12.6" customHeight="1">
      <c r="B6" s="38" t="s">
        <v>14</v>
      </c>
      <c r="C6" s="40">
        <f>SUMPRODUCT((总的buglist!$H$4:$H$2362="Reopened")*(总的buglist!$G$4:$G$2362=图示!C4))</f>
        <v>0</v>
      </c>
      <c r="D6" s="40">
        <f>SUMPRODUCT((总的buglist!$H$4:$H$2362="Reopened")*(总的buglist!$G$4:$G$2362=图示!D4))</f>
        <v>0</v>
      </c>
      <c r="E6" s="40">
        <f>SUMPRODUCT((总的buglist!$H$4:$H$2362="Reopened")*(总的buglist!$G$4:$G$2362=图示!E4))</f>
        <v>4</v>
      </c>
      <c r="F6" s="40">
        <f>SUMPRODUCT((总的buglist!$H$4:$H$2362="Reopened")*(总的buglist!$G$4:$G$2362=图示!F4))</f>
        <v>0</v>
      </c>
      <c r="G6" s="40">
        <f>SUMPRODUCT((总的buglist!$H$4:$H$2362="Reopened")*(总的buglist!$G$4:$G$2362=图示!G4))</f>
        <v>0</v>
      </c>
      <c r="H6" s="41">
        <f t="shared" ref="H6:H13" si="0">SUM(C6:G6)</f>
        <v>4</v>
      </c>
      <c r="I6" s="36"/>
      <c r="J6" s="36"/>
      <c r="K6" s="9" t="s">
        <v>63</v>
      </c>
      <c r="L6" s="43">
        <v>0</v>
      </c>
      <c r="M6" s="41">
        <v>0</v>
      </c>
    </row>
    <row r="7" spans="2:21" ht="12.6" customHeight="1">
      <c r="B7" s="38" t="s">
        <v>15</v>
      </c>
      <c r="C7" s="40">
        <f>SUMPRODUCT((总的buglist!$H$4:$H$2362="In Progress")*(总的buglist!$G$4:$G$2362=图示!C4))</f>
        <v>0</v>
      </c>
      <c r="D7" s="40">
        <f>SUMPRODUCT((总的buglist!$H$4:$H$2362="In Progress")*(总的buglist!$G$4:$G$2362=图示!D4))</f>
        <v>0</v>
      </c>
      <c r="E7" s="40">
        <f>SUMPRODUCT((总的buglist!$H$4:$H$2362="In Progress")*(总的buglist!$G$4:$G$2362=图示!E4))</f>
        <v>0</v>
      </c>
      <c r="F7" s="40">
        <f>SUMPRODUCT((总的buglist!$H$4:$H$2362="In Progress")*(总的buglist!$G$4:$G$2362=图示!F4))</f>
        <v>0</v>
      </c>
      <c r="G7" s="40">
        <f>SUMPRODUCT((总的buglist!$H$4:$H$2362="In Progress")*(总的buglist!$G$4:$G$2362=图示!G4))</f>
        <v>0</v>
      </c>
      <c r="H7" s="41">
        <f t="shared" si="0"/>
        <v>0</v>
      </c>
      <c r="I7" s="36"/>
      <c r="J7" s="36"/>
      <c r="K7" s="10" t="s">
        <v>64</v>
      </c>
      <c r="L7" s="40">
        <v>0</v>
      </c>
      <c r="M7" s="41">
        <v>1</v>
      </c>
    </row>
    <row r="8" spans="2:21" ht="12.6" customHeight="1">
      <c r="B8" s="38" t="s">
        <v>12</v>
      </c>
      <c r="C8" s="40">
        <f>SUMPRODUCT(((总的buglist!$H$4:$H$2362="Resolved")*(总的buglist!$G$4:$G$2362=图示!C4))*(总的buglist!$I$4:$I$2362="Fixed"))</f>
        <v>0</v>
      </c>
      <c r="D8" s="40">
        <f>SUMPRODUCT(((总的buglist!$H$4:$H$2362="Resolved")*(总的buglist!$G$4:$G$2362=图示!D4))*(总的buglist!$I$4:$I$2362="Fixed"))</f>
        <v>0</v>
      </c>
      <c r="E8" s="40">
        <f>SUMPRODUCT(((总的buglist!$H$4:$H$2362="Resolved")*(总的buglist!$G$4:$G$2362=图示!E4))*(总的buglist!$I$4:$I$2362="Fixed"))</f>
        <v>3</v>
      </c>
      <c r="F8" s="40">
        <f>SUMPRODUCT(((总的buglist!$H$4:$H$2362="Resolved")*(总的buglist!$G$4:$G$2362=图示!F4))*(总的buglist!$I$4:$I$2362="Fixed"))</f>
        <v>0</v>
      </c>
      <c r="G8" s="40">
        <f>SUMPRODUCT(((总的buglist!$H$4:$H$2362="Resolved")*(总的buglist!$G$4:$G$2362=图示!G4))*(总的buglist!$I$4:$I$2362="Fixed"))</f>
        <v>0</v>
      </c>
      <c r="H8" s="41">
        <f t="shared" si="0"/>
        <v>3</v>
      </c>
      <c r="I8" s="36"/>
      <c r="J8" s="44"/>
      <c r="K8" s="63" t="s">
        <v>165</v>
      </c>
      <c r="L8" s="62">
        <v>13</v>
      </c>
      <c r="M8" s="62">
        <v>0</v>
      </c>
      <c r="N8" s="57"/>
      <c r="O8" s="5"/>
      <c r="P8" s="5"/>
      <c r="Q8" s="5"/>
      <c r="R8" s="5"/>
      <c r="S8" s="5"/>
      <c r="T8" s="5"/>
      <c r="U8" s="5"/>
    </row>
    <row r="9" spans="2:21" ht="12.6" customHeight="1">
      <c r="B9" s="38" t="s">
        <v>68</v>
      </c>
      <c r="C9" s="40">
        <f>SUMPRODUCT(((总的buglist!$G$4:$G$2362=图示!C4))*((总的buglist!$I$4:$I$2362="Postponed")+(总的buglist!$I$4:$I$2362="External")))</f>
        <v>0</v>
      </c>
      <c r="D9" s="40">
        <f>SUMPRODUCT(((总的buglist!$G$4:$G$2362=图示!D4))*((总的buglist!$I$4:$I$2362="Postponed")+(总的buglist!$I$4:$I$2362="External")))</f>
        <v>0</v>
      </c>
      <c r="E9" s="40">
        <f>SUMPRODUCT(((总的buglist!$G$4:$G$2362=图示!E4))*((总的buglist!$I$4:$I$2362="Postponed")+(总的buglist!$I$4:$I$2362="External")))</f>
        <v>1</v>
      </c>
      <c r="F9" s="40">
        <f>SUMPRODUCT(((总的buglist!$G$4:$G$2362=图示!F4))*((总的buglist!$I$4:$I$2362="Postponed")+(总的buglist!$I$4:$I$2362="External")))</f>
        <v>0</v>
      </c>
      <c r="G9" s="40">
        <f>SUMPRODUCT(((总的buglist!$G$4:$G$2362=图示!G4))*((总的buglist!$I$4:$I$2362="Postponed")+(总的buglist!$I$4:$I$2362="External")))</f>
        <v>0</v>
      </c>
      <c r="H9" s="41">
        <f t="shared" si="0"/>
        <v>1</v>
      </c>
      <c r="I9" s="36"/>
      <c r="J9" s="44"/>
      <c r="K9" s="44"/>
      <c r="L9" s="36"/>
      <c r="M9" s="36"/>
    </row>
    <row r="10" spans="2:21" ht="12.6" customHeight="1">
      <c r="B10" s="38" t="s">
        <v>69</v>
      </c>
      <c r="C10" s="40">
        <f>SUMPRODUCT(((总的buglist!$G$4:$G$2362=图示!C4))*(总的buglist!$I$4:$I$2362="Duplicate"))+SUMPRODUCT(((总的buglist!$G$4:$G$2362=图示!C4))*(总的buglist!$I$4:$I$2362="By Design"))+SUMPRODUCT(((总的buglist!$G$4:$G$2362=图示!C4))*(总的buglist!$I$4:$I$2362="Cannot Reproduce"))</f>
        <v>0</v>
      </c>
      <c r="D10" s="40">
        <f>SUMPRODUCT(((总的buglist!$G$4:$G$2362=图示!D4))*(总的buglist!$I$4:$I$2362="Duplicate"))+SUMPRODUCT(((总的buglist!$G$4:$G$2362=图示!D4))*(总的buglist!$I$4:$I$2362="By Design"))+SUMPRODUCT(((总的buglist!$G$4:$G$2362=图示!D4))*(总的buglist!$I$4:$I$2362="Cannot Reproduce"))</f>
        <v>1</v>
      </c>
      <c r="E10" s="40">
        <f>SUMPRODUCT(((总的buglist!$G$4:$G$2362=图示!E4))*(总的buglist!$I$4:$I$2362="Duplicate"))+SUMPRODUCT(((总的buglist!$G$4:$G$2362=图示!E4))*(总的buglist!$I$4:$I$2362="By Design"))+SUMPRODUCT(((总的buglist!$G$4:$G$2362=图示!E4))*(总的buglist!$I$4:$I$2362="Cannot Reproduce"))</f>
        <v>1</v>
      </c>
      <c r="F10" s="40">
        <f>SUMPRODUCT(((总的buglist!$G$4:$G$2362=图示!F4))*(总的buglist!$I$4:$I$2362="Duplicate"))+SUMPRODUCT(((总的buglist!$G$4:$G$2362=图示!F4))*(总的buglist!$I$4:$I$2362="By Design"))+SUMPRODUCT(((总的buglist!$G$4:$G$2362=图示!F4))*(总的buglist!$I$4:$I$2362="Cannot Reproduce"))</f>
        <v>0</v>
      </c>
      <c r="G10" s="40">
        <f>SUMPRODUCT(((总的buglist!$G$4:$G$2362=图示!G4))*(总的buglist!$I$4:$I$2362="Duplicate"))+SUMPRODUCT(((总的buglist!$G$4:$G$2362=图示!G4))*(总的buglist!$I$4:$I$2362="By Design"))+SUMPRODUCT(((总的buglist!$G$4:$G$2362=图示!G4))*(总的buglist!$I$4:$I$2362="Cannot Reproduce"))</f>
        <v>0</v>
      </c>
      <c r="H10" s="41">
        <f t="shared" si="0"/>
        <v>2</v>
      </c>
      <c r="I10" s="36"/>
      <c r="J10" s="44"/>
      <c r="K10" s="44"/>
      <c r="L10" s="36"/>
      <c r="M10" s="36"/>
      <c r="P10" s="3" t="s">
        <v>65</v>
      </c>
    </row>
    <row r="11" spans="2:21" ht="12.6" customHeight="1">
      <c r="B11" s="38" t="s">
        <v>76</v>
      </c>
      <c r="C11" s="40">
        <f>SUMPRODUCT(((总的buglist!$G$4:$G$2362=图示!C4))*(总的buglist!$I$4:$I$2362="Won't Fix"))</f>
        <v>0</v>
      </c>
      <c r="D11" s="40">
        <f>SUMPRODUCT(((总的buglist!$G$4:$G$2362=图示!D4))*(总的buglist!$I$4:$I$2362="Won't Fix"))</f>
        <v>0</v>
      </c>
      <c r="E11" s="40">
        <f>SUMPRODUCT(((总的buglist!$G$4:$G$2362=图示!E4))*(总的buglist!$I$4:$I$2362="Won't Fix"))</f>
        <v>2</v>
      </c>
      <c r="F11" s="40">
        <f>SUMPRODUCT(((总的buglist!$G$4:$G$2362=图示!F4))*(总的buglist!$I$4:$I$2362="Won't Fix"))</f>
        <v>0</v>
      </c>
      <c r="G11" s="40">
        <f>SUMPRODUCT(((总的buglist!$G$4:$G$2362=图示!G4))*(总的buglist!$I$4:$I$2362="Won't Fix"))</f>
        <v>0</v>
      </c>
      <c r="H11" s="41">
        <f t="shared" si="0"/>
        <v>2</v>
      </c>
      <c r="I11" s="36"/>
      <c r="J11" s="44"/>
      <c r="K11" s="45"/>
      <c r="L11" s="46"/>
      <c r="M11" s="36"/>
    </row>
    <row r="12" spans="2:21" ht="12.6" customHeight="1">
      <c r="B12" s="38" t="s">
        <v>11</v>
      </c>
      <c r="C12" s="40">
        <f>SUMPRODUCT(((总的buglist!$H$4:$H$2362="Closed")*(总的buglist!$G$4:$G$2362=图示!C4))*(总的buglist!$I$4:$I$2362="Fixed"))</f>
        <v>1</v>
      </c>
      <c r="D12" s="40">
        <f>SUMPRODUCT(((总的buglist!$H$4:$H$2362="Closed")*(总的buglist!$G$4:$G$2362=图示!D4))*(总的buglist!$I$4:$I$2362="Fixed"))</f>
        <v>2</v>
      </c>
      <c r="E12" s="40">
        <f>SUMPRODUCT(((总的buglist!$H$4:$H$2362="Closed")*(总的buglist!$G$4:$G$2362=图示!E4))*(总的buglist!$I$4:$I$2362="Fixed"))</f>
        <v>10</v>
      </c>
      <c r="F12" s="40">
        <f>SUMPRODUCT(((总的buglist!$H$4:$H$2362="Closed")*(总的buglist!$G$4:$G$2362=图示!F4))*(总的buglist!$I$4:$I$2362="Fixed"))</f>
        <v>0</v>
      </c>
      <c r="G12" s="40">
        <f>SUMPRODUCT(((总的buglist!$H$4:$H$2362="Closed")*(总的buglist!$G$4:$G$2362=图示!G4))*(总的buglist!$I$4:$I$2362="Fixed"))</f>
        <v>0</v>
      </c>
      <c r="H12" s="41">
        <f t="shared" si="0"/>
        <v>13</v>
      </c>
      <c r="I12" s="36"/>
      <c r="J12" s="44"/>
      <c r="K12" s="45"/>
      <c r="L12" s="46"/>
      <c r="M12" s="36"/>
    </row>
    <row r="13" spans="2:21" ht="12.6" customHeight="1">
      <c r="B13" s="47" t="s">
        <v>10</v>
      </c>
      <c r="C13" s="41">
        <f t="shared" ref="C13:G13" si="1">SUM(C5:C12)</f>
        <v>1</v>
      </c>
      <c r="D13" s="41">
        <f t="shared" si="1"/>
        <v>3</v>
      </c>
      <c r="E13" s="41">
        <f t="shared" si="1"/>
        <v>32</v>
      </c>
      <c r="F13" s="41">
        <f t="shared" si="1"/>
        <v>3</v>
      </c>
      <c r="G13" s="41">
        <f t="shared" si="1"/>
        <v>0</v>
      </c>
      <c r="H13" s="41">
        <f t="shared" si="0"/>
        <v>39</v>
      </c>
      <c r="I13" s="46"/>
      <c r="J13" s="44"/>
      <c r="K13" s="45"/>
      <c r="L13" s="46"/>
      <c r="M13" s="36"/>
    </row>
    <row r="14" spans="2:21" ht="12.6" customHeight="1">
      <c r="B14" s="31" t="s">
        <v>60</v>
      </c>
      <c r="C14" s="32">
        <f>SUM(C5:C7)</f>
        <v>0</v>
      </c>
      <c r="D14" s="32">
        <f>SUM(D5:D7)</f>
        <v>0</v>
      </c>
      <c r="E14" s="32">
        <f>SUM(E5:E7)</f>
        <v>15</v>
      </c>
      <c r="F14" s="32">
        <f>SUM(F5:F7)</f>
        <v>3</v>
      </c>
      <c r="G14" s="32">
        <f>SUM(G5:G7)</f>
        <v>0</v>
      </c>
      <c r="H14" s="32">
        <f>SUM(C14:G14)</f>
        <v>18</v>
      </c>
      <c r="I14" s="4"/>
      <c r="J14" s="4"/>
      <c r="K14" s="4">
        <f>SUMPRODUCT((总的buglist!$J$4:$J$873=图示!$J$14)*(总的buglist!$H$4:$H$873=图示!B5))+SUMPRODUCT((总的buglist!$J$4:$J$873=图示!$J$14)*(总的buglist!$H$4:$H$873=图示!B6))+SUMPRODUCT((总的buglist!$J$4:$J$873=图示!$J$14)*(总的buglist!$H$4:$H$873=图示!B7))</f>
        <v>0</v>
      </c>
      <c r="L14" s="4"/>
    </row>
    <row r="15" spans="2:21" ht="12.6" customHeight="1">
      <c r="B15" s="4"/>
      <c r="C15" s="4"/>
      <c r="D15" s="4"/>
      <c r="E15" s="4"/>
      <c r="F15" s="4"/>
      <c r="G15" s="4"/>
      <c r="H15" s="4"/>
      <c r="I15" s="4"/>
      <c r="J15" s="4"/>
      <c r="K15" s="4">
        <f>SUMPRODUCT((总的buglist!$J$4:$J$873=图示!$J$15)*(总的buglist!$H$4:$H$873=图示!B5))+SUMPRODUCT((总的buglist!$J$4:$J$873=图示!$J$15)*(总的buglist!$H$4:$H$873=图示!B6))+SUMPRODUCT((总的buglist!$J$4:$J$873=图示!$J$15)*(总的buglist!$H$4:$H$873=图示!B7))</f>
        <v>0</v>
      </c>
    </row>
    <row r="16" spans="2:21" ht="12.6" customHeight="1">
      <c r="I16" s="4"/>
      <c r="J16" s="4"/>
      <c r="K16" s="4"/>
    </row>
    <row r="17" spans="2:11" ht="12.6" customHeight="1">
      <c r="I17" s="4"/>
    </row>
    <row r="18" spans="2:11" ht="12.6" customHeight="1">
      <c r="J18" s="6"/>
      <c r="K18" s="7"/>
    </row>
    <row r="19" spans="2:11" ht="12.6" customHeight="1">
      <c r="I19" s="5"/>
      <c r="J19" s="6"/>
      <c r="K19" s="7"/>
    </row>
    <row r="20" spans="2:11" ht="12.6" customHeight="1">
      <c r="I20" s="5"/>
      <c r="J20" s="6"/>
      <c r="K20" s="7"/>
    </row>
    <row r="21" spans="2:11" ht="12.6" customHeight="1">
      <c r="I21" s="5"/>
      <c r="J21" s="5"/>
      <c r="K21" s="5"/>
    </row>
    <row r="22" spans="2:11" ht="12.6" customHeight="1">
      <c r="I22" s="5"/>
    </row>
    <row r="31" spans="2:11" ht="12.6" customHeight="1">
      <c r="B31" s="93" t="s">
        <v>77</v>
      </c>
      <c r="C31" s="93"/>
      <c r="D31" s="93"/>
      <c r="E31" s="93"/>
      <c r="F31" s="93"/>
      <c r="G31" s="93"/>
      <c r="H31" s="93"/>
    </row>
    <row r="32" spans="2:11" ht="12.6" customHeight="1">
      <c r="B32" s="93"/>
      <c r="C32" s="93"/>
      <c r="D32" s="93"/>
      <c r="E32" s="93"/>
      <c r="F32" s="93"/>
      <c r="G32" s="93"/>
      <c r="H32" s="93"/>
    </row>
    <row r="33" spans="2:11" ht="12.6" customHeight="1">
      <c r="B33" s="37"/>
      <c r="C33" s="48" t="s">
        <v>78</v>
      </c>
      <c r="D33" s="53" t="s">
        <v>79</v>
      </c>
      <c r="E33" s="48" t="s">
        <v>59</v>
      </c>
      <c r="F33" s="48" t="s">
        <v>80</v>
      </c>
      <c r="I33" s="56"/>
    </row>
    <row r="34" spans="2:11" ht="12.6" customHeight="1">
      <c r="B34" s="49" t="s">
        <v>81</v>
      </c>
      <c r="C34" s="70">
        <v>28</v>
      </c>
      <c r="D34" s="71">
        <v>6</v>
      </c>
      <c r="E34" s="70">
        <v>5</v>
      </c>
      <c r="F34" s="70"/>
      <c r="I34" s="54"/>
    </row>
    <row r="35" spans="2:11" ht="12.6" customHeight="1">
      <c r="B35" s="50" t="s">
        <v>13</v>
      </c>
      <c r="C35" s="40">
        <v>21</v>
      </c>
      <c r="D35" s="71">
        <v>13</v>
      </c>
      <c r="E35" s="70">
        <v>18</v>
      </c>
      <c r="F35" s="70"/>
      <c r="I35" s="55"/>
    </row>
    <row r="36" spans="2:11" ht="12.6" customHeight="1">
      <c r="B36" s="50" t="s">
        <v>12</v>
      </c>
      <c r="C36" s="40">
        <v>1</v>
      </c>
      <c r="D36" s="71">
        <v>3</v>
      </c>
      <c r="E36" s="70">
        <v>3</v>
      </c>
      <c r="F36" s="70"/>
      <c r="I36" s="55"/>
      <c r="K36" s="52"/>
    </row>
    <row r="37" spans="2:11" ht="12.6" customHeight="1">
      <c r="B37" s="50" t="s">
        <v>82</v>
      </c>
      <c r="C37" s="40">
        <v>0</v>
      </c>
      <c r="D37" s="71">
        <v>2</v>
      </c>
      <c r="E37" s="70">
        <v>1</v>
      </c>
      <c r="F37" s="70"/>
      <c r="I37" s="55"/>
    </row>
    <row r="38" spans="2:11" ht="12.6" customHeight="1">
      <c r="B38" s="50" t="s">
        <v>83</v>
      </c>
      <c r="C38" s="40">
        <v>0</v>
      </c>
      <c r="D38" s="71">
        <v>2</v>
      </c>
      <c r="E38" s="70">
        <v>2</v>
      </c>
      <c r="F38" s="70"/>
      <c r="I38" s="55"/>
    </row>
    <row r="39" spans="2:11" ht="12.6" customHeight="1">
      <c r="B39" s="50" t="s">
        <v>84</v>
      </c>
      <c r="C39" s="40">
        <v>1</v>
      </c>
      <c r="D39" s="71">
        <v>1</v>
      </c>
      <c r="E39" s="70">
        <v>2</v>
      </c>
      <c r="F39" s="70"/>
      <c r="I39" s="55"/>
    </row>
    <row r="40" spans="2:11" ht="12.6" customHeight="1">
      <c r="B40" s="50" t="s">
        <v>9</v>
      </c>
      <c r="C40" s="40">
        <v>5</v>
      </c>
      <c r="D40" s="72">
        <v>10</v>
      </c>
      <c r="E40" s="70">
        <v>13</v>
      </c>
      <c r="F40" s="70"/>
      <c r="I40" s="55"/>
    </row>
    <row r="41" spans="2:11" ht="12.6" customHeight="1">
      <c r="B41" s="50" t="s">
        <v>4</v>
      </c>
      <c r="C41" s="40">
        <v>28</v>
      </c>
      <c r="D41" s="71">
        <v>34</v>
      </c>
      <c r="E41" s="70">
        <v>39</v>
      </c>
      <c r="F41" s="70"/>
      <c r="I41" s="55"/>
    </row>
  </sheetData>
  <mergeCells count="3">
    <mergeCell ref="J2:M3"/>
    <mergeCell ref="B2:G3"/>
    <mergeCell ref="B31:H32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tabSelected="1" workbookViewId="0">
      <selection activeCell="D36" sqref="D36"/>
    </sheetView>
  </sheetViews>
  <sheetFormatPr defaultRowHeight="15"/>
  <cols>
    <col min="1" max="1" width="6" style="2" customWidth="1"/>
    <col min="2" max="2" width="6.5" style="34" customWidth="1"/>
    <col min="3" max="3" width="10.625" style="8" customWidth="1"/>
    <col min="4" max="4" width="87.75" style="1" customWidth="1"/>
    <col min="5" max="5" width="9.625" style="8" customWidth="1"/>
    <col min="6" max="6" width="9.625" style="8" bestFit="1" customWidth="1"/>
    <col min="7" max="7" width="14" style="8" customWidth="1"/>
    <col min="8" max="8" width="9.25" style="8" customWidth="1"/>
    <col min="9" max="9" width="8" style="8" bestFit="1" customWidth="1"/>
    <col min="10" max="10" width="12.25" style="8" customWidth="1"/>
    <col min="11" max="11" width="9" style="2"/>
    <col min="12" max="12" width="9.125" style="2" bestFit="1" customWidth="1"/>
    <col min="13" max="16384" width="9" style="8"/>
  </cols>
  <sheetData>
    <row r="2" spans="1:12" ht="18">
      <c r="A2" s="8"/>
      <c r="B2" s="95" t="s">
        <v>96</v>
      </c>
      <c r="C2" s="96"/>
      <c r="D2" s="96"/>
      <c r="E2" s="96"/>
      <c r="F2" s="96"/>
      <c r="G2" s="96"/>
      <c r="H2" s="96"/>
      <c r="I2" s="96"/>
      <c r="J2" s="97"/>
      <c r="K2" s="22"/>
      <c r="L2" s="8"/>
    </row>
    <row r="3" spans="1:12" ht="14.25">
      <c r="A3" s="8"/>
      <c r="B3" s="98" t="s">
        <v>53</v>
      </c>
      <c r="C3" s="99"/>
      <c r="D3" s="23" t="s">
        <v>58</v>
      </c>
      <c r="E3" s="98" t="s">
        <v>54</v>
      </c>
      <c r="F3" s="99"/>
      <c r="G3" s="23">
        <v>28</v>
      </c>
      <c r="H3" s="98" t="s">
        <v>56</v>
      </c>
      <c r="I3" s="99"/>
      <c r="J3" s="23">
        <v>4</v>
      </c>
      <c r="K3" s="22"/>
      <c r="L3" s="8"/>
    </row>
    <row r="4" spans="1:12" ht="14.25">
      <c r="A4" s="8"/>
      <c r="B4" s="30" t="s">
        <v>3</v>
      </c>
      <c r="C4" s="24" t="s">
        <v>0</v>
      </c>
      <c r="D4" s="25" t="s">
        <v>47</v>
      </c>
      <c r="E4" s="24" t="s">
        <v>48</v>
      </c>
      <c r="F4" s="24" t="s">
        <v>49</v>
      </c>
      <c r="G4" s="24" t="s">
        <v>50</v>
      </c>
      <c r="H4" s="24" t="s">
        <v>51</v>
      </c>
      <c r="I4" s="24" t="s">
        <v>52</v>
      </c>
      <c r="J4" s="24" t="s">
        <v>55</v>
      </c>
      <c r="K4" s="22"/>
      <c r="L4" s="8"/>
    </row>
    <row r="5" spans="1:12" s="1" customFormat="1" ht="15" customHeight="1">
      <c r="B5" s="28">
        <v>1</v>
      </c>
      <c r="C5" s="35" t="s">
        <v>102</v>
      </c>
      <c r="D5" s="21" t="s">
        <v>103</v>
      </c>
      <c r="E5" s="59" t="s">
        <v>104</v>
      </c>
      <c r="F5" s="59" t="s">
        <v>26</v>
      </c>
      <c r="G5" s="59" t="s">
        <v>20</v>
      </c>
      <c r="H5" s="59" t="s">
        <v>1</v>
      </c>
      <c r="I5" s="59" t="s">
        <v>18</v>
      </c>
      <c r="J5" s="21" t="s">
        <v>105</v>
      </c>
      <c r="K5" s="26"/>
    </row>
    <row r="6" spans="1:12" s="1" customFormat="1" ht="15" customHeight="1">
      <c r="B6" s="28">
        <v>2</v>
      </c>
      <c r="C6" s="35" t="s">
        <v>106</v>
      </c>
      <c r="D6" s="21" t="s">
        <v>107</v>
      </c>
      <c r="E6" s="59" t="s">
        <v>104</v>
      </c>
      <c r="F6" s="59" t="s">
        <v>24</v>
      </c>
      <c r="G6" s="59" t="s">
        <v>20</v>
      </c>
      <c r="H6" s="59" t="s">
        <v>1</v>
      </c>
      <c r="I6" s="59" t="s">
        <v>18</v>
      </c>
      <c r="J6" s="21" t="s">
        <v>105</v>
      </c>
      <c r="K6" s="26"/>
    </row>
    <row r="7" spans="1:12" s="1" customFormat="1" ht="15" customHeight="1">
      <c r="B7" s="28">
        <v>3</v>
      </c>
      <c r="C7" s="35" t="s">
        <v>108</v>
      </c>
      <c r="D7" s="21" t="s">
        <v>109</v>
      </c>
      <c r="E7" s="59" t="s">
        <v>104</v>
      </c>
      <c r="F7" s="59" t="s">
        <v>24</v>
      </c>
      <c r="G7" s="59" t="s">
        <v>20</v>
      </c>
      <c r="H7" s="59" t="s">
        <v>1</v>
      </c>
      <c r="I7" s="59" t="s">
        <v>18</v>
      </c>
      <c r="J7" s="21" t="s">
        <v>105</v>
      </c>
      <c r="K7" s="26"/>
    </row>
    <row r="8" spans="1:12" s="1" customFormat="1" ht="15" customHeight="1">
      <c r="B8" s="28">
        <v>4</v>
      </c>
      <c r="C8" s="35" t="s">
        <v>110</v>
      </c>
      <c r="D8" s="21" t="s">
        <v>111</v>
      </c>
      <c r="E8" s="59" t="s">
        <v>104</v>
      </c>
      <c r="F8" s="59" t="s">
        <v>26</v>
      </c>
      <c r="G8" s="59" t="s">
        <v>20</v>
      </c>
      <c r="H8" s="59" t="s">
        <v>1</v>
      </c>
      <c r="I8" s="59" t="s">
        <v>18</v>
      </c>
      <c r="J8" s="21" t="s">
        <v>105</v>
      </c>
      <c r="K8" s="26"/>
    </row>
    <row r="9" spans="1:12" s="1" customFormat="1" ht="15" customHeight="1">
      <c r="B9" s="28">
        <v>5</v>
      </c>
      <c r="C9" s="35" t="s">
        <v>112</v>
      </c>
      <c r="D9" s="21" t="s">
        <v>113</v>
      </c>
      <c r="E9" s="59" t="s">
        <v>104</v>
      </c>
      <c r="F9" s="59" t="s">
        <v>24</v>
      </c>
      <c r="G9" s="59" t="s">
        <v>20</v>
      </c>
      <c r="H9" s="59" t="s">
        <v>1</v>
      </c>
      <c r="I9" s="59" t="s">
        <v>18</v>
      </c>
      <c r="J9" s="21" t="s">
        <v>105</v>
      </c>
      <c r="K9" s="26"/>
    </row>
    <row r="10" spans="1:12" s="1" customFormat="1" ht="15" customHeight="1">
      <c r="B10" s="28">
        <v>6</v>
      </c>
      <c r="C10" s="35" t="s">
        <v>114</v>
      </c>
      <c r="D10" s="21" t="s">
        <v>115</v>
      </c>
      <c r="E10" s="59" t="s">
        <v>104</v>
      </c>
      <c r="F10" s="59" t="s">
        <v>24</v>
      </c>
      <c r="G10" s="59" t="s">
        <v>20</v>
      </c>
      <c r="H10" s="59" t="s">
        <v>1</v>
      </c>
      <c r="I10" s="59" t="s">
        <v>18</v>
      </c>
      <c r="J10" s="21" t="s">
        <v>105</v>
      </c>
      <c r="K10" s="26"/>
    </row>
    <row r="11" spans="1:12" s="1" customFormat="1" ht="15" customHeight="1">
      <c r="B11" s="28">
        <v>7</v>
      </c>
      <c r="C11" s="35" t="s">
        <v>116</v>
      </c>
      <c r="D11" s="21" t="s">
        <v>117</v>
      </c>
      <c r="E11" s="59" t="s">
        <v>104</v>
      </c>
      <c r="F11" s="59" t="s">
        <v>24</v>
      </c>
      <c r="G11" s="59" t="s">
        <v>20</v>
      </c>
      <c r="H11" s="59" t="s">
        <v>1</v>
      </c>
      <c r="I11" s="59" t="s">
        <v>18</v>
      </c>
      <c r="J11" s="21" t="s">
        <v>105</v>
      </c>
      <c r="K11" s="26"/>
    </row>
    <row r="12" spans="1:12" s="1" customFormat="1" ht="15" customHeight="1">
      <c r="B12" s="28">
        <v>8</v>
      </c>
      <c r="C12" s="35" t="s">
        <v>118</v>
      </c>
      <c r="D12" s="21" t="s">
        <v>119</v>
      </c>
      <c r="E12" s="59" t="s">
        <v>104</v>
      </c>
      <c r="F12" s="59" t="s">
        <v>24</v>
      </c>
      <c r="G12" s="59" t="s">
        <v>20</v>
      </c>
      <c r="H12" s="59" t="s">
        <v>1</v>
      </c>
      <c r="I12" s="59" t="s">
        <v>18</v>
      </c>
      <c r="J12" s="21" t="s">
        <v>105</v>
      </c>
      <c r="K12" s="26"/>
    </row>
    <row r="13" spans="1:12" s="1" customFormat="1" ht="15" customHeight="1">
      <c r="B13" s="28">
        <v>9</v>
      </c>
      <c r="C13" s="35" t="s">
        <v>120</v>
      </c>
      <c r="D13" s="21" t="s">
        <v>121</v>
      </c>
      <c r="E13" s="59" t="s">
        <v>122</v>
      </c>
      <c r="F13" s="59" t="s">
        <v>26</v>
      </c>
      <c r="G13" s="59" t="s">
        <v>20</v>
      </c>
      <c r="H13" s="59" t="s">
        <v>1</v>
      </c>
      <c r="I13" s="59" t="s">
        <v>18</v>
      </c>
      <c r="J13" s="21" t="s">
        <v>123</v>
      </c>
      <c r="K13" s="26"/>
    </row>
    <row r="14" spans="1:12" s="1" customFormat="1" ht="15" customHeight="1">
      <c r="B14" s="28">
        <v>10</v>
      </c>
      <c r="C14" s="35" t="s">
        <v>124</v>
      </c>
      <c r="D14" s="21" t="s">
        <v>125</v>
      </c>
      <c r="E14" s="59" t="s">
        <v>104</v>
      </c>
      <c r="F14" s="59" t="s">
        <v>26</v>
      </c>
      <c r="G14" s="59" t="s">
        <v>20</v>
      </c>
      <c r="H14" s="59" t="s">
        <v>88</v>
      </c>
      <c r="I14" s="59" t="s">
        <v>89</v>
      </c>
      <c r="J14" s="21" t="s">
        <v>105</v>
      </c>
      <c r="K14" s="26"/>
    </row>
    <row r="15" spans="1:12" s="1" customFormat="1" ht="15" customHeight="1">
      <c r="B15" s="28">
        <v>11</v>
      </c>
      <c r="C15" s="35" t="s">
        <v>126</v>
      </c>
      <c r="D15" s="21" t="s">
        <v>127</v>
      </c>
      <c r="E15" s="59" t="s">
        <v>104</v>
      </c>
      <c r="F15" s="59" t="s">
        <v>26</v>
      </c>
      <c r="G15" s="59" t="s">
        <v>20</v>
      </c>
      <c r="H15" s="59" t="s">
        <v>1</v>
      </c>
      <c r="I15" s="59" t="s">
        <v>18</v>
      </c>
      <c r="J15" s="21" t="s">
        <v>105</v>
      </c>
      <c r="K15" s="26"/>
    </row>
    <row r="16" spans="1:12" s="1" customFormat="1" ht="15" customHeight="1">
      <c r="B16" s="28">
        <v>12</v>
      </c>
      <c r="C16" s="35" t="s">
        <v>128</v>
      </c>
      <c r="D16" s="21" t="s">
        <v>129</v>
      </c>
      <c r="E16" s="59" t="s">
        <v>104</v>
      </c>
      <c r="F16" s="59" t="s">
        <v>26</v>
      </c>
      <c r="G16" s="59" t="s">
        <v>20</v>
      </c>
      <c r="H16" s="59" t="s">
        <v>1</v>
      </c>
      <c r="I16" s="59" t="s">
        <v>18</v>
      </c>
      <c r="J16" s="21" t="s">
        <v>105</v>
      </c>
      <c r="K16" s="26"/>
    </row>
    <row r="17" spans="2:11" s="1" customFormat="1" ht="15" customHeight="1">
      <c r="B17" s="28">
        <v>13</v>
      </c>
      <c r="C17" s="35" t="s">
        <v>130</v>
      </c>
      <c r="D17" s="21" t="s">
        <v>131</v>
      </c>
      <c r="E17" s="59" t="s">
        <v>104</v>
      </c>
      <c r="F17" s="59" t="s">
        <v>26</v>
      </c>
      <c r="G17" s="59" t="s">
        <v>20</v>
      </c>
      <c r="H17" s="59" t="s">
        <v>1</v>
      </c>
      <c r="I17" s="59" t="s">
        <v>18</v>
      </c>
      <c r="J17" s="21" t="s">
        <v>105</v>
      </c>
      <c r="K17" s="26"/>
    </row>
    <row r="18" spans="2:11" s="1" customFormat="1" ht="15" customHeight="1">
      <c r="B18" s="28">
        <v>14</v>
      </c>
      <c r="C18" s="35" t="s">
        <v>132</v>
      </c>
      <c r="D18" s="21" t="s">
        <v>133</v>
      </c>
      <c r="E18" s="59" t="s">
        <v>21</v>
      </c>
      <c r="F18" s="59" t="s">
        <v>26</v>
      </c>
      <c r="G18" s="59" t="s">
        <v>20</v>
      </c>
      <c r="H18" s="59" t="s">
        <v>1</v>
      </c>
      <c r="I18" s="59" t="s">
        <v>18</v>
      </c>
      <c r="J18" s="21" t="s">
        <v>134</v>
      </c>
      <c r="K18" s="26"/>
    </row>
    <row r="19" spans="2:11" s="1" customFormat="1" ht="15" customHeight="1">
      <c r="B19" s="28">
        <v>15</v>
      </c>
      <c r="C19" s="35" t="s">
        <v>135</v>
      </c>
      <c r="D19" s="21" t="s">
        <v>136</v>
      </c>
      <c r="E19" s="59" t="s">
        <v>104</v>
      </c>
      <c r="F19" s="59" t="s">
        <v>26</v>
      </c>
      <c r="G19" s="59" t="s">
        <v>20</v>
      </c>
      <c r="H19" s="59" t="s">
        <v>1</v>
      </c>
      <c r="I19" s="59" t="s">
        <v>18</v>
      </c>
      <c r="J19" s="21" t="s">
        <v>105</v>
      </c>
      <c r="K19" s="26"/>
    </row>
    <row r="20" spans="2:11" s="1" customFormat="1" ht="15" customHeight="1">
      <c r="B20" s="28">
        <v>16</v>
      </c>
      <c r="C20" s="35" t="s">
        <v>137</v>
      </c>
      <c r="D20" s="21" t="s">
        <v>138</v>
      </c>
      <c r="E20" s="59" t="s">
        <v>122</v>
      </c>
      <c r="F20" s="59" t="s">
        <v>26</v>
      </c>
      <c r="G20" s="59" t="s">
        <v>20</v>
      </c>
      <c r="H20" s="59" t="s">
        <v>1</v>
      </c>
      <c r="I20" s="59" t="s">
        <v>18</v>
      </c>
      <c r="J20" s="21" t="s">
        <v>123</v>
      </c>
      <c r="K20" s="26"/>
    </row>
    <row r="21" spans="2:11" s="1" customFormat="1" ht="15" customHeight="1">
      <c r="B21" s="28">
        <v>17</v>
      </c>
      <c r="C21" s="35" t="s">
        <v>139</v>
      </c>
      <c r="D21" s="21" t="s">
        <v>140</v>
      </c>
      <c r="E21" s="59" t="s">
        <v>95</v>
      </c>
      <c r="F21" s="59" t="s">
        <v>90</v>
      </c>
      <c r="G21" s="59" t="s">
        <v>20</v>
      </c>
      <c r="H21" s="59" t="s">
        <v>88</v>
      </c>
      <c r="I21" s="59" t="s">
        <v>19</v>
      </c>
      <c r="J21" s="21" t="s">
        <v>27</v>
      </c>
      <c r="K21" s="26"/>
    </row>
    <row r="22" spans="2:11" s="1" customFormat="1" ht="15" customHeight="1">
      <c r="B22" s="28">
        <v>18</v>
      </c>
      <c r="C22" s="35" t="s">
        <v>141</v>
      </c>
      <c r="D22" s="21" t="s">
        <v>142</v>
      </c>
      <c r="E22" s="59" t="s">
        <v>23</v>
      </c>
      <c r="F22" s="59" t="s">
        <v>90</v>
      </c>
      <c r="G22" s="59" t="s">
        <v>20</v>
      </c>
      <c r="H22" s="59" t="s">
        <v>1</v>
      </c>
      <c r="I22" s="59" t="s">
        <v>18</v>
      </c>
      <c r="J22" s="21" t="s">
        <v>143</v>
      </c>
      <c r="K22" s="26"/>
    </row>
    <row r="23" spans="2:11" s="1" customFormat="1" ht="15" customHeight="1">
      <c r="B23" s="28">
        <v>19</v>
      </c>
      <c r="C23" s="35" t="s">
        <v>144</v>
      </c>
      <c r="D23" s="21" t="s">
        <v>145</v>
      </c>
      <c r="E23" s="59" t="s">
        <v>104</v>
      </c>
      <c r="F23" s="59" t="s">
        <v>26</v>
      </c>
      <c r="G23" s="59" t="s">
        <v>20</v>
      </c>
      <c r="H23" s="59" t="s">
        <v>88</v>
      </c>
      <c r="I23" s="59" t="s">
        <v>19</v>
      </c>
      <c r="J23" s="21" t="s">
        <v>105</v>
      </c>
      <c r="K23" s="26"/>
    </row>
    <row r="24" spans="2:11" s="1" customFormat="1" ht="15" customHeight="1">
      <c r="B24" s="28">
        <v>20</v>
      </c>
      <c r="C24" s="35" t="s">
        <v>146</v>
      </c>
      <c r="D24" s="21" t="s">
        <v>147</v>
      </c>
      <c r="E24" s="59" t="s">
        <v>122</v>
      </c>
      <c r="F24" s="59" t="s">
        <v>24</v>
      </c>
      <c r="G24" s="59" t="s">
        <v>22</v>
      </c>
      <c r="H24" s="59" t="s">
        <v>94</v>
      </c>
      <c r="I24" s="59" t="s">
        <v>18</v>
      </c>
      <c r="J24" s="21" t="s">
        <v>105</v>
      </c>
      <c r="K24" s="26"/>
    </row>
    <row r="25" spans="2:11" s="1" customFormat="1" ht="15" customHeight="1">
      <c r="B25" s="28">
        <v>21</v>
      </c>
      <c r="C25" s="35" t="s">
        <v>148</v>
      </c>
      <c r="D25" s="21" t="s">
        <v>149</v>
      </c>
      <c r="E25" s="59" t="s">
        <v>104</v>
      </c>
      <c r="F25" s="59" t="s">
        <v>26</v>
      </c>
      <c r="G25" s="59" t="s">
        <v>20</v>
      </c>
      <c r="H25" s="59" t="s">
        <v>88</v>
      </c>
      <c r="I25" s="59" t="s">
        <v>19</v>
      </c>
      <c r="J25" s="21" t="s">
        <v>105</v>
      </c>
      <c r="K25" s="26"/>
    </row>
    <row r="26" spans="2:11" s="1" customFormat="1" ht="15" customHeight="1">
      <c r="B26" s="28">
        <v>22</v>
      </c>
      <c r="C26" s="35" t="s">
        <v>150</v>
      </c>
      <c r="D26" s="21" t="s">
        <v>151</v>
      </c>
      <c r="E26" s="59" t="s">
        <v>104</v>
      </c>
      <c r="F26" s="59" t="s">
        <v>26</v>
      </c>
      <c r="G26" s="59" t="s">
        <v>20</v>
      </c>
      <c r="H26" s="59" t="s">
        <v>94</v>
      </c>
      <c r="I26" s="59" t="s">
        <v>18</v>
      </c>
      <c r="J26" s="21" t="s">
        <v>105</v>
      </c>
      <c r="K26" s="26"/>
    </row>
    <row r="27" spans="2:11" s="1" customFormat="1" ht="15" customHeight="1">
      <c r="B27" s="28">
        <v>23</v>
      </c>
      <c r="C27" s="35" t="s">
        <v>152</v>
      </c>
      <c r="D27" s="21" t="s">
        <v>153</v>
      </c>
      <c r="E27" s="59" t="s">
        <v>104</v>
      </c>
      <c r="F27" s="59" t="s">
        <v>26</v>
      </c>
      <c r="G27" s="59" t="s">
        <v>20</v>
      </c>
      <c r="H27" s="59" t="s">
        <v>94</v>
      </c>
      <c r="I27" s="59" t="s">
        <v>18</v>
      </c>
      <c r="J27" s="21" t="s">
        <v>105</v>
      </c>
      <c r="K27" s="26"/>
    </row>
    <row r="28" spans="2:11" s="1" customFormat="1" ht="15" customHeight="1">
      <c r="B28" s="28">
        <v>24</v>
      </c>
      <c r="C28" s="35" t="s">
        <v>154</v>
      </c>
      <c r="D28" s="21" t="s">
        <v>155</v>
      </c>
      <c r="E28" s="59" t="s">
        <v>104</v>
      </c>
      <c r="F28" s="59" t="s">
        <v>26</v>
      </c>
      <c r="G28" s="59" t="s">
        <v>22</v>
      </c>
      <c r="H28" s="59" t="s">
        <v>2</v>
      </c>
      <c r="I28" s="59" t="s">
        <v>19</v>
      </c>
      <c r="J28" s="21" t="s">
        <v>105</v>
      </c>
      <c r="K28" s="26"/>
    </row>
    <row r="29" spans="2:11" s="1" customFormat="1" ht="15" customHeight="1">
      <c r="B29" s="28">
        <v>25</v>
      </c>
      <c r="C29" s="35" t="s">
        <v>156</v>
      </c>
      <c r="D29" s="21" t="s">
        <v>157</v>
      </c>
      <c r="E29" s="59" t="s">
        <v>104</v>
      </c>
      <c r="F29" s="59" t="s">
        <v>26</v>
      </c>
      <c r="G29" s="59" t="s">
        <v>22</v>
      </c>
      <c r="H29" s="59" t="s">
        <v>88</v>
      </c>
      <c r="I29" s="59" t="s">
        <v>19</v>
      </c>
      <c r="J29" s="21" t="s">
        <v>105</v>
      </c>
      <c r="K29" s="26"/>
    </row>
    <row r="30" spans="2:11" s="1" customFormat="1" ht="15" customHeight="1">
      <c r="B30" s="28">
        <v>26</v>
      </c>
      <c r="C30" s="35" t="s">
        <v>158</v>
      </c>
      <c r="D30" s="21" t="s">
        <v>159</v>
      </c>
      <c r="E30" s="59" t="s">
        <v>104</v>
      </c>
      <c r="F30" s="59" t="s">
        <v>26</v>
      </c>
      <c r="G30" s="59" t="s">
        <v>20</v>
      </c>
      <c r="H30" s="59" t="s">
        <v>1</v>
      </c>
      <c r="I30" s="59" t="s">
        <v>18</v>
      </c>
      <c r="J30" s="21" t="s">
        <v>105</v>
      </c>
      <c r="K30" s="26"/>
    </row>
    <row r="31" spans="2:11" s="1" customFormat="1" ht="15" customHeight="1">
      <c r="B31" s="28">
        <v>27</v>
      </c>
      <c r="C31" s="35" t="s">
        <v>160</v>
      </c>
      <c r="D31" s="21" t="s">
        <v>161</v>
      </c>
      <c r="E31" s="59" t="s">
        <v>104</v>
      </c>
      <c r="F31" s="59" t="s">
        <v>92</v>
      </c>
      <c r="G31" s="59" t="s">
        <v>91</v>
      </c>
      <c r="H31" s="59" t="s">
        <v>88</v>
      </c>
      <c r="I31" s="59" t="s">
        <v>19</v>
      </c>
      <c r="J31" s="21" t="s">
        <v>105</v>
      </c>
      <c r="K31" s="26"/>
    </row>
    <row r="32" spans="2:11" s="1" customFormat="1" ht="15" customHeight="1">
      <c r="B32" s="28">
        <v>28</v>
      </c>
      <c r="C32" s="35" t="s">
        <v>162</v>
      </c>
      <c r="D32" s="21" t="s">
        <v>163</v>
      </c>
      <c r="E32" s="59" t="s">
        <v>25</v>
      </c>
      <c r="F32" s="59" t="s">
        <v>93</v>
      </c>
      <c r="G32" s="59" t="s">
        <v>20</v>
      </c>
      <c r="H32" s="59" t="s">
        <v>1</v>
      </c>
      <c r="I32" s="59" t="s">
        <v>18</v>
      </c>
      <c r="J32" s="21" t="s">
        <v>164</v>
      </c>
      <c r="K32" s="26"/>
    </row>
  </sheetData>
  <autoFilter ref="B4:J32"/>
  <mergeCells count="4">
    <mergeCell ref="B2:J2"/>
    <mergeCell ref="B3:C3"/>
    <mergeCell ref="E3:F3"/>
    <mergeCell ref="H3:I3"/>
  </mergeCells>
  <phoneticPr fontId="4" type="noConversion"/>
  <hyperlinks>
    <hyperlink ref="C5" r:id="rId1" display="http://jira.lab.jingwei.com/browse/JWCA-537"/>
    <hyperlink ref="C6" r:id="rId2" display="http://jira.lab.jingwei.com/browse/JWCA-536"/>
    <hyperlink ref="C7" r:id="rId3" display="http://jira.lab.jingwei.com/browse/JWCA-535"/>
    <hyperlink ref="C8" r:id="rId4" display="http://jira.lab.jingwei.com/browse/JWCA-534"/>
    <hyperlink ref="C9" r:id="rId5" display="http://jira.lab.jingwei.com/browse/JWCA-533"/>
    <hyperlink ref="C10" r:id="rId6" display="http://jira.lab.jingwei.com/browse/JWCA-532"/>
    <hyperlink ref="C11" r:id="rId7" display="http://jira.lab.jingwei.com/browse/JWCA-531"/>
    <hyperlink ref="C12" r:id="rId8" display="http://jira.lab.jingwei.com/browse/JWCA-530"/>
    <hyperlink ref="C13" r:id="rId9" display="http://jira.lab.jingwei.com/browse/JWCA-529"/>
    <hyperlink ref="C14" r:id="rId10" display="http://jira.lab.jingwei.com/browse/JWCA-528"/>
    <hyperlink ref="C15" r:id="rId11" display="http://jira.lab.jingwei.com/browse/JWCA-527"/>
    <hyperlink ref="C16" r:id="rId12" display="http://jira.lab.jingwei.com/browse/JWCA-526"/>
    <hyperlink ref="C17" r:id="rId13" display="http://jira.lab.jingwei.com/browse/JWCA-525"/>
    <hyperlink ref="C18" r:id="rId14" display="http://jira.lab.jingwei.com/browse/JWCA-524"/>
    <hyperlink ref="C19" r:id="rId15" display="http://jira.lab.jingwei.com/browse/JWCA-523"/>
    <hyperlink ref="C20" r:id="rId16" display="http://jira.lab.jingwei.com/browse/JWCA-521"/>
    <hyperlink ref="C21" r:id="rId17" display="http://jira.lab.jingwei.com/browse/JWCA-520"/>
    <hyperlink ref="C22" r:id="rId18" display="http://jira.lab.jingwei.com/browse/JWCA-519"/>
    <hyperlink ref="C23" r:id="rId19" display="http://jira.lab.jingwei.com/browse/JWCA-518"/>
    <hyperlink ref="C25" r:id="rId20" display="http://jira.lab.jingwei.com/browse/JWCA-516"/>
    <hyperlink ref="C26" r:id="rId21" display="http://jira.lab.jingwei.com/browse/JWCA-515"/>
    <hyperlink ref="C27" r:id="rId22" display="http://jira.lab.jingwei.com/browse/JWCA-514"/>
    <hyperlink ref="C28" r:id="rId23" display="http://jira.lab.jingwei.com/browse/JWCA-513"/>
    <hyperlink ref="C29" r:id="rId24" display="http://jira.lab.jingwei.com/browse/JWCA-512"/>
    <hyperlink ref="C30" r:id="rId25" display="http://jira.lab.jingwei.com/browse/JWCA-511"/>
    <hyperlink ref="C31" r:id="rId26" display="http://jira.lab.jingwei.com/browse/JWCA-510"/>
    <hyperlink ref="C32" r:id="rId27" display="http://jira.lab.jingwei.com/browse/JWCA-509"/>
    <hyperlink ref="C24" r:id="rId28" display="http://jira.lab.jingwei.com/browse/JWCA-517"/>
  </hyperlinks>
  <pageMargins left="0.7" right="0.7" top="0.75" bottom="0.75" header="0.3" footer="0.3"/>
  <pageSetup paperSize="9" orientation="portrait" horizontalDpi="300" verticalDpi="300" r:id="rId2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B2" sqref="B2:J4"/>
    </sheetView>
  </sheetViews>
  <sheetFormatPr defaultRowHeight="13.5"/>
  <cols>
    <col min="2" max="2" width="6.75" customWidth="1"/>
    <col min="4" max="4" width="70.125" customWidth="1"/>
    <col min="7" max="7" width="14.25" customWidth="1"/>
    <col min="10" max="10" width="14.875" customWidth="1"/>
  </cols>
  <sheetData>
    <row r="2" spans="2:10" ht="18">
      <c r="B2" s="95" t="s">
        <v>188</v>
      </c>
      <c r="C2" s="96"/>
      <c r="D2" s="96"/>
      <c r="E2" s="96"/>
      <c r="F2" s="96"/>
      <c r="G2" s="96"/>
      <c r="H2" s="96"/>
      <c r="I2" s="96"/>
      <c r="J2" s="97"/>
    </row>
    <row r="3" spans="2:10" ht="14.25">
      <c r="B3" s="98" t="s">
        <v>53</v>
      </c>
      <c r="C3" s="99"/>
      <c r="D3" s="23" t="s">
        <v>189</v>
      </c>
      <c r="E3" s="98" t="s">
        <v>54</v>
      </c>
      <c r="F3" s="99"/>
      <c r="G3" s="23">
        <v>6</v>
      </c>
      <c r="H3" s="98" t="s">
        <v>56</v>
      </c>
      <c r="I3" s="99"/>
      <c r="J3" s="23">
        <v>1</v>
      </c>
    </row>
    <row r="4" spans="2:10" ht="14.25">
      <c r="B4" s="30" t="s">
        <v>3</v>
      </c>
      <c r="C4" s="30" t="s">
        <v>0</v>
      </c>
      <c r="D4" s="65" t="s">
        <v>47</v>
      </c>
      <c r="E4" s="30" t="s">
        <v>48</v>
      </c>
      <c r="F4" s="30" t="s">
        <v>49</v>
      </c>
      <c r="G4" s="30" t="s">
        <v>50</v>
      </c>
      <c r="H4" s="30" t="s">
        <v>51</v>
      </c>
      <c r="I4" s="30" t="s">
        <v>52</v>
      </c>
      <c r="J4" s="30" t="s">
        <v>55</v>
      </c>
    </row>
    <row r="5" spans="2:10" ht="14.25">
      <c r="B5" s="28">
        <v>1</v>
      </c>
      <c r="C5" s="66" t="s">
        <v>169</v>
      </c>
      <c r="D5" s="67" t="s">
        <v>170</v>
      </c>
      <c r="E5" s="28" t="s">
        <v>171</v>
      </c>
      <c r="F5" s="28" t="s">
        <v>26</v>
      </c>
      <c r="G5" s="28" t="s">
        <v>172</v>
      </c>
      <c r="H5" s="28" t="s">
        <v>1</v>
      </c>
      <c r="I5" s="28" t="s">
        <v>18</v>
      </c>
      <c r="J5" s="67" t="s">
        <v>173</v>
      </c>
    </row>
    <row r="6" spans="2:10" ht="14.25">
      <c r="B6" s="28">
        <v>2</v>
      </c>
      <c r="C6" s="66" t="s">
        <v>174</v>
      </c>
      <c r="D6" s="67" t="s">
        <v>175</v>
      </c>
      <c r="E6" s="28" t="s">
        <v>171</v>
      </c>
      <c r="F6" s="28" t="s">
        <v>26</v>
      </c>
      <c r="G6" s="28" t="s">
        <v>20</v>
      </c>
      <c r="H6" s="28" t="s">
        <v>1</v>
      </c>
      <c r="I6" s="28" t="s">
        <v>18</v>
      </c>
      <c r="J6" s="67" t="s">
        <v>173</v>
      </c>
    </row>
    <row r="7" spans="2:10" ht="14.25">
      <c r="B7" s="28">
        <v>3</v>
      </c>
      <c r="C7" s="66" t="s">
        <v>176</v>
      </c>
      <c r="D7" s="67" t="s">
        <v>177</v>
      </c>
      <c r="E7" s="28" t="s">
        <v>93</v>
      </c>
      <c r="F7" s="28" t="s">
        <v>93</v>
      </c>
      <c r="G7" s="28" t="s">
        <v>22</v>
      </c>
      <c r="H7" s="28" t="s">
        <v>88</v>
      </c>
      <c r="I7" s="28" t="s">
        <v>178</v>
      </c>
      <c r="J7" s="67" t="s">
        <v>179</v>
      </c>
    </row>
    <row r="8" spans="2:10" ht="14.25">
      <c r="B8" s="28">
        <v>4</v>
      </c>
      <c r="C8" s="66" t="s">
        <v>180</v>
      </c>
      <c r="D8" s="67" t="s">
        <v>181</v>
      </c>
      <c r="E8" s="28" t="s">
        <v>104</v>
      </c>
      <c r="F8" s="28" t="s">
        <v>24</v>
      </c>
      <c r="G8" s="28" t="s">
        <v>20</v>
      </c>
      <c r="H8" s="28" t="s">
        <v>1</v>
      </c>
      <c r="I8" s="28" t="s">
        <v>18</v>
      </c>
      <c r="J8" s="67" t="s">
        <v>105</v>
      </c>
    </row>
    <row r="9" spans="2:10" ht="14.25">
      <c r="B9" s="28">
        <v>5</v>
      </c>
      <c r="C9" s="66" t="s">
        <v>182</v>
      </c>
      <c r="D9" s="67" t="s">
        <v>183</v>
      </c>
      <c r="E9" s="28" t="s">
        <v>21</v>
      </c>
      <c r="F9" s="28" t="s">
        <v>24</v>
      </c>
      <c r="G9" s="28" t="s">
        <v>20</v>
      </c>
      <c r="H9" s="28" t="s">
        <v>2</v>
      </c>
      <c r="I9" s="28" t="s">
        <v>19</v>
      </c>
      <c r="J9" s="67" t="s">
        <v>123</v>
      </c>
    </row>
  </sheetData>
  <mergeCells count="4">
    <mergeCell ref="B2:J2"/>
    <mergeCell ref="B3:C3"/>
    <mergeCell ref="E3:F3"/>
    <mergeCell ref="H3:I3"/>
  </mergeCells>
  <phoneticPr fontId="9" type="noConversion"/>
  <hyperlinks>
    <hyperlink ref="C5" r:id="rId1" display="http://jira.lab.jingwei.com/browse/JWCA-544"/>
    <hyperlink ref="C6" r:id="rId2" display="http://jira.lab.jingwei.com/browse/JWCA-543"/>
    <hyperlink ref="C7" r:id="rId3" display="http://jira.lab.jingwei.com/browse/JWCA-542"/>
    <hyperlink ref="C8" r:id="rId4" display="http://jira.lab.jingwei.com/browse/JWCA-540"/>
    <hyperlink ref="C9" r:id="rId5" display="http://jira.lab.jingwei.com/browse/JWCA-53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G16" sqref="G16"/>
    </sheetView>
  </sheetViews>
  <sheetFormatPr defaultRowHeight="13.5"/>
  <cols>
    <col min="4" max="4" width="72.75" customWidth="1"/>
    <col min="5" max="10" width="12.25" customWidth="1"/>
  </cols>
  <sheetData>
    <row r="2" spans="2:10" ht="18">
      <c r="B2" s="95" t="s">
        <v>212</v>
      </c>
      <c r="C2" s="96"/>
      <c r="D2" s="96"/>
      <c r="E2" s="96"/>
      <c r="F2" s="96"/>
      <c r="G2" s="96"/>
      <c r="H2" s="96"/>
      <c r="I2" s="96"/>
      <c r="J2" s="97"/>
    </row>
    <row r="3" spans="2:10" ht="14.25">
      <c r="B3" s="98" t="s">
        <v>53</v>
      </c>
      <c r="C3" s="99"/>
      <c r="D3" s="23" t="s">
        <v>213</v>
      </c>
      <c r="E3" s="98" t="s">
        <v>54</v>
      </c>
      <c r="F3" s="99"/>
      <c r="G3" s="23">
        <v>5</v>
      </c>
      <c r="H3" s="98" t="s">
        <v>56</v>
      </c>
      <c r="I3" s="99"/>
      <c r="J3" s="23">
        <v>0</v>
      </c>
    </row>
    <row r="4" spans="2:10" ht="14.25">
      <c r="B4" s="30" t="s">
        <v>3</v>
      </c>
      <c r="C4" s="30" t="s">
        <v>0</v>
      </c>
      <c r="D4" s="65" t="s">
        <v>47</v>
      </c>
      <c r="E4" s="30" t="s">
        <v>48</v>
      </c>
      <c r="F4" s="30" t="s">
        <v>49</v>
      </c>
      <c r="G4" s="30" t="s">
        <v>50</v>
      </c>
      <c r="H4" s="30" t="s">
        <v>51</v>
      </c>
      <c r="I4" s="30" t="s">
        <v>52</v>
      </c>
      <c r="J4" s="30" t="s">
        <v>55</v>
      </c>
    </row>
    <row r="5" spans="2:10" ht="14.25">
      <c r="B5" s="28">
        <v>1</v>
      </c>
      <c r="C5" s="66" t="s">
        <v>199</v>
      </c>
      <c r="D5" s="67" t="s">
        <v>200</v>
      </c>
      <c r="E5" s="28" t="s">
        <v>104</v>
      </c>
      <c r="F5" s="28" t="s">
        <v>26</v>
      </c>
      <c r="G5" s="28" t="s">
        <v>20</v>
      </c>
      <c r="H5" s="28" t="s">
        <v>1</v>
      </c>
      <c r="I5" s="28" t="s">
        <v>18</v>
      </c>
      <c r="J5" s="67" t="s">
        <v>105</v>
      </c>
    </row>
    <row r="6" spans="2:10" ht="14.25">
      <c r="B6" s="28">
        <v>2</v>
      </c>
      <c r="C6" s="66" t="s">
        <v>201</v>
      </c>
      <c r="D6" s="67" t="s">
        <v>202</v>
      </c>
      <c r="E6" s="28" t="s">
        <v>21</v>
      </c>
      <c r="F6" s="28" t="s">
        <v>24</v>
      </c>
      <c r="G6" s="28" t="s">
        <v>172</v>
      </c>
      <c r="H6" s="28" t="s">
        <v>1</v>
      </c>
      <c r="I6" s="28" t="s">
        <v>18</v>
      </c>
      <c r="J6" s="67" t="s">
        <v>123</v>
      </c>
    </row>
    <row r="7" spans="2:10" ht="14.25">
      <c r="B7" s="28">
        <v>3</v>
      </c>
      <c r="C7" s="66" t="s">
        <v>203</v>
      </c>
      <c r="D7" s="67" t="s">
        <v>204</v>
      </c>
      <c r="E7" s="28" t="s">
        <v>122</v>
      </c>
      <c r="F7" s="28" t="s">
        <v>26</v>
      </c>
      <c r="G7" s="28" t="s">
        <v>172</v>
      </c>
      <c r="H7" s="28" t="s">
        <v>1</v>
      </c>
      <c r="I7" s="28" t="s">
        <v>18</v>
      </c>
      <c r="J7" s="67" t="s">
        <v>205</v>
      </c>
    </row>
    <row r="8" spans="2:10" ht="14.25">
      <c r="B8" s="28">
        <v>4</v>
      </c>
      <c r="C8" s="66" t="s">
        <v>206</v>
      </c>
      <c r="D8" s="67" t="s">
        <v>207</v>
      </c>
      <c r="E8" s="28" t="s">
        <v>171</v>
      </c>
      <c r="F8" s="28" t="s">
        <v>26</v>
      </c>
      <c r="G8" s="28" t="s">
        <v>20</v>
      </c>
      <c r="H8" s="28" t="s">
        <v>2</v>
      </c>
      <c r="I8" s="28" t="s">
        <v>89</v>
      </c>
      <c r="J8" s="67" t="s">
        <v>27</v>
      </c>
    </row>
    <row r="9" spans="2:10" ht="14.25">
      <c r="B9" s="28">
        <v>5</v>
      </c>
      <c r="C9" s="66" t="s">
        <v>208</v>
      </c>
      <c r="D9" s="67" t="s">
        <v>209</v>
      </c>
      <c r="E9" s="28" t="s">
        <v>210</v>
      </c>
      <c r="F9" s="28" t="s">
        <v>24</v>
      </c>
      <c r="G9" s="28" t="s">
        <v>20</v>
      </c>
      <c r="H9" s="28" t="s">
        <v>2</v>
      </c>
      <c r="I9" s="28" t="s">
        <v>19</v>
      </c>
      <c r="J9" s="67" t="s">
        <v>123</v>
      </c>
    </row>
  </sheetData>
  <mergeCells count="4">
    <mergeCell ref="B2:J2"/>
    <mergeCell ref="B3:C3"/>
    <mergeCell ref="E3:F3"/>
    <mergeCell ref="H3:I3"/>
  </mergeCells>
  <phoneticPr fontId="9" type="noConversion"/>
  <hyperlinks>
    <hyperlink ref="C5" r:id="rId1" display="http://jira.lab.jingwei.com/browse/JWCA-549"/>
    <hyperlink ref="C6" r:id="rId2" display="http://jira.lab.jingwei.com/browse/JWCA-548"/>
    <hyperlink ref="C7" r:id="rId3" display="http://jira.lab.jingwei.com/browse/JWCA-547"/>
    <hyperlink ref="C8" r:id="rId4" display="http://jira.lab.jingwei.com/browse/JWCA-546"/>
    <hyperlink ref="C9" r:id="rId5" display="http://jira.lab.jingwei.com/browse/JWCA-54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42"/>
  <sheetViews>
    <sheetView workbookViewId="0">
      <selection activeCell="E5" sqref="E5"/>
    </sheetView>
  </sheetViews>
  <sheetFormatPr defaultRowHeight="15" customHeight="1"/>
  <cols>
    <col min="1" max="1" width="7.625" style="1" customWidth="1"/>
    <col min="2" max="2" width="6" style="1" customWidth="1"/>
    <col min="3" max="3" width="9.25" style="1" customWidth="1"/>
    <col min="4" max="4" width="76.5" style="1" customWidth="1"/>
    <col min="5" max="5" width="10.5" style="29" customWidth="1"/>
    <col min="6" max="6" width="8.75" style="29" bestFit="1" customWidth="1"/>
    <col min="7" max="7" width="12.875" style="29" customWidth="1"/>
    <col min="8" max="8" width="12.25" style="29" customWidth="1"/>
    <col min="9" max="9" width="11.125" style="29" customWidth="1"/>
    <col min="10" max="10" width="15" style="29" customWidth="1"/>
    <col min="11" max="11" width="9" style="1"/>
    <col min="12" max="12" width="9.125" style="1" bestFit="1" customWidth="1"/>
    <col min="13" max="16384" width="9" style="1"/>
  </cols>
  <sheetData>
    <row r="1" spans="2:11" ht="17.25" customHeight="1"/>
    <row r="2" spans="2:11" ht="22.5" customHeight="1">
      <c r="B2" s="100" t="s">
        <v>97</v>
      </c>
      <c r="C2" s="100"/>
      <c r="D2" s="100"/>
      <c r="E2" s="100"/>
      <c r="F2" s="100"/>
      <c r="G2" s="100"/>
      <c r="H2" s="100"/>
      <c r="I2" s="100"/>
      <c r="J2" s="100"/>
    </row>
    <row r="3" spans="2:11" ht="15" customHeight="1">
      <c r="B3" s="27" t="s">
        <v>3</v>
      </c>
      <c r="C3" s="27" t="s">
        <v>0</v>
      </c>
      <c r="D3" s="27" t="s">
        <v>47</v>
      </c>
      <c r="E3" s="27" t="s">
        <v>48</v>
      </c>
      <c r="F3" s="27" t="s">
        <v>49</v>
      </c>
      <c r="G3" s="27" t="s">
        <v>50</v>
      </c>
      <c r="H3" s="27" t="s">
        <v>51</v>
      </c>
      <c r="I3" s="27" t="s">
        <v>52</v>
      </c>
      <c r="J3" s="27" t="s">
        <v>57</v>
      </c>
    </row>
    <row r="4" spans="2:11" ht="15" hidden="1" customHeight="1">
      <c r="B4" s="28">
        <v>1</v>
      </c>
      <c r="C4" s="35" t="s">
        <v>199</v>
      </c>
      <c r="D4" s="21" t="s">
        <v>200</v>
      </c>
      <c r="E4" s="59" t="s">
        <v>104</v>
      </c>
      <c r="F4" s="59" t="s">
        <v>26</v>
      </c>
      <c r="G4" s="59" t="s">
        <v>20</v>
      </c>
      <c r="H4" s="59" t="s">
        <v>1</v>
      </c>
      <c r="I4" s="59" t="s">
        <v>18</v>
      </c>
      <c r="J4" s="21" t="s">
        <v>105</v>
      </c>
      <c r="K4" s="26"/>
    </row>
    <row r="5" spans="2:11" ht="15" customHeight="1">
      <c r="B5" s="28">
        <v>2</v>
      </c>
      <c r="C5" s="35" t="s">
        <v>201</v>
      </c>
      <c r="D5" s="21" t="s">
        <v>202</v>
      </c>
      <c r="E5" s="59" t="s">
        <v>21</v>
      </c>
      <c r="F5" s="59" t="s">
        <v>24</v>
      </c>
      <c r="G5" s="59" t="s">
        <v>172</v>
      </c>
      <c r="H5" s="59" t="s">
        <v>1</v>
      </c>
      <c r="I5" s="59" t="s">
        <v>18</v>
      </c>
      <c r="J5" s="21" t="s">
        <v>123</v>
      </c>
      <c r="K5" s="26"/>
    </row>
    <row r="6" spans="2:11" ht="15" customHeight="1">
      <c r="B6" s="28">
        <v>3</v>
      </c>
      <c r="C6" s="35" t="s">
        <v>203</v>
      </c>
      <c r="D6" s="21" t="s">
        <v>204</v>
      </c>
      <c r="E6" s="59" t="s">
        <v>122</v>
      </c>
      <c r="F6" s="59" t="s">
        <v>26</v>
      </c>
      <c r="G6" s="59" t="s">
        <v>172</v>
      </c>
      <c r="H6" s="59" t="s">
        <v>1</v>
      </c>
      <c r="I6" s="59" t="s">
        <v>18</v>
      </c>
      <c r="J6" s="21" t="s">
        <v>205</v>
      </c>
      <c r="K6" s="26"/>
    </row>
    <row r="7" spans="2:11" ht="15" hidden="1" customHeight="1">
      <c r="B7" s="28">
        <v>4</v>
      </c>
      <c r="C7" s="35" t="s">
        <v>206</v>
      </c>
      <c r="D7" s="21" t="s">
        <v>207</v>
      </c>
      <c r="E7" s="59" t="s">
        <v>171</v>
      </c>
      <c r="F7" s="59" t="s">
        <v>26</v>
      </c>
      <c r="G7" s="59" t="s">
        <v>20</v>
      </c>
      <c r="H7" s="59" t="s">
        <v>2</v>
      </c>
      <c r="I7" s="59" t="s">
        <v>89</v>
      </c>
      <c r="J7" s="21" t="s">
        <v>27</v>
      </c>
      <c r="K7" s="26"/>
    </row>
    <row r="8" spans="2:11" ht="15" hidden="1" customHeight="1">
      <c r="B8" s="28">
        <v>5</v>
      </c>
      <c r="C8" s="35" t="s">
        <v>208</v>
      </c>
      <c r="D8" s="21" t="s">
        <v>209</v>
      </c>
      <c r="E8" s="59" t="s">
        <v>210</v>
      </c>
      <c r="F8" s="59" t="s">
        <v>24</v>
      </c>
      <c r="G8" s="59" t="s">
        <v>20</v>
      </c>
      <c r="H8" s="59" t="s">
        <v>2</v>
      </c>
      <c r="I8" s="59" t="s">
        <v>19</v>
      </c>
      <c r="J8" s="21" t="s">
        <v>123</v>
      </c>
      <c r="K8" s="26"/>
    </row>
    <row r="9" spans="2:11" ht="15" customHeight="1">
      <c r="B9" s="28">
        <v>6</v>
      </c>
      <c r="C9" s="35" t="s">
        <v>169</v>
      </c>
      <c r="D9" s="21" t="s">
        <v>170</v>
      </c>
      <c r="E9" s="59" t="s">
        <v>171</v>
      </c>
      <c r="F9" s="59" t="s">
        <v>26</v>
      </c>
      <c r="G9" s="59" t="s">
        <v>172</v>
      </c>
      <c r="H9" s="59" t="s">
        <v>1</v>
      </c>
      <c r="I9" s="59" t="s">
        <v>18</v>
      </c>
      <c r="J9" s="21" t="s">
        <v>173</v>
      </c>
      <c r="K9" s="26"/>
    </row>
    <row r="10" spans="2:11" ht="15" hidden="1" customHeight="1">
      <c r="B10" s="28">
        <v>7</v>
      </c>
      <c r="C10" s="35" t="s">
        <v>174</v>
      </c>
      <c r="D10" s="21" t="s">
        <v>175</v>
      </c>
      <c r="E10" s="59" t="s">
        <v>171</v>
      </c>
      <c r="F10" s="59" t="s">
        <v>26</v>
      </c>
      <c r="G10" s="59" t="s">
        <v>20</v>
      </c>
      <c r="H10" s="59" t="s">
        <v>88</v>
      </c>
      <c r="I10" s="59" t="s">
        <v>19</v>
      </c>
      <c r="J10" s="21" t="s">
        <v>173</v>
      </c>
      <c r="K10" s="26"/>
    </row>
    <row r="11" spans="2:11" ht="15" hidden="1" customHeight="1">
      <c r="B11" s="28">
        <v>8</v>
      </c>
      <c r="C11" s="35" t="s">
        <v>176</v>
      </c>
      <c r="D11" s="21" t="s">
        <v>211</v>
      </c>
      <c r="E11" s="59" t="s">
        <v>93</v>
      </c>
      <c r="F11" s="59" t="s">
        <v>93</v>
      </c>
      <c r="G11" s="59" t="s">
        <v>22</v>
      </c>
      <c r="H11" s="59" t="s">
        <v>88</v>
      </c>
      <c r="I11" s="59" t="s">
        <v>178</v>
      </c>
      <c r="J11" s="21" t="s">
        <v>179</v>
      </c>
      <c r="K11" s="26"/>
    </row>
    <row r="12" spans="2:11" ht="15" hidden="1" customHeight="1">
      <c r="B12" s="28">
        <v>9</v>
      </c>
      <c r="C12" s="35" t="s">
        <v>180</v>
      </c>
      <c r="D12" s="21" t="s">
        <v>181</v>
      </c>
      <c r="E12" s="59" t="s">
        <v>104</v>
      </c>
      <c r="F12" s="59" t="s">
        <v>24</v>
      </c>
      <c r="G12" s="59" t="s">
        <v>20</v>
      </c>
      <c r="H12" s="59" t="s">
        <v>1</v>
      </c>
      <c r="I12" s="59" t="s">
        <v>18</v>
      </c>
      <c r="J12" s="21" t="s">
        <v>105</v>
      </c>
      <c r="K12" s="26"/>
    </row>
    <row r="13" spans="2:11" ht="15" hidden="1" customHeight="1">
      <c r="B13" s="28">
        <v>10</v>
      </c>
      <c r="C13" s="35" t="s">
        <v>182</v>
      </c>
      <c r="D13" s="21" t="s">
        <v>183</v>
      </c>
      <c r="E13" s="59" t="s">
        <v>21</v>
      </c>
      <c r="F13" s="59" t="s">
        <v>24</v>
      </c>
      <c r="G13" s="59" t="s">
        <v>20</v>
      </c>
      <c r="H13" s="59" t="s">
        <v>2</v>
      </c>
      <c r="I13" s="59" t="s">
        <v>19</v>
      </c>
      <c r="J13" s="21" t="s">
        <v>123</v>
      </c>
      <c r="K13" s="26"/>
    </row>
    <row r="14" spans="2:11" ht="15" hidden="1" customHeight="1">
      <c r="B14" s="28">
        <v>11</v>
      </c>
      <c r="C14" s="35" t="s">
        <v>184</v>
      </c>
      <c r="D14" s="21" t="s">
        <v>185</v>
      </c>
      <c r="E14" s="59" t="s">
        <v>23</v>
      </c>
      <c r="F14" s="59" t="s">
        <v>26</v>
      </c>
      <c r="G14" s="59" t="s">
        <v>20</v>
      </c>
      <c r="H14" s="59" t="s">
        <v>88</v>
      </c>
      <c r="I14" s="59" t="s">
        <v>19</v>
      </c>
      <c r="J14" s="21" t="s">
        <v>173</v>
      </c>
      <c r="K14" s="26"/>
    </row>
    <row r="15" spans="2:11" ht="15" hidden="1" customHeight="1">
      <c r="B15" s="28">
        <v>12</v>
      </c>
      <c r="C15" s="35" t="s">
        <v>102</v>
      </c>
      <c r="D15" s="21" t="s">
        <v>103</v>
      </c>
      <c r="E15" s="59" t="s">
        <v>104</v>
      </c>
      <c r="F15" s="59" t="s">
        <v>26</v>
      </c>
      <c r="G15" s="59" t="s">
        <v>20</v>
      </c>
      <c r="H15" s="59" t="s">
        <v>1</v>
      </c>
      <c r="I15" s="59" t="s">
        <v>18</v>
      </c>
      <c r="J15" s="21" t="s">
        <v>105</v>
      </c>
      <c r="K15" s="26"/>
    </row>
    <row r="16" spans="2:11" ht="15" hidden="1" customHeight="1">
      <c r="B16" s="28">
        <v>13</v>
      </c>
      <c r="C16" s="35" t="s">
        <v>106</v>
      </c>
      <c r="D16" s="21" t="s">
        <v>107</v>
      </c>
      <c r="E16" s="59" t="s">
        <v>104</v>
      </c>
      <c r="F16" s="59" t="s">
        <v>24</v>
      </c>
      <c r="G16" s="59" t="s">
        <v>20</v>
      </c>
      <c r="H16" s="59" t="s">
        <v>1</v>
      </c>
      <c r="I16" s="59" t="s">
        <v>18</v>
      </c>
      <c r="J16" s="21" t="s">
        <v>105</v>
      </c>
      <c r="K16" s="26"/>
    </row>
    <row r="17" spans="2:11" ht="15" hidden="1" customHeight="1">
      <c r="B17" s="28">
        <v>14</v>
      </c>
      <c r="C17" s="35" t="s">
        <v>108</v>
      </c>
      <c r="D17" s="21" t="s">
        <v>109</v>
      </c>
      <c r="E17" s="59" t="s">
        <v>104</v>
      </c>
      <c r="F17" s="59" t="s">
        <v>24</v>
      </c>
      <c r="G17" s="59" t="s">
        <v>20</v>
      </c>
      <c r="H17" s="59" t="s">
        <v>2</v>
      </c>
      <c r="I17" s="59" t="s">
        <v>19</v>
      </c>
      <c r="J17" s="21" t="s">
        <v>105</v>
      </c>
      <c r="K17" s="26"/>
    </row>
    <row r="18" spans="2:11" ht="15" hidden="1" customHeight="1">
      <c r="B18" s="28">
        <v>15</v>
      </c>
      <c r="C18" s="35" t="s">
        <v>110</v>
      </c>
      <c r="D18" s="21" t="s">
        <v>111</v>
      </c>
      <c r="E18" s="59" t="s">
        <v>104</v>
      </c>
      <c r="F18" s="59" t="s">
        <v>26</v>
      </c>
      <c r="G18" s="59" t="s">
        <v>20</v>
      </c>
      <c r="H18" s="59" t="s">
        <v>1</v>
      </c>
      <c r="I18" s="59" t="s">
        <v>18</v>
      </c>
      <c r="J18" s="21" t="s">
        <v>105</v>
      </c>
      <c r="K18" s="26"/>
    </row>
    <row r="19" spans="2:11" ht="15" hidden="1" customHeight="1">
      <c r="B19" s="28">
        <v>16</v>
      </c>
      <c r="C19" s="35" t="s">
        <v>112</v>
      </c>
      <c r="D19" s="21" t="s">
        <v>113</v>
      </c>
      <c r="E19" s="59" t="s">
        <v>104</v>
      </c>
      <c r="F19" s="59" t="s">
        <v>24</v>
      </c>
      <c r="G19" s="59" t="s">
        <v>20</v>
      </c>
      <c r="H19" s="59" t="s">
        <v>88</v>
      </c>
      <c r="I19" s="59" t="s">
        <v>19</v>
      </c>
      <c r="J19" s="21" t="s">
        <v>105</v>
      </c>
      <c r="K19" s="26"/>
    </row>
    <row r="20" spans="2:11" ht="15" hidden="1" customHeight="1">
      <c r="B20" s="28">
        <v>17</v>
      </c>
      <c r="C20" s="35" t="s">
        <v>114</v>
      </c>
      <c r="D20" s="21" t="s">
        <v>115</v>
      </c>
      <c r="E20" s="59" t="s">
        <v>104</v>
      </c>
      <c r="F20" s="59" t="s">
        <v>24</v>
      </c>
      <c r="G20" s="59" t="s">
        <v>20</v>
      </c>
      <c r="H20" s="59" t="s">
        <v>94</v>
      </c>
      <c r="I20" s="59" t="s">
        <v>18</v>
      </c>
      <c r="J20" s="21" t="s">
        <v>105</v>
      </c>
      <c r="K20" s="26"/>
    </row>
    <row r="21" spans="2:11" ht="15" hidden="1" customHeight="1">
      <c r="B21" s="28">
        <v>18</v>
      </c>
      <c r="C21" s="35" t="s">
        <v>116</v>
      </c>
      <c r="D21" s="21" t="s">
        <v>117</v>
      </c>
      <c r="E21" s="59" t="s">
        <v>104</v>
      </c>
      <c r="F21" s="59" t="s">
        <v>24</v>
      </c>
      <c r="G21" s="59" t="s">
        <v>20</v>
      </c>
      <c r="H21" s="59" t="s">
        <v>88</v>
      </c>
      <c r="I21" s="59" t="s">
        <v>19</v>
      </c>
      <c r="J21" s="21" t="s">
        <v>105</v>
      </c>
      <c r="K21" s="26"/>
    </row>
    <row r="22" spans="2:11" ht="15" hidden="1" customHeight="1">
      <c r="B22" s="28">
        <v>19</v>
      </c>
      <c r="C22" s="35" t="s">
        <v>118</v>
      </c>
      <c r="D22" s="21" t="s">
        <v>119</v>
      </c>
      <c r="E22" s="59" t="s">
        <v>104</v>
      </c>
      <c r="F22" s="59" t="s">
        <v>24</v>
      </c>
      <c r="G22" s="59" t="s">
        <v>20</v>
      </c>
      <c r="H22" s="59" t="s">
        <v>1</v>
      </c>
      <c r="I22" s="59" t="s">
        <v>18</v>
      </c>
      <c r="J22" s="21" t="s">
        <v>105</v>
      </c>
      <c r="K22" s="26"/>
    </row>
    <row r="23" spans="2:11" ht="15" hidden="1" customHeight="1">
      <c r="B23" s="28">
        <v>20</v>
      </c>
      <c r="C23" s="35" t="s">
        <v>120</v>
      </c>
      <c r="D23" s="21" t="s">
        <v>121</v>
      </c>
      <c r="E23" s="59" t="s">
        <v>21</v>
      </c>
      <c r="F23" s="59" t="s">
        <v>26</v>
      </c>
      <c r="G23" s="59" t="s">
        <v>20</v>
      </c>
      <c r="H23" s="59" t="s">
        <v>88</v>
      </c>
      <c r="I23" s="59" t="s">
        <v>19</v>
      </c>
      <c r="J23" s="21" t="s">
        <v>123</v>
      </c>
      <c r="K23" s="26"/>
    </row>
    <row r="24" spans="2:11" ht="15" hidden="1" customHeight="1">
      <c r="B24" s="28">
        <v>21</v>
      </c>
      <c r="C24" s="35" t="s">
        <v>124</v>
      </c>
      <c r="D24" s="21" t="s">
        <v>125</v>
      </c>
      <c r="E24" s="59" t="s">
        <v>104</v>
      </c>
      <c r="F24" s="59" t="s">
        <v>26</v>
      </c>
      <c r="G24" s="59" t="s">
        <v>20</v>
      </c>
      <c r="H24" s="59" t="s">
        <v>88</v>
      </c>
      <c r="I24" s="59" t="s">
        <v>89</v>
      </c>
      <c r="J24" s="21" t="s">
        <v>105</v>
      </c>
      <c r="K24" s="26"/>
    </row>
    <row r="25" spans="2:11" ht="15" hidden="1" customHeight="1">
      <c r="B25" s="28">
        <v>22</v>
      </c>
      <c r="C25" s="35" t="s">
        <v>126</v>
      </c>
      <c r="D25" s="21" t="s">
        <v>127</v>
      </c>
      <c r="E25" s="59" t="s">
        <v>104</v>
      </c>
      <c r="F25" s="59" t="s">
        <v>26</v>
      </c>
      <c r="G25" s="59" t="s">
        <v>20</v>
      </c>
      <c r="H25" s="59" t="s">
        <v>1</v>
      </c>
      <c r="I25" s="59" t="s">
        <v>18</v>
      </c>
      <c r="J25" s="21" t="s">
        <v>105</v>
      </c>
      <c r="K25" s="26"/>
    </row>
    <row r="26" spans="2:11" ht="15" hidden="1" customHeight="1">
      <c r="B26" s="28">
        <v>23</v>
      </c>
      <c r="C26" s="35" t="s">
        <v>128</v>
      </c>
      <c r="D26" s="21" t="s">
        <v>129</v>
      </c>
      <c r="E26" s="59" t="s">
        <v>104</v>
      </c>
      <c r="F26" s="59" t="s">
        <v>26</v>
      </c>
      <c r="G26" s="59" t="s">
        <v>20</v>
      </c>
      <c r="H26" s="59" t="s">
        <v>1</v>
      </c>
      <c r="I26" s="59" t="s">
        <v>18</v>
      </c>
      <c r="J26" s="21" t="s">
        <v>105</v>
      </c>
      <c r="K26" s="26"/>
    </row>
    <row r="27" spans="2:11" ht="15" hidden="1" customHeight="1">
      <c r="B27" s="28">
        <v>24</v>
      </c>
      <c r="C27" s="35" t="s">
        <v>130</v>
      </c>
      <c r="D27" s="21" t="s">
        <v>131</v>
      </c>
      <c r="E27" s="59" t="s">
        <v>104</v>
      </c>
      <c r="F27" s="59" t="s">
        <v>26</v>
      </c>
      <c r="G27" s="59" t="s">
        <v>20</v>
      </c>
      <c r="H27" s="59" t="s">
        <v>1</v>
      </c>
      <c r="I27" s="59" t="s">
        <v>18</v>
      </c>
      <c r="J27" s="21" t="s">
        <v>105</v>
      </c>
      <c r="K27" s="26"/>
    </row>
    <row r="28" spans="2:11" ht="15" hidden="1" customHeight="1">
      <c r="B28" s="28">
        <v>25</v>
      </c>
      <c r="C28" s="35" t="s">
        <v>132</v>
      </c>
      <c r="D28" s="21" t="s">
        <v>133</v>
      </c>
      <c r="E28" s="59" t="s">
        <v>21</v>
      </c>
      <c r="F28" s="59" t="s">
        <v>26</v>
      </c>
      <c r="G28" s="59" t="s">
        <v>20</v>
      </c>
      <c r="H28" s="59" t="s">
        <v>88</v>
      </c>
      <c r="I28" s="59" t="s">
        <v>186</v>
      </c>
      <c r="J28" s="21" t="s">
        <v>134</v>
      </c>
      <c r="K28" s="26"/>
    </row>
    <row r="29" spans="2:11" ht="15" hidden="1" customHeight="1">
      <c r="B29" s="28">
        <v>26</v>
      </c>
      <c r="C29" s="35" t="s">
        <v>135</v>
      </c>
      <c r="D29" s="21" t="s">
        <v>136</v>
      </c>
      <c r="E29" s="59" t="s">
        <v>104</v>
      </c>
      <c r="F29" s="59" t="s">
        <v>26</v>
      </c>
      <c r="G29" s="59" t="s">
        <v>20</v>
      </c>
      <c r="H29" s="59" t="s">
        <v>94</v>
      </c>
      <c r="I29" s="59" t="s">
        <v>18</v>
      </c>
      <c r="J29" s="21" t="s">
        <v>105</v>
      </c>
      <c r="K29" s="26"/>
    </row>
    <row r="30" spans="2:11" ht="15" hidden="1" customHeight="1">
      <c r="B30" s="28">
        <v>27</v>
      </c>
      <c r="C30" s="35" t="s">
        <v>137</v>
      </c>
      <c r="D30" s="21" t="s">
        <v>138</v>
      </c>
      <c r="E30" s="59" t="s">
        <v>122</v>
      </c>
      <c r="F30" s="59" t="s">
        <v>26</v>
      </c>
      <c r="G30" s="59" t="s">
        <v>20</v>
      </c>
      <c r="H30" s="59" t="s">
        <v>88</v>
      </c>
      <c r="I30" s="59" t="s">
        <v>178</v>
      </c>
      <c r="J30" s="21" t="s">
        <v>123</v>
      </c>
      <c r="K30" s="26"/>
    </row>
    <row r="31" spans="2:11" ht="15" hidden="1" customHeight="1">
      <c r="B31" s="28">
        <v>28</v>
      </c>
      <c r="C31" s="35" t="s">
        <v>139</v>
      </c>
      <c r="D31" s="21" t="s">
        <v>140</v>
      </c>
      <c r="E31" s="59" t="s">
        <v>95</v>
      </c>
      <c r="F31" s="59" t="s">
        <v>90</v>
      </c>
      <c r="G31" s="59" t="s">
        <v>20</v>
      </c>
      <c r="H31" s="59" t="s">
        <v>88</v>
      </c>
      <c r="I31" s="59" t="s">
        <v>19</v>
      </c>
      <c r="J31" s="21" t="s">
        <v>27</v>
      </c>
      <c r="K31" s="26"/>
    </row>
    <row r="32" spans="2:11" ht="15" hidden="1" customHeight="1">
      <c r="B32" s="28">
        <v>29</v>
      </c>
      <c r="C32" s="35" t="s">
        <v>141</v>
      </c>
      <c r="D32" s="21" t="s">
        <v>142</v>
      </c>
      <c r="E32" s="59" t="s">
        <v>23</v>
      </c>
      <c r="F32" s="59" t="s">
        <v>90</v>
      </c>
      <c r="G32" s="59" t="s">
        <v>20</v>
      </c>
      <c r="H32" s="59" t="s">
        <v>88</v>
      </c>
      <c r="I32" s="59" t="s">
        <v>19</v>
      </c>
      <c r="J32" s="21" t="s">
        <v>143</v>
      </c>
      <c r="K32" s="26"/>
    </row>
    <row r="33" spans="2:11" ht="15" hidden="1" customHeight="1">
      <c r="B33" s="28">
        <v>30</v>
      </c>
      <c r="C33" s="35" t="s">
        <v>144</v>
      </c>
      <c r="D33" s="21" t="s">
        <v>145</v>
      </c>
      <c r="E33" s="59" t="s">
        <v>104</v>
      </c>
      <c r="F33" s="59" t="s">
        <v>26</v>
      </c>
      <c r="G33" s="59" t="s">
        <v>20</v>
      </c>
      <c r="H33" s="59" t="s">
        <v>88</v>
      </c>
      <c r="I33" s="59" t="s">
        <v>19</v>
      </c>
      <c r="J33" s="21" t="s">
        <v>105</v>
      </c>
      <c r="K33" s="26"/>
    </row>
    <row r="34" spans="2:11" ht="15" hidden="1" customHeight="1">
      <c r="B34" s="28">
        <v>31</v>
      </c>
      <c r="C34" s="35" t="s">
        <v>146</v>
      </c>
      <c r="D34" s="21" t="s">
        <v>147</v>
      </c>
      <c r="E34" s="59" t="s">
        <v>122</v>
      </c>
      <c r="F34" s="59" t="s">
        <v>24</v>
      </c>
      <c r="G34" s="59" t="s">
        <v>20</v>
      </c>
      <c r="H34" s="59" t="s">
        <v>88</v>
      </c>
      <c r="I34" s="59" t="s">
        <v>19</v>
      </c>
      <c r="J34" s="21" t="s">
        <v>105</v>
      </c>
      <c r="K34" s="26"/>
    </row>
    <row r="35" spans="2:11" ht="15" hidden="1" customHeight="1">
      <c r="B35" s="28">
        <v>32</v>
      </c>
      <c r="C35" s="35" t="s">
        <v>148</v>
      </c>
      <c r="D35" s="21" t="s">
        <v>149</v>
      </c>
      <c r="E35" s="59" t="s">
        <v>104</v>
      </c>
      <c r="F35" s="59" t="s">
        <v>26</v>
      </c>
      <c r="G35" s="59" t="s">
        <v>20</v>
      </c>
      <c r="H35" s="59" t="s">
        <v>88</v>
      </c>
      <c r="I35" s="59" t="s">
        <v>19</v>
      </c>
      <c r="J35" s="21" t="s">
        <v>105</v>
      </c>
      <c r="K35" s="26"/>
    </row>
    <row r="36" spans="2:11" ht="15" hidden="1" customHeight="1">
      <c r="B36" s="28">
        <v>33</v>
      </c>
      <c r="C36" s="35" t="s">
        <v>150</v>
      </c>
      <c r="D36" s="21" t="s">
        <v>151</v>
      </c>
      <c r="E36" s="59" t="s">
        <v>104</v>
      </c>
      <c r="F36" s="59" t="s">
        <v>26</v>
      </c>
      <c r="G36" s="59" t="s">
        <v>20</v>
      </c>
      <c r="H36" s="59" t="s">
        <v>94</v>
      </c>
      <c r="I36" s="59" t="s">
        <v>18</v>
      </c>
      <c r="J36" s="21" t="s">
        <v>105</v>
      </c>
      <c r="K36" s="26"/>
    </row>
    <row r="37" spans="2:11" ht="15" hidden="1" customHeight="1">
      <c r="B37" s="28">
        <v>34</v>
      </c>
      <c r="C37" s="35" t="s">
        <v>152</v>
      </c>
      <c r="D37" s="21" t="s">
        <v>153</v>
      </c>
      <c r="E37" s="59" t="s">
        <v>104</v>
      </c>
      <c r="F37" s="59" t="s">
        <v>26</v>
      </c>
      <c r="G37" s="59" t="s">
        <v>20</v>
      </c>
      <c r="H37" s="59" t="s">
        <v>94</v>
      </c>
      <c r="I37" s="59" t="s">
        <v>18</v>
      </c>
      <c r="J37" s="21" t="s">
        <v>105</v>
      </c>
      <c r="K37" s="26"/>
    </row>
    <row r="38" spans="2:11" ht="15" hidden="1" customHeight="1">
      <c r="B38" s="28">
        <v>35</v>
      </c>
      <c r="C38" s="35" t="s">
        <v>154</v>
      </c>
      <c r="D38" s="21" t="s">
        <v>155</v>
      </c>
      <c r="E38" s="59" t="s">
        <v>104</v>
      </c>
      <c r="F38" s="59" t="s">
        <v>26</v>
      </c>
      <c r="G38" s="59" t="s">
        <v>22</v>
      </c>
      <c r="H38" s="59" t="s">
        <v>88</v>
      </c>
      <c r="I38" s="59" t="s">
        <v>19</v>
      </c>
      <c r="J38" s="21" t="s">
        <v>105</v>
      </c>
      <c r="K38" s="26"/>
    </row>
    <row r="39" spans="2:11" ht="15" hidden="1" customHeight="1">
      <c r="B39" s="28">
        <v>36</v>
      </c>
      <c r="C39" s="35" t="s">
        <v>156</v>
      </c>
      <c r="D39" s="21" t="s">
        <v>157</v>
      </c>
      <c r="E39" s="59" t="s">
        <v>104</v>
      </c>
      <c r="F39" s="59" t="s">
        <v>26</v>
      </c>
      <c r="G39" s="59" t="s">
        <v>22</v>
      </c>
      <c r="H39" s="59" t="s">
        <v>88</v>
      </c>
      <c r="I39" s="59" t="s">
        <v>19</v>
      </c>
      <c r="J39" s="21" t="s">
        <v>105</v>
      </c>
      <c r="K39" s="26"/>
    </row>
    <row r="40" spans="2:11" ht="15" hidden="1" customHeight="1">
      <c r="B40" s="28">
        <v>37</v>
      </c>
      <c r="C40" s="35" t="s">
        <v>158</v>
      </c>
      <c r="D40" s="21" t="s">
        <v>159</v>
      </c>
      <c r="E40" s="59" t="s">
        <v>104</v>
      </c>
      <c r="F40" s="59" t="s">
        <v>26</v>
      </c>
      <c r="G40" s="59" t="s">
        <v>20</v>
      </c>
      <c r="H40" s="59" t="s">
        <v>1</v>
      </c>
      <c r="I40" s="59" t="s">
        <v>18</v>
      </c>
      <c r="J40" s="21" t="s">
        <v>105</v>
      </c>
      <c r="K40" s="26"/>
    </row>
    <row r="41" spans="2:11" ht="15" hidden="1" customHeight="1">
      <c r="B41" s="28">
        <v>38</v>
      </c>
      <c r="C41" s="35" t="s">
        <v>160</v>
      </c>
      <c r="D41" s="21" t="s">
        <v>161</v>
      </c>
      <c r="E41" s="59" t="s">
        <v>104</v>
      </c>
      <c r="F41" s="59" t="s">
        <v>92</v>
      </c>
      <c r="G41" s="59" t="s">
        <v>91</v>
      </c>
      <c r="H41" s="59" t="s">
        <v>88</v>
      </c>
      <c r="I41" s="59" t="s">
        <v>19</v>
      </c>
      <c r="J41" s="21" t="s">
        <v>105</v>
      </c>
    </row>
    <row r="42" spans="2:11" ht="15" hidden="1" customHeight="1">
      <c r="B42" s="28">
        <v>39</v>
      </c>
      <c r="C42" s="35" t="s">
        <v>162</v>
      </c>
      <c r="D42" s="21" t="s">
        <v>163</v>
      </c>
      <c r="E42" s="59" t="s">
        <v>187</v>
      </c>
      <c r="F42" s="59" t="s">
        <v>93</v>
      </c>
      <c r="G42" s="59" t="s">
        <v>20</v>
      </c>
      <c r="H42" s="59" t="s">
        <v>1</v>
      </c>
      <c r="I42" s="59" t="s">
        <v>18</v>
      </c>
      <c r="J42" s="21" t="s">
        <v>164</v>
      </c>
    </row>
  </sheetData>
  <autoFilter ref="B3:J42">
    <filterColumn colId="5">
      <filters>
        <filter val="P3 次要-顺序处理"/>
      </filters>
    </filterColumn>
    <filterColumn colId="7">
      <filters>
        <filter val="未解决"/>
      </filters>
    </filterColumn>
    <sortState ref="B4:J19">
      <sortCondition ref="B3:B19"/>
    </sortState>
  </autoFilter>
  <mergeCells count="1">
    <mergeCell ref="B2:J2"/>
  </mergeCells>
  <phoneticPr fontId="9" type="noConversion"/>
  <hyperlinks>
    <hyperlink ref="C4" r:id="rId1" display="http://jira.lab.jingwei.com/browse/JWCA-549"/>
    <hyperlink ref="C5" r:id="rId2" display="http://jira.lab.jingwei.com/browse/JWCA-548"/>
    <hyperlink ref="C6" r:id="rId3" display="http://jira.lab.jingwei.com/browse/JWCA-547"/>
    <hyperlink ref="C7" r:id="rId4" display="http://jira.lab.jingwei.com/browse/JWCA-546"/>
    <hyperlink ref="C8" r:id="rId5" display="http://jira.lab.jingwei.com/browse/JWCA-545"/>
    <hyperlink ref="C9" r:id="rId6" display="http://jira.lab.jingwei.com/browse/JWCA-544"/>
    <hyperlink ref="C10" r:id="rId7" display="http://jira.lab.jingwei.com/browse/JWCA-543"/>
    <hyperlink ref="C11" r:id="rId8" display="http://jira.lab.jingwei.com/browse/JWCA-542"/>
    <hyperlink ref="C12" r:id="rId9" display="http://jira.lab.jingwei.com/browse/JWCA-540"/>
    <hyperlink ref="C13" r:id="rId10" display="http://jira.lab.jingwei.com/browse/JWCA-539"/>
    <hyperlink ref="C14" r:id="rId11" display="http://jira.lab.jingwei.com/browse/JWCA-538"/>
    <hyperlink ref="C15" r:id="rId12" display="http://jira.lab.jingwei.com/browse/JWCA-537"/>
    <hyperlink ref="C16" r:id="rId13" display="http://jira.lab.jingwei.com/browse/JWCA-536"/>
    <hyperlink ref="C17" r:id="rId14" display="http://jira.lab.jingwei.com/browse/JWCA-535"/>
    <hyperlink ref="C18" r:id="rId15" display="http://jira.lab.jingwei.com/browse/JWCA-534"/>
    <hyperlink ref="C19" r:id="rId16" display="http://jira.lab.jingwei.com/browse/JWCA-533"/>
    <hyperlink ref="C20" r:id="rId17" display="http://jira.lab.jingwei.com/browse/JWCA-532"/>
    <hyperlink ref="C21" r:id="rId18" display="http://jira.lab.jingwei.com/browse/JWCA-531"/>
    <hyperlink ref="C22" r:id="rId19" display="http://jira.lab.jingwei.com/browse/JWCA-530"/>
    <hyperlink ref="C23" r:id="rId20" display="http://jira.lab.jingwei.com/browse/JWCA-529"/>
    <hyperlink ref="C24" r:id="rId21" display="http://jira.lab.jingwei.com/browse/JWCA-528"/>
    <hyperlink ref="C25" r:id="rId22" display="http://jira.lab.jingwei.com/browse/JWCA-527"/>
    <hyperlink ref="C26" r:id="rId23" display="http://jira.lab.jingwei.com/browse/JWCA-526"/>
    <hyperlink ref="C27" r:id="rId24" display="http://jira.lab.jingwei.com/browse/JWCA-525"/>
    <hyperlink ref="C28" r:id="rId25" display="http://jira.lab.jingwei.com/browse/JWCA-524"/>
    <hyperlink ref="C29" r:id="rId26" display="http://jira.lab.jingwei.com/browse/JWCA-523"/>
    <hyperlink ref="C30" r:id="rId27" display="http://jira.lab.jingwei.com/browse/JWCA-521"/>
    <hyperlink ref="C31" r:id="rId28" display="http://jira.lab.jingwei.com/browse/JWCA-520"/>
    <hyperlink ref="C32" r:id="rId29" display="http://jira.lab.jingwei.com/browse/JWCA-519"/>
    <hyperlink ref="C33" r:id="rId30" display="http://jira.lab.jingwei.com/browse/JWCA-518"/>
    <hyperlink ref="C34" r:id="rId31" display="http://jira.lab.jingwei.com/browse/JWCA-517"/>
    <hyperlink ref="C35" r:id="rId32" display="http://jira.lab.jingwei.com/browse/JWCA-516"/>
    <hyperlink ref="C36" r:id="rId33" display="http://jira.lab.jingwei.com/browse/JWCA-515"/>
    <hyperlink ref="C37" r:id="rId34" display="http://jira.lab.jingwei.com/browse/JWCA-514"/>
    <hyperlink ref="C38" r:id="rId35" display="http://jira.lab.jingwei.com/browse/JWCA-513"/>
    <hyperlink ref="C39" r:id="rId36" display="http://jira.lab.jingwei.com/browse/JWCA-512"/>
    <hyperlink ref="C40" r:id="rId37" display="http://jira.lab.jingwei.com/browse/JWCA-511"/>
    <hyperlink ref="C41" r:id="rId38" display="http://jira.lab.jingwei.com/browse/JWCA-510"/>
    <hyperlink ref="C42" r:id="rId39" display="http://jira.lab.jingwei.com/browse/JWCA-50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图示</vt:lpstr>
      <vt:lpstr>第1轮 </vt:lpstr>
      <vt:lpstr>第2轮</vt:lpstr>
      <vt:lpstr>定版</vt:lpstr>
      <vt:lpstr>总的buglist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语音SNS for Android功能测试报告</dc:title>
  <dc:creator/>
  <dc:description>语音SNS for Android功能测试报告</dc:description>
  <cp:lastModifiedBy/>
  <dcterms:created xsi:type="dcterms:W3CDTF">2006-09-13T11:21:51Z</dcterms:created>
  <dcterms:modified xsi:type="dcterms:W3CDTF">2014-04-14T07:34:52Z</dcterms:modified>
  <cp:category>3G</cp:category>
</cp:coreProperties>
</file>