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drawings/drawing2.xml" ContentType="application/vnd.openxmlformats-officedocument.drawing+xml"/>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Design\GitHub\PortableCalc\PortableCalc\"/>
    </mc:Choice>
  </mc:AlternateContent>
  <bookViews>
    <workbookView xWindow="0" yWindow="0" windowWidth="14475" windowHeight="7290" tabRatio="522" activeTab="2"/>
  </bookViews>
  <sheets>
    <sheet name="Guide" sheetId="12" r:id="rId1"/>
    <sheet name="Database" sheetId="8" r:id="rId2"/>
    <sheet name="Analysis" sheetId="11" r:id="rId3"/>
  </sheets>
  <definedNames>
    <definedName name="_xlnm._FilterDatabase" localSheetId="1">Database!$A$60:$KN$60</definedName>
    <definedName name="Additional">Database!$T$60:$Y$60</definedName>
    <definedName name="Adj_Base" localSheetId="1">Database!$AT$60</definedName>
    <definedName name="Adj_Base_Old" localSheetId="1">Database!$AU$60</definedName>
    <definedName name="Adj_Reference">Database!$AS$60</definedName>
    <definedName name="Adj_Share">Database!$AV$60</definedName>
    <definedName name="Adj_UoM">Database!#REF!</definedName>
    <definedName name="Aggregated_CU">Database!$AM$60:$AO$60</definedName>
    <definedName name="Aggregated_Q">Database!$AP$60:$AR$60</definedName>
    <definedName name="Aggregated_V">Database!$AJ$60:$AL$60</definedName>
    <definedName name="Aggregated_W">Database!$AG$60:$AI$60</definedName>
    <definedName name="Aggregation_Groups">Database!$B$60:$D$60</definedName>
    <definedName name="Allocated_Q">Database!$DK$60:$FR$60</definedName>
    <definedName name="Basic1">Database!$F$60:$L$60</definedName>
    <definedName name="Basic2">Database!$M$60:$S$60</definedName>
    <definedName name="Bundle" localSheetId="1">Database!$T$60</definedName>
    <definedName name="CellTopLeft" localSheetId="1">Database!$A$60</definedName>
    <definedName name="Chargeable_Units" localSheetId="1">Database!$AD$60:$AF$60</definedName>
    <definedName name="colbreak" localSheetId="2">Analysis!$B$7</definedName>
    <definedName name="Comparable_Segment1" localSheetId="1">Database!$KL$60</definedName>
    <definedName name="Comparable_Segment2" localSheetId="1">Database!$KM$60</definedName>
    <definedName name="Comparable_Segment3" localSheetId="1">Database!$KN$60</definedName>
    <definedName name="ConversionFactor">Database!$AC$60</definedName>
    <definedName name="Costs">Database!$FS$60:$HZ$60</definedName>
    <definedName name="firstColA" localSheetId="2">Analysis!$B$5</definedName>
    <definedName name="firstRowA" localSheetId="2">Analysis!$B$4</definedName>
    <definedName name="firstRowAnalysis">Analysis!$E$6</definedName>
    <definedName name="Flows" localSheetId="2">Analysis!$E$5</definedName>
    <definedName name="FuelShare" localSheetId="1">Database!$AV$60</definedName>
    <definedName name="Header_Analysis_Mixin">Database!$H$45,Database!$K$45,Database!$N$45</definedName>
    <definedName name="Header_ApplyAdjCost" localSheetId="1">Database!$J$34</definedName>
    <definedName name="Header_Cost_Models" localSheetId="1">Database!$H$44,Database!$K$44,Database!$N$44</definedName>
    <definedName name="Header_CostValidationTolerance" localSheetId="1">Database!$J$31</definedName>
    <definedName name="Header_Currency" localSheetId="1">Database!$I$8</definedName>
    <definedName name="Header_Inclusion_CAPA">Database!$U$31</definedName>
    <definedName name="Header_Inclusion_CW">Database!$U$22</definedName>
    <definedName name="Header_Inclusion_SingleDimension" localSheetId="1">Database!$U$22</definedName>
    <definedName name="Header_Inclusion_V">Database!$U$13</definedName>
    <definedName name="Header_Inclusion_W">Database!$U$4</definedName>
    <definedName name="Header_Instruction" localSheetId="1">Database!$M$50</definedName>
    <definedName name="Header_Lower_Limit_CAPA_V">Database!$R$45:$AK$45</definedName>
    <definedName name="Header_Lower_Limit_CAPA_W">Database!$R$38:$AK$38</definedName>
    <definedName name="Header_Lower_Limit_CW" localSheetId="1">Database!$R$27:$AK$27</definedName>
    <definedName name="Header_Lower_Limit_V" localSheetId="1">Database!$R$18:$AK$18</definedName>
    <definedName name="Header_Lower_Limit_W" localSheetId="1">Database!$R$9:$AK$9</definedName>
    <definedName name="Header_NbrofBundles" localSheetId="1">Database!$I$6</definedName>
    <definedName name="Header_NbrofFlows" localSheetId="1">Database!$H$13:$H$27,Database!$M$13:$M$27</definedName>
    <definedName name="Header_NbrofSegments" localSheetId="1">Database!$M$6</definedName>
    <definedName name="Header_NbrofSuppliers">Database!$I$4</definedName>
    <definedName name="Header_Prefix" localSheetId="1">Database!$G$13:$G$27,Database!$L$13:$L$27</definedName>
    <definedName name="Header_Q_Allocation" localSheetId="1">Database!$H$41,Database!$K$41,Database!$N$41</definedName>
    <definedName name="Header_Suffix" localSheetId="1">Database!$I$13:$I$27,Database!$N$13:$N$27</definedName>
    <definedName name="Header_Title_DoubleDimensions" localSheetId="1">Database!$R$34:$AK$34</definedName>
    <definedName name="Header_Title_SingleDimension" localSheetId="1">Database!$R$24:$AK$24</definedName>
    <definedName name="Header_TotalNbrofFlows" localSheetId="1">Database!$M$4</definedName>
    <definedName name="Header_Upper_Limit_CAPA_V">Database!$R$44:$AK$44</definedName>
    <definedName name="Header_Upper_Limit_CAPA_W">Database!$R$37:$AK$37</definedName>
    <definedName name="Header_Upper_Limit_CW" localSheetId="1">Database!$R$26:$AK$26</definedName>
    <definedName name="Header_Upper_Limit_V" localSheetId="1">Database!$R$17:$AK$17</definedName>
    <definedName name="Header_Upper_Limit_W" localSheetId="1">Database!$R$8:$AK$8</definedName>
    <definedName name="Incumbents" localSheetId="2">Analysis!$E$4</definedName>
    <definedName name="Location1">Database!$F$60:$L$60</definedName>
    <definedName name="Location2">Database!$M$60:$S$60</definedName>
    <definedName name="Max">Database!$AZ$60:$BB$60</definedName>
    <definedName name="Min">Database!$AW$60:$AY$60</definedName>
    <definedName name="Mixin" localSheetId="2">Analysis!$B$3</definedName>
    <definedName name="Phase" localSheetId="1">Database!$U$60</definedName>
    <definedName name="Q" localSheetId="1">Database!$AB$60</definedName>
    <definedName name="Rate_Segment1">Database!$BC$60:$BV$60</definedName>
    <definedName name="Rate_Segment2">Database!$BW$60:$CP$60</definedName>
    <definedName name="Rate_Segment3">Database!$CQ$60:$DJ$60</definedName>
    <definedName name="Rates">Database!$BC$60:$DJ$60</definedName>
    <definedName name="rowbreak" localSheetId="2">Analysis!$B$6</definedName>
    <definedName name="Selected" localSheetId="2">Analysis!$E$7</definedName>
    <definedName name="Share">Database!#REF!</definedName>
    <definedName name="SupplierName" localSheetId="1">Database!$E$60</definedName>
    <definedName name="Suppliers" localSheetId="2">Analysis!$E$3</definedName>
    <definedName name="TC">Database!$IA$60:$IC$60</definedName>
    <definedName name="Tolerance" localSheetId="1">Database!$J$31</definedName>
    <definedName name="UoM" localSheetId="1">Database!#REF!</definedName>
    <definedName name="V" localSheetId="1">Database!$AA$60</definedName>
    <definedName name="Validation">Database!$ID$60:$KK$60</definedName>
    <definedName name="W" localSheetId="1">Database!$Z$60</definedName>
  </definedNames>
  <calcPr calcId="152511"/>
</workbook>
</file>

<file path=xl/calcChain.xml><?xml version="1.0" encoding="utf-8"?>
<calcChain xmlns="http://schemas.openxmlformats.org/spreadsheetml/2006/main">
  <c r="DK60" i="8" l="1"/>
  <c r="DL60" i="8"/>
  <c r="DM60" i="8"/>
  <c r="DN60" i="8"/>
  <c r="DO60" i="8"/>
  <c r="DP60" i="8"/>
  <c r="X31" i="8" l="1"/>
  <c r="X22" i="8"/>
  <c r="X13" i="8"/>
  <c r="X4" i="8"/>
  <c r="BC59" i="8" l="1"/>
  <c r="BW59" i="8"/>
  <c r="T27" i="8" l="1"/>
  <c r="U27" i="8"/>
  <c r="V27" i="8"/>
  <c r="W27" i="8"/>
  <c r="X27" i="8"/>
  <c r="Y27" i="8"/>
  <c r="Z27" i="8"/>
  <c r="AA27" i="8"/>
  <c r="AB27" i="8"/>
  <c r="AC27" i="8"/>
  <c r="AD27" i="8"/>
  <c r="AE27" i="8"/>
  <c r="AF27" i="8"/>
  <c r="AG27" i="8"/>
  <c r="AH27" i="8"/>
  <c r="AI27" i="8"/>
  <c r="AJ27" i="8"/>
  <c r="AK27" i="8"/>
  <c r="T18" i="8"/>
  <c r="U18" i="8"/>
  <c r="V18" i="8"/>
  <c r="W18" i="8"/>
  <c r="X18" i="8"/>
  <c r="Y18" i="8"/>
  <c r="Z18" i="8"/>
  <c r="AA18" i="8"/>
  <c r="AB18" i="8"/>
  <c r="AC18" i="8"/>
  <c r="AD18" i="8"/>
  <c r="AE18" i="8"/>
  <c r="AF18" i="8"/>
  <c r="AG18" i="8"/>
  <c r="AH18" i="8"/>
  <c r="AI18" i="8"/>
  <c r="AJ18" i="8"/>
  <c r="AK18" i="8"/>
  <c r="T9" i="8"/>
  <c r="U9" i="8"/>
  <c r="V9" i="8"/>
  <c r="W9" i="8"/>
  <c r="X9" i="8"/>
  <c r="Y9" i="8"/>
  <c r="Z9" i="8"/>
  <c r="AA9" i="8"/>
  <c r="AB9" i="8"/>
  <c r="AC9" i="8"/>
  <c r="AD9" i="8"/>
  <c r="AE9" i="8"/>
  <c r="AF9" i="8"/>
  <c r="AG9" i="8"/>
  <c r="AH9" i="8"/>
  <c r="AI9" i="8"/>
  <c r="AJ9" i="8"/>
  <c r="AK9" i="8"/>
  <c r="S9" i="8"/>
  <c r="S18" i="8"/>
  <c r="AC60" i="8"/>
  <c r="N40" i="8"/>
  <c r="K40" i="8"/>
  <c r="H40" i="8"/>
  <c r="EY59" i="8" l="1"/>
  <c r="EE59" i="8"/>
  <c r="DK59" i="8"/>
  <c r="CQ59" i="8"/>
  <c r="II60" i="8" l="1"/>
  <c r="IJ60" i="8"/>
  <c r="IK60" i="8"/>
  <c r="IL60" i="8"/>
  <c r="IM60" i="8"/>
  <c r="IN60" i="8"/>
  <c r="IO60" i="8"/>
  <c r="IP60" i="8"/>
  <c r="IQ60" i="8"/>
  <c r="IR60" i="8"/>
  <c r="IS60" i="8"/>
  <c r="IT60" i="8"/>
  <c r="IU60" i="8"/>
  <c r="IV60" i="8"/>
  <c r="IW60" i="8"/>
  <c r="FX60" i="8"/>
  <c r="FY60" i="8"/>
  <c r="FZ60" i="8"/>
  <c r="GA60" i="8"/>
  <c r="GB60" i="8"/>
  <c r="GC60" i="8"/>
  <c r="GD60" i="8"/>
  <c r="GE60" i="8"/>
  <c r="GF60" i="8"/>
  <c r="GG60" i="8"/>
  <c r="GH60" i="8"/>
  <c r="GI60" i="8"/>
  <c r="GJ60" i="8"/>
  <c r="GK60" i="8"/>
  <c r="GL60" i="8"/>
  <c r="DQ60" i="8"/>
  <c r="DR60" i="8"/>
  <c r="DS60" i="8"/>
  <c r="DT60" i="8"/>
  <c r="DU60" i="8"/>
  <c r="DV60" i="8"/>
  <c r="DW60" i="8"/>
  <c r="DX60" i="8"/>
  <c r="DY60" i="8"/>
  <c r="DZ60" i="8"/>
  <c r="EA60" i="8"/>
  <c r="EB60" i="8"/>
  <c r="EC60" i="8"/>
  <c r="ED60" i="8"/>
  <c r="KB60" i="8"/>
  <c r="KC60" i="8"/>
  <c r="KD60" i="8"/>
  <c r="KE60" i="8"/>
  <c r="KF60" i="8"/>
  <c r="KG60" i="8"/>
  <c r="KH60" i="8"/>
  <c r="KI60" i="8"/>
  <c r="KJ60" i="8"/>
  <c r="KK60" i="8"/>
  <c r="JH60" i="8"/>
  <c r="JI60" i="8"/>
  <c r="JJ60" i="8"/>
  <c r="JK60" i="8"/>
  <c r="JL60" i="8"/>
  <c r="JM60" i="8"/>
  <c r="JN60" i="8"/>
  <c r="JO60" i="8"/>
  <c r="JP60" i="8"/>
  <c r="JQ60" i="8"/>
  <c r="HQ60" i="8"/>
  <c r="HR60" i="8"/>
  <c r="HS60" i="8"/>
  <c r="HT60" i="8"/>
  <c r="HU60" i="8"/>
  <c r="HV60" i="8"/>
  <c r="HW60" i="8"/>
  <c r="HX60" i="8"/>
  <c r="HY60" i="8"/>
  <c r="HZ60" i="8"/>
  <c r="GW60" i="8"/>
  <c r="GX60" i="8"/>
  <c r="GY60" i="8"/>
  <c r="GZ60" i="8"/>
  <c r="HA60" i="8"/>
  <c r="HB60" i="8"/>
  <c r="HC60" i="8"/>
  <c r="HD60" i="8"/>
  <c r="HE60" i="8"/>
  <c r="HF60" i="8"/>
  <c r="FI60" i="8"/>
  <c r="FJ60" i="8"/>
  <c r="FK60" i="8"/>
  <c r="FL60" i="8"/>
  <c r="FM60" i="8"/>
  <c r="EO60" i="8"/>
  <c r="EP60" i="8"/>
  <c r="EQ60" i="8"/>
  <c r="ER60" i="8"/>
  <c r="ES60" i="8"/>
  <c r="M4" i="8" l="1"/>
  <c r="S27" i="8" l="1"/>
  <c r="KA60" i="8" l="1"/>
  <c r="JZ60" i="8"/>
  <c r="JY60" i="8"/>
  <c r="JX60" i="8"/>
  <c r="JW60" i="8"/>
  <c r="JV60" i="8"/>
  <c r="JU60" i="8"/>
  <c r="JT60" i="8"/>
  <c r="JS60" i="8"/>
  <c r="JR60" i="8"/>
  <c r="EZ60" i="8"/>
  <c r="FA60" i="8"/>
  <c r="FB60" i="8"/>
  <c r="FC60" i="8"/>
  <c r="FD60" i="8"/>
  <c r="FE60" i="8"/>
  <c r="FF60" i="8"/>
  <c r="FG60" i="8"/>
  <c r="FH60" i="8"/>
  <c r="FN60" i="8"/>
  <c r="FO60" i="8"/>
  <c r="FP60" i="8"/>
  <c r="FQ60" i="8"/>
  <c r="FR60" i="8"/>
  <c r="EY60" i="8"/>
  <c r="HH60" i="8"/>
  <c r="HI60" i="8"/>
  <c r="HJ60" i="8"/>
  <c r="HK60" i="8"/>
  <c r="HL60" i="8"/>
  <c r="HM60" i="8"/>
  <c r="HN60" i="8"/>
  <c r="HO60" i="8"/>
  <c r="HP60" i="8"/>
  <c r="HG60" i="8"/>
  <c r="F13" i="8" l="1"/>
  <c r="F14" i="8" s="1"/>
  <c r="F15" i="8" s="1"/>
  <c r="F16" i="8" s="1"/>
  <c r="F17" i="8" s="1"/>
  <c r="F18" i="8" s="1"/>
  <c r="F19" i="8" s="1"/>
  <c r="F20" i="8" s="1"/>
  <c r="F21" i="8" s="1"/>
  <c r="F22" i="8" s="1"/>
  <c r="F23" i="8" s="1"/>
  <c r="F24" i="8" s="1"/>
  <c r="F25" i="8" s="1"/>
  <c r="F26" i="8" s="1"/>
  <c r="F27" i="8" s="1"/>
  <c r="K13" i="8" s="1"/>
  <c r="K14" i="8" s="1"/>
  <c r="K15" i="8" s="1"/>
  <c r="K16" i="8" s="1"/>
  <c r="K17" i="8" s="1"/>
  <c r="K18" i="8" s="1"/>
  <c r="K19" i="8" s="1"/>
  <c r="K20" i="8" s="1"/>
  <c r="K21" i="8" s="1"/>
  <c r="K22" i="8" s="1"/>
  <c r="K23" i="8" s="1"/>
  <c r="K24" i="8" s="1"/>
  <c r="K25" i="8" s="1"/>
  <c r="K26" i="8" s="1"/>
  <c r="K27" i="8" s="1"/>
  <c r="IY60" i="8" l="1"/>
  <c r="IZ60" i="8"/>
  <c r="JA60" i="8"/>
  <c r="JB60" i="8"/>
  <c r="JC60" i="8"/>
  <c r="JD60" i="8"/>
  <c r="JE60" i="8"/>
  <c r="JF60" i="8"/>
  <c r="JG60" i="8"/>
  <c r="IX60" i="8"/>
  <c r="GN60" i="8"/>
  <c r="GO60" i="8"/>
  <c r="GP60" i="8"/>
  <c r="GQ60" i="8"/>
  <c r="GR60" i="8"/>
  <c r="GS60" i="8"/>
  <c r="GT60" i="8"/>
  <c r="GU60" i="8"/>
  <c r="GV60" i="8"/>
  <c r="GM60" i="8"/>
  <c r="EF60" i="8"/>
  <c r="EG60" i="8"/>
  <c r="EH60" i="8"/>
  <c r="EI60" i="8"/>
  <c r="EJ60" i="8"/>
  <c r="EK60" i="8"/>
  <c r="EL60" i="8"/>
  <c r="EM60" i="8"/>
  <c r="EN60" i="8"/>
  <c r="ET60" i="8"/>
  <c r="EU60" i="8"/>
  <c r="EV60" i="8"/>
  <c r="EW60" i="8"/>
  <c r="EX60" i="8"/>
  <c r="EE60" i="8"/>
  <c r="IE60" i="8"/>
  <c r="FV60" i="8"/>
  <c r="IH60" i="8"/>
  <c r="IG60" i="8" l="1"/>
  <c r="FS60" i="8"/>
  <c r="ID60" i="8"/>
  <c r="FU60" i="8"/>
  <c r="FT60" i="8"/>
  <c r="IF60" i="8"/>
  <c r="FW60" i="8"/>
</calcChain>
</file>

<file path=xl/sharedStrings.xml><?xml version="1.0" encoding="utf-8"?>
<sst xmlns="http://schemas.openxmlformats.org/spreadsheetml/2006/main" count="3146" uniqueCount="311">
  <si>
    <t>Shipment</t>
  </si>
  <si>
    <t>Y</t>
  </si>
  <si>
    <t>Upper Limit</t>
  </si>
  <si>
    <t>Lower Limit</t>
  </si>
  <si>
    <t>KG</t>
  </si>
  <si>
    <t>Currency</t>
  </si>
  <si>
    <t>CBM</t>
  </si>
  <si>
    <t>Validation Codes</t>
  </si>
  <si>
    <t>X</t>
  </si>
  <si>
    <t>Number of Suppliers (w/o Incumbent)</t>
  </si>
  <si>
    <t>Flow / Activity No.</t>
  </si>
  <si>
    <t>Number of Bundles (Max. 30)</t>
  </si>
  <si>
    <t>Number of Flows/Activities</t>
  </si>
  <si>
    <t>Number of Phases (Suffix)</t>
  </si>
  <si>
    <t>Bundles</t>
  </si>
  <si>
    <t>Name of Bundle (Prefix)</t>
  </si>
  <si>
    <t>Bundle (Prefix)</t>
  </si>
  <si>
    <t>Phase (Suffix)</t>
  </si>
  <si>
    <t>Total Number of Flows</t>
  </si>
  <si>
    <t>Cost Validation Tolerance</t>
  </si>
  <si>
    <t>%</t>
  </si>
  <si>
    <t>C</t>
  </si>
  <si>
    <t>T</t>
  </si>
  <si>
    <t xml:space="preserve">1. If weight/volume per pickup exceeds the maximum truck capacity, the weight/volume will be split into several truck types. </t>
  </si>
  <si>
    <t xml:space="preserve">    The maximum truck type will be prioritised. The residual will be allocated according to capacities.</t>
  </si>
  <si>
    <t>Apply Adjusted Cost</t>
  </si>
  <si>
    <t>Indicate whether the incumbent cost with fuel adjustment shall be applied in comparison.</t>
  </si>
  <si>
    <t>If a cost deviates beyond the tolerance from the incumbent rate, a warning will be given.</t>
  </si>
  <si>
    <t>Additional</t>
  </si>
  <si>
    <t>Location 1</t>
  </si>
  <si>
    <t>Location 2</t>
  </si>
  <si>
    <t>Reference</t>
  </si>
  <si>
    <t>DATA SHEET FOR COST COMPARISON - ALL SERVICE TYPES</t>
  </si>
  <si>
    <t>DDS/LTL</t>
  </si>
  <si>
    <t>Segment 1</t>
  </si>
  <si>
    <t>Segment 2</t>
  </si>
  <si>
    <t>Segment 3</t>
  </si>
  <si>
    <t>Rate Structure &amp; Cost Model</t>
  </si>
  <si>
    <t>Auto Quantity Allocation</t>
  </si>
  <si>
    <t>Base</t>
  </si>
  <si>
    <t>Quantity (Q)</t>
  </si>
  <si>
    <t>SingleDimesion</t>
  </si>
  <si>
    <t>DoubleDimension</t>
  </si>
  <si>
    <t>Units of Measurement</t>
  </si>
  <si>
    <t>Weight (W)</t>
  </si>
  <si>
    <t>Volume (V)</t>
  </si>
  <si>
    <t>Rate Validation (Segment 1)</t>
  </si>
  <si>
    <t>Rate Validation (Segment 2)</t>
  </si>
  <si>
    <t>Rate Validation (Segment 3)</t>
  </si>
  <si>
    <r>
      <t>FTL AutoConversion Rule</t>
    </r>
    <r>
      <rPr>
        <vertAlign val="superscript"/>
        <sz val="10"/>
        <color theme="1"/>
        <rFont val="Calibri"/>
        <family val="2"/>
      </rPr>
      <t>1</t>
    </r>
  </si>
  <si>
    <r>
      <t>Required but no quote [</t>
    </r>
    <r>
      <rPr>
        <sz val="10"/>
        <color rgb="FFFF0000"/>
        <rFont val="Calibri"/>
        <family val="2"/>
      </rPr>
      <t>critical</t>
    </r>
    <r>
      <rPr>
        <sz val="10"/>
        <color theme="1"/>
        <rFont val="Calibri"/>
        <family val="2"/>
      </rPr>
      <t>]</t>
    </r>
  </si>
  <si>
    <r>
      <t>No frequrency and no quote [</t>
    </r>
    <r>
      <rPr>
        <sz val="10"/>
        <color theme="9" tint="-0.249977111117893"/>
        <rFont val="Calibri"/>
        <family val="2"/>
      </rPr>
      <t>caution</t>
    </r>
    <r>
      <rPr>
        <sz val="10"/>
        <color theme="1"/>
        <rFont val="Calibri"/>
        <family val="2"/>
      </rPr>
      <t>]</t>
    </r>
  </si>
  <si>
    <r>
      <t>Required and quoted [</t>
    </r>
    <r>
      <rPr>
        <sz val="10"/>
        <color rgb="FF00B050"/>
        <rFont val="Calibri"/>
        <family val="2"/>
      </rPr>
      <t>preferred</t>
    </r>
    <r>
      <rPr>
        <sz val="10"/>
        <color theme="1"/>
        <rFont val="Calibri"/>
        <family val="2"/>
      </rPr>
      <t>]</t>
    </r>
  </si>
  <si>
    <r>
      <t>No frequrency but quoted [</t>
    </r>
    <r>
      <rPr>
        <sz val="10"/>
        <color theme="8" tint="-0.249977111117893"/>
        <rFont val="Calibri"/>
        <family val="2"/>
      </rPr>
      <t>attention</t>
    </r>
    <r>
      <rPr>
        <sz val="10"/>
        <color theme="1"/>
        <rFont val="Calibri"/>
        <family val="2"/>
      </rPr>
      <t>]</t>
    </r>
  </si>
  <si>
    <t>Weight</t>
    <phoneticPr fontId="34" type="noConversion"/>
  </si>
  <si>
    <t>Volume</t>
    <phoneticPr fontId="34" type="noConversion"/>
  </si>
  <si>
    <t>JPY</t>
    <phoneticPr fontId="34" type="noConversion"/>
  </si>
  <si>
    <t>Segment 2 Comparable</t>
    <phoneticPr fontId="34" type="noConversion"/>
  </si>
  <si>
    <t>Segment 3 Comparable</t>
    <phoneticPr fontId="34" type="noConversion"/>
  </si>
  <si>
    <t>Segment 1 Comparable</t>
    <phoneticPr fontId="34" type="noConversion"/>
  </si>
  <si>
    <t>CAPA</t>
    <phoneticPr fontId="34" type="noConversion"/>
  </si>
  <si>
    <t>Number of Segments</t>
    <phoneticPr fontId="34" type="noConversion"/>
  </si>
  <si>
    <t>Aggregation Group 1</t>
    <phoneticPr fontId="34" type="noConversion"/>
  </si>
  <si>
    <t>Aggregation Group 2</t>
  </si>
  <si>
    <t>Aggregation Group 3</t>
  </si>
  <si>
    <t>Adjustment</t>
    <phoneticPr fontId="34" type="noConversion"/>
  </si>
  <si>
    <t>Base</t>
    <phoneticPr fontId="34" type="noConversion"/>
  </si>
  <si>
    <t>Old Base</t>
    <phoneticPr fontId="34" type="noConversion"/>
  </si>
  <si>
    <t>Supplier</t>
    <phoneticPr fontId="34" type="noConversion"/>
  </si>
  <si>
    <t>incumbent</t>
  </si>
  <si>
    <t>Title</t>
    <phoneticPr fontId="34" type="noConversion"/>
  </si>
  <si>
    <t>Aggregated CU 1</t>
    <phoneticPr fontId="34" type="noConversion"/>
  </si>
  <si>
    <t>Aggregated CU 2</t>
  </si>
  <si>
    <t>Aggregated CU 3</t>
  </si>
  <si>
    <t>Aggregated Q1</t>
    <phoneticPr fontId="34" type="noConversion"/>
  </si>
  <si>
    <t>Aggregated Q2</t>
  </si>
  <si>
    <t>Aggregated Q3</t>
  </si>
  <si>
    <t>CU 1</t>
    <phoneticPr fontId="34" type="noConversion"/>
  </si>
  <si>
    <t>CU 2</t>
  </si>
  <si>
    <t>CU 3</t>
  </si>
  <si>
    <t>V</t>
    <phoneticPr fontId="34" type="noConversion"/>
  </si>
  <si>
    <t>CW</t>
    <phoneticPr fontId="34" type="noConversion"/>
  </si>
  <si>
    <t>Volume (V)</t>
    <phoneticPr fontId="34" type="noConversion"/>
  </si>
  <si>
    <t>Weight (W)</t>
    <phoneticPr fontId="34" type="noConversion"/>
  </si>
  <si>
    <t>Aggregated W1</t>
    <phoneticPr fontId="34" type="noConversion"/>
  </si>
  <si>
    <t>Aggregated W2</t>
  </si>
  <si>
    <t>Aggregated W3</t>
  </si>
  <si>
    <t>Aggregated V1</t>
    <phoneticPr fontId="34" type="noConversion"/>
  </si>
  <si>
    <t>Aggregated V2</t>
  </si>
  <si>
    <t>Aggregated V3</t>
  </si>
  <si>
    <t>W</t>
  </si>
  <si>
    <t>Share</t>
  </si>
  <si>
    <t>Total Cost - Segment 1</t>
  </si>
  <si>
    <t>Total Cost - Segment 2</t>
  </si>
  <si>
    <t>Total Cost - Segment 3</t>
  </si>
  <si>
    <t>Min Segment 1</t>
  </si>
  <si>
    <t>Max Segment 1</t>
  </si>
  <si>
    <t>Min Segment 2</t>
  </si>
  <si>
    <t>Max Segment 2</t>
  </si>
  <si>
    <t>Min Segment 3</t>
  </si>
  <si>
    <t>Max Segment 3</t>
  </si>
  <si>
    <t>Grouping  1</t>
  </si>
  <si>
    <t>Cost  1</t>
  </si>
  <si>
    <t>Grouping  2</t>
  </si>
  <si>
    <t>Cost  2</t>
  </si>
  <si>
    <t>N</t>
  </si>
  <si>
    <t>F x Q</t>
  </si>
  <si>
    <t>CAPA</t>
  </si>
  <si>
    <t>Geodis</t>
  </si>
  <si>
    <t>Schenker</t>
  </si>
  <si>
    <t>DHL</t>
  </si>
  <si>
    <t>name</t>
  </si>
  <si>
    <t>住所</t>
  </si>
  <si>
    <t>郵便番号</t>
  </si>
  <si>
    <t>市町村</t>
  </si>
  <si>
    <t>都道府県</t>
  </si>
  <si>
    <t>Dealer code</t>
  </si>
  <si>
    <t>Dealer name (JP)</t>
  </si>
  <si>
    <t>Dealer name (English)</t>
  </si>
  <si>
    <t>地域</t>
  </si>
  <si>
    <t>国</t>
  </si>
  <si>
    <t>Branch</t>
  </si>
  <si>
    <t>Ibaragi Route</t>
  </si>
  <si>
    <t>Tokyo Route</t>
  </si>
  <si>
    <t>Chiba Route</t>
  </si>
  <si>
    <t>10 ton with Lift gate</t>
  </si>
  <si>
    <t>10 ton w/o lift gate</t>
  </si>
  <si>
    <t>4 ton　(Normal) wiith lift gate</t>
  </si>
  <si>
    <t>4 ton (Normal) w/o lift gate</t>
  </si>
  <si>
    <t>4 ton　(Wide) wiith lift gate</t>
  </si>
  <si>
    <t>4 ton (Wide) w/o lift gate</t>
  </si>
  <si>
    <t>0~10KG</t>
  </si>
  <si>
    <t>~20KG</t>
  </si>
  <si>
    <t>~30KG</t>
  </si>
  <si>
    <t>~40KG</t>
  </si>
  <si>
    <t>~60KG</t>
  </si>
  <si>
    <t>~80KG</t>
  </si>
  <si>
    <t>~100KG</t>
  </si>
  <si>
    <t>~120KG</t>
  </si>
  <si>
    <t>~140KG</t>
  </si>
  <si>
    <t>~160KG</t>
  </si>
  <si>
    <t>~180KG</t>
  </si>
  <si>
    <t>~200KG</t>
  </si>
  <si>
    <t>~250KG</t>
  </si>
  <si>
    <t>~300KG</t>
  </si>
  <si>
    <t>~350KG</t>
  </si>
  <si>
    <t>~400KG</t>
  </si>
  <si>
    <t>~450KG</t>
  </si>
  <si>
    <t>~500KG</t>
  </si>
  <si>
    <t>&gt;</t>
  </si>
  <si>
    <t>D-Kioto</t>
  </si>
  <si>
    <t>D-Hokkaido</t>
  </si>
  <si>
    <t>G-Kyushu</t>
  </si>
  <si>
    <t>G-Osaka</t>
  </si>
  <si>
    <t>S-Sanyo</t>
  </si>
  <si>
    <t>S-Omea</t>
  </si>
  <si>
    <t>S-Ageo</t>
  </si>
  <si>
    <t>Mixin</t>
  </si>
  <si>
    <t>Grouping and Analysis</t>
  </si>
  <si>
    <t>First Row</t>
  </si>
  <si>
    <t>First Column</t>
  </si>
  <si>
    <t>Suppliers</t>
  </si>
  <si>
    <t>Flows</t>
  </si>
  <si>
    <t>Row Break</t>
  </si>
  <si>
    <t>Incumbents</t>
  </si>
  <si>
    <t>Selected</t>
  </si>
  <si>
    <t>First Row of Analysis</t>
    <phoneticPr fontId="34" type="noConversion"/>
  </si>
  <si>
    <t>%</t>
    <phoneticPr fontId="34" type="noConversion"/>
  </si>
  <si>
    <t>DDS</t>
  </si>
  <si>
    <t>Cost Model 3</t>
  </si>
  <si>
    <t>Cost Model 2</t>
  </si>
  <si>
    <t xml:space="preserve">Cost Model 1 </t>
  </si>
  <si>
    <t>Gunma Parts Center</t>
  </si>
  <si>
    <t>東新町３４０</t>
  </si>
  <si>
    <t>373-0015</t>
  </si>
  <si>
    <t>太田市</t>
  </si>
  <si>
    <t>群馬県</t>
  </si>
  <si>
    <t>ＵＤトラックス・水戸　　　　　　　　　　</t>
  </si>
  <si>
    <t>UD Trucks</t>
  </si>
  <si>
    <t>Mito</t>
  </si>
  <si>
    <t>茨城県東茨城郡茨城町大字奥谷字新堀1720番5</t>
  </si>
  <si>
    <t>311-3156</t>
  </si>
  <si>
    <t>茨城県</t>
  </si>
  <si>
    <t>関東</t>
  </si>
  <si>
    <t>日本</t>
  </si>
  <si>
    <t>ＵＤトラックス・土浦　　　　　　　　　　</t>
  </si>
  <si>
    <t>Tsuchiura</t>
  </si>
  <si>
    <t>茨城県土浦市東中貫町1-9</t>
  </si>
  <si>
    <t>300-0006</t>
  </si>
  <si>
    <t>ＵＤトラックス・鴻巣　　　　　　　　　　</t>
  </si>
  <si>
    <t>Kounosu</t>
  </si>
  <si>
    <t>埼玉県鴻巣市箕田3241</t>
  </si>
  <si>
    <t>365-0062</t>
  </si>
  <si>
    <t>埼玉県</t>
  </si>
  <si>
    <t>ＵＤトラックス・川口　　　　　　　　　　</t>
  </si>
  <si>
    <t>Kawaguchi</t>
  </si>
  <si>
    <t>埼玉県川口市領家5-12-6</t>
  </si>
  <si>
    <t>332-0004</t>
  </si>
  <si>
    <t>ＵＤトラックス・東金　　　　　　　　　　</t>
  </si>
  <si>
    <t>Togane</t>
  </si>
  <si>
    <t>千葉県東金市田間倉の内549-1</t>
  </si>
  <si>
    <t>283-0005</t>
  </si>
  <si>
    <t>千葉県</t>
  </si>
  <si>
    <t>ＵＤトラックス・成田　　　　　　　　　　</t>
  </si>
  <si>
    <t>Narita</t>
  </si>
  <si>
    <t>千葉県佐倉市八木176-2</t>
  </si>
  <si>
    <t>285-0052</t>
  </si>
  <si>
    <t>ＵＤトラックス・城東　　　　　　　　　　</t>
  </si>
  <si>
    <t>Jotou</t>
  </si>
  <si>
    <t>千葉県市川市千鳥町8</t>
  </si>
  <si>
    <t>272-0126</t>
  </si>
  <si>
    <t>Hokkaido Regional warehouse</t>
  </si>
  <si>
    <t>１丁目１－５</t>
  </si>
  <si>
    <t>007-0801</t>
  </si>
  <si>
    <t>札幌市東区東苗穂１条</t>
  </si>
  <si>
    <t>北海道</t>
  </si>
  <si>
    <t>ＵＤトラックス・旭川　　　　　　　　　　</t>
  </si>
  <si>
    <t>Asahikawa</t>
  </si>
  <si>
    <t>旭川市末広1条15-5-26</t>
  </si>
  <si>
    <t>071-8131</t>
  </si>
  <si>
    <t>LTL</t>
  </si>
  <si>
    <t>Sanyo Regional warehouse</t>
  </si>
  <si>
    <t>大内田820-7</t>
  </si>
  <si>
    <t>701-0165</t>
  </si>
  <si>
    <t>岡山県岡山市北区</t>
  </si>
  <si>
    <t>岡山県</t>
  </si>
  <si>
    <t>ＵＤトラックス・米子　　　　　　　　　　</t>
  </si>
  <si>
    <t>Yonago</t>
  </si>
  <si>
    <t>鳥取県米子市尾高2789</t>
  </si>
  <si>
    <t>鳥取県</t>
  </si>
  <si>
    <t>山陽四国</t>
  </si>
  <si>
    <t>Kyushu Regional warehouse</t>
  </si>
  <si>
    <t>粕屋町大字内橋字中ノ坪756-1　</t>
  </si>
  <si>
    <t>811-2308</t>
  </si>
  <si>
    <t>福岡県糟屋郡</t>
  </si>
  <si>
    <t>福岡県</t>
  </si>
  <si>
    <t>ＵＤトラックス・下関　　　　　　　　　　</t>
  </si>
  <si>
    <t>Shimonoseki</t>
  </si>
  <si>
    <t>山口県下関市長府扇町4-33</t>
  </si>
  <si>
    <t>752-0927</t>
  </si>
  <si>
    <t>山口県</t>
  </si>
  <si>
    <t>Column Break</t>
  </si>
  <si>
    <t>U</t>
  </si>
  <si>
    <t>Unit Rate</t>
  </si>
  <si>
    <t>CU</t>
  </si>
  <si>
    <t>Chargeable Unit</t>
  </si>
  <si>
    <t>Q</t>
  </si>
  <si>
    <t>Quantity</t>
  </si>
  <si>
    <t>Weight</t>
  </si>
  <si>
    <t>V</t>
  </si>
  <si>
    <t>Volume</t>
  </si>
  <si>
    <t>CW</t>
  </si>
  <si>
    <t>Chargeable Weight</t>
  </si>
  <si>
    <t>F</t>
  </si>
  <si>
    <t>Fixed Rate</t>
  </si>
  <si>
    <t>User Guide</t>
  </si>
  <si>
    <t>Functions</t>
  </si>
  <si>
    <t>Clear</t>
  </si>
  <si>
    <t>Initialise</t>
  </si>
  <si>
    <t>Build database</t>
  </si>
  <si>
    <t>Clear all the records in the database.</t>
  </si>
  <si>
    <t>Create database structure based on the inputs in the header.</t>
  </si>
  <si>
    <t>Calculate chargeable weights, generate aggregation groups, copy flow/service specifications and allocate service quantities.</t>
  </si>
  <si>
    <t>Validate and Calculate</t>
  </si>
  <si>
    <t>Calculate costs based on the setup in the header and validate the completeness of quotes from suppliers.</t>
  </si>
  <si>
    <t>Generate data for further analysis</t>
  </si>
  <si>
    <t>Analyse in "Database" Sheet</t>
  </si>
  <si>
    <t>Analyse in "Analysis" Sheet</t>
  </si>
  <si>
    <t>Create scenarios based on the number of selected suppliers</t>
  </si>
  <si>
    <t>Abbreviations and Definitions</t>
  </si>
  <si>
    <t>Unit rate of service, e.g., USD1.00/kg where 1.00 is the unit rate.</t>
  </si>
  <si>
    <t>The unit on which you calculate the total cost.</t>
  </si>
  <si>
    <t>Quantity of service volumes/transport frequencies/number of trips.</t>
  </si>
  <si>
    <t>Weight every pickup, e.g., kg, ton …</t>
  </si>
  <si>
    <t>Volume every pickup, e.g., cbm, cft …</t>
  </si>
  <si>
    <t>Payweight based on Weight/Volume Conversion Factor</t>
  </si>
  <si>
    <t>Unit price which is fixed and does not change when weight/volume changes, e.g., fixed rate per trip in FTL or lumpsum per annum.</t>
  </si>
  <si>
    <t>You will see some terminologies in this calculation tool.</t>
  </si>
  <si>
    <t>Segment</t>
  </si>
  <si>
    <t>Option available for customisation in calculation. In the current version, there are 3 available segments.</t>
  </si>
  <si>
    <t>Aggregation Group</t>
  </si>
  <si>
    <t>When several lines in the database should be combined into one group, a group name shall be assigned to each line in that group. Such a group is called Aggregation Group. 3 Aggregation Groups are available which map the 3 segments.</t>
  </si>
  <si>
    <t>Capacity</t>
  </si>
  <si>
    <t>Bundle</t>
  </si>
  <si>
    <t>Process</t>
  </si>
  <si>
    <t>Clear data if necessary.</t>
  </si>
  <si>
    <t>Configure header parameters.</t>
  </si>
  <si>
    <t>Input the number of suppliers invited to the RFQ.</t>
  </si>
  <si>
    <t>Input the number of bundles.</t>
  </si>
  <si>
    <t>Complete the table of Name of Bundle, Number of Flows/Activities, Number of Phases</t>
  </si>
  <si>
    <t>Phase</t>
  </si>
  <si>
    <t>Customised field for bundling lines. Useful when generating your own pivot table. It can be a group of lines in one single project you would like to anaylise as a whole.</t>
  </si>
  <si>
    <t>In a bundle of services, you may want to split the services into several phases, e.g., pre-carriage, main-carriage and on-carriage.</t>
  </si>
  <si>
    <t>Input the percentage of rate tolerance for further validation.</t>
  </si>
  <si>
    <t>Configure "Auto Quantity Allocation". Choose the base of allocation for each segment you would like to have in the calculation. The tool may allocate by Weight, Volume, Chargeable Weight or Capacity.</t>
  </si>
  <si>
    <t>Configure "Rate Structure &amp; Cost Model". You may choose the way of calculation. If you want to create your own formula, choose "C", which stands for Customised.</t>
  </si>
  <si>
    <t>There are 20 columns in each segment now. If you want to have more columns, you may add additional columns to Rates, Quantities, Costs, Validation of all the 3 segments.</t>
  </si>
  <si>
    <t>Then you shall have the same number of columns in the interval setup in the header, i.e., if you have 25 columns of Rates, Quantities, Costs and Validation, you shall have 25 columns of intervals.</t>
  </si>
  <si>
    <t>When you have configured "Auto Quantity Allocation", you have to set up the corresponding intervals, e.g., if you select "W" for one segment, you have to complete the intervals of the table "W".</t>
  </si>
  <si>
    <t>You may choose whether you want to have fuel adjusted costs of the incumbent. If you choose "Y", the tool will create one additional block of data lines for Incumbent (adjusted), where you may put the old fuel base.</t>
  </si>
  <si>
    <t>After you complete the configuration of all the parameters, you may click "Build Database". This function generates all the basic data for cost calculation.</t>
  </si>
  <si>
    <t>2-dimension capacity of equipment, e.g., an FTL's capacity is determined by a truck's maximum weight and volume capacity. Make sure there is no "0" in either weight or volume per pickup.</t>
  </si>
  <si>
    <t>You may adjust auto allocated quantities after the tool completes database buildup. As long as there is no change of weight, volume, database structure or number of lines, you do not have to re-build database.</t>
  </si>
  <si>
    <t>Freeze/Unfreeze table</t>
  </si>
  <si>
    <t>Freeze or unfreeze buttons.</t>
  </si>
  <si>
    <t>Freeze table after completing the buildup of database. This will disable the buttons other than calculation so as to prevent any misoperation which ruins the database.</t>
  </si>
  <si>
    <t>Calculate the total cost or create your own formula.</t>
  </si>
  <si>
    <t>Click "Analyse" in the end and the tool will lead you to the Analysis Sheet.</t>
  </si>
  <si>
    <t>In "Analysis" Sheet, you may decide on the number of suppliers you would like to choose from the available suppliers. You do not have to change any other options on that page.</t>
  </si>
  <si>
    <t>All the possible results will appear in the sheet with names of grouping (aggregation group or single-lines) and the total costs of all the combinations.</t>
  </si>
  <si>
    <t>Click "Analyse" and the tool will generate the results of various combinations for you which match the number of selected suppliers.</t>
  </si>
</sst>
</file>

<file path=xl/styles.xml><?xml version="1.0" encoding="utf-8"?>
<styleSheet xmlns="http://schemas.openxmlformats.org/spreadsheetml/2006/main" xmlns:mc="http://schemas.openxmlformats.org/markup-compatibility/2006" xmlns:x14ac="http://schemas.microsoft.com/office/spreadsheetml/2009/9/ac" mc:Ignorable="x14ac">
  <fonts count="39">
    <font>
      <sz val="10"/>
      <color theme="1"/>
      <name val="宋体"/>
      <family val="2"/>
      <scheme val="minor"/>
    </font>
    <font>
      <sz val="10"/>
      <name val="Arial"/>
      <family val="2"/>
    </font>
    <font>
      <sz val="10"/>
      <name val="Geneva"/>
      <family val="2"/>
    </font>
    <font>
      <sz val="11"/>
      <color theme="1"/>
      <name val="宋体"/>
      <family val="2"/>
      <scheme val="minor"/>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56"/>
      <name val="宋体"/>
      <family val="3"/>
      <charset val="134"/>
    </font>
    <font>
      <b/>
      <sz val="11"/>
      <color indexed="8"/>
      <name val="宋体"/>
      <family val="3"/>
      <charset val="134"/>
    </font>
    <font>
      <sz val="11"/>
      <color indexed="10"/>
      <name val="宋体"/>
      <family val="3"/>
      <charset val="134"/>
    </font>
    <font>
      <sz val="10"/>
      <color theme="1"/>
      <name val="宋体"/>
      <family val="2"/>
      <scheme val="minor"/>
    </font>
    <font>
      <b/>
      <sz val="14"/>
      <name val="Calibri"/>
      <family val="2"/>
    </font>
    <font>
      <sz val="10"/>
      <color theme="1"/>
      <name val="Calibri"/>
      <family val="2"/>
    </font>
    <font>
      <b/>
      <sz val="10"/>
      <color theme="1"/>
      <name val="Calibri"/>
      <family val="2"/>
    </font>
    <font>
      <b/>
      <sz val="10"/>
      <name val="Calibri"/>
      <family val="2"/>
    </font>
    <font>
      <vertAlign val="superscript"/>
      <sz val="10"/>
      <color theme="1"/>
      <name val="Calibri"/>
      <family val="2"/>
    </font>
    <font>
      <sz val="10"/>
      <color rgb="FFFF0000"/>
      <name val="Calibri"/>
      <family val="2"/>
    </font>
    <font>
      <sz val="10"/>
      <color theme="9" tint="-0.249977111117893"/>
      <name val="Calibri"/>
      <family val="2"/>
    </font>
    <font>
      <sz val="10"/>
      <color rgb="FF00B050"/>
      <name val="Calibri"/>
      <family val="2"/>
    </font>
    <font>
      <sz val="10"/>
      <color theme="8" tint="-0.249977111117893"/>
      <name val="Calibri"/>
      <family val="2"/>
    </font>
    <font>
      <b/>
      <sz val="10"/>
      <color indexed="9"/>
      <name val="Calibri"/>
      <family val="2"/>
    </font>
    <font>
      <b/>
      <sz val="9"/>
      <color indexed="9"/>
      <name val="Calibri"/>
      <family val="2"/>
    </font>
    <font>
      <b/>
      <sz val="10"/>
      <color theme="0"/>
      <name val="Calibri"/>
      <family val="2"/>
    </font>
    <font>
      <sz val="9"/>
      <name val="宋体"/>
      <family val="3"/>
      <charset val="134"/>
      <scheme val="minor"/>
    </font>
    <font>
      <sz val="10"/>
      <color rgb="FF000000"/>
      <name val="Calibri"/>
      <family val="2"/>
    </font>
    <font>
      <b/>
      <sz val="9"/>
      <color theme="0"/>
      <name val="Calibri"/>
      <family val="2"/>
    </font>
    <font>
      <sz val="10"/>
      <color rgb="FF990033"/>
      <name val="Calibri"/>
      <family val="2"/>
    </font>
    <font>
      <sz val="14"/>
      <color theme="1"/>
      <name val="宋体"/>
      <family val="2"/>
      <scheme val="minor"/>
    </font>
  </fonts>
  <fills count="3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EEECE1"/>
        <bgColor indexed="64"/>
      </patternFill>
    </fill>
    <fill>
      <patternFill patternType="solid">
        <fgColor rgb="FFDDD9C4"/>
        <bgColor indexed="64"/>
      </patternFill>
    </fill>
    <fill>
      <patternFill patternType="solid">
        <fgColor rgb="FFF0FF5D"/>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46">
    <xf numFmtId="0" fontId="0" fillId="0" borderId="0"/>
    <xf numFmtId="0" fontId="1" fillId="0" borderId="0"/>
    <xf numFmtId="0" fontId="2" fillId="0" borderId="0"/>
    <xf numFmtId="0" fontId="3"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2" borderId="0" applyNumberFormat="0" applyBorder="0" applyAlignment="0" applyProtection="0">
      <alignment vertical="center"/>
    </xf>
    <xf numFmtId="0" fontId="4" fillId="13"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5" fillId="15" borderId="0" applyNumberFormat="0" applyBorder="0" applyAlignment="0" applyProtection="0">
      <alignment vertical="center"/>
    </xf>
    <xf numFmtId="0" fontId="5" fillId="12" borderId="0" applyNumberFormat="0" applyBorder="0" applyAlignment="0" applyProtection="0">
      <alignment vertical="center"/>
    </xf>
    <xf numFmtId="0" fontId="5" fillId="13"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22" borderId="0" applyNumberFormat="0" applyBorder="0" applyAlignment="0" applyProtection="0">
      <alignment vertical="center"/>
    </xf>
    <xf numFmtId="0" fontId="6" fillId="6" borderId="0" applyNumberFormat="0" applyBorder="0" applyAlignment="0" applyProtection="0">
      <alignment vertical="center"/>
    </xf>
    <xf numFmtId="0" fontId="7" fillId="3" borderId="1" applyNumberFormat="0" applyAlignment="0" applyProtection="0">
      <alignment vertical="center"/>
    </xf>
    <xf numFmtId="0" fontId="8" fillId="23" borderId="2" applyNumberFormat="0" applyAlignment="0" applyProtection="0">
      <alignment vertical="center"/>
    </xf>
    <xf numFmtId="0" fontId="9" fillId="0" borderId="0" applyNumberFormat="0" applyFill="0" applyBorder="0" applyAlignment="0" applyProtection="0">
      <alignment vertical="center"/>
    </xf>
    <xf numFmtId="0" fontId="10" fillId="7" borderId="0" applyNumberFormat="0" applyBorder="0" applyAlignment="0" applyProtection="0">
      <alignment vertical="center"/>
    </xf>
    <xf numFmtId="0" fontId="11" fillId="0" borderId="3" applyNumberFormat="0" applyFill="0" applyAlignment="0" applyProtection="0">
      <alignment vertical="center"/>
    </xf>
    <xf numFmtId="0" fontId="12" fillId="0" borderId="4" applyNumberFormat="0" applyFill="0" applyAlignment="0" applyProtection="0">
      <alignment vertical="center"/>
    </xf>
    <xf numFmtId="0" fontId="13" fillId="0" borderId="5" applyNumberFormat="0" applyFill="0" applyAlignment="0" applyProtection="0">
      <alignment vertical="center"/>
    </xf>
    <xf numFmtId="0" fontId="13" fillId="0" borderId="0" applyNumberFormat="0" applyFill="0" applyBorder="0" applyAlignment="0" applyProtection="0">
      <alignment vertical="center"/>
    </xf>
    <xf numFmtId="0" fontId="14" fillId="10" borderId="1" applyNumberFormat="0" applyAlignment="0" applyProtection="0">
      <alignment vertical="center"/>
    </xf>
    <xf numFmtId="0" fontId="15" fillId="0" borderId="6" applyNumberFormat="0" applyFill="0" applyAlignment="0" applyProtection="0">
      <alignment vertical="center"/>
    </xf>
    <xf numFmtId="0" fontId="16" fillId="24" borderId="0" applyNumberFormat="0" applyBorder="0" applyAlignment="0" applyProtection="0">
      <alignment vertical="center"/>
    </xf>
    <xf numFmtId="0" fontId="1" fillId="25" borderId="7" applyNumberFormat="0" applyFont="0" applyAlignment="0" applyProtection="0">
      <alignment vertical="center"/>
    </xf>
    <xf numFmtId="0" fontId="17" fillId="3" borderId="8" applyNumberFormat="0" applyAlignment="0" applyProtection="0">
      <alignment vertical="center"/>
    </xf>
    <xf numFmtId="0" fontId="18" fillId="0" borderId="0" applyNumberFormat="0" applyFill="0" applyBorder="0" applyAlignment="0" applyProtection="0">
      <alignment vertical="center"/>
    </xf>
    <xf numFmtId="0" fontId="19" fillId="0" borderId="9" applyNumberFormat="0" applyFill="0" applyAlignment="0" applyProtection="0">
      <alignment vertical="center"/>
    </xf>
    <xf numFmtId="0" fontId="20" fillId="0" borderId="0" applyNumberFormat="0" applyFill="0" applyBorder="0" applyAlignment="0" applyProtection="0">
      <alignment vertical="center"/>
    </xf>
    <xf numFmtId="9" fontId="21" fillId="0" borderId="0" applyFont="0" applyFill="0" applyBorder="0" applyAlignment="0" applyProtection="0"/>
  </cellStyleXfs>
  <cellXfs count="72">
    <xf numFmtId="0" fontId="0" fillId="0" borderId="0" xfId="0"/>
    <xf numFmtId="0" fontId="22" fillId="2" borderId="0" xfId="0" applyFont="1" applyFill="1" applyProtection="1">
      <protection locked="0"/>
    </xf>
    <xf numFmtId="0" fontId="23" fillId="2" borderId="0" xfId="0" applyFont="1" applyFill="1" applyProtection="1">
      <protection locked="0"/>
    </xf>
    <xf numFmtId="0" fontId="23" fillId="2" borderId="12" xfId="0" applyFont="1" applyFill="1" applyBorder="1" applyProtection="1">
      <protection locked="0"/>
    </xf>
    <xf numFmtId="0" fontId="23" fillId="2" borderId="13" xfId="0" applyFont="1" applyFill="1" applyBorder="1" applyProtection="1">
      <protection locked="0"/>
    </xf>
    <xf numFmtId="0" fontId="23" fillId="2" borderId="14" xfId="0" applyFont="1" applyFill="1" applyBorder="1" applyProtection="1">
      <protection locked="0"/>
    </xf>
    <xf numFmtId="0" fontId="24" fillId="2" borderId="15" xfId="0" applyFont="1" applyFill="1" applyBorder="1" applyProtection="1">
      <protection locked="0"/>
    </xf>
    <xf numFmtId="0" fontId="24" fillId="2" borderId="0" xfId="0" applyFont="1" applyFill="1" applyBorder="1" applyProtection="1">
      <protection locked="0"/>
    </xf>
    <xf numFmtId="0" fontId="24" fillId="26" borderId="0" xfId="0" applyFont="1" applyFill="1" applyBorder="1" applyAlignment="1" applyProtection="1">
      <alignment horizontal="center"/>
      <protection locked="0"/>
    </xf>
    <xf numFmtId="0" fontId="23" fillId="2" borderId="0" xfId="0" applyFont="1" applyFill="1" applyBorder="1" applyProtection="1">
      <protection locked="0"/>
    </xf>
    <xf numFmtId="0" fontId="24" fillId="4" borderId="23" xfId="0" applyFont="1" applyFill="1" applyBorder="1" applyAlignment="1" applyProtection="1">
      <alignment horizontal="center"/>
      <protection locked="0"/>
    </xf>
    <xf numFmtId="0" fontId="23" fillId="2" borderId="16" xfId="0" applyFont="1" applyFill="1" applyBorder="1" applyProtection="1">
      <protection locked="0"/>
    </xf>
    <xf numFmtId="0" fontId="24" fillId="26" borderId="11" xfId="0" applyFont="1" applyFill="1" applyBorder="1" applyAlignment="1" applyProtection="1">
      <alignment horizontal="center"/>
      <protection locked="0"/>
    </xf>
    <xf numFmtId="0" fontId="24" fillId="27" borderId="0" xfId="0" applyFont="1" applyFill="1" applyBorder="1" applyAlignment="1" applyProtection="1">
      <alignment horizontal="center"/>
      <protection locked="0"/>
    </xf>
    <xf numFmtId="0" fontId="23" fillId="2" borderId="15" xfId="0" applyFont="1" applyFill="1" applyBorder="1" applyProtection="1">
      <protection locked="0"/>
    </xf>
    <xf numFmtId="0" fontId="25" fillId="2" borderId="0" xfId="0" applyFont="1" applyFill="1" applyBorder="1" applyAlignment="1" applyProtection="1">
      <alignment horizontal="left" vertical="top"/>
      <protection locked="0"/>
    </xf>
    <xf numFmtId="0" fontId="24" fillId="26" borderId="23" xfId="0" applyFont="1" applyFill="1" applyBorder="1" applyAlignment="1" applyProtection="1">
      <alignment horizontal="center"/>
      <protection locked="0"/>
    </xf>
    <xf numFmtId="0" fontId="24" fillId="2" borderId="11" xfId="0" applyFont="1" applyFill="1" applyBorder="1" applyAlignment="1" applyProtection="1">
      <alignment horizontal="center"/>
      <protection locked="0"/>
    </xf>
    <xf numFmtId="0" fontId="24" fillId="26" borderId="21" xfId="0" applyFont="1" applyFill="1" applyBorder="1" applyAlignment="1" applyProtection="1">
      <alignment horizontal="center"/>
      <protection locked="0"/>
    </xf>
    <xf numFmtId="0" fontId="24" fillId="2" borderId="0" xfId="0" applyFont="1" applyFill="1" applyBorder="1" applyAlignment="1" applyProtection="1">
      <alignment horizontal="right"/>
      <protection locked="0"/>
    </xf>
    <xf numFmtId="0" fontId="23" fillId="2" borderId="17" xfId="0" applyFont="1" applyFill="1" applyBorder="1" applyProtection="1">
      <protection locked="0"/>
    </xf>
    <xf numFmtId="0" fontId="23" fillId="2" borderId="18" xfId="0" applyFont="1" applyFill="1" applyBorder="1" applyProtection="1">
      <protection locked="0"/>
    </xf>
    <xf numFmtId="0" fontId="23" fillId="2" borderId="19" xfId="0" applyFont="1" applyFill="1" applyBorder="1" applyProtection="1">
      <protection locked="0"/>
    </xf>
    <xf numFmtId="0" fontId="24" fillId="2" borderId="15" xfId="0" applyFont="1" applyFill="1" applyBorder="1" applyAlignment="1" applyProtection="1">
      <alignment horizontal="right" wrapText="1"/>
      <protection locked="0"/>
    </xf>
    <xf numFmtId="0" fontId="24" fillId="2" borderId="0" xfId="0" applyFont="1" applyFill="1" applyBorder="1" applyAlignment="1" applyProtection="1">
      <alignment horizontal="center" wrapText="1"/>
      <protection locked="0"/>
    </xf>
    <xf numFmtId="0" fontId="24" fillId="2" borderId="0" xfId="0" applyFont="1" applyFill="1" applyBorder="1" applyAlignment="1" applyProtection="1">
      <alignment horizontal="right" wrapText="1"/>
      <protection locked="0"/>
    </xf>
    <xf numFmtId="0" fontId="23" fillId="2" borderId="15" xfId="0" applyFont="1" applyFill="1" applyBorder="1" applyAlignment="1" applyProtection="1">
      <alignment horizontal="right"/>
      <protection locked="0"/>
    </xf>
    <xf numFmtId="0" fontId="23" fillId="2" borderId="0" xfId="0" applyFont="1" applyFill="1" applyBorder="1" applyAlignment="1" applyProtection="1">
      <alignment horizontal="right"/>
    </xf>
    <xf numFmtId="0" fontId="24" fillId="2" borderId="0" xfId="0" applyFont="1" applyFill="1" applyBorder="1" applyAlignment="1" applyProtection="1">
      <alignment horizontal="center"/>
      <protection locked="0"/>
    </xf>
    <xf numFmtId="0" fontId="23" fillId="2" borderId="15" xfId="0" applyFont="1" applyFill="1" applyBorder="1" applyAlignment="1" applyProtection="1">
      <alignment horizontal="center"/>
      <protection locked="0"/>
    </xf>
    <xf numFmtId="0" fontId="23" fillId="4" borderId="0" xfId="0" applyFont="1" applyFill="1" applyBorder="1" applyProtection="1">
      <protection locked="0"/>
    </xf>
    <xf numFmtId="0" fontId="23" fillId="2" borderId="0" xfId="0" applyFont="1" applyFill="1" applyBorder="1" applyAlignment="1" applyProtection="1">
      <alignment horizontal="center"/>
      <protection locked="0"/>
    </xf>
    <xf numFmtId="0" fontId="23" fillId="2" borderId="11" xfId="0" applyFont="1" applyFill="1" applyBorder="1" applyProtection="1">
      <protection locked="0"/>
    </xf>
    <xf numFmtId="0" fontId="31" fillId="28" borderId="11" xfId="0" applyFont="1" applyFill="1" applyBorder="1" applyAlignment="1" applyProtection="1">
      <alignment wrapText="1"/>
      <protection locked="0"/>
    </xf>
    <xf numFmtId="0" fontId="31" fillId="28" borderId="11" xfId="0" applyFont="1" applyFill="1" applyBorder="1" applyAlignment="1" applyProtection="1">
      <alignment horizontal="left" wrapText="1"/>
      <protection locked="0"/>
    </xf>
    <xf numFmtId="0" fontId="33" fillId="28" borderId="11" xfId="0" applyFont="1" applyFill="1" applyBorder="1" applyAlignment="1" applyProtection="1">
      <alignment wrapText="1"/>
      <protection locked="0"/>
    </xf>
    <xf numFmtId="0" fontId="33" fillId="28" borderId="20" xfId="0" applyFont="1" applyFill="1" applyBorder="1" applyAlignment="1" applyProtection="1">
      <alignment wrapText="1"/>
      <protection locked="0"/>
    </xf>
    <xf numFmtId="0" fontId="31" fillId="29" borderId="11" xfId="0" applyFont="1" applyFill="1" applyBorder="1" applyAlignment="1" applyProtection="1">
      <alignment horizontal="left" vertical="center" wrapText="1"/>
      <protection locked="0"/>
    </xf>
    <xf numFmtId="0" fontId="31" fillId="29" borderId="20" xfId="0" applyFont="1" applyFill="1" applyBorder="1" applyAlignment="1" applyProtection="1">
      <alignment horizontal="left" vertical="center" wrapText="1"/>
      <protection locked="0"/>
    </xf>
    <xf numFmtId="0" fontId="23" fillId="2" borderId="0" xfId="0" applyFont="1" applyFill="1" applyAlignment="1" applyProtection="1">
      <alignment horizontal="left"/>
      <protection locked="0"/>
    </xf>
    <xf numFmtId="4" fontId="23" fillId="4" borderId="10" xfId="0" applyNumberFormat="1" applyFont="1" applyFill="1" applyBorder="1" applyProtection="1">
      <protection locked="0"/>
    </xf>
    <xf numFmtId="0" fontId="24" fillId="30" borderId="23" xfId="0" applyFont="1" applyFill="1" applyBorder="1" applyAlignment="1" applyProtection="1">
      <alignment horizontal="center"/>
      <protection locked="0"/>
    </xf>
    <xf numFmtId="0" fontId="24" fillId="4" borderId="11" xfId="0" applyFont="1" applyFill="1" applyBorder="1" applyAlignment="1" applyProtection="1">
      <alignment horizontal="center"/>
      <protection locked="0"/>
    </xf>
    <xf numFmtId="49" fontId="23" fillId="4" borderId="10" xfId="0" applyNumberFormat="1" applyFont="1" applyFill="1" applyBorder="1" applyProtection="1">
      <protection locked="0"/>
    </xf>
    <xf numFmtId="0" fontId="23" fillId="2" borderId="0" xfId="0" applyFont="1" applyFill="1"/>
    <xf numFmtId="4" fontId="23" fillId="31" borderId="10" xfId="0" applyNumberFormat="1" applyFont="1" applyFill="1" applyBorder="1" applyProtection="1">
      <protection locked="0"/>
    </xf>
    <xf numFmtId="0" fontId="23" fillId="4" borderId="10" xfId="0" applyFont="1" applyFill="1" applyBorder="1" applyProtection="1">
      <protection locked="0"/>
    </xf>
    <xf numFmtId="3" fontId="23" fillId="4" borderId="10" xfId="0" applyNumberFormat="1" applyFont="1" applyFill="1" applyBorder="1" applyProtection="1">
      <protection locked="0"/>
    </xf>
    <xf numFmtId="0" fontId="23" fillId="4" borderId="10" xfId="45" applyNumberFormat="1" applyFont="1" applyFill="1" applyBorder="1" applyProtection="1">
      <protection locked="0"/>
    </xf>
    <xf numFmtId="9" fontId="23" fillId="4" borderId="10" xfId="45" applyNumberFormat="1" applyFont="1" applyFill="1" applyBorder="1" applyProtection="1">
      <protection locked="0"/>
    </xf>
    <xf numFmtId="4" fontId="35" fillId="32" borderId="10" xfId="0" applyNumberFormat="1" applyFont="1" applyFill="1" applyBorder="1" applyProtection="1">
      <protection locked="0"/>
    </xf>
    <xf numFmtId="4" fontId="35" fillId="33" borderId="10" xfId="0" applyNumberFormat="1" applyFont="1" applyFill="1" applyBorder="1" applyProtection="1">
      <protection locked="0"/>
    </xf>
    <xf numFmtId="3" fontId="23" fillId="31" borderId="10" xfId="0" applyNumberFormat="1" applyFont="1" applyFill="1" applyBorder="1" applyProtection="1">
      <protection locked="0"/>
    </xf>
    <xf numFmtId="0" fontId="31" fillId="28" borderId="11" xfId="0" applyFont="1" applyFill="1" applyBorder="1" applyAlignment="1" applyProtection="1">
      <alignment horizontal="left" vertical="center" wrapText="1"/>
      <protection locked="0"/>
    </xf>
    <xf numFmtId="0" fontId="31" fillId="28" borderId="21" xfId="0" applyFont="1" applyFill="1" applyBorder="1" applyAlignment="1" applyProtection="1">
      <alignment horizontal="left" vertical="center" wrapText="1"/>
      <protection locked="0"/>
    </xf>
    <xf numFmtId="0" fontId="33" fillId="28" borderId="22" xfId="0" applyFont="1" applyFill="1" applyBorder="1" applyAlignment="1" applyProtection="1">
      <alignment horizontal="left" vertical="center" wrapText="1"/>
      <protection locked="0"/>
    </xf>
    <xf numFmtId="4" fontId="35" fillId="34" borderId="10" xfId="0" applyNumberFormat="1" applyFont="1" applyFill="1" applyBorder="1" applyProtection="1">
      <protection locked="0"/>
    </xf>
    <xf numFmtId="4" fontId="37" fillId="32" borderId="10" xfId="0" applyNumberFormat="1" applyFont="1" applyFill="1" applyBorder="1" applyProtection="1">
      <protection locked="0"/>
    </xf>
    <xf numFmtId="0" fontId="23" fillId="2" borderId="0" xfId="0" applyFont="1" applyFill="1" applyAlignment="1">
      <alignment horizontal="center"/>
    </xf>
    <xf numFmtId="0" fontId="0" fillId="0" borderId="0" xfId="0" applyAlignment="1">
      <alignment horizontal="right"/>
    </xf>
    <xf numFmtId="2" fontId="0" fillId="0" borderId="0" xfId="0" applyNumberFormat="1" applyAlignment="1">
      <alignment horizontal="right"/>
    </xf>
    <xf numFmtId="0" fontId="38" fillId="0" borderId="0" xfId="0" applyFont="1"/>
    <xf numFmtId="0" fontId="32" fillId="28" borderId="11" xfId="1" applyFont="1" applyFill="1" applyBorder="1" applyAlignment="1" applyProtection="1">
      <alignment horizontal="center"/>
      <protection locked="0"/>
    </xf>
    <xf numFmtId="0" fontId="36" fillId="28" borderId="22" xfId="1" applyFont="1" applyFill="1" applyBorder="1" applyAlignment="1" applyProtection="1">
      <alignment horizontal="center"/>
      <protection locked="0"/>
    </xf>
    <xf numFmtId="0" fontId="32" fillId="28" borderId="21" xfId="1" applyFont="1" applyFill="1" applyBorder="1" applyAlignment="1" applyProtection="1">
      <alignment horizontal="center"/>
      <protection locked="0"/>
    </xf>
    <xf numFmtId="0" fontId="32" fillId="29" borderId="20" xfId="1" applyFont="1" applyFill="1" applyBorder="1" applyAlignment="1" applyProtection="1">
      <alignment horizontal="center"/>
      <protection locked="0"/>
    </xf>
    <xf numFmtId="0" fontId="32" fillId="29" borderId="27" xfId="1" applyFont="1" applyFill="1" applyBorder="1" applyAlignment="1" applyProtection="1">
      <alignment horizontal="center"/>
      <protection locked="0"/>
    </xf>
    <xf numFmtId="0" fontId="32" fillId="29" borderId="24" xfId="1" applyFont="1" applyFill="1" applyBorder="1" applyAlignment="1" applyProtection="1">
      <alignment horizontal="center"/>
      <protection locked="0"/>
    </xf>
    <xf numFmtId="0" fontId="32" fillId="29" borderId="25" xfId="1" applyFont="1" applyFill="1" applyBorder="1" applyAlignment="1" applyProtection="1">
      <alignment horizontal="center"/>
      <protection locked="0"/>
    </xf>
    <xf numFmtId="0" fontId="32" fillId="29" borderId="26" xfId="1" applyFont="1" applyFill="1" applyBorder="1" applyAlignment="1" applyProtection="1">
      <alignment horizontal="center"/>
      <protection locked="0"/>
    </xf>
    <xf numFmtId="0" fontId="31" fillId="28" borderId="11" xfId="0" applyFont="1" applyFill="1" applyBorder="1" applyAlignment="1" applyProtection="1">
      <alignment horizontal="center" vertical="center" wrapText="1"/>
      <protection locked="0"/>
    </xf>
    <xf numFmtId="0" fontId="31" fillId="28" borderId="11" xfId="0" applyFont="1" applyFill="1" applyBorder="1" applyAlignment="1" applyProtection="1">
      <alignment horizontal="center" wrapText="1"/>
      <protection locked="0"/>
    </xf>
  </cellXfs>
  <cellStyles count="46">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heck Cell 2" xfId="30"/>
    <cellStyle name="Explanatory Text 2" xfId="31"/>
    <cellStyle name="Good 2" xfId="32"/>
    <cellStyle name="Heading 1 2" xfId="33"/>
    <cellStyle name="Heading 2 2" xfId="34"/>
    <cellStyle name="Heading 3 2" xfId="35"/>
    <cellStyle name="Heading 4 2" xfId="36"/>
    <cellStyle name="Input 2" xfId="37"/>
    <cellStyle name="Linked Cell 2" xfId="38"/>
    <cellStyle name="Neutral 2" xfId="39"/>
    <cellStyle name="Normal 2" xfId="1"/>
    <cellStyle name="Normal 7" xfId="3"/>
    <cellStyle name="Note 2" xfId="40"/>
    <cellStyle name="Output 2" xfId="41"/>
    <cellStyle name="Style 1" xfId="2"/>
    <cellStyle name="Title 2" xfId="42"/>
    <cellStyle name="Total 2" xfId="43"/>
    <cellStyle name="Warning Text 2" xfId="44"/>
    <cellStyle name="百分比" xfId="45" builtinId="5"/>
    <cellStyle name="常规" xfId="0" builtinId="0"/>
  </cellStyles>
  <dxfs count="0"/>
  <tableStyles count="0" defaultTableStyle="TableStyleMedium2" defaultPivotStyle="PivotStyleLight16"/>
  <colors>
    <mruColors>
      <color rgb="FFF0FF5D"/>
      <color rgb="FF990033"/>
      <color rgb="FFFFFF99"/>
      <color rgb="FFFFFFCC"/>
      <color rgb="FF1D4779"/>
      <color rgb="FF1E497C"/>
      <color rgb="FF265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activeX/activeX4.xml><?xml version="1.0" encoding="utf-8"?>
<ax:ocx xmlns:ax="http://schemas.microsoft.com/office/2006/activeX" xmlns:r="http://schemas.openxmlformats.org/officeDocument/2006/relationships" ax:classid="{D7053240-CE69-11CD-A777-00DD01143C57}" ax:persistence="persistStreamInit" r:id="rId1"/>
</file>

<file path=xl/activeX/activeX5.xml><?xml version="1.0" encoding="utf-8"?>
<ax:ocx xmlns:ax="http://schemas.microsoft.com/office/2006/activeX" xmlns:r="http://schemas.openxmlformats.org/officeDocument/2006/relationships" ax:classid="{D7053240-CE69-11CD-A777-00DD01143C57}" ax:persistence="persistStreamInit" r:id="rId1"/>
</file>

<file path=xl/activeX/activeX6.xml><?xml version="1.0" encoding="utf-8"?>
<ax:ocx xmlns:ax="http://schemas.microsoft.com/office/2006/activeX" xmlns:r="http://schemas.openxmlformats.org/officeDocument/2006/relationships" ax:classid="{D7053240-CE69-11CD-A777-00DD01143C57}" ax:persistence="persistStreamInit" r:id="rId1"/>
</file>

<file path=xl/activeX/activeX7.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49</xdr:row>
          <xdr:rowOff>0</xdr:rowOff>
        </xdr:from>
        <xdr:to>
          <xdr:col>10</xdr:col>
          <xdr:colOff>590550</xdr:colOff>
          <xdr:row>50</xdr:row>
          <xdr:rowOff>142875</xdr:rowOff>
        </xdr:to>
        <xdr:sp macro="" textlink="">
          <xdr:nvSpPr>
            <xdr:cNvPr id="1030" name="cmdInitialise"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49</xdr:row>
          <xdr:rowOff>0</xdr:rowOff>
        </xdr:from>
        <xdr:to>
          <xdr:col>7</xdr:col>
          <xdr:colOff>619125</xdr:colOff>
          <xdr:row>50</xdr:row>
          <xdr:rowOff>142875</xdr:rowOff>
        </xdr:to>
        <xdr:sp macro="" textlink="">
          <xdr:nvSpPr>
            <xdr:cNvPr id="1033" name="cmdClear" hidden="1">
              <a:extLst>
                <a:ext uri="{63B3BB69-23CF-44E3-9099-C40C66FF867C}">
                  <a14:compatExt spid="_x0000_s103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51</xdr:row>
          <xdr:rowOff>28575</xdr:rowOff>
        </xdr:from>
        <xdr:to>
          <xdr:col>7</xdr:col>
          <xdr:colOff>619125</xdr:colOff>
          <xdr:row>53</xdr:row>
          <xdr:rowOff>19050</xdr:rowOff>
        </xdr:to>
        <xdr:sp macro="" textlink="">
          <xdr:nvSpPr>
            <xdr:cNvPr id="1035" name="cmdBuildDatabase"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51</xdr:row>
          <xdr:rowOff>28575</xdr:rowOff>
        </xdr:from>
        <xdr:to>
          <xdr:col>10</xdr:col>
          <xdr:colOff>590550</xdr:colOff>
          <xdr:row>53</xdr:row>
          <xdr:rowOff>19050</xdr:rowOff>
        </xdr:to>
        <xdr:sp macro="" textlink="">
          <xdr:nvSpPr>
            <xdr:cNvPr id="1036" name="cmdFreeze" hidden="1">
              <a:extLst>
                <a:ext uri="{63B3BB69-23CF-44E3-9099-C40C66FF867C}">
                  <a14:compatExt spid="_x0000_s103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53</xdr:row>
          <xdr:rowOff>47625</xdr:rowOff>
        </xdr:from>
        <xdr:to>
          <xdr:col>7</xdr:col>
          <xdr:colOff>619125</xdr:colOff>
          <xdr:row>55</xdr:row>
          <xdr:rowOff>38100</xdr:rowOff>
        </xdr:to>
        <xdr:sp macro="" textlink="">
          <xdr:nvSpPr>
            <xdr:cNvPr id="1037" name="cmdCalculate" hidden="1">
              <a:extLst>
                <a:ext uri="{63B3BB69-23CF-44E3-9099-C40C66FF867C}">
                  <a14:compatExt spid="_x0000_s103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53</xdr:row>
          <xdr:rowOff>47625</xdr:rowOff>
        </xdr:from>
        <xdr:to>
          <xdr:col>10</xdr:col>
          <xdr:colOff>590550</xdr:colOff>
          <xdr:row>55</xdr:row>
          <xdr:rowOff>38100</xdr:rowOff>
        </xdr:to>
        <xdr:sp macro="" textlink="">
          <xdr:nvSpPr>
            <xdr:cNvPr id="1046" name="cmdAnalyse" hidden="1">
              <a:extLst>
                <a:ext uri="{63B3BB69-23CF-44E3-9099-C40C66FF867C}">
                  <a14:compatExt spid="_x0000_s10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2</xdr:row>
          <xdr:rowOff>19050</xdr:rowOff>
        </xdr:from>
        <xdr:to>
          <xdr:col>12</xdr:col>
          <xdr:colOff>647700</xdr:colOff>
          <xdr:row>4</xdr:row>
          <xdr:rowOff>57150</xdr:rowOff>
        </xdr:to>
        <xdr:sp macro="" textlink="">
          <xdr:nvSpPr>
            <xdr:cNvPr id="2049" name="cmdAnalyse"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control" Target="../activeX/activeX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ontrol" Target="../activeX/activeX2.xml"/><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3.emf"/><Relationship Id="rId14" Type="http://schemas.openxmlformats.org/officeDocument/2006/relationships/control" Target="../activeX/activeX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7.emf"/><Relationship Id="rId4" Type="http://schemas.openxmlformats.org/officeDocument/2006/relationships/control" Target="../activeX/activeX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54"/>
  <sheetViews>
    <sheetView zoomScale="80" zoomScaleNormal="80" workbookViewId="0">
      <selection activeCell="B56" sqref="B56"/>
    </sheetView>
  </sheetViews>
  <sheetFormatPr defaultRowHeight="12"/>
  <cols>
    <col min="3" max="3" width="15.7109375" bestFit="1" customWidth="1"/>
  </cols>
  <sheetData>
    <row r="1" spans="1:2" ht="18.75">
      <c r="A1" s="61" t="s">
        <v>255</v>
      </c>
    </row>
    <row r="3" spans="1:2">
      <c r="A3">
        <v>1</v>
      </c>
      <c r="B3" t="s">
        <v>256</v>
      </c>
    </row>
    <row r="4" spans="1:2">
      <c r="A4">
        <v>1.1000000000000001</v>
      </c>
      <c r="B4" t="s">
        <v>257</v>
      </c>
    </row>
    <row r="5" spans="1:2">
      <c r="B5" t="s">
        <v>260</v>
      </c>
    </row>
    <row r="6" spans="1:2">
      <c r="A6">
        <v>1.2</v>
      </c>
      <c r="B6" t="s">
        <v>258</v>
      </c>
    </row>
    <row r="7" spans="1:2">
      <c r="B7" t="s">
        <v>261</v>
      </c>
    </row>
    <row r="8" spans="1:2">
      <c r="A8">
        <v>1.3</v>
      </c>
      <c r="B8" t="s">
        <v>259</v>
      </c>
    </row>
    <row r="9" spans="1:2">
      <c r="B9" t="s">
        <v>262</v>
      </c>
    </row>
    <row r="10" spans="1:2">
      <c r="A10">
        <v>1.4</v>
      </c>
      <c r="B10" t="s">
        <v>303</v>
      </c>
    </row>
    <row r="11" spans="1:2">
      <c r="B11" t="s">
        <v>304</v>
      </c>
    </row>
    <row r="12" spans="1:2">
      <c r="A12">
        <v>1.5</v>
      </c>
      <c r="B12" t="s">
        <v>263</v>
      </c>
    </row>
    <row r="13" spans="1:2">
      <c r="B13" t="s">
        <v>264</v>
      </c>
    </row>
    <row r="14" spans="1:2">
      <c r="A14">
        <v>1.6</v>
      </c>
      <c r="B14" t="s">
        <v>266</v>
      </c>
    </row>
    <row r="15" spans="1:2">
      <c r="B15" t="s">
        <v>265</v>
      </c>
    </row>
    <row r="16" spans="1:2">
      <c r="A16">
        <v>1.7</v>
      </c>
      <c r="B16" t="s">
        <v>267</v>
      </c>
    </row>
    <row r="17" spans="1:4">
      <c r="B17" t="s">
        <v>268</v>
      </c>
    </row>
    <row r="19" spans="1:4">
      <c r="A19">
        <v>2</v>
      </c>
      <c r="B19" t="s">
        <v>269</v>
      </c>
    </row>
    <row r="20" spans="1:4">
      <c r="B20" t="s">
        <v>277</v>
      </c>
    </row>
    <row r="21" spans="1:4">
      <c r="B21" t="s">
        <v>242</v>
      </c>
      <c r="C21" t="s">
        <v>243</v>
      </c>
      <c r="D21" t="s">
        <v>270</v>
      </c>
    </row>
    <row r="22" spans="1:4">
      <c r="B22" t="s">
        <v>244</v>
      </c>
      <c r="C22" t="s">
        <v>245</v>
      </c>
      <c r="D22" t="s">
        <v>271</v>
      </c>
    </row>
    <row r="23" spans="1:4">
      <c r="B23" t="s">
        <v>246</v>
      </c>
      <c r="C23" t="s">
        <v>247</v>
      </c>
      <c r="D23" t="s">
        <v>272</v>
      </c>
    </row>
    <row r="24" spans="1:4">
      <c r="B24" t="s">
        <v>90</v>
      </c>
      <c r="C24" t="s">
        <v>248</v>
      </c>
      <c r="D24" t="s">
        <v>273</v>
      </c>
    </row>
    <row r="25" spans="1:4">
      <c r="B25" t="s">
        <v>249</v>
      </c>
      <c r="C25" t="s">
        <v>250</v>
      </c>
      <c r="D25" t="s">
        <v>274</v>
      </c>
    </row>
    <row r="26" spans="1:4">
      <c r="B26" t="s">
        <v>251</v>
      </c>
      <c r="C26" t="s">
        <v>252</v>
      </c>
      <c r="D26" t="s">
        <v>275</v>
      </c>
    </row>
    <row r="27" spans="1:4">
      <c r="B27" t="s">
        <v>253</v>
      </c>
      <c r="C27" t="s">
        <v>254</v>
      </c>
      <c r="D27" t="s">
        <v>276</v>
      </c>
    </row>
    <row r="28" spans="1:4">
      <c r="B28" t="s">
        <v>107</v>
      </c>
      <c r="C28" t="s">
        <v>282</v>
      </c>
      <c r="D28" t="s">
        <v>301</v>
      </c>
    </row>
    <row r="29" spans="1:4">
      <c r="C29" t="s">
        <v>278</v>
      </c>
      <c r="D29" t="s">
        <v>279</v>
      </c>
    </row>
    <row r="30" spans="1:4">
      <c r="C30" t="s">
        <v>280</v>
      </c>
      <c r="D30" t="s">
        <v>281</v>
      </c>
    </row>
    <row r="31" spans="1:4">
      <c r="C31" t="s">
        <v>283</v>
      </c>
      <c r="D31" t="s">
        <v>291</v>
      </c>
    </row>
    <row r="32" spans="1:4">
      <c r="C32" t="s">
        <v>290</v>
      </c>
      <c r="D32" t="s">
        <v>292</v>
      </c>
    </row>
    <row r="34" spans="1:2">
      <c r="A34">
        <v>3</v>
      </c>
      <c r="B34" t="s">
        <v>284</v>
      </c>
    </row>
    <row r="35" spans="1:2">
      <c r="A35">
        <v>3.1</v>
      </c>
      <c r="B35" t="s">
        <v>285</v>
      </c>
    </row>
    <row r="36" spans="1:2">
      <c r="A36">
        <v>3.2</v>
      </c>
      <c r="B36" t="s">
        <v>286</v>
      </c>
    </row>
    <row r="37" spans="1:2">
      <c r="A37" s="59"/>
      <c r="B37" t="s">
        <v>287</v>
      </c>
    </row>
    <row r="38" spans="1:2">
      <c r="A38" s="59"/>
      <c r="B38" t="s">
        <v>288</v>
      </c>
    </row>
    <row r="39" spans="1:2">
      <c r="A39" s="59"/>
      <c r="B39" t="s">
        <v>289</v>
      </c>
    </row>
    <row r="40" spans="1:2">
      <c r="A40" s="59">
        <v>3.3</v>
      </c>
      <c r="B40" t="s">
        <v>293</v>
      </c>
    </row>
    <row r="41" spans="1:2">
      <c r="A41" s="59">
        <v>3.4</v>
      </c>
      <c r="B41" t="s">
        <v>294</v>
      </c>
    </row>
    <row r="42" spans="1:2">
      <c r="A42" s="59">
        <v>3.5</v>
      </c>
      <c r="B42" t="s">
        <v>295</v>
      </c>
    </row>
    <row r="43" spans="1:2">
      <c r="A43" s="59">
        <v>3.6</v>
      </c>
      <c r="B43" t="s">
        <v>298</v>
      </c>
    </row>
    <row r="44" spans="1:2">
      <c r="A44" s="59"/>
      <c r="B44" t="s">
        <v>296</v>
      </c>
    </row>
    <row r="45" spans="1:2">
      <c r="A45" s="59"/>
      <c r="B45" t="s">
        <v>297</v>
      </c>
    </row>
    <row r="46" spans="1:2">
      <c r="A46" s="59">
        <v>3.7</v>
      </c>
      <c r="B46" t="s">
        <v>299</v>
      </c>
    </row>
    <row r="47" spans="1:2">
      <c r="A47" s="59">
        <v>3.8</v>
      </c>
      <c r="B47" t="s">
        <v>300</v>
      </c>
    </row>
    <row r="48" spans="1:2">
      <c r="A48" s="59">
        <v>3.9</v>
      </c>
      <c r="B48" t="s">
        <v>302</v>
      </c>
    </row>
    <row r="49" spans="1:2">
      <c r="A49" s="60">
        <v>3.1</v>
      </c>
      <c r="B49" t="s">
        <v>305</v>
      </c>
    </row>
    <row r="50" spans="1:2">
      <c r="A50" s="59">
        <v>3.11</v>
      </c>
      <c r="B50" t="s">
        <v>306</v>
      </c>
    </row>
    <row r="51" spans="1:2">
      <c r="A51" s="59">
        <v>3.12</v>
      </c>
      <c r="B51" t="s">
        <v>307</v>
      </c>
    </row>
    <row r="52" spans="1:2">
      <c r="A52" s="59">
        <v>3.13</v>
      </c>
      <c r="B52" t="s">
        <v>308</v>
      </c>
    </row>
    <row r="53" spans="1:2">
      <c r="A53" s="59">
        <v>3.14</v>
      </c>
      <c r="B53" t="s">
        <v>310</v>
      </c>
    </row>
    <row r="54" spans="1:2">
      <c r="B54" t="s">
        <v>309</v>
      </c>
    </row>
  </sheetData>
  <phoneticPr fontId="3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KN111"/>
  <sheetViews>
    <sheetView topLeftCell="A33" zoomScale="60" zoomScaleNormal="60" workbookViewId="0">
      <selection activeCell="N50" sqref="N50"/>
    </sheetView>
  </sheetViews>
  <sheetFormatPr defaultColWidth="8.85546875" defaultRowHeight="12.75"/>
  <cols>
    <col min="1" max="1" width="11.140625" style="2" customWidth="1"/>
    <col min="2" max="5" width="13" style="2" customWidth="1"/>
    <col min="6" max="16" width="12.7109375" style="2" customWidth="1"/>
    <col min="17" max="54" width="9.7109375" style="2" customWidth="1"/>
    <col min="55" max="60" width="10.140625" style="2" customWidth="1"/>
    <col min="61" max="174" width="8.42578125" style="2" customWidth="1"/>
    <col min="175" max="175" width="8.5703125" style="2" customWidth="1"/>
    <col min="176" max="300" width="8.42578125" style="2" customWidth="1"/>
    <col min="301" max="16384" width="8.85546875" style="2"/>
  </cols>
  <sheetData>
    <row r="1" spans="1:38" ht="18.75">
      <c r="A1" s="1" t="s">
        <v>32</v>
      </c>
      <c r="B1" s="1"/>
      <c r="C1" s="1"/>
    </row>
    <row r="3" spans="1:38">
      <c r="F3" s="3"/>
      <c r="G3" s="4"/>
      <c r="H3" s="4"/>
      <c r="I3" s="4"/>
      <c r="J3" s="4"/>
      <c r="K3" s="4"/>
      <c r="L3" s="4"/>
      <c r="M3" s="4"/>
      <c r="N3" s="4"/>
      <c r="O3" s="5"/>
      <c r="Q3" s="3"/>
      <c r="R3" s="4"/>
      <c r="S3" s="4"/>
      <c r="T3" s="4"/>
      <c r="U3" s="4"/>
      <c r="V3" s="4"/>
      <c r="W3" s="4"/>
      <c r="X3" s="4"/>
      <c r="Y3" s="4"/>
      <c r="Z3" s="4"/>
      <c r="AA3" s="4"/>
      <c r="AB3" s="4"/>
      <c r="AC3" s="4"/>
      <c r="AD3" s="4"/>
      <c r="AE3" s="4"/>
      <c r="AF3" s="4"/>
      <c r="AG3" s="4"/>
      <c r="AH3" s="4"/>
      <c r="AI3" s="4"/>
      <c r="AJ3" s="4"/>
      <c r="AK3" s="4"/>
      <c r="AL3" s="5"/>
    </row>
    <row r="4" spans="1:38">
      <c r="F4" s="6" t="s">
        <v>9</v>
      </c>
      <c r="G4" s="7"/>
      <c r="I4" s="8">
        <v>4</v>
      </c>
      <c r="K4" s="7" t="s">
        <v>18</v>
      </c>
      <c r="L4" s="7"/>
      <c r="M4" s="10">
        <f>SUM(H13:H27,M13:M27)</f>
        <v>10</v>
      </c>
      <c r="O4" s="11"/>
      <c r="Q4" s="6" t="s">
        <v>41</v>
      </c>
      <c r="R4" s="9"/>
      <c r="S4" s="9" t="s">
        <v>90</v>
      </c>
      <c r="T4" s="9"/>
      <c r="U4" s="13" t="s">
        <v>149</v>
      </c>
      <c r="V4" s="7"/>
      <c r="W4" s="9"/>
      <c r="X4" s="13" t="str">
        <f>IF(Header_Inclusion_W="&gt;=","&lt;","&lt;=")</f>
        <v>&lt;=</v>
      </c>
      <c r="Y4" s="7"/>
      <c r="Z4" s="9"/>
      <c r="AA4" s="9"/>
      <c r="AB4" s="9"/>
      <c r="AC4" s="9"/>
      <c r="AD4" s="9"/>
      <c r="AE4" s="9"/>
      <c r="AF4" s="9"/>
      <c r="AG4" s="9"/>
      <c r="AH4" s="9"/>
      <c r="AI4" s="9"/>
      <c r="AJ4" s="9"/>
      <c r="AK4" s="9"/>
      <c r="AL4" s="11"/>
    </row>
    <row r="5" spans="1:38">
      <c r="F5" s="14"/>
      <c r="G5" s="9"/>
      <c r="I5" s="9"/>
      <c r="O5" s="11"/>
      <c r="Q5" s="14"/>
      <c r="R5" s="9"/>
      <c r="S5" s="9"/>
      <c r="T5" s="9"/>
      <c r="U5" s="9"/>
      <c r="V5" s="9"/>
      <c r="W5" s="9"/>
      <c r="X5" s="9"/>
      <c r="Y5" s="9"/>
      <c r="Z5" s="9"/>
      <c r="AA5" s="9"/>
      <c r="AB5" s="9"/>
      <c r="AC5" s="9"/>
      <c r="AD5" s="9"/>
      <c r="AE5" s="9"/>
      <c r="AF5" s="9"/>
      <c r="AG5" s="9"/>
      <c r="AH5" s="9"/>
      <c r="AI5" s="9"/>
      <c r="AJ5" s="9"/>
      <c r="AK5" s="9"/>
      <c r="AL5" s="11"/>
    </row>
    <row r="6" spans="1:38">
      <c r="F6" s="6" t="s">
        <v>11</v>
      </c>
      <c r="G6" s="7"/>
      <c r="I6" s="8">
        <v>2</v>
      </c>
      <c r="K6" s="7" t="s">
        <v>61</v>
      </c>
      <c r="L6" s="9"/>
      <c r="M6" s="41">
        <v>3</v>
      </c>
      <c r="N6" s="9"/>
      <c r="O6" s="11"/>
      <c r="Q6" s="6"/>
      <c r="R6" s="42"/>
      <c r="S6" s="42"/>
      <c r="T6" s="42"/>
      <c r="U6" s="42"/>
      <c r="V6" s="42"/>
      <c r="W6" s="42"/>
      <c r="X6" s="42"/>
      <c r="Y6" s="42"/>
      <c r="Z6" s="42"/>
      <c r="AA6" s="42"/>
      <c r="AB6" s="42"/>
      <c r="AC6" s="42"/>
      <c r="AD6" s="42"/>
      <c r="AE6" s="42"/>
      <c r="AF6" s="42"/>
      <c r="AG6" s="42"/>
      <c r="AH6" s="42"/>
      <c r="AI6" s="42"/>
      <c r="AJ6" s="42"/>
      <c r="AK6" s="42"/>
      <c r="AL6" s="11"/>
    </row>
    <row r="7" spans="1:38">
      <c r="F7" s="14"/>
      <c r="G7" s="9"/>
      <c r="I7" s="9"/>
      <c r="K7" s="15"/>
      <c r="L7" s="9"/>
      <c r="M7" s="9"/>
      <c r="N7" s="9"/>
      <c r="O7" s="11"/>
      <c r="Q7" s="14"/>
      <c r="R7" s="9"/>
      <c r="S7" s="9"/>
      <c r="T7" s="9"/>
      <c r="U7" s="9"/>
      <c r="V7" s="9"/>
      <c r="W7" s="9"/>
      <c r="X7" s="9"/>
      <c r="Y7" s="9"/>
      <c r="Z7" s="9"/>
      <c r="AA7" s="9"/>
      <c r="AB7" s="9"/>
      <c r="AC7" s="9"/>
      <c r="AD7" s="9"/>
      <c r="AE7" s="9"/>
      <c r="AF7" s="9"/>
      <c r="AG7" s="9"/>
      <c r="AH7" s="9"/>
      <c r="AI7" s="9"/>
      <c r="AJ7" s="9"/>
      <c r="AK7" s="9"/>
      <c r="AL7" s="11"/>
    </row>
    <row r="8" spans="1:38">
      <c r="F8" s="6" t="s">
        <v>5</v>
      </c>
      <c r="G8" s="9"/>
      <c r="I8" s="18" t="s">
        <v>56</v>
      </c>
      <c r="K8" s="19"/>
      <c r="L8" s="9"/>
      <c r="M8" s="9"/>
      <c r="N8" s="7"/>
      <c r="O8" s="11"/>
      <c r="Q8" s="6" t="s">
        <v>2</v>
      </c>
      <c r="R8" s="12">
        <v>10</v>
      </c>
      <c r="S8" s="12">
        <v>20</v>
      </c>
      <c r="T8" s="12">
        <v>30</v>
      </c>
      <c r="U8" s="12">
        <v>40</v>
      </c>
      <c r="V8" s="12">
        <v>60</v>
      </c>
      <c r="W8" s="12">
        <v>80</v>
      </c>
      <c r="X8" s="12">
        <v>100</v>
      </c>
      <c r="Y8" s="12">
        <v>120</v>
      </c>
      <c r="Z8" s="12">
        <v>140</v>
      </c>
      <c r="AA8" s="12">
        <v>160</v>
      </c>
      <c r="AB8" s="12">
        <v>180</v>
      </c>
      <c r="AC8" s="12">
        <v>200</v>
      </c>
      <c r="AD8" s="12">
        <v>250</v>
      </c>
      <c r="AE8" s="12">
        <v>300</v>
      </c>
      <c r="AF8" s="12">
        <v>350</v>
      </c>
      <c r="AG8" s="12">
        <v>400</v>
      </c>
      <c r="AH8" s="12">
        <v>450</v>
      </c>
      <c r="AI8" s="12">
        <v>500</v>
      </c>
      <c r="AJ8" s="12"/>
      <c r="AK8" s="12"/>
      <c r="AL8" s="11"/>
    </row>
    <row r="9" spans="1:38">
      <c r="F9" s="20"/>
      <c r="G9" s="21"/>
      <c r="H9" s="21"/>
      <c r="I9" s="21"/>
      <c r="J9" s="21"/>
      <c r="K9" s="21"/>
      <c r="L9" s="21"/>
      <c r="M9" s="21"/>
      <c r="N9" s="21"/>
      <c r="O9" s="22"/>
      <c r="Q9" s="6" t="s">
        <v>3</v>
      </c>
      <c r="R9" s="17">
        <v>0</v>
      </c>
      <c r="S9" s="17">
        <f t="shared" ref="S9:AK9" si="0">IF(S8&lt;=0,0,R8)</f>
        <v>10</v>
      </c>
      <c r="T9" s="17">
        <f t="shared" si="0"/>
        <v>20</v>
      </c>
      <c r="U9" s="17">
        <f t="shared" si="0"/>
        <v>30</v>
      </c>
      <c r="V9" s="17">
        <f t="shared" si="0"/>
        <v>40</v>
      </c>
      <c r="W9" s="17">
        <f t="shared" si="0"/>
        <v>60</v>
      </c>
      <c r="X9" s="17">
        <f t="shared" si="0"/>
        <v>80</v>
      </c>
      <c r="Y9" s="17">
        <f t="shared" si="0"/>
        <v>100</v>
      </c>
      <c r="Z9" s="17">
        <f t="shared" si="0"/>
        <v>120</v>
      </c>
      <c r="AA9" s="17">
        <f t="shared" si="0"/>
        <v>140</v>
      </c>
      <c r="AB9" s="17">
        <f t="shared" si="0"/>
        <v>160</v>
      </c>
      <c r="AC9" s="17">
        <f t="shared" si="0"/>
        <v>180</v>
      </c>
      <c r="AD9" s="17">
        <f t="shared" si="0"/>
        <v>200</v>
      </c>
      <c r="AE9" s="17">
        <f t="shared" si="0"/>
        <v>250</v>
      </c>
      <c r="AF9" s="17">
        <f t="shared" si="0"/>
        <v>300</v>
      </c>
      <c r="AG9" s="17">
        <f t="shared" si="0"/>
        <v>350</v>
      </c>
      <c r="AH9" s="17">
        <f t="shared" si="0"/>
        <v>400</v>
      </c>
      <c r="AI9" s="17">
        <f t="shared" si="0"/>
        <v>450</v>
      </c>
      <c r="AJ9" s="17">
        <f t="shared" si="0"/>
        <v>0</v>
      </c>
      <c r="AK9" s="17">
        <f t="shared" si="0"/>
        <v>0</v>
      </c>
      <c r="AL9" s="11"/>
    </row>
    <row r="10" spans="1:38">
      <c r="Q10" s="20"/>
      <c r="R10" s="21"/>
      <c r="S10" s="21"/>
      <c r="T10" s="21"/>
      <c r="U10" s="21"/>
      <c r="V10" s="21"/>
      <c r="W10" s="21"/>
      <c r="X10" s="21"/>
      <c r="Y10" s="21"/>
      <c r="Z10" s="21"/>
      <c r="AA10" s="21"/>
      <c r="AB10" s="21"/>
      <c r="AC10" s="21"/>
      <c r="AD10" s="21"/>
      <c r="AE10" s="21"/>
      <c r="AF10" s="21"/>
      <c r="AG10" s="21"/>
      <c r="AH10" s="21"/>
      <c r="AI10" s="21"/>
      <c r="AJ10" s="21"/>
      <c r="AK10" s="21"/>
      <c r="AL10" s="22"/>
    </row>
    <row r="11" spans="1:38">
      <c r="F11" s="3"/>
      <c r="G11" s="4"/>
      <c r="H11" s="4"/>
      <c r="I11" s="4"/>
      <c r="J11" s="4"/>
      <c r="K11" s="4"/>
      <c r="L11" s="4"/>
      <c r="M11" s="4"/>
      <c r="N11" s="4"/>
      <c r="O11" s="5"/>
    </row>
    <row r="12" spans="1:38" ht="38.25">
      <c r="F12" s="23" t="s">
        <v>14</v>
      </c>
      <c r="G12" s="24" t="s">
        <v>15</v>
      </c>
      <c r="H12" s="24" t="s">
        <v>12</v>
      </c>
      <c r="I12" s="24" t="s">
        <v>13</v>
      </c>
      <c r="K12" s="25" t="s">
        <v>14</v>
      </c>
      <c r="L12" s="24" t="s">
        <v>15</v>
      </c>
      <c r="M12" s="24" t="s">
        <v>12</v>
      </c>
      <c r="N12" s="24" t="s">
        <v>13</v>
      </c>
      <c r="O12" s="11"/>
      <c r="Q12" s="3"/>
      <c r="R12" s="4"/>
      <c r="S12" s="4"/>
      <c r="T12" s="4"/>
      <c r="U12" s="4"/>
      <c r="V12" s="4"/>
      <c r="W12" s="4"/>
      <c r="X12" s="4"/>
      <c r="Y12" s="4"/>
      <c r="Z12" s="4"/>
      <c r="AA12" s="4"/>
      <c r="AB12" s="4"/>
      <c r="AC12" s="4"/>
      <c r="AD12" s="4"/>
      <c r="AE12" s="4"/>
      <c r="AF12" s="4"/>
      <c r="AG12" s="4"/>
      <c r="AH12" s="4"/>
      <c r="AI12" s="4"/>
      <c r="AJ12" s="4"/>
      <c r="AK12" s="4"/>
      <c r="AL12" s="5"/>
    </row>
    <row r="13" spans="1:38">
      <c r="F13" s="26">
        <f>IF($I$6&gt;0,1,"")</f>
        <v>1</v>
      </c>
      <c r="G13" s="12" t="s">
        <v>33</v>
      </c>
      <c r="H13" s="12">
        <v>3</v>
      </c>
      <c r="I13" s="12">
        <v>1</v>
      </c>
      <c r="K13" s="27" t="str">
        <f>IF(F27="","",IF(F27=$I$6,"",F27+1))</f>
        <v/>
      </c>
      <c r="L13" s="12"/>
      <c r="M13" s="12"/>
      <c r="N13" s="12"/>
      <c r="O13" s="11"/>
      <c r="Q13" s="6" t="s">
        <v>41</v>
      </c>
      <c r="R13" s="9"/>
      <c r="S13" s="9" t="s">
        <v>80</v>
      </c>
      <c r="T13" s="9"/>
      <c r="U13" s="13" t="s">
        <v>149</v>
      </c>
      <c r="V13" s="7" t="s">
        <v>3</v>
      </c>
      <c r="W13" s="9"/>
      <c r="X13" s="13" t="str">
        <f>IF(Header_Inclusion_V="&gt;=","&lt;","&lt;=")</f>
        <v>&lt;=</v>
      </c>
      <c r="Y13" s="7" t="s">
        <v>2</v>
      </c>
      <c r="Z13" s="9"/>
      <c r="AA13" s="9"/>
      <c r="AB13" s="9"/>
      <c r="AC13" s="9"/>
      <c r="AD13" s="9"/>
      <c r="AE13" s="9"/>
      <c r="AF13" s="9"/>
      <c r="AG13" s="9"/>
      <c r="AH13" s="9"/>
      <c r="AI13" s="9"/>
      <c r="AJ13" s="9"/>
      <c r="AK13" s="9"/>
      <c r="AL13" s="11"/>
    </row>
    <row r="14" spans="1:38">
      <c r="F14" s="26">
        <f t="shared" ref="F14:F27" si="1">IF(F13="","",IF(F13=$I$6,"",F13+1))</f>
        <v>2</v>
      </c>
      <c r="G14" s="12" t="s">
        <v>168</v>
      </c>
      <c r="H14" s="12">
        <v>7</v>
      </c>
      <c r="I14" s="12">
        <v>1</v>
      </c>
      <c r="K14" s="27" t="str">
        <f t="shared" ref="K14:K27" si="2">IF(K13="","",IF(K13=$I$6,"",K13+1))</f>
        <v/>
      </c>
      <c r="L14" s="12"/>
      <c r="M14" s="12"/>
      <c r="N14" s="12"/>
      <c r="O14" s="11"/>
      <c r="Q14" s="14"/>
      <c r="R14" s="9"/>
      <c r="S14" s="9"/>
      <c r="T14" s="9"/>
      <c r="U14" s="9"/>
      <c r="V14" s="9"/>
      <c r="W14" s="9"/>
      <c r="X14" s="9"/>
      <c r="Y14" s="9"/>
      <c r="Z14" s="9"/>
      <c r="AA14" s="9"/>
      <c r="AB14" s="9"/>
      <c r="AC14" s="9"/>
      <c r="AD14" s="9"/>
      <c r="AE14" s="9"/>
      <c r="AF14" s="9"/>
      <c r="AG14" s="9"/>
      <c r="AH14" s="9"/>
      <c r="AI14" s="9"/>
      <c r="AJ14" s="9"/>
      <c r="AK14" s="9"/>
      <c r="AL14" s="11"/>
    </row>
    <row r="15" spans="1:38">
      <c r="F15" s="26" t="str">
        <f t="shared" si="1"/>
        <v/>
      </c>
      <c r="G15" s="12"/>
      <c r="H15" s="12"/>
      <c r="I15" s="12"/>
      <c r="K15" s="27" t="str">
        <f t="shared" si="2"/>
        <v/>
      </c>
      <c r="L15" s="12"/>
      <c r="M15" s="12"/>
      <c r="N15" s="12"/>
      <c r="O15" s="11"/>
      <c r="Q15" s="6"/>
      <c r="R15" s="42"/>
      <c r="S15" s="42"/>
      <c r="T15" s="42"/>
      <c r="U15" s="42"/>
      <c r="V15" s="42"/>
      <c r="W15" s="42"/>
      <c r="X15" s="42"/>
      <c r="Y15" s="42"/>
      <c r="Z15" s="42"/>
      <c r="AA15" s="42"/>
      <c r="AB15" s="42"/>
      <c r="AC15" s="42"/>
      <c r="AD15" s="42"/>
      <c r="AE15" s="42"/>
      <c r="AF15" s="42"/>
      <c r="AG15" s="42"/>
      <c r="AH15" s="42"/>
      <c r="AI15" s="42"/>
      <c r="AJ15" s="42"/>
      <c r="AK15" s="42"/>
      <c r="AL15" s="11"/>
    </row>
    <row r="16" spans="1:38">
      <c r="F16" s="26" t="str">
        <f t="shared" si="1"/>
        <v/>
      </c>
      <c r="G16" s="12"/>
      <c r="H16" s="12"/>
      <c r="I16" s="12"/>
      <c r="K16" s="27" t="str">
        <f t="shared" si="2"/>
        <v/>
      </c>
      <c r="L16" s="12"/>
      <c r="M16" s="12"/>
      <c r="N16" s="12"/>
      <c r="O16" s="11"/>
      <c r="Q16" s="14"/>
      <c r="R16" s="9"/>
      <c r="S16" s="9"/>
      <c r="T16" s="9"/>
      <c r="U16" s="9"/>
      <c r="V16" s="9"/>
      <c r="W16" s="9"/>
      <c r="X16" s="9"/>
      <c r="Y16" s="9"/>
      <c r="Z16" s="9"/>
      <c r="AA16" s="9"/>
      <c r="AB16" s="9"/>
      <c r="AC16" s="9"/>
      <c r="AD16" s="9"/>
      <c r="AE16" s="9"/>
      <c r="AF16" s="9"/>
      <c r="AG16" s="9"/>
      <c r="AH16" s="9"/>
      <c r="AI16" s="9"/>
      <c r="AJ16" s="9"/>
      <c r="AK16" s="9"/>
      <c r="AL16" s="11"/>
    </row>
    <row r="17" spans="6:38">
      <c r="F17" s="26" t="str">
        <f t="shared" si="1"/>
        <v/>
      </c>
      <c r="G17" s="12"/>
      <c r="H17" s="12"/>
      <c r="I17" s="12"/>
      <c r="K17" s="27" t="str">
        <f t="shared" si="2"/>
        <v/>
      </c>
      <c r="L17" s="12"/>
      <c r="M17" s="12"/>
      <c r="N17" s="12"/>
      <c r="O17" s="11"/>
      <c r="Q17" s="6" t="s">
        <v>2</v>
      </c>
      <c r="R17" s="12"/>
      <c r="S17" s="12"/>
      <c r="T17" s="12"/>
      <c r="U17" s="12"/>
      <c r="V17" s="12"/>
      <c r="W17" s="12"/>
      <c r="X17" s="12"/>
      <c r="Y17" s="12"/>
      <c r="Z17" s="12"/>
      <c r="AA17" s="12"/>
      <c r="AB17" s="12"/>
      <c r="AC17" s="12"/>
      <c r="AD17" s="12"/>
      <c r="AE17" s="12"/>
      <c r="AF17" s="12"/>
      <c r="AG17" s="12"/>
      <c r="AH17" s="12"/>
      <c r="AI17" s="12"/>
      <c r="AJ17" s="12"/>
      <c r="AK17" s="12"/>
      <c r="AL17" s="11"/>
    </row>
    <row r="18" spans="6:38">
      <c r="F18" s="26" t="str">
        <f t="shared" si="1"/>
        <v/>
      </c>
      <c r="G18" s="12"/>
      <c r="H18" s="12"/>
      <c r="I18" s="12"/>
      <c r="K18" s="27" t="str">
        <f t="shared" si="2"/>
        <v/>
      </c>
      <c r="L18" s="12"/>
      <c r="M18" s="12"/>
      <c r="N18" s="12"/>
      <c r="O18" s="11"/>
      <c r="Q18" s="6" t="s">
        <v>3</v>
      </c>
      <c r="R18" s="17">
        <v>0</v>
      </c>
      <c r="S18" s="17">
        <f t="shared" ref="S18:AK18" si="3">IF(S17&lt;=0,0,R17)</f>
        <v>0</v>
      </c>
      <c r="T18" s="17">
        <f t="shared" si="3"/>
        <v>0</v>
      </c>
      <c r="U18" s="17">
        <f t="shared" si="3"/>
        <v>0</v>
      </c>
      <c r="V18" s="17">
        <f t="shared" si="3"/>
        <v>0</v>
      </c>
      <c r="W18" s="17">
        <f t="shared" si="3"/>
        <v>0</v>
      </c>
      <c r="X18" s="17">
        <f t="shared" si="3"/>
        <v>0</v>
      </c>
      <c r="Y18" s="17">
        <f t="shared" si="3"/>
        <v>0</v>
      </c>
      <c r="Z18" s="17">
        <f t="shared" si="3"/>
        <v>0</v>
      </c>
      <c r="AA18" s="17">
        <f t="shared" si="3"/>
        <v>0</v>
      </c>
      <c r="AB18" s="17">
        <f t="shared" si="3"/>
        <v>0</v>
      </c>
      <c r="AC18" s="17">
        <f t="shared" si="3"/>
        <v>0</v>
      </c>
      <c r="AD18" s="17">
        <f t="shared" si="3"/>
        <v>0</v>
      </c>
      <c r="AE18" s="17">
        <f t="shared" si="3"/>
        <v>0</v>
      </c>
      <c r="AF18" s="17">
        <f t="shared" si="3"/>
        <v>0</v>
      </c>
      <c r="AG18" s="17">
        <f t="shared" si="3"/>
        <v>0</v>
      </c>
      <c r="AH18" s="17">
        <f t="shared" si="3"/>
        <v>0</v>
      </c>
      <c r="AI18" s="17">
        <f t="shared" si="3"/>
        <v>0</v>
      </c>
      <c r="AJ18" s="17">
        <f t="shared" si="3"/>
        <v>0</v>
      </c>
      <c r="AK18" s="17">
        <f t="shared" si="3"/>
        <v>0</v>
      </c>
      <c r="AL18" s="11"/>
    </row>
    <row r="19" spans="6:38">
      <c r="F19" s="26" t="str">
        <f t="shared" si="1"/>
        <v/>
      </c>
      <c r="G19" s="12"/>
      <c r="H19" s="12"/>
      <c r="I19" s="12"/>
      <c r="K19" s="27" t="str">
        <f t="shared" si="2"/>
        <v/>
      </c>
      <c r="L19" s="12"/>
      <c r="M19" s="12"/>
      <c r="N19" s="12"/>
      <c r="O19" s="11"/>
      <c r="Q19" s="20"/>
      <c r="R19" s="21"/>
      <c r="S19" s="21"/>
      <c r="T19" s="21"/>
      <c r="U19" s="21"/>
      <c r="V19" s="21"/>
      <c r="W19" s="21"/>
      <c r="X19" s="21"/>
      <c r="Y19" s="21"/>
      <c r="Z19" s="21"/>
      <c r="AA19" s="21"/>
      <c r="AB19" s="21"/>
      <c r="AC19" s="21"/>
      <c r="AD19" s="21"/>
      <c r="AE19" s="21"/>
      <c r="AF19" s="21"/>
      <c r="AG19" s="21"/>
      <c r="AH19" s="21"/>
      <c r="AI19" s="21"/>
      <c r="AJ19" s="21"/>
      <c r="AK19" s="21"/>
      <c r="AL19" s="22"/>
    </row>
    <row r="20" spans="6:38">
      <c r="F20" s="26" t="str">
        <f t="shared" si="1"/>
        <v/>
      </c>
      <c r="G20" s="12"/>
      <c r="H20" s="12"/>
      <c r="I20" s="12"/>
      <c r="K20" s="27" t="str">
        <f t="shared" si="2"/>
        <v/>
      </c>
      <c r="L20" s="12"/>
      <c r="M20" s="12"/>
      <c r="N20" s="12"/>
      <c r="O20" s="11"/>
    </row>
    <row r="21" spans="6:38">
      <c r="F21" s="26" t="str">
        <f t="shared" si="1"/>
        <v/>
      </c>
      <c r="G21" s="12"/>
      <c r="H21" s="12"/>
      <c r="I21" s="12"/>
      <c r="K21" s="27" t="str">
        <f t="shared" si="2"/>
        <v/>
      </c>
      <c r="L21" s="12"/>
      <c r="M21" s="12"/>
      <c r="N21" s="12"/>
      <c r="O21" s="11"/>
      <c r="Q21" s="3"/>
      <c r="R21" s="4"/>
      <c r="S21" s="4"/>
      <c r="T21" s="4"/>
      <c r="U21" s="4"/>
      <c r="V21" s="4"/>
      <c r="W21" s="4"/>
      <c r="X21" s="4"/>
      <c r="Y21" s="4"/>
      <c r="Z21" s="4"/>
      <c r="AA21" s="4"/>
      <c r="AB21" s="4"/>
      <c r="AC21" s="4"/>
      <c r="AD21" s="4"/>
      <c r="AE21" s="4"/>
      <c r="AF21" s="4"/>
      <c r="AG21" s="4"/>
      <c r="AH21" s="4"/>
      <c r="AI21" s="4"/>
      <c r="AJ21" s="4"/>
      <c r="AK21" s="4"/>
      <c r="AL21" s="5"/>
    </row>
    <row r="22" spans="6:38">
      <c r="F22" s="26" t="str">
        <f t="shared" si="1"/>
        <v/>
      </c>
      <c r="G22" s="12"/>
      <c r="H22" s="12"/>
      <c r="I22" s="12"/>
      <c r="K22" s="27" t="str">
        <f t="shared" si="2"/>
        <v/>
      </c>
      <c r="L22" s="12"/>
      <c r="M22" s="12"/>
      <c r="N22" s="12"/>
      <c r="O22" s="11"/>
      <c r="Q22" s="6" t="s">
        <v>41</v>
      </c>
      <c r="R22" s="9"/>
      <c r="S22" s="9" t="s">
        <v>81</v>
      </c>
      <c r="T22" s="9"/>
      <c r="U22" s="13" t="s">
        <v>149</v>
      </c>
      <c r="V22" s="7" t="s">
        <v>3</v>
      </c>
      <c r="W22" s="9"/>
      <c r="X22" s="13" t="str">
        <f>IF(Header_Inclusion_CW="&gt;=","&lt;","&lt;=")</f>
        <v>&lt;=</v>
      </c>
      <c r="Y22" s="7" t="s">
        <v>2</v>
      </c>
      <c r="Z22" s="9"/>
      <c r="AA22" s="9"/>
      <c r="AB22" s="9"/>
      <c r="AC22" s="9"/>
      <c r="AD22" s="9"/>
      <c r="AE22" s="9"/>
      <c r="AF22" s="9"/>
      <c r="AG22" s="9"/>
      <c r="AH22" s="9"/>
      <c r="AI22" s="9"/>
      <c r="AJ22" s="9"/>
      <c r="AK22" s="9"/>
      <c r="AL22" s="11"/>
    </row>
    <row r="23" spans="6:38">
      <c r="F23" s="26" t="str">
        <f t="shared" si="1"/>
        <v/>
      </c>
      <c r="G23" s="12"/>
      <c r="H23" s="12"/>
      <c r="I23" s="12"/>
      <c r="K23" s="27" t="str">
        <f t="shared" si="2"/>
        <v/>
      </c>
      <c r="L23" s="12"/>
      <c r="M23" s="12"/>
      <c r="N23" s="12"/>
      <c r="O23" s="11"/>
      <c r="Q23" s="14"/>
      <c r="R23" s="9"/>
      <c r="S23" s="9"/>
      <c r="T23" s="9"/>
      <c r="U23" s="9"/>
      <c r="V23" s="9"/>
      <c r="W23" s="9"/>
      <c r="X23" s="9"/>
      <c r="Y23" s="9"/>
      <c r="Z23" s="9"/>
      <c r="AA23" s="9"/>
      <c r="AB23" s="9"/>
      <c r="AC23" s="9"/>
      <c r="AD23" s="9"/>
      <c r="AE23" s="9"/>
      <c r="AF23" s="9"/>
      <c r="AG23" s="9"/>
      <c r="AH23" s="9"/>
      <c r="AI23" s="9"/>
      <c r="AJ23" s="9"/>
      <c r="AK23" s="9"/>
      <c r="AL23" s="11"/>
    </row>
    <row r="24" spans="6:38">
      <c r="F24" s="26" t="str">
        <f t="shared" si="1"/>
        <v/>
      </c>
      <c r="G24" s="12"/>
      <c r="H24" s="12"/>
      <c r="I24" s="12"/>
      <c r="K24" s="27" t="str">
        <f t="shared" si="2"/>
        <v/>
      </c>
      <c r="L24" s="12"/>
      <c r="M24" s="12"/>
      <c r="N24" s="12"/>
      <c r="O24" s="11"/>
      <c r="Q24" s="6" t="s">
        <v>70</v>
      </c>
      <c r="R24" s="42"/>
      <c r="S24" s="42"/>
      <c r="T24" s="42"/>
      <c r="U24" s="42"/>
      <c r="V24" s="42"/>
      <c r="W24" s="42"/>
      <c r="X24" s="42"/>
      <c r="Y24" s="42"/>
      <c r="Z24" s="42"/>
      <c r="AA24" s="42"/>
      <c r="AB24" s="42"/>
      <c r="AC24" s="42"/>
      <c r="AD24" s="42"/>
      <c r="AE24" s="42"/>
      <c r="AF24" s="42"/>
      <c r="AG24" s="42"/>
      <c r="AH24" s="42"/>
      <c r="AI24" s="42"/>
      <c r="AJ24" s="42"/>
      <c r="AK24" s="42"/>
      <c r="AL24" s="11"/>
    </row>
    <row r="25" spans="6:38">
      <c r="F25" s="26" t="str">
        <f t="shared" si="1"/>
        <v/>
      </c>
      <c r="G25" s="12"/>
      <c r="H25" s="12"/>
      <c r="I25" s="12"/>
      <c r="K25" s="27" t="str">
        <f t="shared" si="2"/>
        <v/>
      </c>
      <c r="L25" s="12"/>
      <c r="M25" s="12"/>
      <c r="N25" s="12"/>
      <c r="O25" s="11"/>
      <c r="Q25" s="14"/>
      <c r="R25" s="9"/>
      <c r="S25" s="9"/>
      <c r="T25" s="9"/>
      <c r="U25" s="9"/>
      <c r="V25" s="9"/>
      <c r="W25" s="9"/>
      <c r="X25" s="9"/>
      <c r="Y25" s="9"/>
      <c r="Z25" s="9"/>
      <c r="AA25" s="9"/>
      <c r="AB25" s="9"/>
      <c r="AC25" s="9"/>
      <c r="AD25" s="9"/>
      <c r="AE25" s="9"/>
      <c r="AF25" s="9"/>
      <c r="AG25" s="9"/>
      <c r="AH25" s="9"/>
      <c r="AI25" s="9"/>
      <c r="AJ25" s="9"/>
      <c r="AK25" s="9"/>
      <c r="AL25" s="11"/>
    </row>
    <row r="26" spans="6:38">
      <c r="F26" s="26" t="str">
        <f t="shared" si="1"/>
        <v/>
      </c>
      <c r="G26" s="12"/>
      <c r="H26" s="12"/>
      <c r="I26" s="12"/>
      <c r="K26" s="27" t="str">
        <f t="shared" si="2"/>
        <v/>
      </c>
      <c r="L26" s="12"/>
      <c r="M26" s="12"/>
      <c r="N26" s="12"/>
      <c r="O26" s="11"/>
      <c r="Q26" s="6" t="s">
        <v>2</v>
      </c>
      <c r="R26" s="12">
        <v>10</v>
      </c>
      <c r="S26" s="12">
        <v>20</v>
      </c>
      <c r="T26" s="12">
        <v>30</v>
      </c>
      <c r="U26" s="12">
        <v>40</v>
      </c>
      <c r="V26" s="12">
        <v>60</v>
      </c>
      <c r="W26" s="12">
        <v>80</v>
      </c>
      <c r="X26" s="12">
        <v>100</v>
      </c>
      <c r="Y26" s="12">
        <v>120</v>
      </c>
      <c r="Z26" s="12">
        <v>140</v>
      </c>
      <c r="AA26" s="12">
        <v>160</v>
      </c>
      <c r="AB26" s="12">
        <v>180</v>
      </c>
      <c r="AC26" s="12">
        <v>200</v>
      </c>
      <c r="AD26" s="12">
        <v>250</v>
      </c>
      <c r="AE26" s="12">
        <v>300</v>
      </c>
      <c r="AF26" s="12">
        <v>350</v>
      </c>
      <c r="AG26" s="12">
        <v>400</v>
      </c>
      <c r="AH26" s="12">
        <v>450</v>
      </c>
      <c r="AI26" s="12">
        <v>500</v>
      </c>
      <c r="AJ26" s="12"/>
      <c r="AK26" s="12"/>
      <c r="AL26" s="11"/>
    </row>
    <row r="27" spans="6:38">
      <c r="F27" s="26" t="str">
        <f t="shared" si="1"/>
        <v/>
      </c>
      <c r="G27" s="12"/>
      <c r="H27" s="12"/>
      <c r="I27" s="12"/>
      <c r="K27" s="27" t="str">
        <f t="shared" si="2"/>
        <v/>
      </c>
      <c r="L27" s="12"/>
      <c r="M27" s="12"/>
      <c r="N27" s="12"/>
      <c r="O27" s="11"/>
      <c r="Q27" s="6" t="s">
        <v>3</v>
      </c>
      <c r="R27" s="17">
        <v>0</v>
      </c>
      <c r="S27" s="17">
        <f t="shared" ref="S27:AK27" si="4">IF(S26&lt;=0,0,R26)</f>
        <v>10</v>
      </c>
      <c r="T27" s="17">
        <f t="shared" si="4"/>
        <v>20</v>
      </c>
      <c r="U27" s="17">
        <f t="shared" si="4"/>
        <v>30</v>
      </c>
      <c r="V27" s="17">
        <f t="shared" si="4"/>
        <v>40</v>
      </c>
      <c r="W27" s="17">
        <f t="shared" si="4"/>
        <v>60</v>
      </c>
      <c r="X27" s="17">
        <f t="shared" si="4"/>
        <v>80</v>
      </c>
      <c r="Y27" s="17">
        <f t="shared" si="4"/>
        <v>100</v>
      </c>
      <c r="Z27" s="17">
        <f t="shared" si="4"/>
        <v>120</v>
      </c>
      <c r="AA27" s="17">
        <f t="shared" si="4"/>
        <v>140</v>
      </c>
      <c r="AB27" s="17">
        <f t="shared" si="4"/>
        <v>160</v>
      </c>
      <c r="AC27" s="17">
        <f t="shared" si="4"/>
        <v>180</v>
      </c>
      <c r="AD27" s="17">
        <f t="shared" si="4"/>
        <v>200</v>
      </c>
      <c r="AE27" s="17">
        <f t="shared" si="4"/>
        <v>250</v>
      </c>
      <c r="AF27" s="17">
        <f t="shared" si="4"/>
        <v>300</v>
      </c>
      <c r="AG27" s="17">
        <f t="shared" si="4"/>
        <v>350</v>
      </c>
      <c r="AH27" s="17">
        <f t="shared" si="4"/>
        <v>400</v>
      </c>
      <c r="AI27" s="17">
        <f t="shared" si="4"/>
        <v>450</v>
      </c>
      <c r="AJ27" s="17">
        <f t="shared" si="4"/>
        <v>0</v>
      </c>
      <c r="AK27" s="17">
        <f t="shared" si="4"/>
        <v>0</v>
      </c>
      <c r="AL27" s="11"/>
    </row>
    <row r="28" spans="6:38">
      <c r="F28" s="20"/>
      <c r="G28" s="21"/>
      <c r="H28" s="21"/>
      <c r="I28" s="21"/>
      <c r="J28" s="21"/>
      <c r="K28" s="21"/>
      <c r="L28" s="21"/>
      <c r="M28" s="21"/>
      <c r="N28" s="21"/>
      <c r="O28" s="22"/>
      <c r="Q28" s="20"/>
      <c r="R28" s="21"/>
      <c r="S28" s="21"/>
      <c r="T28" s="21"/>
      <c r="U28" s="21"/>
      <c r="V28" s="21"/>
      <c r="W28" s="21"/>
      <c r="X28" s="21"/>
      <c r="Y28" s="21"/>
      <c r="Z28" s="21"/>
      <c r="AA28" s="21"/>
      <c r="AB28" s="21"/>
      <c r="AC28" s="21"/>
      <c r="AD28" s="21"/>
      <c r="AE28" s="21"/>
      <c r="AF28" s="21"/>
      <c r="AG28" s="21"/>
      <c r="AH28" s="21"/>
      <c r="AI28" s="21"/>
      <c r="AJ28" s="21"/>
      <c r="AK28" s="21"/>
      <c r="AL28" s="22"/>
    </row>
    <row r="30" spans="6:38">
      <c r="F30" s="3"/>
      <c r="G30" s="4"/>
      <c r="H30" s="4"/>
      <c r="I30" s="4"/>
      <c r="J30" s="4"/>
      <c r="K30" s="4"/>
      <c r="L30" s="4"/>
      <c r="M30" s="4"/>
      <c r="N30" s="4"/>
      <c r="O30" s="5"/>
      <c r="Q30" s="3"/>
      <c r="R30" s="4"/>
      <c r="S30" s="4"/>
      <c r="T30" s="4"/>
      <c r="U30" s="4"/>
      <c r="V30" s="4"/>
      <c r="W30" s="4"/>
      <c r="X30" s="4"/>
      <c r="Y30" s="4"/>
      <c r="Z30" s="4"/>
      <c r="AA30" s="4"/>
      <c r="AB30" s="4"/>
      <c r="AC30" s="4"/>
      <c r="AD30" s="4"/>
      <c r="AE30" s="4"/>
      <c r="AF30" s="4"/>
      <c r="AG30" s="4"/>
      <c r="AH30" s="4"/>
      <c r="AI30" s="4"/>
      <c r="AJ30" s="4"/>
      <c r="AK30" s="4"/>
      <c r="AL30" s="5"/>
    </row>
    <row r="31" spans="6:38" ht="15">
      <c r="F31" s="6" t="s">
        <v>19</v>
      </c>
      <c r="G31" s="9"/>
      <c r="H31" s="9"/>
      <c r="I31" s="9"/>
      <c r="J31" s="12">
        <v>30</v>
      </c>
      <c r="K31" s="9" t="s">
        <v>20</v>
      </c>
      <c r="L31" s="9"/>
      <c r="M31" s="9"/>
      <c r="N31" s="9"/>
      <c r="O31" s="11"/>
      <c r="Q31" s="6" t="s">
        <v>42</v>
      </c>
      <c r="R31" s="9"/>
      <c r="S31" s="9" t="s">
        <v>60</v>
      </c>
      <c r="T31" s="9"/>
      <c r="U31" s="13" t="s">
        <v>149</v>
      </c>
      <c r="V31" s="7" t="s">
        <v>3</v>
      </c>
      <c r="W31" s="9"/>
      <c r="X31" s="13" t="str">
        <f>IF(Header_Inclusion_CAPA="&gt;=","&lt;","&lt;=")</f>
        <v>&lt;=</v>
      </c>
      <c r="Y31" s="7" t="s">
        <v>2</v>
      </c>
      <c r="Z31" s="9"/>
      <c r="AA31" s="9" t="s">
        <v>49</v>
      </c>
      <c r="AB31" s="9"/>
      <c r="AC31" s="9"/>
      <c r="AD31" s="9"/>
      <c r="AE31" s="9"/>
      <c r="AF31" s="9"/>
      <c r="AG31" s="9"/>
      <c r="AH31" s="9"/>
      <c r="AI31" s="9"/>
      <c r="AJ31" s="9"/>
      <c r="AK31" s="9"/>
      <c r="AL31" s="11"/>
    </row>
    <row r="32" spans="6:38">
      <c r="F32" s="14"/>
      <c r="G32" s="9" t="s">
        <v>27</v>
      </c>
      <c r="H32" s="9"/>
      <c r="I32" s="9"/>
      <c r="J32" s="9"/>
      <c r="K32" s="9"/>
      <c r="L32" s="9"/>
      <c r="M32" s="9"/>
      <c r="N32" s="9"/>
      <c r="O32" s="11"/>
      <c r="Q32" s="14"/>
      <c r="R32" s="9"/>
      <c r="S32" s="9"/>
      <c r="T32" s="9"/>
      <c r="U32" s="9"/>
      <c r="V32" s="9"/>
      <c r="W32" s="9"/>
      <c r="X32" s="9"/>
      <c r="Y32" s="9"/>
      <c r="Z32" s="9"/>
      <c r="AA32" s="9"/>
      <c r="AB32" s="9"/>
      <c r="AC32" s="9"/>
      <c r="AD32" s="9"/>
      <c r="AE32" s="9"/>
      <c r="AF32" s="9"/>
      <c r="AG32" s="9"/>
      <c r="AH32" s="9"/>
      <c r="AI32" s="9"/>
      <c r="AJ32" s="9"/>
      <c r="AK32" s="9"/>
      <c r="AL32" s="11"/>
    </row>
    <row r="33" spans="1:114">
      <c r="F33" s="14"/>
      <c r="G33" s="9"/>
      <c r="H33" s="9"/>
      <c r="I33" s="9"/>
      <c r="J33" s="9"/>
      <c r="K33" s="9"/>
      <c r="L33" s="9"/>
      <c r="M33" s="9"/>
      <c r="N33" s="9"/>
      <c r="O33" s="11"/>
      <c r="Q33" s="14"/>
      <c r="R33" s="9"/>
      <c r="S33" s="9"/>
      <c r="T33" s="9"/>
      <c r="U33" s="9"/>
      <c r="V33" s="9"/>
      <c r="W33" s="9"/>
      <c r="X33" s="9"/>
      <c r="Y33" s="9"/>
      <c r="Z33" s="9"/>
      <c r="AA33" s="9"/>
      <c r="AB33" s="9"/>
      <c r="AC33" s="9"/>
      <c r="AD33" s="9"/>
      <c r="AE33" s="9"/>
      <c r="AF33" s="9"/>
      <c r="AG33" s="9"/>
      <c r="AH33" s="9"/>
      <c r="AI33" s="9"/>
      <c r="AJ33" s="9"/>
      <c r="AK33" s="9"/>
      <c r="AL33" s="11"/>
    </row>
    <row r="34" spans="1:114">
      <c r="F34" s="6" t="s">
        <v>25</v>
      </c>
      <c r="G34" s="9"/>
      <c r="H34" s="9"/>
      <c r="I34" s="9"/>
      <c r="J34" s="16" t="s">
        <v>105</v>
      </c>
      <c r="K34" s="9"/>
      <c r="L34" s="9"/>
      <c r="M34" s="9"/>
      <c r="N34" s="9"/>
      <c r="O34" s="11"/>
      <c r="Q34" s="6"/>
      <c r="R34" s="42"/>
      <c r="S34" s="42"/>
      <c r="T34" s="42"/>
      <c r="U34" s="42"/>
      <c r="V34" s="42"/>
      <c r="W34" s="42"/>
      <c r="X34" s="42"/>
      <c r="Y34" s="42"/>
      <c r="Z34" s="42"/>
      <c r="AA34" s="42"/>
      <c r="AB34" s="42"/>
      <c r="AC34" s="42"/>
      <c r="AD34" s="42"/>
      <c r="AE34" s="42"/>
      <c r="AF34" s="42"/>
      <c r="AG34" s="42"/>
      <c r="AH34" s="42"/>
      <c r="AI34" s="42"/>
      <c r="AJ34" s="42"/>
      <c r="AK34" s="42"/>
      <c r="AL34" s="11"/>
    </row>
    <row r="35" spans="1:114">
      <c r="F35" s="14"/>
      <c r="G35" s="9" t="s">
        <v>26</v>
      </c>
      <c r="H35" s="9"/>
      <c r="I35" s="9"/>
      <c r="J35" s="9"/>
      <c r="K35" s="9"/>
      <c r="L35" s="9"/>
      <c r="M35" s="9"/>
      <c r="N35" s="9"/>
      <c r="O35" s="11"/>
      <c r="Q35" s="14"/>
      <c r="R35" s="9"/>
      <c r="S35" s="9"/>
      <c r="T35" s="9"/>
      <c r="U35" s="9"/>
      <c r="V35" s="9"/>
      <c r="W35" s="9"/>
      <c r="X35" s="9"/>
      <c r="Y35" s="9"/>
      <c r="Z35" s="9"/>
      <c r="AA35" s="9"/>
      <c r="AB35" s="9"/>
      <c r="AC35" s="9"/>
      <c r="AD35" s="9"/>
      <c r="AE35" s="9"/>
      <c r="AF35" s="9"/>
      <c r="AG35" s="9"/>
      <c r="AH35" s="9"/>
      <c r="AI35" s="9"/>
      <c r="AJ35" s="9"/>
      <c r="AK35" s="9"/>
      <c r="AL35" s="11"/>
    </row>
    <row r="36" spans="1:114" ht="13.9" customHeight="1">
      <c r="F36" s="14"/>
      <c r="G36" s="9"/>
      <c r="H36" s="9"/>
      <c r="I36" s="9"/>
      <c r="J36" s="9"/>
      <c r="K36" s="9"/>
      <c r="L36" s="9"/>
      <c r="M36" s="9"/>
      <c r="N36" s="9"/>
      <c r="O36" s="11"/>
      <c r="Q36" s="6" t="s">
        <v>54</v>
      </c>
      <c r="R36" s="9"/>
      <c r="S36" s="9"/>
      <c r="T36" s="9"/>
      <c r="U36" s="9"/>
      <c r="V36" s="9"/>
      <c r="W36" s="9"/>
      <c r="X36" s="9"/>
      <c r="Y36" s="9"/>
      <c r="Z36" s="9"/>
      <c r="AA36" s="9"/>
      <c r="AB36" s="9"/>
      <c r="AC36" s="9"/>
      <c r="AD36" s="9"/>
      <c r="AE36" s="9"/>
      <c r="AF36" s="9"/>
      <c r="AG36" s="9"/>
      <c r="AH36" s="9"/>
      <c r="AI36" s="9"/>
      <c r="AJ36" s="9"/>
      <c r="AK36" s="9"/>
      <c r="AL36" s="11"/>
    </row>
    <row r="37" spans="1:114">
      <c r="F37" s="6" t="s">
        <v>43</v>
      </c>
      <c r="G37" s="9"/>
      <c r="H37" s="9"/>
      <c r="I37" s="9"/>
      <c r="J37" s="9"/>
      <c r="K37" s="9"/>
      <c r="L37" s="9"/>
      <c r="M37" s="9"/>
      <c r="N37" s="9"/>
      <c r="O37" s="11"/>
      <c r="Q37" s="6" t="s">
        <v>2</v>
      </c>
      <c r="R37" s="12">
        <v>4000</v>
      </c>
      <c r="S37" s="12">
        <v>4000</v>
      </c>
      <c r="T37" s="12">
        <v>4000</v>
      </c>
      <c r="U37" s="12">
        <v>4000</v>
      </c>
      <c r="V37" s="12">
        <v>10000</v>
      </c>
      <c r="W37" s="12">
        <v>10000</v>
      </c>
      <c r="X37" s="12"/>
      <c r="Y37" s="12"/>
      <c r="Z37" s="12"/>
      <c r="AA37" s="12"/>
      <c r="AB37" s="12"/>
      <c r="AC37" s="12"/>
      <c r="AD37" s="12"/>
      <c r="AE37" s="12"/>
      <c r="AF37" s="12"/>
      <c r="AG37" s="12"/>
      <c r="AH37" s="12"/>
      <c r="AI37" s="12"/>
      <c r="AJ37" s="12"/>
      <c r="AK37" s="12"/>
      <c r="AL37" s="11"/>
      <c r="CR37" s="9"/>
      <c r="CS37" s="9"/>
    </row>
    <row r="38" spans="1:114">
      <c r="F38" s="14"/>
      <c r="G38" s="7" t="s">
        <v>44</v>
      </c>
      <c r="H38" s="41" t="s">
        <v>4</v>
      </c>
      <c r="I38" s="9"/>
      <c r="J38" s="7" t="s">
        <v>45</v>
      </c>
      <c r="K38" s="41" t="s">
        <v>6</v>
      </c>
      <c r="L38" s="9"/>
      <c r="M38" s="9"/>
      <c r="N38" s="9"/>
      <c r="O38" s="11"/>
      <c r="Q38" s="6" t="s">
        <v>3</v>
      </c>
      <c r="R38" s="17">
        <v>0</v>
      </c>
      <c r="S38" s="17">
        <v>0</v>
      </c>
      <c r="T38" s="17">
        <v>0</v>
      </c>
      <c r="U38" s="17">
        <v>0</v>
      </c>
      <c r="V38" s="17">
        <v>0</v>
      </c>
      <c r="W38" s="17">
        <v>0</v>
      </c>
      <c r="X38" s="17">
        <v>0</v>
      </c>
      <c r="Y38" s="17">
        <v>0</v>
      </c>
      <c r="Z38" s="17">
        <v>0</v>
      </c>
      <c r="AA38" s="17">
        <v>0</v>
      </c>
      <c r="AB38" s="17">
        <v>0</v>
      </c>
      <c r="AC38" s="17">
        <v>0</v>
      </c>
      <c r="AD38" s="17">
        <v>0</v>
      </c>
      <c r="AE38" s="17">
        <v>0</v>
      </c>
      <c r="AF38" s="17">
        <v>0</v>
      </c>
      <c r="AG38" s="17">
        <v>0</v>
      </c>
      <c r="AH38" s="17">
        <v>0</v>
      </c>
      <c r="AI38" s="17">
        <v>0</v>
      </c>
      <c r="AJ38" s="17">
        <v>0</v>
      </c>
      <c r="AK38" s="17">
        <v>0</v>
      </c>
      <c r="AL38" s="11"/>
      <c r="CR38" s="7"/>
      <c r="CS38" s="9"/>
    </row>
    <row r="39" spans="1:114">
      <c r="F39" s="14"/>
      <c r="G39" s="9"/>
      <c r="H39" s="9"/>
      <c r="I39" s="9"/>
      <c r="J39" s="9"/>
      <c r="K39" s="9"/>
      <c r="L39" s="9"/>
      <c r="M39" s="9"/>
      <c r="N39" s="9"/>
      <c r="O39" s="11"/>
      <c r="Q39" s="14"/>
      <c r="R39" s="9"/>
      <c r="S39" s="9"/>
      <c r="T39" s="9"/>
      <c r="U39" s="9"/>
      <c r="V39" s="9"/>
      <c r="W39" s="9"/>
      <c r="X39" s="9"/>
      <c r="Y39" s="9"/>
      <c r="Z39" s="9"/>
      <c r="AA39" s="9"/>
      <c r="AB39" s="9"/>
      <c r="AC39" s="9"/>
      <c r="AD39" s="9"/>
      <c r="AE39" s="9"/>
      <c r="AF39" s="9"/>
      <c r="AG39" s="9"/>
      <c r="AH39" s="9"/>
      <c r="AI39" s="9"/>
      <c r="AJ39" s="9"/>
      <c r="AK39" s="9"/>
      <c r="AL39" s="11"/>
      <c r="CR39" s="9"/>
      <c r="CS39" s="9"/>
    </row>
    <row r="40" spans="1:114" ht="13.9" customHeight="1">
      <c r="F40" s="6" t="s">
        <v>38</v>
      </c>
      <c r="G40" s="9"/>
      <c r="H40" s="7" t="str">
        <f>IF(H41="", "No auto allocation","Auto")</f>
        <v>Auto</v>
      </c>
      <c r="I40" s="9"/>
      <c r="J40" s="9"/>
      <c r="K40" s="7" t="str">
        <f>IF(K41="", "No auto allocation","Auto")</f>
        <v>Auto</v>
      </c>
      <c r="L40" s="9"/>
      <c r="M40" s="9"/>
      <c r="N40" s="7" t="str">
        <f>IF(N41="", "No auto allocation","Auto")</f>
        <v>No auto allocation</v>
      </c>
      <c r="O40" s="11"/>
      <c r="Q40" s="14"/>
      <c r="R40" s="9" t="s">
        <v>23</v>
      </c>
      <c r="S40" s="9"/>
      <c r="T40" s="9"/>
      <c r="U40" s="9"/>
      <c r="V40" s="9"/>
      <c r="W40" s="9"/>
      <c r="X40" s="9"/>
      <c r="Y40" s="9"/>
      <c r="Z40" s="9"/>
      <c r="AA40" s="9"/>
      <c r="AB40" s="9"/>
      <c r="AC40" s="9"/>
      <c r="AD40" s="9"/>
      <c r="AE40" s="9"/>
      <c r="AF40" s="9"/>
      <c r="AG40" s="9"/>
      <c r="AH40" s="9"/>
      <c r="AI40" s="9"/>
      <c r="AJ40" s="9"/>
      <c r="AK40" s="9"/>
      <c r="AL40" s="11"/>
    </row>
    <row r="41" spans="1:114">
      <c r="F41" s="6" t="s">
        <v>39</v>
      </c>
      <c r="G41" s="7" t="s">
        <v>34</v>
      </c>
      <c r="H41" s="16" t="s">
        <v>107</v>
      </c>
      <c r="I41" s="9"/>
      <c r="J41" s="7" t="s">
        <v>35</v>
      </c>
      <c r="K41" s="16" t="s">
        <v>90</v>
      </c>
      <c r="L41" s="9"/>
      <c r="M41" s="7" t="s">
        <v>36</v>
      </c>
      <c r="N41" s="16"/>
      <c r="O41" s="11"/>
      <c r="Q41" s="14"/>
      <c r="R41" s="9" t="s">
        <v>24</v>
      </c>
      <c r="S41" s="9"/>
      <c r="T41" s="9"/>
      <c r="U41" s="9"/>
      <c r="V41" s="9"/>
      <c r="W41" s="9"/>
      <c r="X41" s="9"/>
      <c r="Y41" s="9"/>
      <c r="Z41" s="9"/>
      <c r="AA41" s="9"/>
      <c r="AB41" s="9"/>
      <c r="AC41" s="9"/>
      <c r="AD41" s="9"/>
      <c r="AE41" s="9"/>
      <c r="AF41" s="9"/>
      <c r="AG41" s="9"/>
      <c r="AH41" s="9"/>
      <c r="AI41" s="9"/>
      <c r="AJ41" s="9"/>
      <c r="AK41" s="9"/>
      <c r="AL41" s="11"/>
      <c r="CQ41" s="28"/>
      <c r="CR41" s="28"/>
      <c r="CS41" s="28"/>
      <c r="CT41" s="28"/>
      <c r="CU41" s="28"/>
      <c r="CV41" s="28"/>
      <c r="CW41" s="28"/>
      <c r="CX41" s="28"/>
      <c r="CY41" s="28"/>
      <c r="CZ41" s="28"/>
      <c r="DA41" s="28"/>
      <c r="DB41" s="28"/>
      <c r="DC41" s="28"/>
      <c r="DD41" s="28"/>
      <c r="DE41" s="28"/>
      <c r="DF41" s="28"/>
      <c r="DG41" s="28"/>
      <c r="DH41" s="28"/>
      <c r="DI41" s="28"/>
      <c r="DJ41" s="9"/>
    </row>
    <row r="42" spans="1:114">
      <c r="F42" s="14"/>
      <c r="G42" s="9"/>
      <c r="H42" s="9"/>
      <c r="I42" s="9"/>
      <c r="J42" s="9"/>
      <c r="K42" s="9"/>
      <c r="L42" s="9"/>
      <c r="M42" s="9"/>
      <c r="N42" s="9"/>
      <c r="O42" s="11"/>
      <c r="Q42" s="6"/>
      <c r="R42" s="9"/>
      <c r="S42" s="9"/>
      <c r="T42" s="9"/>
      <c r="U42" s="9"/>
      <c r="V42" s="9"/>
      <c r="W42" s="9"/>
      <c r="X42" s="9"/>
      <c r="Y42" s="9"/>
      <c r="Z42" s="9"/>
      <c r="AA42" s="9"/>
      <c r="AB42" s="9"/>
      <c r="AC42" s="9"/>
      <c r="AD42" s="9"/>
      <c r="AE42" s="9"/>
      <c r="AF42" s="9"/>
      <c r="AG42" s="9"/>
      <c r="AH42" s="9"/>
      <c r="AI42" s="9"/>
      <c r="AJ42" s="9"/>
      <c r="AK42" s="9"/>
      <c r="AL42" s="11"/>
      <c r="CQ42" s="9"/>
      <c r="CR42" s="9"/>
      <c r="CS42" s="9"/>
      <c r="CT42" s="9"/>
      <c r="CU42" s="9"/>
      <c r="CV42" s="9"/>
      <c r="CW42" s="9"/>
      <c r="CX42" s="9"/>
      <c r="CY42" s="9"/>
      <c r="CZ42" s="9"/>
      <c r="DA42" s="9"/>
      <c r="DB42" s="9"/>
      <c r="DC42" s="9"/>
      <c r="DD42" s="9"/>
      <c r="DE42" s="9"/>
      <c r="DF42" s="9"/>
      <c r="DG42" s="9"/>
      <c r="DH42" s="9"/>
      <c r="DI42" s="9"/>
      <c r="DJ42" s="9"/>
    </row>
    <row r="43" spans="1:114">
      <c r="F43" s="6" t="s">
        <v>37</v>
      </c>
      <c r="G43" s="9"/>
      <c r="H43" s="9"/>
      <c r="I43" s="9"/>
      <c r="J43" s="9"/>
      <c r="K43" s="9"/>
      <c r="L43" s="9"/>
      <c r="M43" s="9"/>
      <c r="N43" s="9"/>
      <c r="O43" s="11"/>
      <c r="Q43" s="6" t="s">
        <v>55</v>
      </c>
      <c r="R43" s="9"/>
      <c r="S43" s="9"/>
      <c r="T43" s="9"/>
      <c r="U43" s="9"/>
      <c r="V43" s="9"/>
      <c r="W43" s="9"/>
      <c r="X43" s="9"/>
      <c r="Y43" s="9"/>
      <c r="Z43" s="9"/>
      <c r="AA43" s="9"/>
      <c r="AB43" s="9"/>
      <c r="AC43" s="9"/>
      <c r="AD43" s="9"/>
      <c r="AE43" s="9"/>
      <c r="AF43" s="9"/>
      <c r="AG43" s="9"/>
      <c r="AH43" s="9"/>
      <c r="AI43" s="9"/>
      <c r="AJ43" s="9"/>
      <c r="AK43" s="9"/>
      <c r="AL43" s="11"/>
      <c r="CQ43" s="7"/>
      <c r="CR43" s="9"/>
      <c r="CS43" s="9"/>
      <c r="CT43" s="9"/>
      <c r="CU43" s="9"/>
      <c r="CV43" s="9"/>
      <c r="CW43" s="9"/>
      <c r="CX43" s="9"/>
      <c r="CY43" s="9"/>
      <c r="CZ43" s="9"/>
      <c r="DA43" s="9"/>
      <c r="DB43" s="9"/>
      <c r="DC43" s="9"/>
      <c r="DD43" s="9"/>
      <c r="DE43" s="9"/>
      <c r="DF43" s="9"/>
      <c r="DG43" s="9"/>
      <c r="DH43" s="9"/>
      <c r="DI43" s="9"/>
      <c r="DJ43" s="9"/>
    </row>
    <row r="44" spans="1:114">
      <c r="F44" s="14"/>
      <c r="G44" s="7" t="s">
        <v>34</v>
      </c>
      <c r="H44" s="16" t="s">
        <v>106</v>
      </c>
      <c r="I44" s="9"/>
      <c r="J44" s="7" t="s">
        <v>35</v>
      </c>
      <c r="K44" s="16" t="s">
        <v>106</v>
      </c>
      <c r="L44" s="9"/>
      <c r="M44" s="7" t="s">
        <v>36</v>
      </c>
      <c r="N44" s="16"/>
      <c r="O44" s="11"/>
      <c r="Q44" s="6" t="s">
        <v>2</v>
      </c>
      <c r="R44" s="12">
        <v>9999</v>
      </c>
      <c r="S44" s="12">
        <v>9999</v>
      </c>
      <c r="T44" s="12">
        <v>9999</v>
      </c>
      <c r="U44" s="12">
        <v>9999</v>
      </c>
      <c r="V44" s="12">
        <v>9999</v>
      </c>
      <c r="W44" s="12">
        <v>9999</v>
      </c>
      <c r="X44" s="12"/>
      <c r="Y44" s="12"/>
      <c r="Z44" s="12"/>
      <c r="AA44" s="12"/>
      <c r="AB44" s="12"/>
      <c r="AC44" s="12"/>
      <c r="AD44" s="12"/>
      <c r="AE44" s="12"/>
      <c r="AF44" s="12"/>
      <c r="AG44" s="12"/>
      <c r="AH44" s="12"/>
      <c r="AI44" s="12"/>
      <c r="AJ44" s="12"/>
      <c r="AK44" s="12"/>
      <c r="AL44" s="11"/>
      <c r="CQ44" s="9"/>
      <c r="CR44" s="9"/>
      <c r="CS44" s="9"/>
      <c r="CT44" s="9"/>
      <c r="CU44" s="9"/>
      <c r="CV44" s="9"/>
      <c r="CW44" s="9"/>
      <c r="CX44" s="9"/>
      <c r="CY44" s="9"/>
      <c r="CZ44" s="9"/>
      <c r="DA44" s="9"/>
      <c r="DB44" s="9"/>
      <c r="DC44" s="9"/>
      <c r="DD44" s="9"/>
      <c r="DE44" s="9"/>
      <c r="DF44" s="9"/>
      <c r="DG44" s="9"/>
      <c r="DH44" s="9"/>
      <c r="DI44" s="9"/>
      <c r="DJ44" s="9"/>
    </row>
    <row r="45" spans="1:114">
      <c r="F45" s="14"/>
      <c r="G45" s="9"/>
      <c r="H45" s="16" t="s">
        <v>157</v>
      </c>
      <c r="I45" s="9"/>
      <c r="J45" s="9"/>
      <c r="K45" s="16" t="s">
        <v>157</v>
      </c>
      <c r="L45" s="9"/>
      <c r="M45" s="9"/>
      <c r="N45" s="16"/>
      <c r="O45" s="11"/>
      <c r="Q45" s="6" t="s">
        <v>3</v>
      </c>
      <c r="R45" s="17">
        <v>0</v>
      </c>
      <c r="S45" s="17">
        <v>0</v>
      </c>
      <c r="T45" s="17">
        <v>0</v>
      </c>
      <c r="U45" s="17">
        <v>0</v>
      </c>
      <c r="V45" s="17">
        <v>0</v>
      </c>
      <c r="W45" s="17">
        <v>0</v>
      </c>
      <c r="X45" s="17">
        <v>0</v>
      </c>
      <c r="Y45" s="17">
        <v>0</v>
      </c>
      <c r="Z45" s="17">
        <v>0</v>
      </c>
      <c r="AA45" s="17">
        <v>0</v>
      </c>
      <c r="AB45" s="17">
        <v>0</v>
      </c>
      <c r="AC45" s="17">
        <v>0</v>
      </c>
      <c r="AD45" s="17">
        <v>0</v>
      </c>
      <c r="AE45" s="17">
        <v>0</v>
      </c>
      <c r="AF45" s="17">
        <v>0</v>
      </c>
      <c r="AG45" s="17">
        <v>0</v>
      </c>
      <c r="AH45" s="17">
        <v>0</v>
      </c>
      <c r="AI45" s="17">
        <v>0</v>
      </c>
      <c r="AJ45" s="17">
        <v>0</v>
      </c>
      <c r="AK45" s="17">
        <v>0</v>
      </c>
      <c r="AL45" s="11"/>
      <c r="CQ45" s="28"/>
      <c r="CR45" s="28"/>
      <c r="CS45" s="28"/>
      <c r="CT45" s="28"/>
      <c r="CU45" s="28"/>
      <c r="CV45" s="28"/>
      <c r="CW45" s="28"/>
      <c r="CX45" s="28"/>
      <c r="CY45" s="28"/>
      <c r="CZ45" s="28"/>
      <c r="DA45" s="28"/>
      <c r="DB45" s="28"/>
      <c r="DC45" s="28"/>
      <c r="DD45" s="28"/>
      <c r="DE45" s="28"/>
      <c r="DF45" s="28"/>
      <c r="DG45" s="28"/>
      <c r="DH45" s="28"/>
      <c r="DI45" s="28"/>
      <c r="DJ45" s="9"/>
    </row>
    <row r="46" spans="1:114">
      <c r="F46" s="20"/>
      <c r="G46" s="21"/>
      <c r="H46" s="21"/>
      <c r="I46" s="21"/>
      <c r="J46" s="21"/>
      <c r="K46" s="21"/>
      <c r="L46" s="21"/>
      <c r="M46" s="21"/>
      <c r="N46" s="21"/>
      <c r="O46" s="22"/>
      <c r="Q46" s="20"/>
      <c r="R46" s="21"/>
      <c r="S46" s="21"/>
      <c r="T46" s="21"/>
      <c r="U46" s="21"/>
      <c r="V46" s="21"/>
      <c r="W46" s="21"/>
      <c r="X46" s="21"/>
      <c r="Y46" s="21"/>
      <c r="Z46" s="21"/>
      <c r="AA46" s="21"/>
      <c r="AB46" s="21"/>
      <c r="AC46" s="21"/>
      <c r="AD46" s="21"/>
      <c r="AE46" s="21"/>
      <c r="AF46" s="21"/>
      <c r="AG46" s="21"/>
      <c r="AH46" s="21"/>
      <c r="AI46" s="21"/>
      <c r="AJ46" s="21"/>
      <c r="AK46" s="21"/>
      <c r="AL46" s="22"/>
      <c r="CQ46" s="9"/>
      <c r="CR46" s="9"/>
      <c r="CS46" s="9"/>
      <c r="CT46" s="9"/>
      <c r="CU46" s="9"/>
      <c r="CV46" s="9"/>
      <c r="CW46" s="9"/>
      <c r="CX46" s="9"/>
      <c r="CY46" s="9"/>
      <c r="CZ46" s="9"/>
      <c r="DA46" s="9"/>
      <c r="DB46" s="9"/>
      <c r="DC46" s="9"/>
      <c r="DD46" s="9"/>
      <c r="DE46" s="9"/>
      <c r="DF46" s="9"/>
      <c r="DG46" s="9"/>
      <c r="DH46" s="9"/>
      <c r="DI46" s="9"/>
      <c r="DJ46" s="9"/>
    </row>
    <row r="48" spans="1:114">
      <c r="A48" s="9"/>
      <c r="B48" s="9"/>
      <c r="C48" s="9"/>
      <c r="D48" s="9"/>
      <c r="E48" s="9"/>
      <c r="F48" s="9"/>
      <c r="G48" s="9"/>
      <c r="H48" s="9"/>
      <c r="I48" s="9"/>
      <c r="J48" s="9"/>
    </row>
    <row r="49" spans="1:300">
      <c r="A49" s="9"/>
      <c r="B49" s="9"/>
      <c r="C49" s="9"/>
      <c r="D49" s="9"/>
      <c r="E49" s="9"/>
      <c r="F49" s="9"/>
      <c r="G49" s="9"/>
      <c r="H49" s="9"/>
      <c r="I49" s="9"/>
      <c r="J49" s="9"/>
      <c r="W49" s="7"/>
      <c r="X49" s="28"/>
      <c r="Y49" s="28"/>
      <c r="Z49" s="28"/>
      <c r="AA49" s="28"/>
      <c r="AB49" s="28"/>
      <c r="AC49" s="28"/>
      <c r="AD49" s="28"/>
      <c r="AE49" s="28"/>
      <c r="AF49" s="28"/>
      <c r="AG49" s="28"/>
      <c r="AH49" s="28"/>
      <c r="AI49" s="28"/>
      <c r="AJ49" s="28"/>
      <c r="AK49" s="28"/>
      <c r="AL49" s="28"/>
      <c r="AM49" s="28"/>
      <c r="AN49" s="28"/>
      <c r="AO49" s="28"/>
      <c r="AP49" s="28"/>
      <c r="AQ49" s="28"/>
      <c r="AR49" s="9"/>
    </row>
    <row r="50" spans="1:300" ht="13.9" customHeight="1">
      <c r="A50" s="9"/>
      <c r="B50" s="9"/>
      <c r="C50" s="9"/>
      <c r="D50" s="9"/>
      <c r="E50" s="9"/>
      <c r="F50" s="9"/>
      <c r="G50" s="9"/>
      <c r="W50" s="7"/>
      <c r="X50" s="28"/>
      <c r="Y50" s="28"/>
      <c r="Z50" s="28"/>
      <c r="AA50" s="28"/>
      <c r="AB50" s="28"/>
      <c r="AC50" s="28"/>
      <c r="AD50" s="28"/>
      <c r="AE50" s="28"/>
      <c r="AF50" s="28"/>
      <c r="AG50" s="28"/>
      <c r="AH50" s="28"/>
      <c r="AI50" s="28"/>
      <c r="AJ50" s="28"/>
      <c r="AK50" s="28"/>
      <c r="AL50" s="28"/>
      <c r="AM50" s="28"/>
      <c r="AN50" s="28"/>
      <c r="AO50" s="28"/>
      <c r="AP50" s="28"/>
      <c r="AQ50" s="28"/>
      <c r="AR50" s="9"/>
    </row>
    <row r="51" spans="1:300">
      <c r="A51" s="9"/>
      <c r="B51" s="9"/>
      <c r="C51" s="9"/>
      <c r="D51" s="9"/>
      <c r="E51" s="9"/>
      <c r="F51" s="9"/>
      <c r="G51" s="9"/>
      <c r="W51" s="7"/>
      <c r="X51" s="28"/>
      <c r="Y51" s="28"/>
      <c r="Z51" s="28"/>
      <c r="AA51" s="28"/>
      <c r="AB51" s="28"/>
      <c r="AC51" s="28"/>
      <c r="AD51" s="28"/>
      <c r="AE51" s="28"/>
      <c r="AF51" s="28"/>
      <c r="AG51" s="28"/>
      <c r="AH51" s="28"/>
      <c r="AI51" s="28"/>
      <c r="AJ51" s="28"/>
      <c r="AK51" s="28"/>
      <c r="AL51" s="28"/>
      <c r="AM51" s="28"/>
      <c r="AN51" s="28"/>
      <c r="AO51" s="28"/>
      <c r="AP51" s="28"/>
      <c r="AQ51" s="28"/>
      <c r="AR51" s="9"/>
    </row>
    <row r="52" spans="1:300">
      <c r="A52" s="9"/>
      <c r="B52" s="9"/>
      <c r="C52" s="9"/>
      <c r="D52" s="9"/>
      <c r="E52" s="9"/>
      <c r="F52" s="9"/>
      <c r="G52" s="9"/>
      <c r="W52" s="7"/>
      <c r="X52" s="28"/>
      <c r="Y52" s="28"/>
      <c r="Z52" s="28"/>
      <c r="AA52" s="28"/>
      <c r="AB52" s="28"/>
      <c r="AC52" s="28"/>
      <c r="AD52" s="28"/>
      <c r="AE52" s="28"/>
      <c r="AF52" s="28"/>
      <c r="AG52" s="28"/>
      <c r="AH52" s="28"/>
      <c r="AI52" s="28"/>
      <c r="AJ52" s="28"/>
      <c r="AK52" s="28"/>
      <c r="AL52" s="28"/>
      <c r="AM52" s="28"/>
      <c r="AN52" s="28"/>
      <c r="AO52" s="28"/>
      <c r="AP52" s="28"/>
      <c r="AQ52" s="28"/>
      <c r="AR52" s="9"/>
    </row>
    <row r="53" spans="1:300">
      <c r="A53" s="9"/>
      <c r="B53" s="9"/>
      <c r="C53" s="9"/>
      <c r="D53" s="9"/>
      <c r="E53" s="9"/>
      <c r="F53" s="9"/>
      <c r="G53" s="9"/>
      <c r="H53" s="9"/>
      <c r="I53" s="9"/>
      <c r="J53" s="9"/>
      <c r="W53" s="7"/>
      <c r="X53" s="28"/>
      <c r="Y53" s="28"/>
      <c r="Z53" s="28"/>
      <c r="AA53" s="28"/>
      <c r="AB53" s="28"/>
      <c r="AC53" s="28"/>
      <c r="AD53" s="28"/>
      <c r="AE53" s="28"/>
      <c r="AF53" s="28"/>
      <c r="AG53" s="28"/>
      <c r="AH53" s="28"/>
      <c r="AI53" s="28"/>
      <c r="AJ53" s="28"/>
      <c r="AK53" s="28"/>
      <c r="AL53" s="28"/>
      <c r="AM53" s="28"/>
      <c r="AN53" s="28"/>
      <c r="AO53" s="28"/>
      <c r="AP53" s="28"/>
      <c r="AQ53" s="28"/>
      <c r="AR53" s="9"/>
      <c r="ID53" s="3"/>
      <c r="IE53" s="4"/>
      <c r="IF53" s="4"/>
      <c r="IG53" s="4"/>
      <c r="IH53" s="4"/>
      <c r="II53" s="4"/>
      <c r="IJ53" s="4"/>
      <c r="IK53" s="4"/>
      <c r="IL53" s="4"/>
      <c r="IM53" s="4"/>
      <c r="IN53" s="4"/>
      <c r="IO53" s="5"/>
    </row>
    <row r="54" spans="1:300">
      <c r="A54" s="9"/>
      <c r="B54" s="9"/>
      <c r="C54" s="9"/>
      <c r="D54" s="9"/>
      <c r="E54" s="9"/>
      <c r="F54" s="9"/>
      <c r="G54" s="9"/>
      <c r="H54" s="9"/>
      <c r="I54" s="9"/>
      <c r="J54" s="9"/>
      <c r="W54" s="7"/>
      <c r="X54" s="28"/>
      <c r="Y54" s="28"/>
      <c r="Z54" s="28"/>
      <c r="AA54" s="28"/>
      <c r="AB54" s="28"/>
      <c r="AC54" s="28"/>
      <c r="AD54" s="28"/>
      <c r="AE54" s="28"/>
      <c r="AF54" s="28"/>
      <c r="AG54" s="28"/>
      <c r="AH54" s="28"/>
      <c r="AI54" s="28"/>
      <c r="AJ54" s="28"/>
      <c r="AK54" s="28"/>
      <c r="AL54" s="28"/>
      <c r="AM54" s="28"/>
      <c r="AN54" s="28"/>
      <c r="AO54" s="28"/>
      <c r="AP54" s="28"/>
      <c r="AQ54" s="28"/>
      <c r="AR54" s="9"/>
      <c r="ID54" s="6" t="s">
        <v>7</v>
      </c>
      <c r="IE54" s="9"/>
      <c r="IF54" s="9"/>
      <c r="IG54" s="9"/>
      <c r="IH54" s="9"/>
      <c r="II54" s="9"/>
      <c r="IJ54" s="9"/>
      <c r="IK54" s="9"/>
      <c r="IL54" s="9"/>
      <c r="IM54" s="9"/>
      <c r="IN54" s="9"/>
      <c r="IO54" s="11"/>
    </row>
    <row r="55" spans="1:300">
      <c r="A55" s="9"/>
      <c r="B55" s="9"/>
      <c r="C55" s="9"/>
      <c r="D55" s="9"/>
      <c r="E55" s="9"/>
      <c r="F55" s="9"/>
      <c r="G55" s="9"/>
      <c r="H55" s="9"/>
      <c r="I55" s="9"/>
      <c r="J55" s="9"/>
      <c r="W55" s="7"/>
      <c r="X55" s="28"/>
      <c r="Y55" s="28"/>
      <c r="Z55" s="28"/>
      <c r="AA55" s="28"/>
      <c r="AB55" s="28"/>
      <c r="AC55" s="28"/>
      <c r="AD55" s="28"/>
      <c r="AE55" s="28"/>
      <c r="AF55" s="28"/>
      <c r="AG55" s="28"/>
      <c r="AH55" s="28"/>
      <c r="AI55" s="28"/>
      <c r="AJ55" s="28"/>
      <c r="AK55" s="28"/>
      <c r="AL55" s="28"/>
      <c r="AM55" s="28"/>
      <c r="AN55" s="28"/>
      <c r="AO55" s="28"/>
      <c r="AP55" s="28"/>
      <c r="AQ55" s="28"/>
      <c r="AR55" s="9"/>
      <c r="ID55" s="29" t="s">
        <v>8</v>
      </c>
      <c r="IE55" s="30" t="s">
        <v>50</v>
      </c>
      <c r="IF55" s="30"/>
      <c r="IG55" s="30"/>
      <c r="IH55" s="30"/>
      <c r="II55" s="30"/>
      <c r="IJ55" s="31" t="s">
        <v>21</v>
      </c>
      <c r="IK55" s="30" t="s">
        <v>51</v>
      </c>
      <c r="IL55" s="30"/>
      <c r="IM55" s="30"/>
      <c r="IN55" s="30"/>
      <c r="IO55" s="11"/>
    </row>
    <row r="56" spans="1:300">
      <c r="A56" s="9"/>
      <c r="B56" s="9"/>
      <c r="C56" s="9"/>
      <c r="D56" s="9"/>
      <c r="E56" s="9"/>
      <c r="F56" s="9"/>
      <c r="G56" s="9"/>
      <c r="H56" s="9"/>
      <c r="I56" s="9"/>
      <c r="J56" s="9"/>
      <c r="W56" s="7"/>
      <c r="X56" s="28"/>
      <c r="Y56" s="28"/>
      <c r="Z56" s="28"/>
      <c r="AA56" s="28"/>
      <c r="AB56" s="28"/>
      <c r="AC56" s="28"/>
      <c r="AD56" s="28"/>
      <c r="AE56" s="28"/>
      <c r="AF56" s="28"/>
      <c r="AG56" s="28"/>
      <c r="AH56" s="28"/>
      <c r="AI56" s="28"/>
      <c r="AJ56" s="28"/>
      <c r="AK56" s="28"/>
      <c r="AL56" s="28"/>
      <c r="AM56" s="28"/>
      <c r="AN56" s="28"/>
      <c r="AO56" s="28"/>
      <c r="AP56" s="28"/>
      <c r="AQ56" s="28"/>
      <c r="AR56" s="9"/>
      <c r="ID56" s="29" t="s">
        <v>1</v>
      </c>
      <c r="IE56" s="30" t="s">
        <v>52</v>
      </c>
      <c r="IF56" s="30"/>
      <c r="IG56" s="30"/>
      <c r="IH56" s="30"/>
      <c r="II56" s="30"/>
      <c r="IJ56" s="31" t="s">
        <v>22</v>
      </c>
      <c r="IK56" s="30" t="s">
        <v>53</v>
      </c>
      <c r="IL56" s="30"/>
      <c r="IM56" s="30"/>
      <c r="IN56" s="30"/>
      <c r="IO56" s="11"/>
    </row>
    <row r="57" spans="1:300">
      <c r="ID57" s="20"/>
      <c r="IE57" s="21"/>
      <c r="IF57" s="21"/>
      <c r="IG57" s="21"/>
      <c r="IH57" s="21"/>
      <c r="II57" s="21"/>
      <c r="IJ57" s="21"/>
      <c r="IK57" s="21"/>
      <c r="IL57" s="21"/>
      <c r="IM57" s="21"/>
      <c r="IN57" s="21"/>
      <c r="IO57" s="22"/>
    </row>
    <row r="59" spans="1:300" ht="13.15" customHeight="1">
      <c r="A59" s="32"/>
      <c r="B59" s="32"/>
      <c r="C59" s="32"/>
      <c r="D59" s="32"/>
      <c r="E59" s="32"/>
      <c r="F59" s="70" t="s">
        <v>29</v>
      </c>
      <c r="G59" s="70"/>
      <c r="H59" s="70"/>
      <c r="I59" s="70"/>
      <c r="J59" s="70"/>
      <c r="K59" s="70"/>
      <c r="L59" s="70"/>
      <c r="M59" s="70" t="s">
        <v>30</v>
      </c>
      <c r="N59" s="70"/>
      <c r="O59" s="70"/>
      <c r="P59" s="70"/>
      <c r="Q59" s="70"/>
      <c r="R59" s="70"/>
      <c r="S59" s="70"/>
      <c r="T59" s="71" t="s">
        <v>28</v>
      </c>
      <c r="U59" s="71"/>
      <c r="V59" s="71"/>
      <c r="W59" s="71"/>
      <c r="X59" s="71"/>
      <c r="Y59" s="71"/>
      <c r="Z59" s="71" t="s">
        <v>0</v>
      </c>
      <c r="AA59" s="71"/>
      <c r="AB59" s="71"/>
      <c r="AC59" s="71"/>
      <c r="AD59" s="71"/>
      <c r="AE59" s="71"/>
      <c r="AF59" s="71"/>
      <c r="AG59" s="71"/>
      <c r="AH59" s="71"/>
      <c r="AI59" s="71"/>
      <c r="AJ59" s="71"/>
      <c r="AK59" s="71"/>
      <c r="AL59" s="71"/>
      <c r="AM59" s="71"/>
      <c r="AN59" s="71"/>
      <c r="AO59" s="71"/>
      <c r="AP59" s="71"/>
      <c r="AQ59" s="71"/>
      <c r="AR59" s="71"/>
      <c r="AS59" s="71" t="s">
        <v>65</v>
      </c>
      <c r="AT59" s="71"/>
      <c r="AU59" s="71"/>
      <c r="AV59" s="71"/>
      <c r="BC59" s="65" t="str">
        <f>"Rate Structure 1 - " &amp; H44</f>
        <v>Rate Structure 1 - F x Q</v>
      </c>
      <c r="BD59" s="66"/>
      <c r="BE59" s="66"/>
      <c r="BF59" s="66"/>
      <c r="BG59" s="66"/>
      <c r="BH59" s="66"/>
      <c r="BI59" s="66"/>
      <c r="BJ59" s="66"/>
      <c r="BK59" s="66"/>
      <c r="BL59" s="66"/>
      <c r="BM59" s="66"/>
      <c r="BN59" s="66"/>
      <c r="BO59" s="66"/>
      <c r="BP59" s="66"/>
      <c r="BQ59" s="66"/>
      <c r="BR59" s="66"/>
      <c r="BS59" s="66"/>
      <c r="BT59" s="66"/>
      <c r="BU59" s="66"/>
      <c r="BV59" s="66"/>
      <c r="BW59" s="67" t="str">
        <f>"Rate Structure 2 - " &amp; K44</f>
        <v>Rate Structure 2 - F x Q</v>
      </c>
      <c r="BX59" s="68"/>
      <c r="BY59" s="68"/>
      <c r="BZ59" s="68"/>
      <c r="CA59" s="68"/>
      <c r="CB59" s="68"/>
      <c r="CC59" s="68"/>
      <c r="CD59" s="68"/>
      <c r="CE59" s="68"/>
      <c r="CF59" s="68"/>
      <c r="CG59" s="68"/>
      <c r="CH59" s="68"/>
      <c r="CI59" s="68"/>
      <c r="CJ59" s="68"/>
      <c r="CK59" s="68"/>
      <c r="CL59" s="68"/>
      <c r="CM59" s="68"/>
      <c r="CN59" s="68"/>
      <c r="CO59" s="68"/>
      <c r="CP59" s="69"/>
      <c r="CQ59" s="67" t="str">
        <f>"Rate Structure 3 - " &amp; N44</f>
        <v xml:space="preserve">Rate Structure 3 - </v>
      </c>
      <c r="CR59" s="68"/>
      <c r="CS59" s="68"/>
      <c r="CT59" s="68"/>
      <c r="CU59" s="68"/>
      <c r="CV59" s="68"/>
      <c r="CW59" s="68"/>
      <c r="CX59" s="68"/>
      <c r="CY59" s="68"/>
      <c r="CZ59" s="68"/>
      <c r="DA59" s="68"/>
      <c r="DB59" s="68"/>
      <c r="DC59" s="68"/>
      <c r="DD59" s="68"/>
      <c r="DE59" s="68"/>
      <c r="DF59" s="68"/>
      <c r="DG59" s="68"/>
      <c r="DH59" s="68"/>
      <c r="DI59" s="68"/>
      <c r="DJ59" s="68"/>
      <c r="DK59" s="63" t="str">
        <f>"Quantity Allocation 1 - " &amp; H41</f>
        <v>Quantity Allocation 1 - CAPA</v>
      </c>
      <c r="DL59" s="63"/>
      <c r="DM59" s="63"/>
      <c r="DN59" s="63"/>
      <c r="DO59" s="63"/>
      <c r="DP59" s="63"/>
      <c r="DQ59" s="63"/>
      <c r="DR59" s="63"/>
      <c r="DS59" s="63"/>
      <c r="DT59" s="63"/>
      <c r="DU59" s="63"/>
      <c r="DV59" s="63"/>
      <c r="DW59" s="63"/>
      <c r="DX59" s="63"/>
      <c r="DY59" s="63"/>
      <c r="DZ59" s="63"/>
      <c r="EA59" s="63"/>
      <c r="EB59" s="63"/>
      <c r="EC59" s="63"/>
      <c r="ED59" s="63"/>
      <c r="EE59" s="63" t="str">
        <f>"Quantity Allocation 2 - " &amp; K41</f>
        <v>Quantity Allocation 2 - W</v>
      </c>
      <c r="EF59" s="63"/>
      <c r="EG59" s="63"/>
      <c r="EH59" s="63"/>
      <c r="EI59" s="63"/>
      <c r="EJ59" s="63"/>
      <c r="EK59" s="63"/>
      <c r="EL59" s="63"/>
      <c r="EM59" s="63"/>
      <c r="EN59" s="63"/>
      <c r="EO59" s="63"/>
      <c r="EP59" s="63"/>
      <c r="EQ59" s="63"/>
      <c r="ER59" s="63"/>
      <c r="ES59" s="63"/>
      <c r="ET59" s="63"/>
      <c r="EU59" s="63"/>
      <c r="EV59" s="63"/>
      <c r="EW59" s="63"/>
      <c r="EX59" s="63"/>
      <c r="EY59" s="63" t="str">
        <f>"Quantity Allocation 3 - " &amp; N41</f>
        <v xml:space="preserve">Quantity Allocation 3 - </v>
      </c>
      <c r="EZ59" s="63"/>
      <c r="FA59" s="63"/>
      <c r="FB59" s="63"/>
      <c r="FC59" s="63"/>
      <c r="FD59" s="63"/>
      <c r="FE59" s="63"/>
      <c r="FF59" s="63"/>
      <c r="FG59" s="63"/>
      <c r="FH59" s="63"/>
      <c r="FI59" s="63"/>
      <c r="FJ59" s="63"/>
      <c r="FK59" s="63"/>
      <c r="FL59" s="63"/>
      <c r="FM59" s="63"/>
      <c r="FN59" s="63"/>
      <c r="FO59" s="63"/>
      <c r="FP59" s="63"/>
      <c r="FQ59" s="63"/>
      <c r="FR59" s="63"/>
      <c r="FS59" s="64" t="s">
        <v>171</v>
      </c>
      <c r="FT59" s="62"/>
      <c r="FU59" s="62"/>
      <c r="FV59" s="62"/>
      <c r="FW59" s="62"/>
      <c r="FX59" s="62"/>
      <c r="FY59" s="62"/>
      <c r="FZ59" s="62"/>
      <c r="GA59" s="62"/>
      <c r="GB59" s="62"/>
      <c r="GC59" s="62"/>
      <c r="GD59" s="62"/>
      <c r="GE59" s="62"/>
      <c r="GF59" s="62"/>
      <c r="GG59" s="62"/>
      <c r="GH59" s="62"/>
      <c r="GI59" s="62"/>
      <c r="GJ59" s="62"/>
      <c r="GK59" s="62"/>
      <c r="GL59" s="62"/>
      <c r="GM59" s="62" t="s">
        <v>170</v>
      </c>
      <c r="GN59" s="62"/>
      <c r="GO59" s="62"/>
      <c r="GP59" s="62"/>
      <c r="GQ59" s="62"/>
      <c r="GR59" s="62"/>
      <c r="GS59" s="62"/>
      <c r="GT59" s="62"/>
      <c r="GU59" s="62"/>
      <c r="GV59" s="62"/>
      <c r="GW59" s="62"/>
      <c r="GX59" s="62"/>
      <c r="GY59" s="62"/>
      <c r="GZ59" s="62"/>
      <c r="HA59" s="62"/>
      <c r="HB59" s="62"/>
      <c r="HC59" s="62"/>
      <c r="HD59" s="62"/>
      <c r="HE59" s="62"/>
      <c r="HF59" s="62"/>
      <c r="HG59" s="62" t="s">
        <v>169</v>
      </c>
      <c r="HH59" s="62"/>
      <c r="HI59" s="62"/>
      <c r="HJ59" s="62"/>
      <c r="HK59" s="62"/>
      <c r="HL59" s="62"/>
      <c r="HM59" s="62"/>
      <c r="HN59" s="62"/>
      <c r="HO59" s="62"/>
      <c r="HP59" s="62"/>
      <c r="HQ59" s="62"/>
      <c r="HR59" s="62"/>
      <c r="HS59" s="62"/>
      <c r="HT59" s="62"/>
      <c r="HU59" s="62"/>
      <c r="HV59" s="62"/>
      <c r="HW59" s="62"/>
      <c r="HX59" s="62"/>
      <c r="HY59" s="62"/>
      <c r="HZ59" s="62"/>
      <c r="IA59" s="32"/>
      <c r="IB59" s="32"/>
      <c r="IC59" s="32"/>
      <c r="ID59" s="62" t="s">
        <v>46</v>
      </c>
      <c r="IE59" s="62"/>
      <c r="IF59" s="62"/>
      <c r="IG59" s="62"/>
      <c r="IH59" s="62"/>
      <c r="II59" s="62"/>
      <c r="IJ59" s="62"/>
      <c r="IK59" s="62"/>
      <c r="IL59" s="62"/>
      <c r="IM59" s="62"/>
      <c r="IN59" s="62"/>
      <c r="IO59" s="62"/>
      <c r="IP59" s="62"/>
      <c r="IQ59" s="62"/>
      <c r="IR59" s="62"/>
      <c r="IS59" s="62"/>
      <c r="IT59" s="62"/>
      <c r="IU59" s="62"/>
      <c r="IV59" s="62"/>
      <c r="IW59" s="62"/>
      <c r="IX59" s="62" t="s">
        <v>47</v>
      </c>
      <c r="IY59" s="62"/>
      <c r="IZ59" s="62"/>
      <c r="JA59" s="62"/>
      <c r="JB59" s="62"/>
      <c r="JC59" s="62"/>
      <c r="JD59" s="62"/>
      <c r="JE59" s="62"/>
      <c r="JF59" s="62"/>
      <c r="JG59" s="62"/>
      <c r="JH59" s="62"/>
      <c r="JI59" s="62"/>
      <c r="JJ59" s="62"/>
      <c r="JK59" s="62"/>
      <c r="JL59" s="62"/>
      <c r="JM59" s="62"/>
      <c r="JN59" s="62"/>
      <c r="JO59" s="62"/>
      <c r="JP59" s="62"/>
      <c r="JQ59" s="62"/>
      <c r="JR59" s="62" t="s">
        <v>48</v>
      </c>
      <c r="JS59" s="62"/>
      <c r="JT59" s="62"/>
      <c r="JU59" s="62"/>
      <c r="JV59" s="62"/>
      <c r="JW59" s="62"/>
      <c r="JX59" s="62"/>
      <c r="JY59" s="62"/>
      <c r="JZ59" s="62"/>
      <c r="KA59" s="62"/>
      <c r="KB59" s="62"/>
      <c r="KC59" s="62"/>
      <c r="KD59" s="62"/>
      <c r="KE59" s="62"/>
      <c r="KF59" s="62"/>
      <c r="KG59" s="62"/>
      <c r="KH59" s="62"/>
      <c r="KI59" s="62"/>
      <c r="KJ59" s="62"/>
      <c r="KK59" s="62"/>
      <c r="KL59" s="32"/>
      <c r="KM59" s="32"/>
      <c r="KN59" s="32"/>
    </row>
    <row r="60" spans="1:300" s="39" customFormat="1" ht="51">
      <c r="A60" s="33" t="s">
        <v>10</v>
      </c>
      <c r="B60" s="33" t="s">
        <v>62</v>
      </c>
      <c r="C60" s="33" t="s">
        <v>63</v>
      </c>
      <c r="D60" s="33" t="s">
        <v>64</v>
      </c>
      <c r="E60" s="35" t="s">
        <v>68</v>
      </c>
      <c r="F60" s="34" t="s">
        <v>111</v>
      </c>
      <c r="G60" s="34" t="s">
        <v>112</v>
      </c>
      <c r="H60" s="34" t="s">
        <v>113</v>
      </c>
      <c r="I60" s="34" t="s">
        <v>114</v>
      </c>
      <c r="J60" s="34" t="s">
        <v>115</v>
      </c>
      <c r="K60" s="34" t="s">
        <v>116</v>
      </c>
      <c r="L60" s="34" t="s">
        <v>117</v>
      </c>
      <c r="M60" s="34" t="s">
        <v>121</v>
      </c>
      <c r="N60" s="34" t="s">
        <v>118</v>
      </c>
      <c r="O60" s="34" t="s">
        <v>112</v>
      </c>
      <c r="P60" s="34" t="s">
        <v>113</v>
      </c>
      <c r="Q60" s="34" t="s">
        <v>115</v>
      </c>
      <c r="R60" s="34" t="s">
        <v>119</v>
      </c>
      <c r="S60" s="34" t="s">
        <v>120</v>
      </c>
      <c r="T60" s="35" t="s">
        <v>16</v>
      </c>
      <c r="U60" s="36" t="s">
        <v>17</v>
      </c>
      <c r="V60" s="34"/>
      <c r="W60" s="34"/>
      <c r="X60" s="34"/>
      <c r="Y60" s="34"/>
      <c r="Z60" s="34" t="s">
        <v>83</v>
      </c>
      <c r="AA60" s="34" t="s">
        <v>82</v>
      </c>
      <c r="AB60" s="34" t="s">
        <v>40</v>
      </c>
      <c r="AC60" s="34" t="str">
        <f>"Conversion Factor (1 "&amp;K38&amp;" = ? "&amp;H38&amp;""</f>
        <v>Conversion Factor (1 CBM = ? KG</v>
      </c>
      <c r="AD60" s="34" t="s">
        <v>77</v>
      </c>
      <c r="AE60" s="34" t="s">
        <v>78</v>
      </c>
      <c r="AF60" s="34" t="s">
        <v>79</v>
      </c>
      <c r="AG60" s="34" t="s">
        <v>84</v>
      </c>
      <c r="AH60" s="34" t="s">
        <v>85</v>
      </c>
      <c r="AI60" s="34" t="s">
        <v>86</v>
      </c>
      <c r="AJ60" s="34" t="s">
        <v>87</v>
      </c>
      <c r="AK60" s="34" t="s">
        <v>88</v>
      </c>
      <c r="AL60" s="34" t="s">
        <v>89</v>
      </c>
      <c r="AM60" s="34" t="s">
        <v>71</v>
      </c>
      <c r="AN60" s="34" t="s">
        <v>72</v>
      </c>
      <c r="AO60" s="34" t="s">
        <v>73</v>
      </c>
      <c r="AP60" s="34" t="s">
        <v>74</v>
      </c>
      <c r="AQ60" s="34" t="s">
        <v>75</v>
      </c>
      <c r="AR60" s="34" t="s">
        <v>76</v>
      </c>
      <c r="AS60" s="33" t="s">
        <v>31</v>
      </c>
      <c r="AT60" s="33" t="s">
        <v>66</v>
      </c>
      <c r="AU60" s="33" t="s">
        <v>67</v>
      </c>
      <c r="AV60" s="33" t="s">
        <v>91</v>
      </c>
      <c r="AW60" s="33" t="s">
        <v>95</v>
      </c>
      <c r="AX60" s="33" t="s">
        <v>97</v>
      </c>
      <c r="AY60" s="33" t="s">
        <v>99</v>
      </c>
      <c r="AZ60" s="33" t="s">
        <v>96</v>
      </c>
      <c r="BA60" s="33" t="s">
        <v>98</v>
      </c>
      <c r="BB60" s="33" t="s">
        <v>100</v>
      </c>
      <c r="BC60" s="37" t="s">
        <v>127</v>
      </c>
      <c r="BD60" s="37" t="s">
        <v>128</v>
      </c>
      <c r="BE60" s="37" t="s">
        <v>129</v>
      </c>
      <c r="BF60" s="37" t="s">
        <v>130</v>
      </c>
      <c r="BG60" s="37" t="s">
        <v>125</v>
      </c>
      <c r="BH60" s="37" t="s">
        <v>126</v>
      </c>
      <c r="BI60" s="37"/>
      <c r="BJ60" s="37"/>
      <c r="BK60" s="37"/>
      <c r="BL60" s="37"/>
      <c r="BM60" s="37"/>
      <c r="BN60" s="37"/>
      <c r="BO60" s="37"/>
      <c r="BP60" s="37"/>
      <c r="BQ60" s="37"/>
      <c r="BR60" s="37"/>
      <c r="BS60" s="37"/>
      <c r="BT60" s="37"/>
      <c r="BU60" s="37"/>
      <c r="BV60" s="37"/>
      <c r="BW60" s="37" t="s">
        <v>131</v>
      </c>
      <c r="BX60" s="37" t="s">
        <v>132</v>
      </c>
      <c r="BY60" s="37" t="s">
        <v>133</v>
      </c>
      <c r="BZ60" s="37" t="s">
        <v>134</v>
      </c>
      <c r="CA60" s="37" t="s">
        <v>135</v>
      </c>
      <c r="CB60" s="37" t="s">
        <v>136</v>
      </c>
      <c r="CC60" s="37" t="s">
        <v>137</v>
      </c>
      <c r="CD60" s="37" t="s">
        <v>138</v>
      </c>
      <c r="CE60" s="37" t="s">
        <v>139</v>
      </c>
      <c r="CF60" s="37" t="s">
        <v>140</v>
      </c>
      <c r="CG60" s="37" t="s">
        <v>141</v>
      </c>
      <c r="CH60" s="37" t="s">
        <v>142</v>
      </c>
      <c r="CI60" s="37" t="s">
        <v>143</v>
      </c>
      <c r="CJ60" s="37" t="s">
        <v>144</v>
      </c>
      <c r="CK60" s="37" t="s">
        <v>145</v>
      </c>
      <c r="CL60" s="37" t="s">
        <v>146</v>
      </c>
      <c r="CM60" s="37" t="s">
        <v>147</v>
      </c>
      <c r="CN60" s="37" t="s">
        <v>148</v>
      </c>
      <c r="CO60" s="37"/>
      <c r="CP60" s="37"/>
      <c r="CQ60" s="37"/>
      <c r="CR60" s="37"/>
      <c r="CS60" s="37"/>
      <c r="CT60" s="37"/>
      <c r="CU60" s="37"/>
      <c r="CV60" s="37"/>
      <c r="CW60" s="37"/>
      <c r="CX60" s="37"/>
      <c r="CY60" s="37"/>
      <c r="CZ60" s="37"/>
      <c r="DA60" s="37"/>
      <c r="DB60" s="37"/>
      <c r="DC60" s="37"/>
      <c r="DD60" s="37"/>
      <c r="DE60" s="37"/>
      <c r="DF60" s="37"/>
      <c r="DG60" s="37"/>
      <c r="DH60" s="37"/>
      <c r="DI60" s="37"/>
      <c r="DJ60" s="38"/>
      <c r="DK60" s="55" t="str">
        <f t="shared" ref="DK60:DP60" si="5">BC60</f>
        <v>4 ton　(Normal) wiith lift gate</v>
      </c>
      <c r="DL60" s="55" t="str">
        <f t="shared" si="5"/>
        <v>4 ton (Normal) w/o lift gate</v>
      </c>
      <c r="DM60" s="55" t="str">
        <f t="shared" si="5"/>
        <v>4 ton　(Wide) wiith lift gate</v>
      </c>
      <c r="DN60" s="55" t="str">
        <f t="shared" si="5"/>
        <v>4 ton (Wide) w/o lift gate</v>
      </c>
      <c r="DO60" s="55" t="str">
        <f t="shared" si="5"/>
        <v>10 ton with Lift gate</v>
      </c>
      <c r="DP60" s="55" t="str">
        <f t="shared" si="5"/>
        <v>10 ton w/o lift gate</v>
      </c>
      <c r="DQ60" s="55">
        <f t="shared" ref="DQ60:EX60" si="6">BI60</f>
        <v>0</v>
      </c>
      <c r="DR60" s="55">
        <f t="shared" si="6"/>
        <v>0</v>
      </c>
      <c r="DS60" s="55">
        <f t="shared" si="6"/>
        <v>0</v>
      </c>
      <c r="DT60" s="55">
        <f t="shared" si="6"/>
        <v>0</v>
      </c>
      <c r="DU60" s="55">
        <f t="shared" si="6"/>
        <v>0</v>
      </c>
      <c r="DV60" s="55">
        <f t="shared" si="6"/>
        <v>0</v>
      </c>
      <c r="DW60" s="55">
        <f t="shared" si="6"/>
        <v>0</v>
      </c>
      <c r="DX60" s="55">
        <f t="shared" si="6"/>
        <v>0</v>
      </c>
      <c r="DY60" s="55">
        <f t="shared" si="6"/>
        <v>0</v>
      </c>
      <c r="DZ60" s="55">
        <f t="shared" si="6"/>
        <v>0</v>
      </c>
      <c r="EA60" s="55">
        <f t="shared" si="6"/>
        <v>0</v>
      </c>
      <c r="EB60" s="55">
        <f t="shared" si="6"/>
        <v>0</v>
      </c>
      <c r="EC60" s="55">
        <f t="shared" si="6"/>
        <v>0</v>
      </c>
      <c r="ED60" s="55">
        <f t="shared" si="6"/>
        <v>0</v>
      </c>
      <c r="EE60" s="55" t="str">
        <f t="shared" si="6"/>
        <v>0~10KG</v>
      </c>
      <c r="EF60" s="55" t="str">
        <f t="shared" si="6"/>
        <v>~20KG</v>
      </c>
      <c r="EG60" s="55" t="str">
        <f t="shared" si="6"/>
        <v>~30KG</v>
      </c>
      <c r="EH60" s="55" t="str">
        <f t="shared" si="6"/>
        <v>~40KG</v>
      </c>
      <c r="EI60" s="55" t="str">
        <f t="shared" si="6"/>
        <v>~60KG</v>
      </c>
      <c r="EJ60" s="55" t="str">
        <f t="shared" si="6"/>
        <v>~80KG</v>
      </c>
      <c r="EK60" s="55" t="str">
        <f t="shared" si="6"/>
        <v>~100KG</v>
      </c>
      <c r="EL60" s="55" t="str">
        <f t="shared" si="6"/>
        <v>~120KG</v>
      </c>
      <c r="EM60" s="55" t="str">
        <f t="shared" si="6"/>
        <v>~140KG</v>
      </c>
      <c r="EN60" s="55" t="str">
        <f t="shared" si="6"/>
        <v>~160KG</v>
      </c>
      <c r="EO60" s="55" t="str">
        <f t="shared" si="6"/>
        <v>~180KG</v>
      </c>
      <c r="EP60" s="55" t="str">
        <f t="shared" si="6"/>
        <v>~200KG</v>
      </c>
      <c r="EQ60" s="55" t="str">
        <f t="shared" si="6"/>
        <v>~250KG</v>
      </c>
      <c r="ER60" s="55" t="str">
        <f t="shared" si="6"/>
        <v>~300KG</v>
      </c>
      <c r="ES60" s="55" t="str">
        <f t="shared" si="6"/>
        <v>~350KG</v>
      </c>
      <c r="ET60" s="55" t="str">
        <f t="shared" si="6"/>
        <v>~400KG</v>
      </c>
      <c r="EU60" s="55" t="str">
        <f t="shared" si="6"/>
        <v>~450KG</v>
      </c>
      <c r="EV60" s="55" t="str">
        <f t="shared" si="6"/>
        <v>~500KG</v>
      </c>
      <c r="EW60" s="55">
        <f t="shared" si="6"/>
        <v>0</v>
      </c>
      <c r="EX60" s="55">
        <f t="shared" si="6"/>
        <v>0</v>
      </c>
      <c r="EY60" s="55">
        <f t="shared" ref="EY60:FR60" si="7">CQ60</f>
        <v>0</v>
      </c>
      <c r="EZ60" s="55">
        <f t="shared" si="7"/>
        <v>0</v>
      </c>
      <c r="FA60" s="55">
        <f t="shared" si="7"/>
        <v>0</v>
      </c>
      <c r="FB60" s="55">
        <f t="shared" si="7"/>
        <v>0</v>
      </c>
      <c r="FC60" s="55">
        <f t="shared" si="7"/>
        <v>0</v>
      </c>
      <c r="FD60" s="55">
        <f t="shared" si="7"/>
        <v>0</v>
      </c>
      <c r="FE60" s="55">
        <f t="shared" si="7"/>
        <v>0</v>
      </c>
      <c r="FF60" s="55">
        <f t="shared" si="7"/>
        <v>0</v>
      </c>
      <c r="FG60" s="55">
        <f t="shared" si="7"/>
        <v>0</v>
      </c>
      <c r="FH60" s="55">
        <f t="shared" si="7"/>
        <v>0</v>
      </c>
      <c r="FI60" s="55">
        <f t="shared" si="7"/>
        <v>0</v>
      </c>
      <c r="FJ60" s="55">
        <f t="shared" si="7"/>
        <v>0</v>
      </c>
      <c r="FK60" s="55">
        <f t="shared" si="7"/>
        <v>0</v>
      </c>
      <c r="FL60" s="55">
        <f t="shared" si="7"/>
        <v>0</v>
      </c>
      <c r="FM60" s="55">
        <f t="shared" si="7"/>
        <v>0</v>
      </c>
      <c r="FN60" s="55">
        <f t="shared" si="7"/>
        <v>0</v>
      </c>
      <c r="FO60" s="55">
        <f t="shared" si="7"/>
        <v>0</v>
      </c>
      <c r="FP60" s="55">
        <f t="shared" si="7"/>
        <v>0</v>
      </c>
      <c r="FQ60" s="55">
        <f t="shared" si="7"/>
        <v>0</v>
      </c>
      <c r="FR60" s="55">
        <f t="shared" si="7"/>
        <v>0</v>
      </c>
      <c r="FS60" s="54" t="str">
        <f t="shared" ref="FS60:HF60" si="8">BC60</f>
        <v>4 ton　(Normal) wiith lift gate</v>
      </c>
      <c r="FT60" s="53" t="str">
        <f t="shared" si="8"/>
        <v>4 ton (Normal) w/o lift gate</v>
      </c>
      <c r="FU60" s="53" t="str">
        <f t="shared" si="8"/>
        <v>4 ton　(Wide) wiith lift gate</v>
      </c>
      <c r="FV60" s="53" t="str">
        <f t="shared" si="8"/>
        <v>4 ton (Wide) w/o lift gate</v>
      </c>
      <c r="FW60" s="53" t="str">
        <f t="shared" si="8"/>
        <v>10 ton with Lift gate</v>
      </c>
      <c r="FX60" s="53" t="str">
        <f t="shared" si="8"/>
        <v>10 ton w/o lift gate</v>
      </c>
      <c r="FY60" s="53">
        <f t="shared" si="8"/>
        <v>0</v>
      </c>
      <c r="FZ60" s="53">
        <f t="shared" si="8"/>
        <v>0</v>
      </c>
      <c r="GA60" s="53">
        <f t="shared" si="8"/>
        <v>0</v>
      </c>
      <c r="GB60" s="53">
        <f t="shared" si="8"/>
        <v>0</v>
      </c>
      <c r="GC60" s="53">
        <f t="shared" si="8"/>
        <v>0</v>
      </c>
      <c r="GD60" s="53">
        <f t="shared" si="8"/>
        <v>0</v>
      </c>
      <c r="GE60" s="53">
        <f t="shared" si="8"/>
        <v>0</v>
      </c>
      <c r="GF60" s="53">
        <f t="shared" si="8"/>
        <v>0</v>
      </c>
      <c r="GG60" s="53">
        <f t="shared" si="8"/>
        <v>0</v>
      </c>
      <c r="GH60" s="53">
        <f t="shared" si="8"/>
        <v>0</v>
      </c>
      <c r="GI60" s="53">
        <f t="shared" si="8"/>
        <v>0</v>
      </c>
      <c r="GJ60" s="53">
        <f t="shared" si="8"/>
        <v>0</v>
      </c>
      <c r="GK60" s="53">
        <f t="shared" si="8"/>
        <v>0</v>
      </c>
      <c r="GL60" s="53">
        <f t="shared" si="8"/>
        <v>0</v>
      </c>
      <c r="GM60" s="53" t="str">
        <f t="shared" si="8"/>
        <v>0~10KG</v>
      </c>
      <c r="GN60" s="53" t="str">
        <f t="shared" si="8"/>
        <v>~20KG</v>
      </c>
      <c r="GO60" s="53" t="str">
        <f t="shared" si="8"/>
        <v>~30KG</v>
      </c>
      <c r="GP60" s="53" t="str">
        <f t="shared" si="8"/>
        <v>~40KG</v>
      </c>
      <c r="GQ60" s="53" t="str">
        <f t="shared" si="8"/>
        <v>~60KG</v>
      </c>
      <c r="GR60" s="53" t="str">
        <f t="shared" si="8"/>
        <v>~80KG</v>
      </c>
      <c r="GS60" s="53" t="str">
        <f t="shared" si="8"/>
        <v>~100KG</v>
      </c>
      <c r="GT60" s="53" t="str">
        <f t="shared" si="8"/>
        <v>~120KG</v>
      </c>
      <c r="GU60" s="53" t="str">
        <f t="shared" si="8"/>
        <v>~140KG</v>
      </c>
      <c r="GV60" s="53" t="str">
        <f t="shared" si="8"/>
        <v>~160KG</v>
      </c>
      <c r="GW60" s="53" t="str">
        <f t="shared" si="8"/>
        <v>~180KG</v>
      </c>
      <c r="GX60" s="53" t="str">
        <f t="shared" si="8"/>
        <v>~200KG</v>
      </c>
      <c r="GY60" s="53" t="str">
        <f t="shared" si="8"/>
        <v>~250KG</v>
      </c>
      <c r="GZ60" s="53" t="str">
        <f t="shared" si="8"/>
        <v>~300KG</v>
      </c>
      <c r="HA60" s="53" t="str">
        <f t="shared" si="8"/>
        <v>~350KG</v>
      </c>
      <c r="HB60" s="53" t="str">
        <f t="shared" si="8"/>
        <v>~400KG</v>
      </c>
      <c r="HC60" s="53" t="str">
        <f t="shared" si="8"/>
        <v>~450KG</v>
      </c>
      <c r="HD60" s="53" t="str">
        <f t="shared" si="8"/>
        <v>~500KG</v>
      </c>
      <c r="HE60" s="53">
        <f t="shared" si="8"/>
        <v>0</v>
      </c>
      <c r="HF60" s="53">
        <f t="shared" si="8"/>
        <v>0</v>
      </c>
      <c r="HG60" s="53">
        <f t="shared" ref="HG60:HP60" si="9">CQ60</f>
        <v>0</v>
      </c>
      <c r="HH60" s="53">
        <f t="shared" si="9"/>
        <v>0</v>
      </c>
      <c r="HI60" s="53">
        <f t="shared" si="9"/>
        <v>0</v>
      </c>
      <c r="HJ60" s="53">
        <f t="shared" si="9"/>
        <v>0</v>
      </c>
      <c r="HK60" s="53">
        <f t="shared" si="9"/>
        <v>0</v>
      </c>
      <c r="HL60" s="53">
        <f t="shared" si="9"/>
        <v>0</v>
      </c>
      <c r="HM60" s="53">
        <f t="shared" si="9"/>
        <v>0</v>
      </c>
      <c r="HN60" s="53">
        <f t="shared" si="9"/>
        <v>0</v>
      </c>
      <c r="HO60" s="53">
        <f t="shared" si="9"/>
        <v>0</v>
      </c>
      <c r="HP60" s="53">
        <f t="shared" si="9"/>
        <v>0</v>
      </c>
      <c r="HQ60" s="53">
        <f t="shared" ref="HQ60:HZ60" si="10">DA60</f>
        <v>0</v>
      </c>
      <c r="HR60" s="53">
        <f t="shared" si="10"/>
        <v>0</v>
      </c>
      <c r="HS60" s="53">
        <f t="shared" si="10"/>
        <v>0</v>
      </c>
      <c r="HT60" s="53">
        <f t="shared" si="10"/>
        <v>0</v>
      </c>
      <c r="HU60" s="53">
        <f t="shared" si="10"/>
        <v>0</v>
      </c>
      <c r="HV60" s="53">
        <f t="shared" si="10"/>
        <v>0</v>
      </c>
      <c r="HW60" s="53">
        <f t="shared" si="10"/>
        <v>0</v>
      </c>
      <c r="HX60" s="53">
        <f t="shared" si="10"/>
        <v>0</v>
      </c>
      <c r="HY60" s="53">
        <f t="shared" si="10"/>
        <v>0</v>
      </c>
      <c r="HZ60" s="53">
        <f t="shared" si="10"/>
        <v>0</v>
      </c>
      <c r="IA60" s="53" t="s">
        <v>92</v>
      </c>
      <c r="IB60" s="53" t="s">
        <v>93</v>
      </c>
      <c r="IC60" s="53" t="s">
        <v>94</v>
      </c>
      <c r="ID60" s="53" t="str">
        <f t="shared" ref="ID60:IW60" si="11">BC60</f>
        <v>4 ton　(Normal) wiith lift gate</v>
      </c>
      <c r="IE60" s="53" t="str">
        <f t="shared" si="11"/>
        <v>4 ton (Normal) w/o lift gate</v>
      </c>
      <c r="IF60" s="53" t="str">
        <f t="shared" si="11"/>
        <v>4 ton　(Wide) wiith lift gate</v>
      </c>
      <c r="IG60" s="53" t="str">
        <f t="shared" si="11"/>
        <v>4 ton (Wide) w/o lift gate</v>
      </c>
      <c r="IH60" s="53" t="str">
        <f t="shared" si="11"/>
        <v>10 ton with Lift gate</v>
      </c>
      <c r="II60" s="53" t="str">
        <f t="shared" si="11"/>
        <v>10 ton w/o lift gate</v>
      </c>
      <c r="IJ60" s="53">
        <f t="shared" si="11"/>
        <v>0</v>
      </c>
      <c r="IK60" s="53">
        <f t="shared" si="11"/>
        <v>0</v>
      </c>
      <c r="IL60" s="53">
        <f t="shared" si="11"/>
        <v>0</v>
      </c>
      <c r="IM60" s="53">
        <f t="shared" si="11"/>
        <v>0</v>
      </c>
      <c r="IN60" s="53">
        <f t="shared" si="11"/>
        <v>0</v>
      </c>
      <c r="IO60" s="53">
        <f t="shared" si="11"/>
        <v>0</v>
      </c>
      <c r="IP60" s="53">
        <f t="shared" si="11"/>
        <v>0</v>
      </c>
      <c r="IQ60" s="53">
        <f t="shared" si="11"/>
        <v>0</v>
      </c>
      <c r="IR60" s="53">
        <f t="shared" si="11"/>
        <v>0</v>
      </c>
      <c r="IS60" s="53">
        <f t="shared" si="11"/>
        <v>0</v>
      </c>
      <c r="IT60" s="53">
        <f t="shared" si="11"/>
        <v>0</v>
      </c>
      <c r="IU60" s="53">
        <f t="shared" si="11"/>
        <v>0</v>
      </c>
      <c r="IV60" s="53">
        <f t="shared" si="11"/>
        <v>0</v>
      </c>
      <c r="IW60" s="53">
        <f t="shared" si="11"/>
        <v>0</v>
      </c>
      <c r="IX60" s="53" t="str">
        <f t="shared" ref="IX60:JQ60" si="12">BW60</f>
        <v>0~10KG</v>
      </c>
      <c r="IY60" s="53" t="str">
        <f t="shared" si="12"/>
        <v>~20KG</v>
      </c>
      <c r="IZ60" s="53" t="str">
        <f t="shared" si="12"/>
        <v>~30KG</v>
      </c>
      <c r="JA60" s="53" t="str">
        <f t="shared" si="12"/>
        <v>~40KG</v>
      </c>
      <c r="JB60" s="53" t="str">
        <f t="shared" si="12"/>
        <v>~60KG</v>
      </c>
      <c r="JC60" s="53" t="str">
        <f t="shared" si="12"/>
        <v>~80KG</v>
      </c>
      <c r="JD60" s="53" t="str">
        <f t="shared" si="12"/>
        <v>~100KG</v>
      </c>
      <c r="JE60" s="53" t="str">
        <f t="shared" si="12"/>
        <v>~120KG</v>
      </c>
      <c r="JF60" s="53" t="str">
        <f t="shared" si="12"/>
        <v>~140KG</v>
      </c>
      <c r="JG60" s="53" t="str">
        <f t="shared" si="12"/>
        <v>~160KG</v>
      </c>
      <c r="JH60" s="53" t="str">
        <f t="shared" si="12"/>
        <v>~180KG</v>
      </c>
      <c r="JI60" s="53" t="str">
        <f t="shared" si="12"/>
        <v>~200KG</v>
      </c>
      <c r="JJ60" s="53" t="str">
        <f t="shared" si="12"/>
        <v>~250KG</v>
      </c>
      <c r="JK60" s="53" t="str">
        <f t="shared" si="12"/>
        <v>~300KG</v>
      </c>
      <c r="JL60" s="53" t="str">
        <f t="shared" si="12"/>
        <v>~350KG</v>
      </c>
      <c r="JM60" s="53" t="str">
        <f t="shared" si="12"/>
        <v>~400KG</v>
      </c>
      <c r="JN60" s="53" t="str">
        <f t="shared" si="12"/>
        <v>~450KG</v>
      </c>
      <c r="JO60" s="53" t="str">
        <f t="shared" si="12"/>
        <v>~500KG</v>
      </c>
      <c r="JP60" s="53">
        <f t="shared" si="12"/>
        <v>0</v>
      </c>
      <c r="JQ60" s="53">
        <f t="shared" si="12"/>
        <v>0</v>
      </c>
      <c r="JR60" s="53">
        <f t="shared" ref="JR60:KA60" si="13">CQ60</f>
        <v>0</v>
      </c>
      <c r="JS60" s="53">
        <f t="shared" si="13"/>
        <v>0</v>
      </c>
      <c r="JT60" s="53">
        <f t="shared" si="13"/>
        <v>0</v>
      </c>
      <c r="JU60" s="53">
        <f t="shared" si="13"/>
        <v>0</v>
      </c>
      <c r="JV60" s="53">
        <f t="shared" si="13"/>
        <v>0</v>
      </c>
      <c r="JW60" s="53">
        <f t="shared" si="13"/>
        <v>0</v>
      </c>
      <c r="JX60" s="53">
        <f t="shared" si="13"/>
        <v>0</v>
      </c>
      <c r="JY60" s="53">
        <f t="shared" si="13"/>
        <v>0</v>
      </c>
      <c r="JZ60" s="53">
        <f t="shared" si="13"/>
        <v>0</v>
      </c>
      <c r="KA60" s="53">
        <f t="shared" si="13"/>
        <v>0</v>
      </c>
      <c r="KB60" s="53">
        <f t="shared" ref="KB60:KK60" si="14">DA60</f>
        <v>0</v>
      </c>
      <c r="KC60" s="53">
        <f t="shared" si="14"/>
        <v>0</v>
      </c>
      <c r="KD60" s="53">
        <f t="shared" si="14"/>
        <v>0</v>
      </c>
      <c r="KE60" s="53">
        <f t="shared" si="14"/>
        <v>0</v>
      </c>
      <c r="KF60" s="53">
        <f t="shared" si="14"/>
        <v>0</v>
      </c>
      <c r="KG60" s="53">
        <f t="shared" si="14"/>
        <v>0</v>
      </c>
      <c r="KH60" s="53">
        <f t="shared" si="14"/>
        <v>0</v>
      </c>
      <c r="KI60" s="53">
        <f t="shared" si="14"/>
        <v>0</v>
      </c>
      <c r="KJ60" s="53">
        <f t="shared" si="14"/>
        <v>0</v>
      </c>
      <c r="KK60" s="53">
        <f t="shared" si="14"/>
        <v>0</v>
      </c>
      <c r="KL60" s="53" t="s">
        <v>59</v>
      </c>
      <c r="KM60" s="53" t="s">
        <v>57</v>
      </c>
      <c r="KN60" s="53" t="s">
        <v>58</v>
      </c>
    </row>
    <row r="61" spans="1:300" hidden="1">
      <c r="A61" s="46">
        <v>0</v>
      </c>
      <c r="B61" s="43"/>
      <c r="C61" s="43"/>
      <c r="D61" s="43"/>
      <c r="E61" s="40"/>
      <c r="F61" s="43"/>
      <c r="G61" s="43"/>
      <c r="H61" s="43"/>
      <c r="I61" s="43"/>
      <c r="J61" s="43"/>
      <c r="K61" s="43"/>
      <c r="L61" s="43"/>
      <c r="M61" s="43"/>
      <c r="N61" s="43"/>
      <c r="O61" s="43"/>
      <c r="P61" s="43"/>
      <c r="Q61" s="43"/>
      <c r="R61" s="43"/>
      <c r="S61" s="43"/>
      <c r="T61" s="47"/>
      <c r="U61" s="47"/>
      <c r="V61" s="43"/>
      <c r="W61" s="40"/>
      <c r="X61" s="40"/>
      <c r="Y61" s="46"/>
      <c r="Z61" s="40"/>
      <c r="AA61" s="40"/>
      <c r="AB61" s="40"/>
      <c r="AC61" s="40"/>
      <c r="AD61" s="45"/>
      <c r="AE61" s="45"/>
      <c r="AF61" s="45"/>
      <c r="AG61" s="45"/>
      <c r="AH61" s="45"/>
      <c r="AI61" s="45"/>
      <c r="AJ61" s="45"/>
      <c r="AK61" s="45"/>
      <c r="AL61" s="45"/>
      <c r="AM61" s="45"/>
      <c r="AN61" s="45"/>
      <c r="AO61" s="45"/>
      <c r="AP61" s="45"/>
      <c r="AQ61" s="45"/>
      <c r="AR61" s="45"/>
      <c r="AS61" s="48"/>
      <c r="AT61" s="48"/>
      <c r="AU61" s="48"/>
      <c r="AV61" s="49" t="s">
        <v>167</v>
      </c>
      <c r="AW61" s="40"/>
      <c r="AX61" s="40"/>
      <c r="AY61" s="40"/>
      <c r="AZ61" s="40"/>
      <c r="BA61" s="40"/>
      <c r="BB61" s="40"/>
      <c r="BC61" s="50"/>
      <c r="BD61" s="50"/>
      <c r="BE61" s="50"/>
      <c r="BF61" s="50"/>
      <c r="BG61" s="50"/>
      <c r="BH61" s="50"/>
      <c r="BI61" s="51"/>
      <c r="BJ61" s="51"/>
      <c r="BK61" s="51"/>
      <c r="BL61" s="51"/>
      <c r="BM61" s="51"/>
      <c r="BN61" s="51"/>
      <c r="BO61" s="51"/>
      <c r="BP61" s="51"/>
      <c r="BQ61" s="51"/>
      <c r="BR61" s="51"/>
      <c r="BS61" s="51"/>
      <c r="BT61" s="51"/>
      <c r="BU61" s="51"/>
      <c r="BV61" s="51"/>
      <c r="BW61" s="50"/>
      <c r="BX61" s="50"/>
      <c r="BY61" s="50"/>
      <c r="BZ61" s="50"/>
      <c r="CA61" s="50"/>
      <c r="CB61" s="50"/>
      <c r="CC61" s="50"/>
      <c r="CD61" s="50"/>
      <c r="CE61" s="50"/>
      <c r="CF61" s="50"/>
      <c r="CG61" s="50"/>
      <c r="CH61" s="50"/>
      <c r="CI61" s="50"/>
      <c r="CJ61" s="50"/>
      <c r="CK61" s="50"/>
      <c r="CL61" s="50"/>
      <c r="CM61" s="50"/>
      <c r="CN61" s="50"/>
      <c r="CO61" s="51"/>
      <c r="CP61" s="51"/>
      <c r="CQ61" s="50"/>
      <c r="CR61" s="50"/>
      <c r="CS61" s="50"/>
      <c r="CT61" s="50"/>
      <c r="CU61" s="50"/>
      <c r="CV61" s="50"/>
      <c r="CW61" s="50"/>
      <c r="CX61" s="50"/>
      <c r="CY61" s="50"/>
      <c r="CZ61" s="50"/>
      <c r="DA61" s="50"/>
      <c r="DB61" s="50"/>
      <c r="DC61" s="50"/>
      <c r="DD61" s="50"/>
      <c r="DE61" s="50"/>
      <c r="DF61" s="50"/>
      <c r="DG61" s="50"/>
      <c r="DH61" s="50"/>
      <c r="DI61" s="50"/>
      <c r="DJ61" s="50"/>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52"/>
      <c r="IE61" s="52"/>
      <c r="IF61" s="52"/>
      <c r="IG61" s="52"/>
      <c r="IH61" s="52"/>
      <c r="II61" s="52"/>
      <c r="IJ61" s="52"/>
      <c r="IK61" s="52"/>
      <c r="IL61" s="52"/>
      <c r="IM61" s="52"/>
      <c r="IN61" s="52"/>
      <c r="IO61" s="52"/>
      <c r="IP61" s="52"/>
      <c r="IQ61" s="52"/>
      <c r="IR61" s="52"/>
      <c r="IS61" s="52"/>
      <c r="IT61" s="52"/>
      <c r="IU61" s="52"/>
      <c r="IV61" s="52"/>
      <c r="IW61" s="52"/>
      <c r="IX61" s="52"/>
      <c r="IY61" s="52"/>
      <c r="IZ61" s="52"/>
      <c r="JA61" s="52"/>
      <c r="JB61" s="52"/>
      <c r="JC61" s="52"/>
      <c r="JD61" s="52"/>
      <c r="JE61" s="52"/>
      <c r="JF61" s="52"/>
      <c r="JG61" s="52"/>
      <c r="JH61" s="52"/>
      <c r="JI61" s="52"/>
      <c r="JJ61" s="52"/>
      <c r="JK61" s="52"/>
      <c r="JL61" s="52"/>
      <c r="JM61" s="52"/>
      <c r="JN61" s="52"/>
      <c r="JO61" s="52"/>
      <c r="JP61" s="52"/>
      <c r="JQ61" s="52"/>
      <c r="JR61" s="52"/>
      <c r="JS61" s="52"/>
      <c r="JT61" s="52"/>
      <c r="JU61" s="52"/>
      <c r="JV61" s="52"/>
      <c r="JW61" s="52"/>
      <c r="JX61" s="52"/>
      <c r="JY61" s="52"/>
      <c r="JZ61" s="52"/>
      <c r="KA61" s="52"/>
      <c r="KB61" s="52"/>
      <c r="KC61" s="52"/>
      <c r="KD61" s="52"/>
      <c r="KE61" s="52"/>
      <c r="KF61" s="52"/>
      <c r="KG61" s="52"/>
      <c r="KH61" s="52"/>
      <c r="KI61" s="52"/>
      <c r="KJ61" s="52"/>
      <c r="KK61" s="52"/>
      <c r="KL61" s="52"/>
      <c r="KM61" s="52"/>
      <c r="KN61" s="52"/>
    </row>
    <row r="62" spans="1:300">
      <c r="A62" s="46">
        <v>1</v>
      </c>
      <c r="B62" s="43" t="s">
        <v>122</v>
      </c>
      <c r="C62" s="43"/>
      <c r="D62" s="43"/>
      <c r="E62" s="40" t="s">
        <v>69</v>
      </c>
      <c r="F62" s="43" t="s">
        <v>172</v>
      </c>
      <c r="G62" s="43" t="s">
        <v>173</v>
      </c>
      <c r="H62" s="43" t="s">
        <v>174</v>
      </c>
      <c r="I62" s="43" t="s">
        <v>175</v>
      </c>
      <c r="J62" s="43" t="s">
        <v>176</v>
      </c>
      <c r="K62" s="43">
        <v>3010</v>
      </c>
      <c r="L62" s="43" t="s">
        <v>177</v>
      </c>
      <c r="M62" s="43" t="s">
        <v>178</v>
      </c>
      <c r="N62" s="43" t="s">
        <v>179</v>
      </c>
      <c r="O62" s="43" t="s">
        <v>180</v>
      </c>
      <c r="P62" s="43" t="s">
        <v>181</v>
      </c>
      <c r="Q62" s="43" t="s">
        <v>182</v>
      </c>
      <c r="R62" s="43" t="s">
        <v>183</v>
      </c>
      <c r="S62" s="43" t="s">
        <v>184</v>
      </c>
      <c r="T62" s="47" t="s">
        <v>33</v>
      </c>
      <c r="U62" s="47">
        <v>1</v>
      </c>
      <c r="V62" s="43"/>
      <c r="W62" s="40"/>
      <c r="X62" s="40"/>
      <c r="Y62" s="46"/>
      <c r="Z62" s="40">
        <v>350</v>
      </c>
      <c r="AA62" s="40">
        <v>1.64</v>
      </c>
      <c r="AB62" s="40">
        <v>288</v>
      </c>
      <c r="AC62" s="40">
        <v>280</v>
      </c>
      <c r="AD62" s="45">
        <v>0</v>
      </c>
      <c r="AE62" s="45">
        <v>350</v>
      </c>
      <c r="AF62" s="45">
        <v>-1</v>
      </c>
      <c r="AG62" s="45">
        <v>700</v>
      </c>
      <c r="AH62" s="45">
        <v>350</v>
      </c>
      <c r="AI62" s="45"/>
      <c r="AJ62" s="45">
        <v>2.8899999999999997</v>
      </c>
      <c r="AK62" s="45">
        <v>1.64</v>
      </c>
      <c r="AL62" s="45"/>
      <c r="AM62" s="45">
        <v>0</v>
      </c>
      <c r="AN62" s="45">
        <v>350</v>
      </c>
      <c r="AO62" s="45"/>
      <c r="AP62" s="45">
        <v>288</v>
      </c>
      <c r="AQ62" s="45">
        <v>288</v>
      </c>
      <c r="AR62" s="45"/>
      <c r="AS62" s="48"/>
      <c r="AT62" s="48"/>
      <c r="AU62" s="48"/>
      <c r="AV62" s="49" t="s">
        <v>20</v>
      </c>
      <c r="AW62" s="40"/>
      <c r="AX62" s="40"/>
      <c r="AY62" s="40"/>
      <c r="AZ62" s="40"/>
      <c r="BA62" s="40"/>
      <c r="BB62" s="40"/>
      <c r="BC62" s="50">
        <v>20000</v>
      </c>
      <c r="BD62" s="50">
        <v>19000</v>
      </c>
      <c r="BE62" s="50">
        <v>22000</v>
      </c>
      <c r="BF62" s="50">
        <v>21000</v>
      </c>
      <c r="BG62" s="50">
        <v>32000</v>
      </c>
      <c r="BH62" s="50">
        <v>31000</v>
      </c>
      <c r="BI62" s="51"/>
      <c r="BJ62" s="51"/>
      <c r="BK62" s="51"/>
      <c r="BL62" s="51"/>
      <c r="BM62" s="51"/>
      <c r="BN62" s="51"/>
      <c r="BO62" s="51"/>
      <c r="BP62" s="51"/>
      <c r="BQ62" s="51"/>
      <c r="BR62" s="51"/>
      <c r="BS62" s="51"/>
      <c r="BT62" s="51"/>
      <c r="BU62" s="51"/>
      <c r="BV62" s="51"/>
      <c r="BW62" s="50">
        <v>820</v>
      </c>
      <c r="BX62" s="50">
        <v>920</v>
      </c>
      <c r="BY62" s="50">
        <v>1000</v>
      </c>
      <c r="BZ62" s="50">
        <v>1130</v>
      </c>
      <c r="CA62" s="50">
        <v>1230</v>
      </c>
      <c r="CB62" s="50">
        <v>1430</v>
      </c>
      <c r="CC62" s="50">
        <v>1640</v>
      </c>
      <c r="CD62" s="50">
        <v>1840</v>
      </c>
      <c r="CE62" s="50">
        <v>2040</v>
      </c>
      <c r="CF62" s="50">
        <v>2250</v>
      </c>
      <c r="CG62" s="50">
        <v>2450</v>
      </c>
      <c r="CH62" s="50">
        <v>2580</v>
      </c>
      <c r="CI62" s="50">
        <v>3010</v>
      </c>
      <c r="CJ62" s="50">
        <v>3520</v>
      </c>
      <c r="CK62" s="50">
        <v>4010</v>
      </c>
      <c r="CL62" s="50">
        <v>4520</v>
      </c>
      <c r="CM62" s="50">
        <v>5020</v>
      </c>
      <c r="CN62" s="50">
        <v>5510</v>
      </c>
      <c r="CO62" s="51"/>
      <c r="CP62" s="51"/>
      <c r="CQ62" s="50"/>
      <c r="CR62" s="50"/>
      <c r="CS62" s="50"/>
      <c r="CT62" s="50"/>
      <c r="CU62" s="50"/>
      <c r="CV62" s="50"/>
      <c r="CW62" s="50"/>
      <c r="CX62" s="50"/>
      <c r="CY62" s="50"/>
      <c r="CZ62" s="50"/>
      <c r="DA62" s="50"/>
      <c r="DB62" s="50"/>
      <c r="DC62" s="50"/>
      <c r="DD62" s="50"/>
      <c r="DE62" s="50"/>
      <c r="DF62" s="50"/>
      <c r="DG62" s="50"/>
      <c r="DH62" s="50"/>
      <c r="DI62" s="50"/>
      <c r="DJ62" s="50"/>
      <c r="DK62" s="45">
        <v>300</v>
      </c>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v>288</v>
      </c>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v>6000000</v>
      </c>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v>1154880</v>
      </c>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v>6000000</v>
      </c>
      <c r="IB62" s="45">
        <v>1154880</v>
      </c>
      <c r="IC62" s="45"/>
      <c r="ID62" s="52" t="s">
        <v>1</v>
      </c>
      <c r="IE62" s="52" t="s">
        <v>22</v>
      </c>
      <c r="IF62" s="52" t="s">
        <v>22</v>
      </c>
      <c r="IG62" s="52" t="s">
        <v>22</v>
      </c>
      <c r="IH62" s="52" t="s">
        <v>22</v>
      </c>
      <c r="II62" s="52" t="s">
        <v>22</v>
      </c>
      <c r="IJ62" s="52" t="s">
        <v>21</v>
      </c>
      <c r="IK62" s="52" t="s">
        <v>21</v>
      </c>
      <c r="IL62" s="52" t="s">
        <v>21</v>
      </c>
      <c r="IM62" s="52" t="s">
        <v>21</v>
      </c>
      <c r="IN62" s="52" t="s">
        <v>21</v>
      </c>
      <c r="IO62" s="52" t="s">
        <v>21</v>
      </c>
      <c r="IP62" s="52" t="s">
        <v>21</v>
      </c>
      <c r="IQ62" s="52" t="s">
        <v>21</v>
      </c>
      <c r="IR62" s="52" t="s">
        <v>21</v>
      </c>
      <c r="IS62" s="52" t="s">
        <v>21</v>
      </c>
      <c r="IT62" s="52" t="s">
        <v>21</v>
      </c>
      <c r="IU62" s="52" t="s">
        <v>21</v>
      </c>
      <c r="IV62" s="52" t="s">
        <v>21</v>
      </c>
      <c r="IW62" s="52" t="s">
        <v>21</v>
      </c>
      <c r="IX62" s="52" t="s">
        <v>22</v>
      </c>
      <c r="IY62" s="52" t="s">
        <v>22</v>
      </c>
      <c r="IZ62" s="52" t="s">
        <v>22</v>
      </c>
      <c r="JA62" s="52" t="s">
        <v>22</v>
      </c>
      <c r="JB62" s="52" t="s">
        <v>22</v>
      </c>
      <c r="JC62" s="52" t="s">
        <v>22</v>
      </c>
      <c r="JD62" s="52" t="s">
        <v>22</v>
      </c>
      <c r="JE62" s="52" t="s">
        <v>22</v>
      </c>
      <c r="JF62" s="52" t="s">
        <v>22</v>
      </c>
      <c r="JG62" s="52" t="s">
        <v>22</v>
      </c>
      <c r="JH62" s="52" t="s">
        <v>22</v>
      </c>
      <c r="JI62" s="52" t="s">
        <v>22</v>
      </c>
      <c r="JJ62" s="52" t="s">
        <v>22</v>
      </c>
      <c r="JK62" s="52" t="s">
        <v>22</v>
      </c>
      <c r="JL62" s="52" t="s">
        <v>1</v>
      </c>
      <c r="JM62" s="52" t="s">
        <v>22</v>
      </c>
      <c r="JN62" s="52" t="s">
        <v>22</v>
      </c>
      <c r="JO62" s="52" t="s">
        <v>22</v>
      </c>
      <c r="JP62" s="52" t="s">
        <v>21</v>
      </c>
      <c r="JQ62" s="52" t="s">
        <v>21</v>
      </c>
      <c r="JR62" s="52"/>
      <c r="JS62" s="52"/>
      <c r="JT62" s="52"/>
      <c r="JU62" s="52"/>
      <c r="JV62" s="52"/>
      <c r="JW62" s="52"/>
      <c r="JX62" s="52"/>
      <c r="JY62" s="52"/>
      <c r="JZ62" s="52"/>
      <c r="KA62" s="52"/>
      <c r="KB62" s="52"/>
      <c r="KC62" s="52"/>
      <c r="KD62" s="52"/>
      <c r="KE62" s="52"/>
      <c r="KF62" s="52"/>
      <c r="KG62" s="52"/>
      <c r="KH62" s="52"/>
      <c r="KI62" s="52"/>
      <c r="KJ62" s="52"/>
      <c r="KK62" s="52"/>
      <c r="KL62" s="52"/>
      <c r="KM62" s="52"/>
      <c r="KN62" s="52"/>
    </row>
    <row r="63" spans="1:300">
      <c r="A63" s="46">
        <v>2</v>
      </c>
      <c r="B63" s="43" t="s">
        <v>122</v>
      </c>
      <c r="C63" s="43"/>
      <c r="D63" s="43"/>
      <c r="E63" s="40" t="s">
        <v>69</v>
      </c>
      <c r="F63" s="43" t="s">
        <v>172</v>
      </c>
      <c r="G63" s="43" t="s">
        <v>173</v>
      </c>
      <c r="H63" s="43" t="s">
        <v>174</v>
      </c>
      <c r="I63" s="43" t="s">
        <v>175</v>
      </c>
      <c r="J63" s="43" t="s">
        <v>176</v>
      </c>
      <c r="K63" s="43">
        <v>3011</v>
      </c>
      <c r="L63" s="43" t="s">
        <v>185</v>
      </c>
      <c r="M63" s="43" t="s">
        <v>178</v>
      </c>
      <c r="N63" s="43" t="s">
        <v>186</v>
      </c>
      <c r="O63" s="43" t="s">
        <v>187</v>
      </c>
      <c r="P63" s="43" t="s">
        <v>188</v>
      </c>
      <c r="Q63" s="43" t="s">
        <v>182</v>
      </c>
      <c r="R63" s="43" t="s">
        <v>183</v>
      </c>
      <c r="S63" s="43" t="s">
        <v>184</v>
      </c>
      <c r="T63" s="47" t="s">
        <v>33</v>
      </c>
      <c r="U63" s="47">
        <v>1</v>
      </c>
      <c r="V63" s="43"/>
      <c r="W63" s="40"/>
      <c r="X63" s="40"/>
      <c r="Y63" s="46"/>
      <c r="Z63" s="40">
        <v>350</v>
      </c>
      <c r="AA63" s="40">
        <v>1.25</v>
      </c>
      <c r="AB63" s="40">
        <v>300</v>
      </c>
      <c r="AC63" s="40">
        <v>280</v>
      </c>
      <c r="AD63" s="45">
        <v>0</v>
      </c>
      <c r="AE63" s="45">
        <v>350</v>
      </c>
      <c r="AF63" s="45">
        <v>-1</v>
      </c>
      <c r="AG63" s="45">
        <v>350</v>
      </c>
      <c r="AH63" s="45">
        <v>350</v>
      </c>
      <c r="AI63" s="45"/>
      <c r="AJ63" s="45">
        <v>1.25</v>
      </c>
      <c r="AK63" s="45">
        <v>1.25</v>
      </c>
      <c r="AL63" s="45"/>
      <c r="AM63" s="45">
        <v>0</v>
      </c>
      <c r="AN63" s="45">
        <v>350</v>
      </c>
      <c r="AO63" s="45"/>
      <c r="AP63" s="45">
        <v>12</v>
      </c>
      <c r="AQ63" s="45">
        <v>300</v>
      </c>
      <c r="AR63" s="45"/>
      <c r="AS63" s="48"/>
      <c r="AT63" s="48"/>
      <c r="AU63" s="48"/>
      <c r="AV63" s="49" t="s">
        <v>20</v>
      </c>
      <c r="AW63" s="40"/>
      <c r="AX63" s="40"/>
      <c r="AY63" s="40"/>
      <c r="AZ63" s="40"/>
      <c r="BA63" s="40"/>
      <c r="BB63" s="40"/>
      <c r="BC63" s="51"/>
      <c r="BD63" s="51"/>
      <c r="BE63" s="51"/>
      <c r="BF63" s="51"/>
      <c r="BG63" s="51"/>
      <c r="BH63" s="51"/>
      <c r="BI63" s="51"/>
      <c r="BJ63" s="51"/>
      <c r="BK63" s="51"/>
      <c r="BL63" s="51"/>
      <c r="BM63" s="51"/>
      <c r="BN63" s="51"/>
      <c r="BO63" s="51"/>
      <c r="BP63" s="51"/>
      <c r="BQ63" s="51"/>
      <c r="BR63" s="51"/>
      <c r="BS63" s="51"/>
      <c r="BT63" s="51"/>
      <c r="BU63" s="51"/>
      <c r="BV63" s="51"/>
      <c r="BW63" s="50">
        <v>820</v>
      </c>
      <c r="BX63" s="50">
        <v>920</v>
      </c>
      <c r="BY63" s="50">
        <v>1000</v>
      </c>
      <c r="BZ63" s="50">
        <v>1130</v>
      </c>
      <c r="CA63" s="50">
        <v>1230</v>
      </c>
      <c r="CB63" s="50">
        <v>1430</v>
      </c>
      <c r="CC63" s="50">
        <v>1640</v>
      </c>
      <c r="CD63" s="50">
        <v>1840</v>
      </c>
      <c r="CE63" s="50">
        <v>2040</v>
      </c>
      <c r="CF63" s="50">
        <v>2250</v>
      </c>
      <c r="CG63" s="50">
        <v>2450</v>
      </c>
      <c r="CH63" s="50">
        <v>2580</v>
      </c>
      <c r="CI63" s="50">
        <v>3010</v>
      </c>
      <c r="CJ63" s="50">
        <v>3520</v>
      </c>
      <c r="CK63" s="50">
        <v>4010</v>
      </c>
      <c r="CL63" s="50">
        <v>4520</v>
      </c>
      <c r="CM63" s="50">
        <v>5020</v>
      </c>
      <c r="CN63" s="50">
        <v>5510</v>
      </c>
      <c r="CO63" s="51"/>
      <c r="CP63" s="51"/>
      <c r="CQ63" s="50"/>
      <c r="CR63" s="50"/>
      <c r="CS63" s="50"/>
      <c r="CT63" s="50"/>
      <c r="CU63" s="50"/>
      <c r="CV63" s="50"/>
      <c r="CW63" s="50"/>
      <c r="CX63" s="50"/>
      <c r="CY63" s="50"/>
      <c r="CZ63" s="50"/>
      <c r="DA63" s="50"/>
      <c r="DB63" s="50"/>
      <c r="DC63" s="50"/>
      <c r="DD63" s="50"/>
      <c r="DE63" s="50"/>
      <c r="DF63" s="50"/>
      <c r="DG63" s="50"/>
      <c r="DH63" s="50"/>
      <c r="DI63" s="50"/>
      <c r="DJ63" s="50"/>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v>300</v>
      </c>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v>1203000</v>
      </c>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v>0</v>
      </c>
      <c r="IB63" s="45">
        <v>1203000</v>
      </c>
      <c r="IC63" s="45"/>
      <c r="ID63" s="52" t="s">
        <v>21</v>
      </c>
      <c r="IE63" s="52" t="s">
        <v>21</v>
      </c>
      <c r="IF63" s="52" t="s">
        <v>21</v>
      </c>
      <c r="IG63" s="52" t="s">
        <v>21</v>
      </c>
      <c r="IH63" s="52" t="s">
        <v>21</v>
      </c>
      <c r="II63" s="52" t="s">
        <v>21</v>
      </c>
      <c r="IJ63" s="52" t="s">
        <v>21</v>
      </c>
      <c r="IK63" s="52" t="s">
        <v>21</v>
      </c>
      <c r="IL63" s="52" t="s">
        <v>21</v>
      </c>
      <c r="IM63" s="52" t="s">
        <v>21</v>
      </c>
      <c r="IN63" s="52" t="s">
        <v>21</v>
      </c>
      <c r="IO63" s="52" t="s">
        <v>21</v>
      </c>
      <c r="IP63" s="52" t="s">
        <v>21</v>
      </c>
      <c r="IQ63" s="52" t="s">
        <v>21</v>
      </c>
      <c r="IR63" s="52" t="s">
        <v>21</v>
      </c>
      <c r="IS63" s="52" t="s">
        <v>21</v>
      </c>
      <c r="IT63" s="52" t="s">
        <v>21</v>
      </c>
      <c r="IU63" s="52" t="s">
        <v>21</v>
      </c>
      <c r="IV63" s="52" t="s">
        <v>21</v>
      </c>
      <c r="IW63" s="52" t="s">
        <v>21</v>
      </c>
      <c r="IX63" s="52" t="s">
        <v>22</v>
      </c>
      <c r="IY63" s="52" t="s">
        <v>22</v>
      </c>
      <c r="IZ63" s="52" t="s">
        <v>22</v>
      </c>
      <c r="JA63" s="52" t="s">
        <v>22</v>
      </c>
      <c r="JB63" s="52" t="s">
        <v>22</v>
      </c>
      <c r="JC63" s="52" t="s">
        <v>22</v>
      </c>
      <c r="JD63" s="52" t="s">
        <v>22</v>
      </c>
      <c r="JE63" s="52" t="s">
        <v>22</v>
      </c>
      <c r="JF63" s="52" t="s">
        <v>22</v>
      </c>
      <c r="JG63" s="52" t="s">
        <v>22</v>
      </c>
      <c r="JH63" s="52" t="s">
        <v>22</v>
      </c>
      <c r="JI63" s="52" t="s">
        <v>22</v>
      </c>
      <c r="JJ63" s="52" t="s">
        <v>22</v>
      </c>
      <c r="JK63" s="52" t="s">
        <v>22</v>
      </c>
      <c r="JL63" s="52" t="s">
        <v>1</v>
      </c>
      <c r="JM63" s="52" t="s">
        <v>22</v>
      </c>
      <c r="JN63" s="52" t="s">
        <v>22</v>
      </c>
      <c r="JO63" s="52" t="s">
        <v>22</v>
      </c>
      <c r="JP63" s="52" t="s">
        <v>21</v>
      </c>
      <c r="JQ63" s="52" t="s">
        <v>21</v>
      </c>
      <c r="JR63" s="52"/>
      <c r="JS63" s="52"/>
      <c r="JT63" s="52"/>
      <c r="JU63" s="52"/>
      <c r="JV63" s="52"/>
      <c r="JW63" s="52"/>
      <c r="JX63" s="52"/>
      <c r="JY63" s="52"/>
      <c r="JZ63" s="52"/>
      <c r="KA63" s="52"/>
      <c r="KB63" s="52"/>
      <c r="KC63" s="52"/>
      <c r="KD63" s="52"/>
      <c r="KE63" s="52"/>
      <c r="KF63" s="52"/>
      <c r="KG63" s="52"/>
      <c r="KH63" s="52"/>
      <c r="KI63" s="52"/>
      <c r="KJ63" s="52"/>
      <c r="KK63" s="52"/>
      <c r="KL63" s="52"/>
      <c r="KM63" s="52"/>
      <c r="KN63" s="52"/>
    </row>
    <row r="64" spans="1:300">
      <c r="A64" s="46">
        <v>3</v>
      </c>
      <c r="B64" s="43" t="s">
        <v>123</v>
      </c>
      <c r="C64" s="43"/>
      <c r="D64" s="43"/>
      <c r="E64" s="40" t="s">
        <v>69</v>
      </c>
      <c r="F64" s="43" t="s">
        <v>172</v>
      </c>
      <c r="G64" s="43" t="s">
        <v>173</v>
      </c>
      <c r="H64" s="43" t="s">
        <v>174</v>
      </c>
      <c r="I64" s="43" t="s">
        <v>175</v>
      </c>
      <c r="J64" s="43" t="s">
        <v>176</v>
      </c>
      <c r="K64" s="43">
        <v>3320</v>
      </c>
      <c r="L64" s="43" t="s">
        <v>189</v>
      </c>
      <c r="M64" s="43" t="s">
        <v>178</v>
      </c>
      <c r="N64" s="43" t="s">
        <v>190</v>
      </c>
      <c r="O64" s="43" t="s">
        <v>191</v>
      </c>
      <c r="P64" s="43" t="s">
        <v>192</v>
      </c>
      <c r="Q64" s="43" t="s">
        <v>193</v>
      </c>
      <c r="R64" s="43" t="s">
        <v>183</v>
      </c>
      <c r="S64" s="43" t="s">
        <v>184</v>
      </c>
      <c r="T64" s="47" t="s">
        <v>33</v>
      </c>
      <c r="U64" s="47">
        <v>1</v>
      </c>
      <c r="V64" s="43"/>
      <c r="W64" s="40"/>
      <c r="X64" s="40"/>
      <c r="Y64" s="46"/>
      <c r="Z64" s="40">
        <v>350</v>
      </c>
      <c r="AA64" s="40">
        <v>2.2600000000000002</v>
      </c>
      <c r="AB64" s="40">
        <v>288</v>
      </c>
      <c r="AC64" s="40">
        <v>280</v>
      </c>
      <c r="AD64" s="45">
        <v>0</v>
      </c>
      <c r="AE64" s="45">
        <v>350</v>
      </c>
      <c r="AF64" s="45">
        <v>-1</v>
      </c>
      <c r="AG64" s="45">
        <v>700</v>
      </c>
      <c r="AH64" s="45">
        <v>350</v>
      </c>
      <c r="AI64" s="45"/>
      <c r="AJ64" s="45">
        <v>4.5200000000000005</v>
      </c>
      <c r="AK64" s="45">
        <v>2.2600000000000002</v>
      </c>
      <c r="AL64" s="45"/>
      <c r="AM64" s="45">
        <v>0</v>
      </c>
      <c r="AN64" s="45">
        <v>350</v>
      </c>
      <c r="AO64" s="45"/>
      <c r="AP64" s="45">
        <v>288</v>
      </c>
      <c r="AQ64" s="45">
        <v>288</v>
      </c>
      <c r="AR64" s="45"/>
      <c r="AS64" s="48"/>
      <c r="AT64" s="48"/>
      <c r="AU64" s="48"/>
      <c r="AV64" s="49" t="s">
        <v>20</v>
      </c>
      <c r="AW64" s="40"/>
      <c r="AX64" s="40"/>
      <c r="AY64" s="40"/>
      <c r="AZ64" s="40"/>
      <c r="BA64" s="40"/>
      <c r="BB64" s="40"/>
      <c r="BC64" s="50">
        <v>20000</v>
      </c>
      <c r="BD64" s="50">
        <v>19000</v>
      </c>
      <c r="BE64" s="50">
        <v>22000</v>
      </c>
      <c r="BF64" s="50">
        <v>21000</v>
      </c>
      <c r="BG64" s="50">
        <v>32000</v>
      </c>
      <c r="BH64" s="50">
        <v>31000</v>
      </c>
      <c r="BI64" s="51"/>
      <c r="BJ64" s="51"/>
      <c r="BK64" s="51"/>
      <c r="BL64" s="51"/>
      <c r="BM64" s="51"/>
      <c r="BN64" s="51"/>
      <c r="BO64" s="51"/>
      <c r="BP64" s="51"/>
      <c r="BQ64" s="51"/>
      <c r="BR64" s="51"/>
      <c r="BS64" s="51"/>
      <c r="BT64" s="51"/>
      <c r="BU64" s="51"/>
      <c r="BV64" s="51"/>
      <c r="BW64" s="50">
        <v>861</v>
      </c>
      <c r="BX64" s="50">
        <v>966</v>
      </c>
      <c r="BY64" s="50">
        <v>1050</v>
      </c>
      <c r="BZ64" s="50">
        <v>1186.5</v>
      </c>
      <c r="CA64" s="50">
        <v>1291.5</v>
      </c>
      <c r="CB64" s="50">
        <v>1501.5</v>
      </c>
      <c r="CC64" s="50">
        <v>1722</v>
      </c>
      <c r="CD64" s="50">
        <v>1932</v>
      </c>
      <c r="CE64" s="50">
        <v>2142</v>
      </c>
      <c r="CF64" s="50">
        <v>2362.5</v>
      </c>
      <c r="CG64" s="50">
        <v>2572.5</v>
      </c>
      <c r="CH64" s="50">
        <v>2709</v>
      </c>
      <c r="CI64" s="50">
        <v>3160.5</v>
      </c>
      <c r="CJ64" s="50">
        <v>3696</v>
      </c>
      <c r="CK64" s="50">
        <v>4210.5</v>
      </c>
      <c r="CL64" s="50">
        <v>4746</v>
      </c>
      <c r="CM64" s="50">
        <v>5271</v>
      </c>
      <c r="CN64" s="50">
        <v>5785.5</v>
      </c>
      <c r="CO64" s="51"/>
      <c r="CP64" s="51"/>
      <c r="CQ64" s="50"/>
      <c r="CR64" s="50"/>
      <c r="CS64" s="50"/>
      <c r="CT64" s="50"/>
      <c r="CU64" s="50"/>
      <c r="CV64" s="50"/>
      <c r="CW64" s="50"/>
      <c r="CX64" s="50"/>
      <c r="CY64" s="50"/>
      <c r="CZ64" s="50"/>
      <c r="DA64" s="50"/>
      <c r="DB64" s="50"/>
      <c r="DC64" s="50"/>
      <c r="DD64" s="50"/>
      <c r="DE64" s="50"/>
      <c r="DF64" s="50"/>
      <c r="DG64" s="50"/>
      <c r="DH64" s="50"/>
      <c r="DI64" s="50"/>
      <c r="DJ64" s="50"/>
      <c r="DK64" s="45">
        <v>288</v>
      </c>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v>288</v>
      </c>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v>5760000</v>
      </c>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v>1212624</v>
      </c>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v>5760000</v>
      </c>
      <c r="IB64" s="45">
        <v>1212624</v>
      </c>
      <c r="IC64" s="45"/>
      <c r="ID64" s="52" t="s">
        <v>1</v>
      </c>
      <c r="IE64" s="52" t="s">
        <v>22</v>
      </c>
      <c r="IF64" s="52" t="s">
        <v>22</v>
      </c>
      <c r="IG64" s="52" t="s">
        <v>22</v>
      </c>
      <c r="IH64" s="52" t="s">
        <v>22</v>
      </c>
      <c r="II64" s="52" t="s">
        <v>22</v>
      </c>
      <c r="IJ64" s="52" t="s">
        <v>21</v>
      </c>
      <c r="IK64" s="52" t="s">
        <v>21</v>
      </c>
      <c r="IL64" s="52" t="s">
        <v>21</v>
      </c>
      <c r="IM64" s="52" t="s">
        <v>21</v>
      </c>
      <c r="IN64" s="52" t="s">
        <v>21</v>
      </c>
      <c r="IO64" s="52" t="s">
        <v>21</v>
      </c>
      <c r="IP64" s="52" t="s">
        <v>21</v>
      </c>
      <c r="IQ64" s="52" t="s">
        <v>21</v>
      </c>
      <c r="IR64" s="52" t="s">
        <v>21</v>
      </c>
      <c r="IS64" s="52" t="s">
        <v>21</v>
      </c>
      <c r="IT64" s="52" t="s">
        <v>21</v>
      </c>
      <c r="IU64" s="52" t="s">
        <v>21</v>
      </c>
      <c r="IV64" s="52" t="s">
        <v>21</v>
      </c>
      <c r="IW64" s="52" t="s">
        <v>21</v>
      </c>
      <c r="IX64" s="52" t="s">
        <v>22</v>
      </c>
      <c r="IY64" s="52" t="s">
        <v>22</v>
      </c>
      <c r="IZ64" s="52" t="s">
        <v>22</v>
      </c>
      <c r="JA64" s="52" t="s">
        <v>22</v>
      </c>
      <c r="JB64" s="52" t="s">
        <v>22</v>
      </c>
      <c r="JC64" s="52" t="s">
        <v>22</v>
      </c>
      <c r="JD64" s="52" t="s">
        <v>22</v>
      </c>
      <c r="JE64" s="52" t="s">
        <v>22</v>
      </c>
      <c r="JF64" s="52" t="s">
        <v>22</v>
      </c>
      <c r="JG64" s="52" t="s">
        <v>22</v>
      </c>
      <c r="JH64" s="52" t="s">
        <v>22</v>
      </c>
      <c r="JI64" s="52" t="s">
        <v>22</v>
      </c>
      <c r="JJ64" s="52" t="s">
        <v>22</v>
      </c>
      <c r="JK64" s="52" t="s">
        <v>22</v>
      </c>
      <c r="JL64" s="52" t="s">
        <v>1</v>
      </c>
      <c r="JM64" s="52" t="s">
        <v>22</v>
      </c>
      <c r="JN64" s="52" t="s">
        <v>22</v>
      </c>
      <c r="JO64" s="52" t="s">
        <v>22</v>
      </c>
      <c r="JP64" s="52" t="s">
        <v>21</v>
      </c>
      <c r="JQ64" s="52" t="s">
        <v>21</v>
      </c>
      <c r="JR64" s="52"/>
      <c r="JS64" s="52"/>
      <c r="JT64" s="52"/>
      <c r="JU64" s="52"/>
      <c r="JV64" s="52"/>
      <c r="JW64" s="52"/>
      <c r="JX64" s="52"/>
      <c r="JY64" s="52"/>
      <c r="JZ64" s="52"/>
      <c r="KA64" s="52"/>
      <c r="KB64" s="52"/>
      <c r="KC64" s="52"/>
      <c r="KD64" s="52"/>
      <c r="KE64" s="52"/>
      <c r="KF64" s="52"/>
      <c r="KG64" s="52"/>
      <c r="KH64" s="52"/>
      <c r="KI64" s="52"/>
      <c r="KJ64" s="52"/>
      <c r="KK64" s="52"/>
      <c r="KL64" s="52"/>
      <c r="KM64" s="52"/>
      <c r="KN64" s="52"/>
    </row>
    <row r="65" spans="1:300">
      <c r="A65" s="46">
        <v>4</v>
      </c>
      <c r="B65" s="43" t="s">
        <v>123</v>
      </c>
      <c r="C65" s="43"/>
      <c r="D65" s="43"/>
      <c r="E65" s="40" t="s">
        <v>69</v>
      </c>
      <c r="F65" s="43" t="s">
        <v>172</v>
      </c>
      <c r="G65" s="43" t="s">
        <v>173</v>
      </c>
      <c r="H65" s="43" t="s">
        <v>174</v>
      </c>
      <c r="I65" s="43" t="s">
        <v>175</v>
      </c>
      <c r="J65" s="43" t="s">
        <v>176</v>
      </c>
      <c r="K65" s="43">
        <v>3323</v>
      </c>
      <c r="L65" s="43" t="s">
        <v>194</v>
      </c>
      <c r="M65" s="43" t="s">
        <v>178</v>
      </c>
      <c r="N65" s="43" t="s">
        <v>195</v>
      </c>
      <c r="O65" s="43" t="s">
        <v>196</v>
      </c>
      <c r="P65" s="43" t="s">
        <v>197</v>
      </c>
      <c r="Q65" s="43" t="s">
        <v>193</v>
      </c>
      <c r="R65" s="43" t="s">
        <v>183</v>
      </c>
      <c r="S65" s="43" t="s">
        <v>184</v>
      </c>
      <c r="T65" s="47" t="s">
        <v>33</v>
      </c>
      <c r="U65" s="47">
        <v>1</v>
      </c>
      <c r="V65" s="43"/>
      <c r="W65" s="40"/>
      <c r="X65" s="40"/>
      <c r="Y65" s="46"/>
      <c r="Z65" s="40">
        <v>350</v>
      </c>
      <c r="AA65" s="40">
        <v>2.2600000000000002</v>
      </c>
      <c r="AB65" s="40">
        <v>288</v>
      </c>
      <c r="AC65" s="40">
        <v>280</v>
      </c>
      <c r="AD65" s="45">
        <v>0</v>
      </c>
      <c r="AE65" s="45">
        <v>350</v>
      </c>
      <c r="AF65" s="45">
        <v>-1</v>
      </c>
      <c r="AG65" s="45">
        <v>350</v>
      </c>
      <c r="AH65" s="45">
        <v>350</v>
      </c>
      <c r="AI65" s="45"/>
      <c r="AJ65" s="45">
        <v>2.2600000000000002</v>
      </c>
      <c r="AK65" s="45">
        <v>2.2600000000000002</v>
      </c>
      <c r="AL65" s="45"/>
      <c r="AM65" s="45">
        <v>0</v>
      </c>
      <c r="AN65" s="45">
        <v>350</v>
      </c>
      <c r="AO65" s="45"/>
      <c r="AP65" s="45">
        <v>0</v>
      </c>
      <c r="AQ65" s="45">
        <v>288</v>
      </c>
      <c r="AR65" s="45"/>
      <c r="AS65" s="48"/>
      <c r="AT65" s="48"/>
      <c r="AU65" s="48"/>
      <c r="AV65" s="49" t="s">
        <v>20</v>
      </c>
      <c r="AW65" s="40"/>
      <c r="AX65" s="40"/>
      <c r="AY65" s="40"/>
      <c r="AZ65" s="40"/>
      <c r="BA65" s="40"/>
      <c r="BB65" s="40"/>
      <c r="BC65" s="51"/>
      <c r="BD65" s="51"/>
      <c r="BE65" s="51"/>
      <c r="BF65" s="51"/>
      <c r="BG65" s="51"/>
      <c r="BH65" s="51"/>
      <c r="BI65" s="51"/>
      <c r="BJ65" s="51"/>
      <c r="BK65" s="51"/>
      <c r="BL65" s="51"/>
      <c r="BM65" s="51"/>
      <c r="BN65" s="51"/>
      <c r="BO65" s="51"/>
      <c r="BP65" s="51"/>
      <c r="BQ65" s="51"/>
      <c r="BR65" s="51"/>
      <c r="BS65" s="51"/>
      <c r="BT65" s="51"/>
      <c r="BU65" s="51"/>
      <c r="BV65" s="51"/>
      <c r="BW65" s="50">
        <v>861</v>
      </c>
      <c r="BX65" s="50">
        <v>966</v>
      </c>
      <c r="BY65" s="50">
        <v>1050</v>
      </c>
      <c r="BZ65" s="50">
        <v>1186.5</v>
      </c>
      <c r="CA65" s="50">
        <v>1291.5</v>
      </c>
      <c r="CB65" s="50">
        <v>1501.5</v>
      </c>
      <c r="CC65" s="50">
        <v>1722</v>
      </c>
      <c r="CD65" s="50">
        <v>1932</v>
      </c>
      <c r="CE65" s="50">
        <v>2142</v>
      </c>
      <c r="CF65" s="50">
        <v>2362.5</v>
      </c>
      <c r="CG65" s="50">
        <v>2572.5</v>
      </c>
      <c r="CH65" s="50">
        <v>2709</v>
      </c>
      <c r="CI65" s="50">
        <v>3160.5</v>
      </c>
      <c r="CJ65" s="50">
        <v>3696</v>
      </c>
      <c r="CK65" s="50">
        <v>4210.5</v>
      </c>
      <c r="CL65" s="50">
        <v>4746</v>
      </c>
      <c r="CM65" s="50">
        <v>5271</v>
      </c>
      <c r="CN65" s="50">
        <v>5785.5</v>
      </c>
      <c r="CO65" s="51"/>
      <c r="CP65" s="51"/>
      <c r="CQ65" s="50"/>
      <c r="CR65" s="50"/>
      <c r="CS65" s="50"/>
      <c r="CT65" s="50"/>
      <c r="CU65" s="50"/>
      <c r="CV65" s="50"/>
      <c r="CW65" s="50"/>
      <c r="CX65" s="50"/>
      <c r="CY65" s="50"/>
      <c r="CZ65" s="50"/>
      <c r="DA65" s="50"/>
      <c r="DB65" s="50"/>
      <c r="DC65" s="50"/>
      <c r="DD65" s="50"/>
      <c r="DE65" s="50"/>
      <c r="DF65" s="50"/>
      <c r="DG65" s="50"/>
      <c r="DH65" s="50"/>
      <c r="DI65" s="50"/>
      <c r="DJ65" s="50"/>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v>288</v>
      </c>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v>1212624</v>
      </c>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v>0</v>
      </c>
      <c r="IB65" s="45">
        <v>1212624</v>
      </c>
      <c r="IC65" s="45"/>
      <c r="ID65" s="52" t="s">
        <v>21</v>
      </c>
      <c r="IE65" s="52" t="s">
        <v>21</v>
      </c>
      <c r="IF65" s="52" t="s">
        <v>21</v>
      </c>
      <c r="IG65" s="52" t="s">
        <v>21</v>
      </c>
      <c r="IH65" s="52" t="s">
        <v>21</v>
      </c>
      <c r="II65" s="52" t="s">
        <v>21</v>
      </c>
      <c r="IJ65" s="52" t="s">
        <v>21</v>
      </c>
      <c r="IK65" s="52" t="s">
        <v>21</v>
      </c>
      <c r="IL65" s="52" t="s">
        <v>21</v>
      </c>
      <c r="IM65" s="52" t="s">
        <v>21</v>
      </c>
      <c r="IN65" s="52" t="s">
        <v>21</v>
      </c>
      <c r="IO65" s="52" t="s">
        <v>21</v>
      </c>
      <c r="IP65" s="52" t="s">
        <v>21</v>
      </c>
      <c r="IQ65" s="52" t="s">
        <v>21</v>
      </c>
      <c r="IR65" s="52" t="s">
        <v>21</v>
      </c>
      <c r="IS65" s="52" t="s">
        <v>21</v>
      </c>
      <c r="IT65" s="52" t="s">
        <v>21</v>
      </c>
      <c r="IU65" s="52" t="s">
        <v>21</v>
      </c>
      <c r="IV65" s="52" t="s">
        <v>21</v>
      </c>
      <c r="IW65" s="52" t="s">
        <v>21</v>
      </c>
      <c r="IX65" s="52" t="s">
        <v>22</v>
      </c>
      <c r="IY65" s="52" t="s">
        <v>22</v>
      </c>
      <c r="IZ65" s="52" t="s">
        <v>22</v>
      </c>
      <c r="JA65" s="52" t="s">
        <v>22</v>
      </c>
      <c r="JB65" s="52" t="s">
        <v>22</v>
      </c>
      <c r="JC65" s="52" t="s">
        <v>22</v>
      </c>
      <c r="JD65" s="52" t="s">
        <v>22</v>
      </c>
      <c r="JE65" s="52" t="s">
        <v>22</v>
      </c>
      <c r="JF65" s="52" t="s">
        <v>22</v>
      </c>
      <c r="JG65" s="52" t="s">
        <v>22</v>
      </c>
      <c r="JH65" s="52" t="s">
        <v>22</v>
      </c>
      <c r="JI65" s="52" t="s">
        <v>22</v>
      </c>
      <c r="JJ65" s="52" t="s">
        <v>22</v>
      </c>
      <c r="JK65" s="52" t="s">
        <v>22</v>
      </c>
      <c r="JL65" s="52" t="s">
        <v>1</v>
      </c>
      <c r="JM65" s="52" t="s">
        <v>22</v>
      </c>
      <c r="JN65" s="52" t="s">
        <v>22</v>
      </c>
      <c r="JO65" s="52" t="s">
        <v>22</v>
      </c>
      <c r="JP65" s="52" t="s">
        <v>21</v>
      </c>
      <c r="JQ65" s="52" t="s">
        <v>21</v>
      </c>
      <c r="JR65" s="52"/>
      <c r="JS65" s="52"/>
      <c r="JT65" s="52"/>
      <c r="JU65" s="52"/>
      <c r="JV65" s="52"/>
      <c r="JW65" s="52"/>
      <c r="JX65" s="52"/>
      <c r="JY65" s="52"/>
      <c r="JZ65" s="52"/>
      <c r="KA65" s="52"/>
      <c r="KB65" s="52"/>
      <c r="KC65" s="52"/>
      <c r="KD65" s="52"/>
      <c r="KE65" s="52"/>
      <c r="KF65" s="52"/>
      <c r="KG65" s="52"/>
      <c r="KH65" s="52"/>
      <c r="KI65" s="52"/>
      <c r="KJ65" s="52"/>
      <c r="KK65" s="52"/>
      <c r="KL65" s="52"/>
      <c r="KM65" s="52"/>
      <c r="KN65" s="52"/>
    </row>
    <row r="66" spans="1:300">
      <c r="A66" s="46">
        <v>5</v>
      </c>
      <c r="B66" s="43" t="s">
        <v>124</v>
      </c>
      <c r="C66" s="43"/>
      <c r="D66" s="43"/>
      <c r="E66" s="40" t="s">
        <v>69</v>
      </c>
      <c r="F66" s="43" t="s">
        <v>172</v>
      </c>
      <c r="G66" s="43" t="s">
        <v>173</v>
      </c>
      <c r="H66" s="43" t="s">
        <v>174</v>
      </c>
      <c r="I66" s="43" t="s">
        <v>175</v>
      </c>
      <c r="J66" s="43" t="s">
        <v>176</v>
      </c>
      <c r="K66" s="43">
        <v>3414</v>
      </c>
      <c r="L66" s="43" t="s">
        <v>198</v>
      </c>
      <c r="M66" s="43" t="s">
        <v>178</v>
      </c>
      <c r="N66" s="43" t="s">
        <v>199</v>
      </c>
      <c r="O66" s="43" t="s">
        <v>200</v>
      </c>
      <c r="P66" s="43" t="s">
        <v>201</v>
      </c>
      <c r="Q66" s="43" t="s">
        <v>202</v>
      </c>
      <c r="R66" s="43" t="s">
        <v>183</v>
      </c>
      <c r="S66" s="43" t="s">
        <v>184</v>
      </c>
      <c r="T66" s="47" t="s">
        <v>33</v>
      </c>
      <c r="U66" s="47">
        <v>1</v>
      </c>
      <c r="V66" s="43"/>
      <c r="W66" s="40"/>
      <c r="X66" s="40"/>
      <c r="Y66" s="46"/>
      <c r="Z66" s="40">
        <v>250</v>
      </c>
      <c r="AA66" s="40">
        <v>2.3542857142857145</v>
      </c>
      <c r="AB66" s="40">
        <v>288</v>
      </c>
      <c r="AC66" s="40">
        <v>280</v>
      </c>
      <c r="AD66" s="45">
        <v>0</v>
      </c>
      <c r="AE66" s="45">
        <v>250</v>
      </c>
      <c r="AF66" s="45">
        <v>-1</v>
      </c>
      <c r="AG66" s="45">
        <v>950</v>
      </c>
      <c r="AH66" s="45">
        <v>250</v>
      </c>
      <c r="AI66" s="45"/>
      <c r="AJ66" s="45">
        <v>7.0628571428571441</v>
      </c>
      <c r="AK66" s="45">
        <v>2.3542857142857145</v>
      </c>
      <c r="AL66" s="45"/>
      <c r="AM66" s="45">
        <v>0</v>
      </c>
      <c r="AN66" s="45">
        <v>250</v>
      </c>
      <c r="AO66" s="45"/>
      <c r="AP66" s="45">
        <v>288</v>
      </c>
      <c r="AQ66" s="45">
        <v>288</v>
      </c>
      <c r="AR66" s="45"/>
      <c r="AS66" s="48"/>
      <c r="AT66" s="48"/>
      <c r="AU66" s="48"/>
      <c r="AV66" s="49" t="s">
        <v>20</v>
      </c>
      <c r="AW66" s="40"/>
      <c r="AX66" s="40"/>
      <c r="AY66" s="40"/>
      <c r="AZ66" s="40"/>
      <c r="BA66" s="40"/>
      <c r="BB66" s="40"/>
      <c r="BC66" s="50">
        <v>30000</v>
      </c>
      <c r="BD66" s="50">
        <v>28000</v>
      </c>
      <c r="BE66" s="50">
        <v>33000</v>
      </c>
      <c r="BF66" s="50">
        <v>32000</v>
      </c>
      <c r="BG66" s="50">
        <v>45000</v>
      </c>
      <c r="BH66" s="50">
        <v>43000</v>
      </c>
      <c r="BI66" s="51"/>
      <c r="BJ66" s="51"/>
      <c r="BK66" s="51"/>
      <c r="BL66" s="51"/>
      <c r="BM66" s="51"/>
      <c r="BN66" s="51"/>
      <c r="BO66" s="51"/>
      <c r="BP66" s="51"/>
      <c r="BQ66" s="51"/>
      <c r="BR66" s="51"/>
      <c r="BS66" s="51"/>
      <c r="BT66" s="51"/>
      <c r="BU66" s="51"/>
      <c r="BV66" s="51"/>
      <c r="BW66" s="50">
        <v>1230</v>
      </c>
      <c r="BX66" s="50">
        <v>1380</v>
      </c>
      <c r="BY66" s="50">
        <v>1500</v>
      </c>
      <c r="BZ66" s="50">
        <v>1695</v>
      </c>
      <c r="CA66" s="50">
        <v>1845</v>
      </c>
      <c r="CB66" s="50">
        <v>2145</v>
      </c>
      <c r="CC66" s="50">
        <v>2460</v>
      </c>
      <c r="CD66" s="50">
        <v>2760</v>
      </c>
      <c r="CE66" s="50">
        <v>3060</v>
      </c>
      <c r="CF66" s="50">
        <v>3375</v>
      </c>
      <c r="CG66" s="50">
        <v>3675</v>
      </c>
      <c r="CH66" s="50">
        <v>3870</v>
      </c>
      <c r="CI66" s="50">
        <v>4515</v>
      </c>
      <c r="CJ66" s="50">
        <v>5280</v>
      </c>
      <c r="CK66" s="50">
        <v>6015</v>
      </c>
      <c r="CL66" s="50">
        <v>6780</v>
      </c>
      <c r="CM66" s="50">
        <v>7530</v>
      </c>
      <c r="CN66" s="50">
        <v>8265</v>
      </c>
      <c r="CO66" s="51"/>
      <c r="CP66" s="51"/>
      <c r="CQ66" s="50"/>
      <c r="CR66" s="50"/>
      <c r="CS66" s="50"/>
      <c r="CT66" s="50"/>
      <c r="CU66" s="50"/>
      <c r="CV66" s="50"/>
      <c r="CW66" s="50"/>
      <c r="CX66" s="50"/>
      <c r="CY66" s="50"/>
      <c r="CZ66" s="50"/>
      <c r="DA66" s="50"/>
      <c r="DB66" s="50"/>
      <c r="DC66" s="50"/>
      <c r="DD66" s="50"/>
      <c r="DE66" s="50"/>
      <c r="DF66" s="50"/>
      <c r="DG66" s="50"/>
      <c r="DH66" s="50"/>
      <c r="DI66" s="50"/>
      <c r="DJ66" s="50"/>
      <c r="DK66" s="45">
        <v>400</v>
      </c>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v>288</v>
      </c>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v>12000000</v>
      </c>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v>1300320</v>
      </c>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v>12000000</v>
      </c>
      <c r="IB66" s="45">
        <v>1300320</v>
      </c>
      <c r="IC66" s="45"/>
      <c r="ID66" s="52" t="s">
        <v>1</v>
      </c>
      <c r="IE66" s="52" t="s">
        <v>22</v>
      </c>
      <c r="IF66" s="52" t="s">
        <v>22</v>
      </c>
      <c r="IG66" s="52" t="s">
        <v>22</v>
      </c>
      <c r="IH66" s="52" t="s">
        <v>22</v>
      </c>
      <c r="II66" s="52" t="s">
        <v>22</v>
      </c>
      <c r="IJ66" s="52" t="s">
        <v>21</v>
      </c>
      <c r="IK66" s="52" t="s">
        <v>21</v>
      </c>
      <c r="IL66" s="52" t="s">
        <v>21</v>
      </c>
      <c r="IM66" s="52" t="s">
        <v>21</v>
      </c>
      <c r="IN66" s="52" t="s">
        <v>21</v>
      </c>
      <c r="IO66" s="52" t="s">
        <v>21</v>
      </c>
      <c r="IP66" s="52" t="s">
        <v>21</v>
      </c>
      <c r="IQ66" s="52" t="s">
        <v>21</v>
      </c>
      <c r="IR66" s="52" t="s">
        <v>21</v>
      </c>
      <c r="IS66" s="52" t="s">
        <v>21</v>
      </c>
      <c r="IT66" s="52" t="s">
        <v>21</v>
      </c>
      <c r="IU66" s="52" t="s">
        <v>21</v>
      </c>
      <c r="IV66" s="52" t="s">
        <v>21</v>
      </c>
      <c r="IW66" s="52" t="s">
        <v>21</v>
      </c>
      <c r="IX66" s="52" t="s">
        <v>22</v>
      </c>
      <c r="IY66" s="52" t="s">
        <v>22</v>
      </c>
      <c r="IZ66" s="52" t="s">
        <v>22</v>
      </c>
      <c r="JA66" s="52" t="s">
        <v>22</v>
      </c>
      <c r="JB66" s="52" t="s">
        <v>22</v>
      </c>
      <c r="JC66" s="52" t="s">
        <v>22</v>
      </c>
      <c r="JD66" s="52" t="s">
        <v>22</v>
      </c>
      <c r="JE66" s="52" t="s">
        <v>22</v>
      </c>
      <c r="JF66" s="52" t="s">
        <v>22</v>
      </c>
      <c r="JG66" s="52" t="s">
        <v>22</v>
      </c>
      <c r="JH66" s="52" t="s">
        <v>22</v>
      </c>
      <c r="JI66" s="52" t="s">
        <v>22</v>
      </c>
      <c r="JJ66" s="52" t="s">
        <v>1</v>
      </c>
      <c r="JK66" s="52" t="s">
        <v>22</v>
      </c>
      <c r="JL66" s="52" t="s">
        <v>22</v>
      </c>
      <c r="JM66" s="52" t="s">
        <v>22</v>
      </c>
      <c r="JN66" s="52" t="s">
        <v>22</v>
      </c>
      <c r="JO66" s="52" t="s">
        <v>22</v>
      </c>
      <c r="JP66" s="52" t="s">
        <v>21</v>
      </c>
      <c r="JQ66" s="52" t="s">
        <v>21</v>
      </c>
      <c r="JR66" s="52"/>
      <c r="JS66" s="52"/>
      <c r="JT66" s="52"/>
      <c r="JU66" s="52"/>
      <c r="JV66" s="52"/>
      <c r="JW66" s="52"/>
      <c r="JX66" s="52"/>
      <c r="JY66" s="52"/>
      <c r="JZ66" s="52"/>
      <c r="KA66" s="52"/>
      <c r="KB66" s="52"/>
      <c r="KC66" s="52"/>
      <c r="KD66" s="52"/>
      <c r="KE66" s="52"/>
      <c r="KF66" s="52"/>
      <c r="KG66" s="52"/>
      <c r="KH66" s="52"/>
      <c r="KI66" s="52"/>
      <c r="KJ66" s="52"/>
      <c r="KK66" s="52"/>
      <c r="KL66" s="52"/>
      <c r="KM66" s="52"/>
      <c r="KN66" s="52"/>
    </row>
    <row r="67" spans="1:300">
      <c r="A67" s="46">
        <v>6</v>
      </c>
      <c r="B67" s="43" t="s">
        <v>124</v>
      </c>
      <c r="C67" s="43"/>
      <c r="D67" s="43"/>
      <c r="E67" s="40" t="s">
        <v>69</v>
      </c>
      <c r="F67" s="43" t="s">
        <v>172</v>
      </c>
      <c r="G67" s="43" t="s">
        <v>173</v>
      </c>
      <c r="H67" s="43" t="s">
        <v>174</v>
      </c>
      <c r="I67" s="43" t="s">
        <v>175</v>
      </c>
      <c r="J67" s="43" t="s">
        <v>176</v>
      </c>
      <c r="K67" s="43">
        <v>3416</v>
      </c>
      <c r="L67" s="43" t="s">
        <v>203</v>
      </c>
      <c r="M67" s="43" t="s">
        <v>178</v>
      </c>
      <c r="N67" s="43" t="s">
        <v>204</v>
      </c>
      <c r="O67" s="43" t="s">
        <v>205</v>
      </c>
      <c r="P67" s="43" t="s">
        <v>206</v>
      </c>
      <c r="Q67" s="43" t="s">
        <v>202</v>
      </c>
      <c r="R67" s="43" t="s">
        <v>183</v>
      </c>
      <c r="S67" s="43" t="s">
        <v>184</v>
      </c>
      <c r="T67" s="47" t="s">
        <v>33</v>
      </c>
      <c r="U67" s="47">
        <v>1</v>
      </c>
      <c r="V67" s="43"/>
      <c r="W67" s="40"/>
      <c r="X67" s="40"/>
      <c r="Y67" s="46"/>
      <c r="Z67" s="40">
        <v>350</v>
      </c>
      <c r="AA67" s="40">
        <v>2.3542857142857145</v>
      </c>
      <c r="AB67" s="40">
        <v>400</v>
      </c>
      <c r="AC67" s="40">
        <v>280</v>
      </c>
      <c r="AD67" s="45">
        <v>0</v>
      </c>
      <c r="AE67" s="45">
        <v>350</v>
      </c>
      <c r="AF67" s="45">
        <v>-1</v>
      </c>
      <c r="AG67" s="45">
        <v>350</v>
      </c>
      <c r="AH67" s="45">
        <v>350</v>
      </c>
      <c r="AI67" s="45"/>
      <c r="AJ67" s="45">
        <v>2.3542857142857145</v>
      </c>
      <c r="AK67" s="45">
        <v>2.3542857142857145</v>
      </c>
      <c r="AL67" s="45"/>
      <c r="AM67" s="45">
        <v>0</v>
      </c>
      <c r="AN67" s="45">
        <v>350</v>
      </c>
      <c r="AO67" s="45"/>
      <c r="AP67" s="45">
        <v>0</v>
      </c>
      <c r="AQ67" s="45">
        <v>400</v>
      </c>
      <c r="AR67" s="45"/>
      <c r="AS67" s="48"/>
      <c r="AT67" s="48"/>
      <c r="AU67" s="48"/>
      <c r="AV67" s="49" t="s">
        <v>20</v>
      </c>
      <c r="AW67" s="40"/>
      <c r="AX67" s="40"/>
      <c r="AY67" s="40"/>
      <c r="AZ67" s="40"/>
      <c r="BA67" s="40"/>
      <c r="BB67" s="40"/>
      <c r="BC67" s="51"/>
      <c r="BD67" s="51"/>
      <c r="BE67" s="51"/>
      <c r="BF67" s="51"/>
      <c r="BG67" s="51"/>
      <c r="BH67" s="51"/>
      <c r="BI67" s="51"/>
      <c r="BJ67" s="51"/>
      <c r="BK67" s="51"/>
      <c r="BL67" s="51"/>
      <c r="BM67" s="51"/>
      <c r="BN67" s="51"/>
      <c r="BO67" s="51"/>
      <c r="BP67" s="51"/>
      <c r="BQ67" s="51"/>
      <c r="BR67" s="51"/>
      <c r="BS67" s="51"/>
      <c r="BT67" s="51"/>
      <c r="BU67" s="51"/>
      <c r="BV67" s="51"/>
      <c r="BW67" s="50">
        <v>1230</v>
      </c>
      <c r="BX67" s="50">
        <v>1380</v>
      </c>
      <c r="BY67" s="50">
        <v>1500</v>
      </c>
      <c r="BZ67" s="50">
        <v>1695</v>
      </c>
      <c r="CA67" s="50">
        <v>1845</v>
      </c>
      <c r="CB67" s="50">
        <v>2145</v>
      </c>
      <c r="CC67" s="50">
        <v>2460</v>
      </c>
      <c r="CD67" s="50">
        <v>2760</v>
      </c>
      <c r="CE67" s="50">
        <v>3060</v>
      </c>
      <c r="CF67" s="50">
        <v>3375</v>
      </c>
      <c r="CG67" s="50">
        <v>3675</v>
      </c>
      <c r="CH67" s="50">
        <v>3870</v>
      </c>
      <c r="CI67" s="50">
        <v>4515</v>
      </c>
      <c r="CJ67" s="50">
        <v>5280</v>
      </c>
      <c r="CK67" s="50">
        <v>6015</v>
      </c>
      <c r="CL67" s="50">
        <v>6780</v>
      </c>
      <c r="CM67" s="50">
        <v>7530</v>
      </c>
      <c r="CN67" s="50">
        <v>8265</v>
      </c>
      <c r="CO67" s="51"/>
      <c r="CP67" s="51"/>
      <c r="CQ67" s="50"/>
      <c r="CR67" s="50"/>
      <c r="CS67" s="50"/>
      <c r="CT67" s="50"/>
      <c r="CU67" s="50"/>
      <c r="CV67" s="50"/>
      <c r="CW67" s="50"/>
      <c r="CX67" s="50"/>
      <c r="CY67" s="50"/>
      <c r="CZ67" s="50"/>
      <c r="DA67" s="50"/>
      <c r="DB67" s="50"/>
      <c r="DC67" s="50"/>
      <c r="DD67" s="50"/>
      <c r="DE67" s="50"/>
      <c r="DF67" s="50"/>
      <c r="DG67" s="50"/>
      <c r="DH67" s="50"/>
      <c r="DI67" s="50"/>
      <c r="DJ67" s="50"/>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v>400</v>
      </c>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v>2406000</v>
      </c>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v>0</v>
      </c>
      <c r="IB67" s="45">
        <v>2406000</v>
      </c>
      <c r="IC67" s="45"/>
      <c r="ID67" s="52" t="s">
        <v>21</v>
      </c>
      <c r="IE67" s="52" t="s">
        <v>21</v>
      </c>
      <c r="IF67" s="52" t="s">
        <v>21</v>
      </c>
      <c r="IG67" s="52" t="s">
        <v>21</v>
      </c>
      <c r="IH67" s="52" t="s">
        <v>21</v>
      </c>
      <c r="II67" s="52" t="s">
        <v>21</v>
      </c>
      <c r="IJ67" s="52" t="s">
        <v>21</v>
      </c>
      <c r="IK67" s="52" t="s">
        <v>21</v>
      </c>
      <c r="IL67" s="52" t="s">
        <v>21</v>
      </c>
      <c r="IM67" s="52" t="s">
        <v>21</v>
      </c>
      <c r="IN67" s="52" t="s">
        <v>21</v>
      </c>
      <c r="IO67" s="52" t="s">
        <v>21</v>
      </c>
      <c r="IP67" s="52" t="s">
        <v>21</v>
      </c>
      <c r="IQ67" s="52" t="s">
        <v>21</v>
      </c>
      <c r="IR67" s="52" t="s">
        <v>21</v>
      </c>
      <c r="IS67" s="52" t="s">
        <v>21</v>
      </c>
      <c r="IT67" s="52" t="s">
        <v>21</v>
      </c>
      <c r="IU67" s="52" t="s">
        <v>21</v>
      </c>
      <c r="IV67" s="52" t="s">
        <v>21</v>
      </c>
      <c r="IW67" s="52" t="s">
        <v>21</v>
      </c>
      <c r="IX67" s="52" t="s">
        <v>22</v>
      </c>
      <c r="IY67" s="52" t="s">
        <v>22</v>
      </c>
      <c r="IZ67" s="52" t="s">
        <v>22</v>
      </c>
      <c r="JA67" s="52" t="s">
        <v>22</v>
      </c>
      <c r="JB67" s="52" t="s">
        <v>22</v>
      </c>
      <c r="JC67" s="52" t="s">
        <v>22</v>
      </c>
      <c r="JD67" s="52" t="s">
        <v>22</v>
      </c>
      <c r="JE67" s="52" t="s">
        <v>22</v>
      </c>
      <c r="JF67" s="52" t="s">
        <v>22</v>
      </c>
      <c r="JG67" s="52" t="s">
        <v>22</v>
      </c>
      <c r="JH67" s="52" t="s">
        <v>22</v>
      </c>
      <c r="JI67" s="52" t="s">
        <v>22</v>
      </c>
      <c r="JJ67" s="52" t="s">
        <v>22</v>
      </c>
      <c r="JK67" s="52" t="s">
        <v>22</v>
      </c>
      <c r="JL67" s="52" t="s">
        <v>1</v>
      </c>
      <c r="JM67" s="52" t="s">
        <v>22</v>
      </c>
      <c r="JN67" s="52" t="s">
        <v>22</v>
      </c>
      <c r="JO67" s="52" t="s">
        <v>22</v>
      </c>
      <c r="JP67" s="52" t="s">
        <v>21</v>
      </c>
      <c r="JQ67" s="52" t="s">
        <v>21</v>
      </c>
      <c r="JR67" s="52"/>
      <c r="JS67" s="52"/>
      <c r="JT67" s="52"/>
      <c r="JU67" s="52"/>
      <c r="JV67" s="52"/>
      <c r="JW67" s="52"/>
      <c r="JX67" s="52"/>
      <c r="JY67" s="52"/>
      <c r="JZ67" s="52"/>
      <c r="KA67" s="52"/>
      <c r="KB67" s="52"/>
      <c r="KC67" s="52"/>
      <c r="KD67" s="52"/>
      <c r="KE67" s="52"/>
      <c r="KF67" s="52"/>
      <c r="KG67" s="52"/>
      <c r="KH67" s="52"/>
      <c r="KI67" s="52"/>
      <c r="KJ67" s="52"/>
      <c r="KK67" s="52"/>
      <c r="KL67" s="52"/>
      <c r="KM67" s="52"/>
      <c r="KN67" s="52"/>
    </row>
    <row r="68" spans="1:300">
      <c r="A68" s="46">
        <v>7</v>
      </c>
      <c r="B68" s="43" t="s">
        <v>124</v>
      </c>
      <c r="C68" s="43"/>
      <c r="D68" s="43"/>
      <c r="E68" s="40" t="s">
        <v>69</v>
      </c>
      <c r="F68" s="43" t="s">
        <v>172</v>
      </c>
      <c r="G68" s="43" t="s">
        <v>173</v>
      </c>
      <c r="H68" s="43" t="s">
        <v>174</v>
      </c>
      <c r="I68" s="43" t="s">
        <v>175</v>
      </c>
      <c r="J68" s="43" t="s">
        <v>176</v>
      </c>
      <c r="K68" s="43">
        <v>3516</v>
      </c>
      <c r="L68" s="43" t="s">
        <v>207</v>
      </c>
      <c r="M68" s="43" t="s">
        <v>178</v>
      </c>
      <c r="N68" s="43" t="s">
        <v>208</v>
      </c>
      <c r="O68" s="43" t="s">
        <v>209</v>
      </c>
      <c r="P68" s="43" t="s">
        <v>210</v>
      </c>
      <c r="Q68" s="43" t="s">
        <v>202</v>
      </c>
      <c r="R68" s="43" t="s">
        <v>183</v>
      </c>
      <c r="S68" s="43" t="s">
        <v>184</v>
      </c>
      <c r="T68" s="47" t="s">
        <v>33</v>
      </c>
      <c r="U68" s="47">
        <v>1</v>
      </c>
      <c r="V68" s="43"/>
      <c r="W68" s="40"/>
      <c r="X68" s="40"/>
      <c r="Y68" s="46"/>
      <c r="Z68" s="40">
        <v>350</v>
      </c>
      <c r="AA68" s="40">
        <v>2.3542857142857145</v>
      </c>
      <c r="AB68" s="40">
        <v>288</v>
      </c>
      <c r="AC68" s="40">
        <v>280</v>
      </c>
      <c r="AD68" s="45">
        <v>0</v>
      </c>
      <c r="AE68" s="45">
        <v>350</v>
      </c>
      <c r="AF68" s="45">
        <v>-1</v>
      </c>
      <c r="AG68" s="45">
        <v>350</v>
      </c>
      <c r="AH68" s="45">
        <v>350</v>
      </c>
      <c r="AI68" s="45"/>
      <c r="AJ68" s="45">
        <v>2.3542857142857145</v>
      </c>
      <c r="AK68" s="45">
        <v>2.3542857142857145</v>
      </c>
      <c r="AL68" s="45"/>
      <c r="AM68" s="45">
        <v>0</v>
      </c>
      <c r="AN68" s="45">
        <v>350</v>
      </c>
      <c r="AO68" s="45"/>
      <c r="AP68" s="45">
        <v>112</v>
      </c>
      <c r="AQ68" s="45">
        <v>288</v>
      </c>
      <c r="AR68" s="45"/>
      <c r="AS68" s="48"/>
      <c r="AT68" s="48"/>
      <c r="AU68" s="48"/>
      <c r="AV68" s="49" t="s">
        <v>20</v>
      </c>
      <c r="AW68" s="40"/>
      <c r="AX68" s="40"/>
      <c r="AY68" s="40"/>
      <c r="AZ68" s="40"/>
      <c r="BA68" s="40"/>
      <c r="BB68" s="40"/>
      <c r="BC68" s="51"/>
      <c r="BD68" s="51"/>
      <c r="BE68" s="51"/>
      <c r="BF68" s="51"/>
      <c r="BG68" s="51"/>
      <c r="BH68" s="51"/>
      <c r="BI68" s="51"/>
      <c r="BJ68" s="51"/>
      <c r="BK68" s="51"/>
      <c r="BL68" s="51"/>
      <c r="BM68" s="51"/>
      <c r="BN68" s="51"/>
      <c r="BO68" s="51"/>
      <c r="BP68" s="51"/>
      <c r="BQ68" s="51"/>
      <c r="BR68" s="51"/>
      <c r="BS68" s="51"/>
      <c r="BT68" s="51"/>
      <c r="BU68" s="51"/>
      <c r="BV68" s="51"/>
      <c r="BW68" s="50">
        <v>1230</v>
      </c>
      <c r="BX68" s="50">
        <v>1380</v>
      </c>
      <c r="BY68" s="50">
        <v>1500</v>
      </c>
      <c r="BZ68" s="50">
        <v>1695</v>
      </c>
      <c r="CA68" s="50">
        <v>1845</v>
      </c>
      <c r="CB68" s="50">
        <v>2145</v>
      </c>
      <c r="CC68" s="50">
        <v>2460</v>
      </c>
      <c r="CD68" s="50">
        <v>2760</v>
      </c>
      <c r="CE68" s="50">
        <v>3060</v>
      </c>
      <c r="CF68" s="50">
        <v>3375</v>
      </c>
      <c r="CG68" s="50">
        <v>3675</v>
      </c>
      <c r="CH68" s="50">
        <v>3870</v>
      </c>
      <c r="CI68" s="50">
        <v>4515</v>
      </c>
      <c r="CJ68" s="50">
        <v>5280</v>
      </c>
      <c r="CK68" s="50">
        <v>6015</v>
      </c>
      <c r="CL68" s="50">
        <v>6780</v>
      </c>
      <c r="CM68" s="50">
        <v>7530</v>
      </c>
      <c r="CN68" s="50">
        <v>8265</v>
      </c>
      <c r="CO68" s="51"/>
      <c r="CP68" s="51"/>
      <c r="CQ68" s="50"/>
      <c r="CR68" s="50"/>
      <c r="CS68" s="50"/>
      <c r="CT68" s="50"/>
      <c r="CU68" s="50"/>
      <c r="CV68" s="50"/>
      <c r="CW68" s="50"/>
      <c r="CX68" s="50"/>
      <c r="CY68" s="50"/>
      <c r="CZ68" s="50"/>
      <c r="DA68" s="50"/>
      <c r="DB68" s="50"/>
      <c r="DC68" s="50"/>
      <c r="DD68" s="50"/>
      <c r="DE68" s="50"/>
      <c r="DF68" s="50"/>
      <c r="DG68" s="50"/>
      <c r="DH68" s="50"/>
      <c r="DI68" s="50"/>
      <c r="DJ68" s="50"/>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v>288</v>
      </c>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v>1732320</v>
      </c>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v>0</v>
      </c>
      <c r="IB68" s="45">
        <v>1732320</v>
      </c>
      <c r="IC68" s="45"/>
      <c r="ID68" s="52" t="s">
        <v>21</v>
      </c>
      <c r="IE68" s="52" t="s">
        <v>21</v>
      </c>
      <c r="IF68" s="52" t="s">
        <v>21</v>
      </c>
      <c r="IG68" s="52" t="s">
        <v>21</v>
      </c>
      <c r="IH68" s="52" t="s">
        <v>21</v>
      </c>
      <c r="II68" s="52" t="s">
        <v>21</v>
      </c>
      <c r="IJ68" s="52" t="s">
        <v>21</v>
      </c>
      <c r="IK68" s="52" t="s">
        <v>21</v>
      </c>
      <c r="IL68" s="52" t="s">
        <v>21</v>
      </c>
      <c r="IM68" s="52" t="s">
        <v>21</v>
      </c>
      <c r="IN68" s="52" t="s">
        <v>21</v>
      </c>
      <c r="IO68" s="52" t="s">
        <v>21</v>
      </c>
      <c r="IP68" s="52" t="s">
        <v>21</v>
      </c>
      <c r="IQ68" s="52" t="s">
        <v>21</v>
      </c>
      <c r="IR68" s="52" t="s">
        <v>21</v>
      </c>
      <c r="IS68" s="52" t="s">
        <v>21</v>
      </c>
      <c r="IT68" s="52" t="s">
        <v>21</v>
      </c>
      <c r="IU68" s="52" t="s">
        <v>21</v>
      </c>
      <c r="IV68" s="52" t="s">
        <v>21</v>
      </c>
      <c r="IW68" s="52" t="s">
        <v>21</v>
      </c>
      <c r="IX68" s="52" t="s">
        <v>22</v>
      </c>
      <c r="IY68" s="52" t="s">
        <v>22</v>
      </c>
      <c r="IZ68" s="52" t="s">
        <v>22</v>
      </c>
      <c r="JA68" s="52" t="s">
        <v>22</v>
      </c>
      <c r="JB68" s="52" t="s">
        <v>22</v>
      </c>
      <c r="JC68" s="52" t="s">
        <v>22</v>
      </c>
      <c r="JD68" s="52" t="s">
        <v>22</v>
      </c>
      <c r="JE68" s="52" t="s">
        <v>22</v>
      </c>
      <c r="JF68" s="52" t="s">
        <v>22</v>
      </c>
      <c r="JG68" s="52" t="s">
        <v>22</v>
      </c>
      <c r="JH68" s="52" t="s">
        <v>22</v>
      </c>
      <c r="JI68" s="52" t="s">
        <v>22</v>
      </c>
      <c r="JJ68" s="52" t="s">
        <v>22</v>
      </c>
      <c r="JK68" s="52" t="s">
        <v>22</v>
      </c>
      <c r="JL68" s="52" t="s">
        <v>1</v>
      </c>
      <c r="JM68" s="52" t="s">
        <v>22</v>
      </c>
      <c r="JN68" s="52" t="s">
        <v>22</v>
      </c>
      <c r="JO68" s="52" t="s">
        <v>22</v>
      </c>
      <c r="JP68" s="52" t="s">
        <v>21</v>
      </c>
      <c r="JQ68" s="52" t="s">
        <v>21</v>
      </c>
      <c r="JR68" s="52"/>
      <c r="JS68" s="52"/>
      <c r="JT68" s="52"/>
      <c r="JU68" s="52"/>
      <c r="JV68" s="52"/>
      <c r="JW68" s="52"/>
      <c r="JX68" s="52"/>
      <c r="JY68" s="52"/>
      <c r="JZ68" s="52"/>
      <c r="KA68" s="52"/>
      <c r="KB68" s="52"/>
      <c r="KC68" s="52"/>
      <c r="KD68" s="52"/>
      <c r="KE68" s="52"/>
      <c r="KF68" s="52"/>
      <c r="KG68" s="52"/>
      <c r="KH68" s="52"/>
      <c r="KI68" s="52"/>
      <c r="KJ68" s="52"/>
      <c r="KK68" s="52"/>
      <c r="KL68" s="52"/>
      <c r="KM68" s="52"/>
      <c r="KN68" s="52"/>
    </row>
    <row r="69" spans="1:300">
      <c r="A69" s="46">
        <v>8</v>
      </c>
      <c r="B69" s="43"/>
      <c r="C69" s="43"/>
      <c r="D69" s="43"/>
      <c r="E69" s="40" t="s">
        <v>69</v>
      </c>
      <c r="F69" s="43" t="s">
        <v>211</v>
      </c>
      <c r="G69" s="43" t="s">
        <v>212</v>
      </c>
      <c r="H69" s="43" t="s">
        <v>213</v>
      </c>
      <c r="I69" s="43" t="s">
        <v>214</v>
      </c>
      <c r="J69" s="43" t="s">
        <v>215</v>
      </c>
      <c r="K69" s="43">
        <v>2010</v>
      </c>
      <c r="L69" s="43" t="s">
        <v>216</v>
      </c>
      <c r="M69" s="43" t="s">
        <v>178</v>
      </c>
      <c r="N69" s="43" t="s">
        <v>217</v>
      </c>
      <c r="O69" s="43" t="s">
        <v>218</v>
      </c>
      <c r="P69" s="43" t="s">
        <v>219</v>
      </c>
      <c r="Q69" s="43" t="s">
        <v>215</v>
      </c>
      <c r="R69" s="43" t="s">
        <v>215</v>
      </c>
      <c r="S69" s="43" t="s">
        <v>184</v>
      </c>
      <c r="T69" s="47" t="s">
        <v>220</v>
      </c>
      <c r="U69" s="47">
        <v>1</v>
      </c>
      <c r="V69" s="43"/>
      <c r="W69" s="40"/>
      <c r="X69" s="40"/>
      <c r="Y69" s="46"/>
      <c r="Z69" s="40">
        <v>23</v>
      </c>
      <c r="AA69" s="40">
        <v>8.2142857142857142E-2</v>
      </c>
      <c r="AB69" s="40">
        <v>288</v>
      </c>
      <c r="AC69" s="40">
        <v>280</v>
      </c>
      <c r="AD69" s="45">
        <v>0</v>
      </c>
      <c r="AE69" s="45">
        <v>23</v>
      </c>
      <c r="AF69" s="45">
        <v>-1</v>
      </c>
      <c r="AG69" s="45">
        <v>23</v>
      </c>
      <c r="AH69" s="45">
        <v>23</v>
      </c>
      <c r="AI69" s="45"/>
      <c r="AJ69" s="45">
        <v>8.2142857142857142E-2</v>
      </c>
      <c r="AK69" s="45">
        <v>8.2142857142857142E-2</v>
      </c>
      <c r="AL69" s="45"/>
      <c r="AM69" s="45">
        <v>0</v>
      </c>
      <c r="AN69" s="45">
        <v>23</v>
      </c>
      <c r="AO69" s="45"/>
      <c r="AP69" s="45">
        <v>288</v>
      </c>
      <c r="AQ69" s="45">
        <v>288</v>
      </c>
      <c r="AR69" s="45"/>
      <c r="AS69" s="48"/>
      <c r="AT69" s="48"/>
      <c r="AU69" s="48"/>
      <c r="AV69" s="49" t="s">
        <v>20</v>
      </c>
      <c r="AW69" s="40"/>
      <c r="AX69" s="40"/>
      <c r="AY69" s="40"/>
      <c r="AZ69" s="40"/>
      <c r="BA69" s="40"/>
      <c r="BB69" s="40"/>
      <c r="BC69" s="56"/>
      <c r="BD69" s="51"/>
      <c r="BE69" s="51"/>
      <c r="BF69" s="51"/>
      <c r="BG69" s="51"/>
      <c r="BH69" s="51"/>
      <c r="BI69" s="51"/>
      <c r="BJ69" s="51"/>
      <c r="BK69" s="51"/>
      <c r="BL69" s="51"/>
      <c r="BM69" s="51"/>
      <c r="BN69" s="51"/>
      <c r="BO69" s="51"/>
      <c r="BP69" s="51"/>
      <c r="BQ69" s="51"/>
      <c r="BR69" s="51"/>
      <c r="BS69" s="51"/>
      <c r="BT69" s="51"/>
      <c r="BU69" s="51"/>
      <c r="BV69" s="51"/>
      <c r="BW69" s="50">
        <v>410</v>
      </c>
      <c r="BX69" s="50">
        <v>460</v>
      </c>
      <c r="BY69" s="50">
        <v>500</v>
      </c>
      <c r="BZ69" s="50">
        <v>565</v>
      </c>
      <c r="CA69" s="50">
        <v>615</v>
      </c>
      <c r="CB69" s="50">
        <v>715</v>
      </c>
      <c r="CC69" s="50">
        <v>820</v>
      </c>
      <c r="CD69" s="50">
        <v>920</v>
      </c>
      <c r="CE69" s="50">
        <v>1020</v>
      </c>
      <c r="CF69" s="50">
        <v>1125</v>
      </c>
      <c r="CG69" s="50">
        <v>1225</v>
      </c>
      <c r="CH69" s="50">
        <v>1290</v>
      </c>
      <c r="CI69" s="50">
        <v>1505</v>
      </c>
      <c r="CJ69" s="50">
        <v>1760</v>
      </c>
      <c r="CK69" s="50">
        <v>2005</v>
      </c>
      <c r="CL69" s="50">
        <v>2260</v>
      </c>
      <c r="CM69" s="50">
        <v>2510</v>
      </c>
      <c r="CN69" s="50">
        <v>2755</v>
      </c>
      <c r="CO69" s="51"/>
      <c r="CP69" s="51"/>
      <c r="CQ69" s="50"/>
      <c r="CR69" s="50"/>
      <c r="CS69" s="50"/>
      <c r="CT69" s="50"/>
      <c r="CU69" s="50"/>
      <c r="CV69" s="50"/>
      <c r="CW69" s="50"/>
      <c r="CX69" s="50"/>
      <c r="CY69" s="50"/>
      <c r="CZ69" s="50"/>
      <c r="DA69" s="50"/>
      <c r="DB69" s="50"/>
      <c r="DC69" s="50"/>
      <c r="DD69" s="50"/>
      <c r="DE69" s="50"/>
      <c r="DF69" s="50"/>
      <c r="DG69" s="50"/>
      <c r="DH69" s="50"/>
      <c r="DI69" s="50"/>
      <c r="DJ69" s="50"/>
      <c r="DK69" s="45">
        <v>288</v>
      </c>
      <c r="DL69" s="45"/>
      <c r="DM69" s="45"/>
      <c r="DN69" s="45"/>
      <c r="DO69" s="45"/>
      <c r="DP69" s="45"/>
      <c r="DQ69" s="45"/>
      <c r="DR69" s="45"/>
      <c r="DS69" s="45"/>
      <c r="DT69" s="45"/>
      <c r="DU69" s="45"/>
      <c r="DV69" s="45"/>
      <c r="DW69" s="45"/>
      <c r="DX69" s="45"/>
      <c r="DY69" s="45"/>
      <c r="DZ69" s="45"/>
      <c r="EA69" s="45"/>
      <c r="EB69" s="45"/>
      <c r="EC69" s="45"/>
      <c r="ED69" s="45"/>
      <c r="EE69" s="45"/>
      <c r="EF69" s="45"/>
      <c r="EG69" s="45">
        <v>288</v>
      </c>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v>0</v>
      </c>
      <c r="FT69" s="45"/>
      <c r="FU69" s="45"/>
      <c r="FV69" s="45"/>
      <c r="FW69" s="45"/>
      <c r="FX69" s="45"/>
      <c r="FY69" s="45"/>
      <c r="FZ69" s="45"/>
      <c r="GA69" s="45"/>
      <c r="GB69" s="45"/>
      <c r="GC69" s="45"/>
      <c r="GD69" s="45"/>
      <c r="GE69" s="45"/>
      <c r="GF69" s="45"/>
      <c r="GG69" s="45"/>
      <c r="GH69" s="45"/>
      <c r="GI69" s="45"/>
      <c r="GJ69" s="45"/>
      <c r="GK69" s="45"/>
      <c r="GL69" s="45"/>
      <c r="GM69" s="45"/>
      <c r="GN69" s="45"/>
      <c r="GO69" s="45">
        <v>144000</v>
      </c>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v>0</v>
      </c>
      <c r="IB69" s="45">
        <v>144000</v>
      </c>
      <c r="IC69" s="45"/>
      <c r="ID69" s="52" t="s">
        <v>8</v>
      </c>
      <c r="IE69" s="52" t="s">
        <v>21</v>
      </c>
      <c r="IF69" s="52" t="s">
        <v>21</v>
      </c>
      <c r="IG69" s="52" t="s">
        <v>21</v>
      </c>
      <c r="IH69" s="52" t="s">
        <v>21</v>
      </c>
      <c r="II69" s="52" t="s">
        <v>21</v>
      </c>
      <c r="IJ69" s="52" t="s">
        <v>21</v>
      </c>
      <c r="IK69" s="52" t="s">
        <v>21</v>
      </c>
      <c r="IL69" s="52" t="s">
        <v>21</v>
      </c>
      <c r="IM69" s="52" t="s">
        <v>21</v>
      </c>
      <c r="IN69" s="52" t="s">
        <v>21</v>
      </c>
      <c r="IO69" s="52" t="s">
        <v>21</v>
      </c>
      <c r="IP69" s="52" t="s">
        <v>21</v>
      </c>
      <c r="IQ69" s="52" t="s">
        <v>21</v>
      </c>
      <c r="IR69" s="52" t="s">
        <v>21</v>
      </c>
      <c r="IS69" s="52" t="s">
        <v>21</v>
      </c>
      <c r="IT69" s="52" t="s">
        <v>21</v>
      </c>
      <c r="IU69" s="52" t="s">
        <v>21</v>
      </c>
      <c r="IV69" s="52" t="s">
        <v>21</v>
      </c>
      <c r="IW69" s="52" t="s">
        <v>21</v>
      </c>
      <c r="IX69" s="52" t="s">
        <v>22</v>
      </c>
      <c r="IY69" s="52" t="s">
        <v>22</v>
      </c>
      <c r="IZ69" s="52" t="s">
        <v>1</v>
      </c>
      <c r="JA69" s="52" t="s">
        <v>22</v>
      </c>
      <c r="JB69" s="52" t="s">
        <v>22</v>
      </c>
      <c r="JC69" s="52" t="s">
        <v>22</v>
      </c>
      <c r="JD69" s="52" t="s">
        <v>22</v>
      </c>
      <c r="JE69" s="52" t="s">
        <v>22</v>
      </c>
      <c r="JF69" s="52" t="s">
        <v>22</v>
      </c>
      <c r="JG69" s="52" t="s">
        <v>22</v>
      </c>
      <c r="JH69" s="52" t="s">
        <v>22</v>
      </c>
      <c r="JI69" s="52" t="s">
        <v>22</v>
      </c>
      <c r="JJ69" s="52" t="s">
        <v>22</v>
      </c>
      <c r="JK69" s="52" t="s">
        <v>22</v>
      </c>
      <c r="JL69" s="52" t="s">
        <v>22</v>
      </c>
      <c r="JM69" s="52" t="s">
        <v>22</v>
      </c>
      <c r="JN69" s="52" t="s">
        <v>22</v>
      </c>
      <c r="JO69" s="52" t="s">
        <v>22</v>
      </c>
      <c r="JP69" s="52" t="s">
        <v>21</v>
      </c>
      <c r="JQ69" s="52" t="s">
        <v>21</v>
      </c>
      <c r="JR69" s="52"/>
      <c r="JS69" s="52"/>
      <c r="JT69" s="52"/>
      <c r="JU69" s="52"/>
      <c r="JV69" s="52"/>
      <c r="JW69" s="52"/>
      <c r="JX69" s="52"/>
      <c r="JY69" s="52"/>
      <c r="JZ69" s="52"/>
      <c r="KA69" s="52"/>
      <c r="KB69" s="52"/>
      <c r="KC69" s="52"/>
      <c r="KD69" s="52"/>
      <c r="KE69" s="52"/>
      <c r="KF69" s="52"/>
      <c r="KG69" s="52"/>
      <c r="KH69" s="52"/>
      <c r="KI69" s="52"/>
      <c r="KJ69" s="52"/>
      <c r="KK69" s="52"/>
      <c r="KL69" s="52"/>
      <c r="KM69" s="52"/>
      <c r="KN69" s="52"/>
    </row>
    <row r="70" spans="1:300">
      <c r="A70" s="46">
        <v>9</v>
      </c>
      <c r="B70" s="43"/>
      <c r="C70" s="43"/>
      <c r="D70" s="43"/>
      <c r="E70" s="40" t="s">
        <v>69</v>
      </c>
      <c r="F70" s="43" t="s">
        <v>221</v>
      </c>
      <c r="G70" s="43" t="s">
        <v>222</v>
      </c>
      <c r="H70" s="43" t="s">
        <v>223</v>
      </c>
      <c r="I70" s="43" t="s">
        <v>224</v>
      </c>
      <c r="J70" s="43" t="s">
        <v>225</v>
      </c>
      <c r="K70" s="43">
        <v>6100</v>
      </c>
      <c r="L70" s="43" t="s">
        <v>226</v>
      </c>
      <c r="M70" s="43" t="s">
        <v>178</v>
      </c>
      <c r="N70" s="43" t="s">
        <v>227</v>
      </c>
      <c r="O70" s="43" t="s">
        <v>228</v>
      </c>
      <c r="P70" s="43" t="s">
        <v>213</v>
      </c>
      <c r="Q70" s="43" t="s">
        <v>229</v>
      </c>
      <c r="R70" s="43" t="s">
        <v>230</v>
      </c>
      <c r="S70" s="43" t="s">
        <v>184</v>
      </c>
      <c r="T70" s="47" t="s">
        <v>220</v>
      </c>
      <c r="U70" s="47">
        <v>1</v>
      </c>
      <c r="V70" s="43"/>
      <c r="W70" s="40"/>
      <c r="X70" s="40"/>
      <c r="Y70" s="46"/>
      <c r="Z70" s="40">
        <v>35</v>
      </c>
      <c r="AA70" s="40">
        <v>0.125</v>
      </c>
      <c r="AB70" s="40">
        <v>288</v>
      </c>
      <c r="AC70" s="40">
        <v>280</v>
      </c>
      <c r="AD70" s="45">
        <v>0</v>
      </c>
      <c r="AE70" s="45">
        <v>35</v>
      </c>
      <c r="AF70" s="45">
        <v>-1</v>
      </c>
      <c r="AG70" s="45">
        <v>35</v>
      </c>
      <c r="AH70" s="45">
        <v>35</v>
      </c>
      <c r="AI70" s="45"/>
      <c r="AJ70" s="45">
        <v>0.125</v>
      </c>
      <c r="AK70" s="45">
        <v>0.125</v>
      </c>
      <c r="AL70" s="45"/>
      <c r="AM70" s="45">
        <v>0</v>
      </c>
      <c r="AN70" s="45">
        <v>35</v>
      </c>
      <c r="AO70" s="45"/>
      <c r="AP70" s="45">
        <v>288</v>
      </c>
      <c r="AQ70" s="45">
        <v>288</v>
      </c>
      <c r="AR70" s="45"/>
      <c r="AS70" s="48"/>
      <c r="AT70" s="48"/>
      <c r="AU70" s="48"/>
      <c r="AV70" s="49" t="s">
        <v>20</v>
      </c>
      <c r="AW70" s="40"/>
      <c r="AX70" s="40"/>
      <c r="AY70" s="40"/>
      <c r="AZ70" s="40"/>
      <c r="BA70" s="40"/>
      <c r="BB70" s="40"/>
      <c r="BC70" s="56"/>
      <c r="BD70" s="51"/>
      <c r="BE70" s="51"/>
      <c r="BF70" s="51"/>
      <c r="BG70" s="51"/>
      <c r="BH70" s="51"/>
      <c r="BI70" s="51"/>
      <c r="BJ70" s="51"/>
      <c r="BK70" s="51"/>
      <c r="BL70" s="51"/>
      <c r="BM70" s="51"/>
      <c r="BN70" s="51"/>
      <c r="BO70" s="51"/>
      <c r="BP70" s="51"/>
      <c r="BQ70" s="51"/>
      <c r="BR70" s="51"/>
      <c r="BS70" s="51"/>
      <c r="BT70" s="51"/>
      <c r="BU70" s="51"/>
      <c r="BV70" s="51"/>
      <c r="BW70" s="50">
        <v>410</v>
      </c>
      <c r="BX70" s="50">
        <v>460</v>
      </c>
      <c r="BY70" s="50">
        <v>500</v>
      </c>
      <c r="BZ70" s="50">
        <v>565</v>
      </c>
      <c r="CA70" s="50">
        <v>615</v>
      </c>
      <c r="CB70" s="50">
        <v>715</v>
      </c>
      <c r="CC70" s="50">
        <v>820</v>
      </c>
      <c r="CD70" s="50">
        <v>920</v>
      </c>
      <c r="CE70" s="50">
        <v>1020</v>
      </c>
      <c r="CF70" s="50">
        <v>1125</v>
      </c>
      <c r="CG70" s="50">
        <v>1225</v>
      </c>
      <c r="CH70" s="50">
        <v>1290</v>
      </c>
      <c r="CI70" s="50">
        <v>1505</v>
      </c>
      <c r="CJ70" s="50">
        <v>1760</v>
      </c>
      <c r="CK70" s="50">
        <v>2005</v>
      </c>
      <c r="CL70" s="50">
        <v>2260</v>
      </c>
      <c r="CM70" s="50">
        <v>2510</v>
      </c>
      <c r="CN70" s="50">
        <v>2755</v>
      </c>
      <c r="CO70" s="51"/>
      <c r="CP70" s="51"/>
      <c r="CQ70" s="50"/>
      <c r="CR70" s="50"/>
      <c r="CS70" s="50"/>
      <c r="CT70" s="50"/>
      <c r="CU70" s="50"/>
      <c r="CV70" s="50"/>
      <c r="CW70" s="50"/>
      <c r="CX70" s="50"/>
      <c r="CY70" s="50"/>
      <c r="CZ70" s="50"/>
      <c r="DA70" s="50"/>
      <c r="DB70" s="50"/>
      <c r="DC70" s="50"/>
      <c r="DD70" s="50"/>
      <c r="DE70" s="50"/>
      <c r="DF70" s="50"/>
      <c r="DG70" s="50"/>
      <c r="DH70" s="50"/>
      <c r="DI70" s="50"/>
      <c r="DJ70" s="50"/>
      <c r="DK70" s="45">
        <v>288</v>
      </c>
      <c r="DL70" s="45"/>
      <c r="DM70" s="45"/>
      <c r="DN70" s="45"/>
      <c r="DO70" s="45"/>
      <c r="DP70" s="45"/>
      <c r="DQ70" s="45"/>
      <c r="DR70" s="45"/>
      <c r="DS70" s="45"/>
      <c r="DT70" s="45"/>
      <c r="DU70" s="45"/>
      <c r="DV70" s="45"/>
      <c r="DW70" s="45"/>
      <c r="DX70" s="45"/>
      <c r="DY70" s="45"/>
      <c r="DZ70" s="45"/>
      <c r="EA70" s="45"/>
      <c r="EB70" s="45"/>
      <c r="EC70" s="45"/>
      <c r="ED70" s="45"/>
      <c r="EE70" s="45"/>
      <c r="EF70" s="45"/>
      <c r="EG70" s="45"/>
      <c r="EH70" s="45">
        <v>288</v>
      </c>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v>0</v>
      </c>
      <c r="FT70" s="45"/>
      <c r="FU70" s="45"/>
      <c r="FV70" s="45"/>
      <c r="FW70" s="45"/>
      <c r="FX70" s="45"/>
      <c r="FY70" s="45"/>
      <c r="FZ70" s="45"/>
      <c r="GA70" s="45"/>
      <c r="GB70" s="45"/>
      <c r="GC70" s="45"/>
      <c r="GD70" s="45"/>
      <c r="GE70" s="45"/>
      <c r="GF70" s="45"/>
      <c r="GG70" s="45"/>
      <c r="GH70" s="45"/>
      <c r="GI70" s="45"/>
      <c r="GJ70" s="45"/>
      <c r="GK70" s="45"/>
      <c r="GL70" s="45"/>
      <c r="GM70" s="45"/>
      <c r="GN70" s="45"/>
      <c r="GO70" s="45"/>
      <c r="GP70" s="45">
        <v>162720</v>
      </c>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v>0</v>
      </c>
      <c r="IB70" s="45">
        <v>162720</v>
      </c>
      <c r="IC70" s="45"/>
      <c r="ID70" s="52" t="s">
        <v>8</v>
      </c>
      <c r="IE70" s="52" t="s">
        <v>21</v>
      </c>
      <c r="IF70" s="52" t="s">
        <v>21</v>
      </c>
      <c r="IG70" s="52" t="s">
        <v>21</v>
      </c>
      <c r="IH70" s="52" t="s">
        <v>21</v>
      </c>
      <c r="II70" s="52" t="s">
        <v>21</v>
      </c>
      <c r="IJ70" s="52" t="s">
        <v>21</v>
      </c>
      <c r="IK70" s="52" t="s">
        <v>21</v>
      </c>
      <c r="IL70" s="52" t="s">
        <v>21</v>
      </c>
      <c r="IM70" s="52" t="s">
        <v>21</v>
      </c>
      <c r="IN70" s="52" t="s">
        <v>21</v>
      </c>
      <c r="IO70" s="52" t="s">
        <v>21</v>
      </c>
      <c r="IP70" s="52" t="s">
        <v>21</v>
      </c>
      <c r="IQ70" s="52" t="s">
        <v>21</v>
      </c>
      <c r="IR70" s="52" t="s">
        <v>21</v>
      </c>
      <c r="IS70" s="52" t="s">
        <v>21</v>
      </c>
      <c r="IT70" s="52" t="s">
        <v>21</v>
      </c>
      <c r="IU70" s="52" t="s">
        <v>21</v>
      </c>
      <c r="IV70" s="52" t="s">
        <v>21</v>
      </c>
      <c r="IW70" s="52" t="s">
        <v>21</v>
      </c>
      <c r="IX70" s="52" t="s">
        <v>22</v>
      </c>
      <c r="IY70" s="52" t="s">
        <v>22</v>
      </c>
      <c r="IZ70" s="52" t="s">
        <v>22</v>
      </c>
      <c r="JA70" s="52" t="s">
        <v>1</v>
      </c>
      <c r="JB70" s="52" t="s">
        <v>22</v>
      </c>
      <c r="JC70" s="52" t="s">
        <v>22</v>
      </c>
      <c r="JD70" s="52" t="s">
        <v>22</v>
      </c>
      <c r="JE70" s="52" t="s">
        <v>22</v>
      </c>
      <c r="JF70" s="52" t="s">
        <v>22</v>
      </c>
      <c r="JG70" s="52" t="s">
        <v>22</v>
      </c>
      <c r="JH70" s="52" t="s">
        <v>22</v>
      </c>
      <c r="JI70" s="52" t="s">
        <v>22</v>
      </c>
      <c r="JJ70" s="52" t="s">
        <v>22</v>
      </c>
      <c r="JK70" s="52" t="s">
        <v>22</v>
      </c>
      <c r="JL70" s="52" t="s">
        <v>22</v>
      </c>
      <c r="JM70" s="52" t="s">
        <v>22</v>
      </c>
      <c r="JN70" s="52" t="s">
        <v>22</v>
      </c>
      <c r="JO70" s="52" t="s">
        <v>22</v>
      </c>
      <c r="JP70" s="52" t="s">
        <v>21</v>
      </c>
      <c r="JQ70" s="52" t="s">
        <v>21</v>
      </c>
      <c r="JR70" s="52"/>
      <c r="JS70" s="52"/>
      <c r="JT70" s="52"/>
      <c r="JU70" s="52"/>
      <c r="JV70" s="52"/>
      <c r="JW70" s="52"/>
      <c r="JX70" s="52"/>
      <c r="JY70" s="52"/>
      <c r="JZ70" s="52"/>
      <c r="KA70" s="52"/>
      <c r="KB70" s="52"/>
      <c r="KC70" s="52"/>
      <c r="KD70" s="52"/>
      <c r="KE70" s="52"/>
      <c r="KF70" s="52"/>
      <c r="KG70" s="52"/>
      <c r="KH70" s="52"/>
      <c r="KI70" s="52"/>
      <c r="KJ70" s="52"/>
      <c r="KK70" s="52"/>
      <c r="KL70" s="52"/>
      <c r="KM70" s="52"/>
      <c r="KN70" s="52"/>
    </row>
    <row r="71" spans="1:300">
      <c r="A71" s="46">
        <v>10</v>
      </c>
      <c r="B71" s="43"/>
      <c r="C71" s="43"/>
      <c r="D71" s="43"/>
      <c r="E71" s="40" t="s">
        <v>69</v>
      </c>
      <c r="F71" s="43" t="s">
        <v>231</v>
      </c>
      <c r="G71" s="43" t="s">
        <v>232</v>
      </c>
      <c r="H71" s="43" t="s">
        <v>233</v>
      </c>
      <c r="I71" s="43" t="s">
        <v>234</v>
      </c>
      <c r="J71" s="43" t="s">
        <v>235</v>
      </c>
      <c r="K71" s="43">
        <v>6311</v>
      </c>
      <c r="L71" s="43" t="s">
        <v>236</v>
      </c>
      <c r="M71" s="43" t="s">
        <v>178</v>
      </c>
      <c r="N71" s="43" t="s">
        <v>237</v>
      </c>
      <c r="O71" s="43" t="s">
        <v>238</v>
      </c>
      <c r="P71" s="43" t="s">
        <v>239</v>
      </c>
      <c r="Q71" s="43" t="s">
        <v>240</v>
      </c>
      <c r="R71" s="43" t="s">
        <v>230</v>
      </c>
      <c r="S71" s="43" t="s">
        <v>184</v>
      </c>
      <c r="T71" s="47" t="s">
        <v>220</v>
      </c>
      <c r="U71" s="47">
        <v>1</v>
      </c>
      <c r="V71" s="43"/>
      <c r="W71" s="40"/>
      <c r="X71" s="40"/>
      <c r="Y71" s="46"/>
      <c r="Z71" s="40">
        <v>24</v>
      </c>
      <c r="AA71" s="40">
        <v>8.5714285714285715E-2</v>
      </c>
      <c r="AB71" s="40">
        <v>288</v>
      </c>
      <c r="AC71" s="40">
        <v>280</v>
      </c>
      <c r="AD71" s="45">
        <v>0</v>
      </c>
      <c r="AE71" s="45">
        <v>24</v>
      </c>
      <c r="AF71" s="45">
        <v>-1</v>
      </c>
      <c r="AG71" s="45">
        <v>24</v>
      </c>
      <c r="AH71" s="45">
        <v>24</v>
      </c>
      <c r="AI71" s="45"/>
      <c r="AJ71" s="45">
        <v>8.5714285714285715E-2</v>
      </c>
      <c r="AK71" s="45">
        <v>8.5714285714285715E-2</v>
      </c>
      <c r="AL71" s="45"/>
      <c r="AM71" s="45">
        <v>0</v>
      </c>
      <c r="AN71" s="45">
        <v>24</v>
      </c>
      <c r="AO71" s="45"/>
      <c r="AP71" s="45">
        <v>288</v>
      </c>
      <c r="AQ71" s="45">
        <v>288</v>
      </c>
      <c r="AR71" s="45"/>
      <c r="AS71" s="48"/>
      <c r="AT71" s="48"/>
      <c r="AU71" s="48"/>
      <c r="AV71" s="49" t="s">
        <v>20</v>
      </c>
      <c r="AW71" s="40"/>
      <c r="AX71" s="40"/>
      <c r="AY71" s="40"/>
      <c r="AZ71" s="40"/>
      <c r="BA71" s="40"/>
      <c r="BB71" s="40"/>
      <c r="BC71" s="56"/>
      <c r="BD71" s="51"/>
      <c r="BE71" s="51"/>
      <c r="BF71" s="51"/>
      <c r="BG71" s="51"/>
      <c r="BH71" s="51"/>
      <c r="BI71" s="51"/>
      <c r="BJ71" s="51"/>
      <c r="BK71" s="51"/>
      <c r="BL71" s="51"/>
      <c r="BM71" s="51"/>
      <c r="BN71" s="51"/>
      <c r="BO71" s="51"/>
      <c r="BP71" s="51"/>
      <c r="BQ71" s="51"/>
      <c r="BR71" s="51"/>
      <c r="BS71" s="51"/>
      <c r="BT71" s="51"/>
      <c r="BU71" s="51"/>
      <c r="BV71" s="51"/>
      <c r="BW71" s="50">
        <v>460</v>
      </c>
      <c r="BX71" s="50">
        <v>510</v>
      </c>
      <c r="BY71" s="50">
        <v>550</v>
      </c>
      <c r="BZ71" s="50">
        <v>615</v>
      </c>
      <c r="CA71" s="50">
        <v>665</v>
      </c>
      <c r="CB71" s="50">
        <v>765</v>
      </c>
      <c r="CC71" s="50">
        <v>870</v>
      </c>
      <c r="CD71" s="50">
        <v>970</v>
      </c>
      <c r="CE71" s="50">
        <v>1070</v>
      </c>
      <c r="CF71" s="50">
        <v>1175</v>
      </c>
      <c r="CG71" s="50">
        <v>1275</v>
      </c>
      <c r="CH71" s="50">
        <v>1340</v>
      </c>
      <c r="CI71" s="50">
        <v>1555</v>
      </c>
      <c r="CJ71" s="50">
        <v>1810</v>
      </c>
      <c r="CK71" s="50">
        <v>2055</v>
      </c>
      <c r="CL71" s="50">
        <v>2310</v>
      </c>
      <c r="CM71" s="50">
        <v>2560</v>
      </c>
      <c r="CN71" s="50">
        <v>2805</v>
      </c>
      <c r="CO71" s="51"/>
      <c r="CP71" s="51"/>
      <c r="CQ71" s="50"/>
      <c r="CR71" s="50"/>
      <c r="CS71" s="50"/>
      <c r="CT71" s="50"/>
      <c r="CU71" s="50"/>
      <c r="CV71" s="50"/>
      <c r="CW71" s="50"/>
      <c r="CX71" s="50"/>
      <c r="CY71" s="50"/>
      <c r="CZ71" s="50"/>
      <c r="DA71" s="50"/>
      <c r="DB71" s="50"/>
      <c r="DC71" s="50"/>
      <c r="DD71" s="50"/>
      <c r="DE71" s="50"/>
      <c r="DF71" s="50"/>
      <c r="DG71" s="50"/>
      <c r="DH71" s="50"/>
      <c r="DI71" s="50"/>
      <c r="DJ71" s="50"/>
      <c r="DK71" s="45">
        <v>288</v>
      </c>
      <c r="DL71" s="45"/>
      <c r="DM71" s="45"/>
      <c r="DN71" s="45"/>
      <c r="DO71" s="45"/>
      <c r="DP71" s="45"/>
      <c r="DQ71" s="45"/>
      <c r="DR71" s="45"/>
      <c r="DS71" s="45"/>
      <c r="DT71" s="45"/>
      <c r="DU71" s="45"/>
      <c r="DV71" s="45"/>
      <c r="DW71" s="45"/>
      <c r="DX71" s="45"/>
      <c r="DY71" s="45"/>
      <c r="DZ71" s="45"/>
      <c r="EA71" s="45"/>
      <c r="EB71" s="45"/>
      <c r="EC71" s="45"/>
      <c r="ED71" s="45"/>
      <c r="EE71" s="45"/>
      <c r="EF71" s="45"/>
      <c r="EG71" s="45">
        <v>288</v>
      </c>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v>0</v>
      </c>
      <c r="FT71" s="45"/>
      <c r="FU71" s="45"/>
      <c r="FV71" s="45"/>
      <c r="FW71" s="45"/>
      <c r="FX71" s="45"/>
      <c r="FY71" s="45"/>
      <c r="FZ71" s="45"/>
      <c r="GA71" s="45"/>
      <c r="GB71" s="45"/>
      <c r="GC71" s="45"/>
      <c r="GD71" s="45"/>
      <c r="GE71" s="45"/>
      <c r="GF71" s="45"/>
      <c r="GG71" s="45"/>
      <c r="GH71" s="45"/>
      <c r="GI71" s="45"/>
      <c r="GJ71" s="45"/>
      <c r="GK71" s="45"/>
      <c r="GL71" s="45"/>
      <c r="GM71" s="45"/>
      <c r="GN71" s="45"/>
      <c r="GO71" s="45">
        <v>158400</v>
      </c>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v>0</v>
      </c>
      <c r="IB71" s="45">
        <v>158400</v>
      </c>
      <c r="IC71" s="45"/>
      <c r="ID71" s="52" t="s">
        <v>8</v>
      </c>
      <c r="IE71" s="52" t="s">
        <v>21</v>
      </c>
      <c r="IF71" s="52" t="s">
        <v>21</v>
      </c>
      <c r="IG71" s="52" t="s">
        <v>21</v>
      </c>
      <c r="IH71" s="52" t="s">
        <v>21</v>
      </c>
      <c r="II71" s="52" t="s">
        <v>21</v>
      </c>
      <c r="IJ71" s="52" t="s">
        <v>21</v>
      </c>
      <c r="IK71" s="52" t="s">
        <v>21</v>
      </c>
      <c r="IL71" s="52" t="s">
        <v>21</v>
      </c>
      <c r="IM71" s="52" t="s">
        <v>21</v>
      </c>
      <c r="IN71" s="52" t="s">
        <v>21</v>
      </c>
      <c r="IO71" s="52" t="s">
        <v>21</v>
      </c>
      <c r="IP71" s="52" t="s">
        <v>21</v>
      </c>
      <c r="IQ71" s="52" t="s">
        <v>21</v>
      </c>
      <c r="IR71" s="52" t="s">
        <v>21</v>
      </c>
      <c r="IS71" s="52" t="s">
        <v>21</v>
      </c>
      <c r="IT71" s="52" t="s">
        <v>21</v>
      </c>
      <c r="IU71" s="52" t="s">
        <v>21</v>
      </c>
      <c r="IV71" s="52" t="s">
        <v>21</v>
      </c>
      <c r="IW71" s="52" t="s">
        <v>21</v>
      </c>
      <c r="IX71" s="52" t="s">
        <v>22</v>
      </c>
      <c r="IY71" s="52" t="s">
        <v>22</v>
      </c>
      <c r="IZ71" s="52" t="s">
        <v>1</v>
      </c>
      <c r="JA71" s="52" t="s">
        <v>22</v>
      </c>
      <c r="JB71" s="52" t="s">
        <v>22</v>
      </c>
      <c r="JC71" s="52" t="s">
        <v>22</v>
      </c>
      <c r="JD71" s="52" t="s">
        <v>22</v>
      </c>
      <c r="JE71" s="52" t="s">
        <v>22</v>
      </c>
      <c r="JF71" s="52" t="s">
        <v>22</v>
      </c>
      <c r="JG71" s="52" t="s">
        <v>22</v>
      </c>
      <c r="JH71" s="52" t="s">
        <v>22</v>
      </c>
      <c r="JI71" s="52" t="s">
        <v>22</v>
      </c>
      <c r="JJ71" s="52" t="s">
        <v>22</v>
      </c>
      <c r="JK71" s="52" t="s">
        <v>22</v>
      </c>
      <c r="JL71" s="52" t="s">
        <v>22</v>
      </c>
      <c r="JM71" s="52" t="s">
        <v>22</v>
      </c>
      <c r="JN71" s="52" t="s">
        <v>22</v>
      </c>
      <c r="JO71" s="52" t="s">
        <v>22</v>
      </c>
      <c r="JP71" s="52" t="s">
        <v>21</v>
      </c>
      <c r="JQ71" s="52" t="s">
        <v>21</v>
      </c>
      <c r="JR71" s="52"/>
      <c r="JS71" s="52"/>
      <c r="JT71" s="52"/>
      <c r="JU71" s="52"/>
      <c r="JV71" s="52"/>
      <c r="JW71" s="52"/>
      <c r="JX71" s="52"/>
      <c r="JY71" s="52"/>
      <c r="JZ71" s="52"/>
      <c r="KA71" s="52"/>
      <c r="KB71" s="52"/>
      <c r="KC71" s="52"/>
      <c r="KD71" s="52"/>
      <c r="KE71" s="52"/>
      <c r="KF71" s="52"/>
      <c r="KG71" s="52"/>
      <c r="KH71" s="52"/>
      <c r="KI71" s="52"/>
      <c r="KJ71" s="52"/>
      <c r="KK71" s="52"/>
      <c r="KL71" s="52"/>
      <c r="KM71" s="52"/>
      <c r="KN71" s="52"/>
    </row>
    <row r="72" spans="1:300">
      <c r="A72" s="46">
        <v>1</v>
      </c>
      <c r="B72" s="43" t="s">
        <v>152</v>
      </c>
      <c r="C72" s="43"/>
      <c r="D72" s="43"/>
      <c r="E72" s="40" t="s">
        <v>108</v>
      </c>
      <c r="F72" s="43" t="s">
        <v>172</v>
      </c>
      <c r="G72" s="43" t="s">
        <v>173</v>
      </c>
      <c r="H72" s="43" t="s">
        <v>174</v>
      </c>
      <c r="I72" s="43" t="s">
        <v>175</v>
      </c>
      <c r="J72" s="43" t="s">
        <v>176</v>
      </c>
      <c r="K72" s="43">
        <v>3010</v>
      </c>
      <c r="L72" s="43" t="s">
        <v>177</v>
      </c>
      <c r="M72" s="43" t="s">
        <v>178</v>
      </c>
      <c r="N72" s="43" t="s">
        <v>179</v>
      </c>
      <c r="O72" s="43" t="s">
        <v>180</v>
      </c>
      <c r="P72" s="43" t="s">
        <v>181</v>
      </c>
      <c r="Q72" s="43" t="s">
        <v>182</v>
      </c>
      <c r="R72" s="43" t="s">
        <v>183</v>
      </c>
      <c r="S72" s="43" t="s">
        <v>184</v>
      </c>
      <c r="T72" s="47" t="s">
        <v>33</v>
      </c>
      <c r="U72" s="47">
        <v>1</v>
      </c>
      <c r="V72" s="43"/>
      <c r="W72" s="40"/>
      <c r="X72" s="40"/>
      <c r="Y72" s="46"/>
      <c r="Z72" s="40">
        <v>350</v>
      </c>
      <c r="AA72" s="40">
        <v>1.64</v>
      </c>
      <c r="AB72" s="40">
        <v>288</v>
      </c>
      <c r="AC72" s="40">
        <v>280</v>
      </c>
      <c r="AD72" s="45">
        <v>0</v>
      </c>
      <c r="AE72" s="45">
        <v>350</v>
      </c>
      <c r="AF72" s="45">
        <v>-1</v>
      </c>
      <c r="AG72" s="45">
        <v>1050</v>
      </c>
      <c r="AH72" s="45">
        <v>350</v>
      </c>
      <c r="AI72" s="45"/>
      <c r="AJ72" s="45">
        <v>5.15</v>
      </c>
      <c r="AK72" s="45">
        <v>1.64</v>
      </c>
      <c r="AL72" s="45"/>
      <c r="AM72" s="45">
        <v>0</v>
      </c>
      <c r="AN72" s="45">
        <v>350</v>
      </c>
      <c r="AO72" s="45"/>
      <c r="AP72" s="45">
        <v>288</v>
      </c>
      <c r="AQ72" s="45">
        <v>288</v>
      </c>
      <c r="AR72" s="45"/>
      <c r="AS72" s="48"/>
      <c r="AT72" s="48"/>
      <c r="AU72" s="48"/>
      <c r="AV72" s="49" t="s">
        <v>20</v>
      </c>
      <c r="AW72" s="40"/>
      <c r="AX72" s="40"/>
      <c r="AY72" s="40"/>
      <c r="AZ72" s="40"/>
      <c r="BA72" s="40"/>
      <c r="BB72" s="40"/>
      <c r="BC72" s="57">
        <v>32000</v>
      </c>
      <c r="BD72" s="57">
        <v>30000</v>
      </c>
      <c r="BE72" s="57">
        <v>34000</v>
      </c>
      <c r="BF72" s="57">
        <v>32000</v>
      </c>
      <c r="BG72" s="57">
        <v>45000</v>
      </c>
      <c r="BH72" s="57">
        <v>44000</v>
      </c>
      <c r="BI72" s="51"/>
      <c r="BJ72" s="51"/>
      <c r="BK72" s="51"/>
      <c r="BL72" s="51"/>
      <c r="BM72" s="51"/>
      <c r="BN72" s="51"/>
      <c r="BO72" s="51"/>
      <c r="BP72" s="51"/>
      <c r="BQ72" s="51"/>
      <c r="BR72" s="51"/>
      <c r="BS72" s="51"/>
      <c r="BT72" s="51"/>
      <c r="BU72" s="51"/>
      <c r="BV72" s="51"/>
      <c r="BW72" s="57">
        <v>1260</v>
      </c>
      <c r="BX72" s="57">
        <v>1386</v>
      </c>
      <c r="BY72" s="57">
        <v>1512</v>
      </c>
      <c r="BZ72" s="57">
        <v>1638</v>
      </c>
      <c r="CA72" s="57">
        <v>1819.9999999999998</v>
      </c>
      <c r="CB72" s="57">
        <v>2001.9999999999998</v>
      </c>
      <c r="CC72" s="57">
        <v>2184</v>
      </c>
      <c r="CD72" s="50">
        <v>2366</v>
      </c>
      <c r="CE72" s="50">
        <v>2548</v>
      </c>
      <c r="CF72" s="50">
        <v>2730</v>
      </c>
      <c r="CG72" s="50">
        <v>2912</v>
      </c>
      <c r="CH72" s="50">
        <v>3094</v>
      </c>
      <c r="CI72" s="50">
        <v>3276</v>
      </c>
      <c r="CJ72" s="50">
        <v>3458</v>
      </c>
      <c r="CK72" s="50">
        <v>3639.9999999999995</v>
      </c>
      <c r="CL72" s="50">
        <v>3821.9999999999995</v>
      </c>
      <c r="CM72" s="50">
        <v>4003.9999999999995</v>
      </c>
      <c r="CN72" s="50">
        <v>4186</v>
      </c>
      <c r="CO72" s="51"/>
      <c r="CP72" s="51"/>
      <c r="CQ72" s="50"/>
      <c r="CR72" s="50"/>
      <c r="CS72" s="50"/>
      <c r="CT72" s="50"/>
      <c r="CU72" s="50"/>
      <c r="CV72" s="50"/>
      <c r="CW72" s="50"/>
      <c r="CX72" s="50"/>
      <c r="CY72" s="50"/>
      <c r="CZ72" s="50"/>
      <c r="DA72" s="50"/>
      <c r="DB72" s="50"/>
      <c r="DC72" s="50"/>
      <c r="DD72" s="50"/>
      <c r="DE72" s="50"/>
      <c r="DF72" s="50"/>
      <c r="DG72" s="50"/>
      <c r="DH72" s="50"/>
      <c r="DI72" s="50"/>
      <c r="DJ72" s="50"/>
      <c r="DK72" s="45">
        <v>300</v>
      </c>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v>288</v>
      </c>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v>9600000</v>
      </c>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v>1048319.9999999999</v>
      </c>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v>9600000</v>
      </c>
      <c r="IB72" s="45">
        <v>1048319.9999999999</v>
      </c>
      <c r="IC72" s="45"/>
      <c r="ID72" s="52" t="s">
        <v>1</v>
      </c>
      <c r="IE72" s="52" t="s">
        <v>22</v>
      </c>
      <c r="IF72" s="52" t="s">
        <v>22</v>
      </c>
      <c r="IG72" s="52" t="s">
        <v>22</v>
      </c>
      <c r="IH72" s="52" t="s">
        <v>22</v>
      </c>
      <c r="II72" s="52" t="s">
        <v>22</v>
      </c>
      <c r="IJ72" s="52" t="s">
        <v>21</v>
      </c>
      <c r="IK72" s="52" t="s">
        <v>21</v>
      </c>
      <c r="IL72" s="52" t="s">
        <v>21</v>
      </c>
      <c r="IM72" s="52" t="s">
        <v>21</v>
      </c>
      <c r="IN72" s="52" t="s">
        <v>21</v>
      </c>
      <c r="IO72" s="52" t="s">
        <v>21</v>
      </c>
      <c r="IP72" s="52" t="s">
        <v>21</v>
      </c>
      <c r="IQ72" s="52" t="s">
        <v>21</v>
      </c>
      <c r="IR72" s="52" t="s">
        <v>21</v>
      </c>
      <c r="IS72" s="52" t="s">
        <v>21</v>
      </c>
      <c r="IT72" s="52" t="s">
        <v>21</v>
      </c>
      <c r="IU72" s="52" t="s">
        <v>21</v>
      </c>
      <c r="IV72" s="52" t="s">
        <v>21</v>
      </c>
      <c r="IW72" s="52" t="s">
        <v>21</v>
      </c>
      <c r="IX72" s="52" t="s">
        <v>22</v>
      </c>
      <c r="IY72" s="52" t="s">
        <v>22</v>
      </c>
      <c r="IZ72" s="52" t="s">
        <v>22</v>
      </c>
      <c r="JA72" s="52" t="s">
        <v>22</v>
      </c>
      <c r="JB72" s="52" t="s">
        <v>22</v>
      </c>
      <c r="JC72" s="52" t="s">
        <v>22</v>
      </c>
      <c r="JD72" s="52" t="s">
        <v>22</v>
      </c>
      <c r="JE72" s="52" t="s">
        <v>22</v>
      </c>
      <c r="JF72" s="52" t="s">
        <v>22</v>
      </c>
      <c r="JG72" s="52" t="s">
        <v>22</v>
      </c>
      <c r="JH72" s="52" t="s">
        <v>22</v>
      </c>
      <c r="JI72" s="52" t="s">
        <v>22</v>
      </c>
      <c r="JJ72" s="52" t="s">
        <v>22</v>
      </c>
      <c r="JK72" s="52" t="s">
        <v>22</v>
      </c>
      <c r="JL72" s="52" t="s">
        <v>1</v>
      </c>
      <c r="JM72" s="52" t="s">
        <v>22</v>
      </c>
      <c r="JN72" s="52" t="s">
        <v>22</v>
      </c>
      <c r="JO72" s="52" t="s">
        <v>22</v>
      </c>
      <c r="JP72" s="52" t="s">
        <v>21</v>
      </c>
      <c r="JQ72" s="52" t="s">
        <v>21</v>
      </c>
      <c r="JR72" s="52"/>
      <c r="JS72" s="52"/>
      <c r="JT72" s="52"/>
      <c r="JU72" s="52"/>
      <c r="JV72" s="52"/>
      <c r="JW72" s="52"/>
      <c r="JX72" s="52"/>
      <c r="JY72" s="52"/>
      <c r="JZ72" s="52"/>
      <c r="KA72" s="52"/>
      <c r="KB72" s="52"/>
      <c r="KC72" s="52"/>
      <c r="KD72" s="52"/>
      <c r="KE72" s="52"/>
      <c r="KF72" s="52"/>
      <c r="KG72" s="52"/>
      <c r="KH72" s="52"/>
      <c r="KI72" s="52"/>
      <c r="KJ72" s="52"/>
      <c r="KK72" s="52"/>
      <c r="KL72" s="52"/>
      <c r="KM72" s="52"/>
      <c r="KN72" s="52"/>
    </row>
    <row r="73" spans="1:300">
      <c r="A73" s="46">
        <v>2</v>
      </c>
      <c r="B73" s="43" t="s">
        <v>152</v>
      </c>
      <c r="C73" s="43"/>
      <c r="D73" s="43"/>
      <c r="E73" s="40" t="s">
        <v>108</v>
      </c>
      <c r="F73" s="43" t="s">
        <v>172</v>
      </c>
      <c r="G73" s="43" t="s">
        <v>173</v>
      </c>
      <c r="H73" s="43" t="s">
        <v>174</v>
      </c>
      <c r="I73" s="43" t="s">
        <v>175</v>
      </c>
      <c r="J73" s="43" t="s">
        <v>176</v>
      </c>
      <c r="K73" s="43">
        <v>3011</v>
      </c>
      <c r="L73" s="43" t="s">
        <v>185</v>
      </c>
      <c r="M73" s="43" t="s">
        <v>178</v>
      </c>
      <c r="N73" s="43" t="s">
        <v>186</v>
      </c>
      <c r="O73" s="43" t="s">
        <v>187</v>
      </c>
      <c r="P73" s="43" t="s">
        <v>188</v>
      </c>
      <c r="Q73" s="43" t="s">
        <v>182</v>
      </c>
      <c r="R73" s="43" t="s">
        <v>183</v>
      </c>
      <c r="S73" s="43" t="s">
        <v>184</v>
      </c>
      <c r="T73" s="47" t="s">
        <v>33</v>
      </c>
      <c r="U73" s="47">
        <v>1</v>
      </c>
      <c r="V73" s="43"/>
      <c r="W73" s="40"/>
      <c r="X73" s="40"/>
      <c r="Y73" s="46"/>
      <c r="Z73" s="40">
        <v>350</v>
      </c>
      <c r="AA73" s="40">
        <v>1.25</v>
      </c>
      <c r="AB73" s="40">
        <v>300</v>
      </c>
      <c r="AC73" s="40">
        <v>280</v>
      </c>
      <c r="AD73" s="45">
        <v>0</v>
      </c>
      <c r="AE73" s="45">
        <v>350</v>
      </c>
      <c r="AF73" s="45">
        <v>-1</v>
      </c>
      <c r="AG73" s="45">
        <v>350</v>
      </c>
      <c r="AH73" s="45">
        <v>350</v>
      </c>
      <c r="AI73" s="45"/>
      <c r="AJ73" s="45">
        <v>2.2600000000000002</v>
      </c>
      <c r="AK73" s="45">
        <v>1.25</v>
      </c>
      <c r="AL73" s="45"/>
      <c r="AM73" s="45">
        <v>0</v>
      </c>
      <c r="AN73" s="45">
        <v>350</v>
      </c>
      <c r="AO73" s="45"/>
      <c r="AP73" s="45">
        <v>0</v>
      </c>
      <c r="AQ73" s="45">
        <v>300</v>
      </c>
      <c r="AR73" s="45"/>
      <c r="AS73" s="48"/>
      <c r="AT73" s="48"/>
      <c r="AU73" s="48"/>
      <c r="AV73" s="49" t="s">
        <v>20</v>
      </c>
      <c r="AW73" s="40"/>
      <c r="AX73" s="40"/>
      <c r="AY73" s="40"/>
      <c r="AZ73" s="40"/>
      <c r="BA73" s="40"/>
      <c r="BB73" s="40"/>
      <c r="BC73" s="51"/>
      <c r="BD73" s="51"/>
      <c r="BE73" s="51"/>
      <c r="BF73" s="51"/>
      <c r="BG73" s="51"/>
      <c r="BH73" s="51"/>
      <c r="BI73" s="51"/>
      <c r="BJ73" s="51"/>
      <c r="BK73" s="51"/>
      <c r="BL73" s="51"/>
      <c r="BM73" s="51"/>
      <c r="BN73" s="51"/>
      <c r="BO73" s="51"/>
      <c r="BP73" s="51"/>
      <c r="BQ73" s="51"/>
      <c r="BR73" s="51"/>
      <c r="BS73" s="51"/>
      <c r="BT73" s="51"/>
      <c r="BU73" s="51"/>
      <c r="BV73" s="51"/>
      <c r="BW73" s="57">
        <v>1260</v>
      </c>
      <c r="BX73" s="57">
        <v>1386</v>
      </c>
      <c r="BY73" s="57">
        <v>1512</v>
      </c>
      <c r="BZ73" s="57">
        <v>1638</v>
      </c>
      <c r="CA73" s="57">
        <v>1819.9999999999998</v>
      </c>
      <c r="CB73" s="57">
        <v>2001.9999999999998</v>
      </c>
      <c r="CC73" s="57">
        <v>2184</v>
      </c>
      <c r="CD73" s="50">
        <v>2366</v>
      </c>
      <c r="CE73" s="50">
        <v>2548</v>
      </c>
      <c r="CF73" s="50">
        <v>2730</v>
      </c>
      <c r="CG73" s="50">
        <v>2912</v>
      </c>
      <c r="CH73" s="50">
        <v>3094</v>
      </c>
      <c r="CI73" s="50">
        <v>3276</v>
      </c>
      <c r="CJ73" s="50">
        <v>3458</v>
      </c>
      <c r="CK73" s="50">
        <v>3639.9999999999995</v>
      </c>
      <c r="CL73" s="50">
        <v>3821.9999999999995</v>
      </c>
      <c r="CM73" s="50">
        <v>4003.9999999999995</v>
      </c>
      <c r="CN73" s="50">
        <v>4186</v>
      </c>
      <c r="CO73" s="51"/>
      <c r="CP73" s="51"/>
      <c r="CQ73" s="50"/>
      <c r="CR73" s="50"/>
      <c r="CS73" s="50"/>
      <c r="CT73" s="50"/>
      <c r="CU73" s="50"/>
      <c r="CV73" s="50"/>
      <c r="CW73" s="50"/>
      <c r="CX73" s="50"/>
      <c r="CY73" s="50"/>
      <c r="CZ73" s="50"/>
      <c r="DA73" s="50"/>
      <c r="DB73" s="50"/>
      <c r="DC73" s="50"/>
      <c r="DD73" s="50"/>
      <c r="DE73" s="50"/>
      <c r="DF73" s="50"/>
      <c r="DG73" s="50"/>
      <c r="DH73" s="50"/>
      <c r="DI73" s="50"/>
      <c r="DJ73" s="50"/>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v>300</v>
      </c>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v>1091999.9999999998</v>
      </c>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v>0</v>
      </c>
      <c r="IB73" s="45">
        <v>1091999.9999999998</v>
      </c>
      <c r="IC73" s="45"/>
      <c r="ID73" s="52" t="s">
        <v>21</v>
      </c>
      <c r="IE73" s="52" t="s">
        <v>21</v>
      </c>
      <c r="IF73" s="52" t="s">
        <v>21</v>
      </c>
      <c r="IG73" s="52" t="s">
        <v>21</v>
      </c>
      <c r="IH73" s="52" t="s">
        <v>21</v>
      </c>
      <c r="II73" s="52" t="s">
        <v>21</v>
      </c>
      <c r="IJ73" s="52" t="s">
        <v>21</v>
      </c>
      <c r="IK73" s="52" t="s">
        <v>21</v>
      </c>
      <c r="IL73" s="52" t="s">
        <v>21</v>
      </c>
      <c r="IM73" s="52" t="s">
        <v>21</v>
      </c>
      <c r="IN73" s="52" t="s">
        <v>21</v>
      </c>
      <c r="IO73" s="52" t="s">
        <v>21</v>
      </c>
      <c r="IP73" s="52" t="s">
        <v>21</v>
      </c>
      <c r="IQ73" s="52" t="s">
        <v>21</v>
      </c>
      <c r="IR73" s="52" t="s">
        <v>21</v>
      </c>
      <c r="IS73" s="52" t="s">
        <v>21</v>
      </c>
      <c r="IT73" s="52" t="s">
        <v>21</v>
      </c>
      <c r="IU73" s="52" t="s">
        <v>21</v>
      </c>
      <c r="IV73" s="52" t="s">
        <v>21</v>
      </c>
      <c r="IW73" s="52" t="s">
        <v>21</v>
      </c>
      <c r="IX73" s="52" t="s">
        <v>22</v>
      </c>
      <c r="IY73" s="52" t="s">
        <v>22</v>
      </c>
      <c r="IZ73" s="52" t="s">
        <v>22</v>
      </c>
      <c r="JA73" s="52" t="s">
        <v>22</v>
      </c>
      <c r="JB73" s="52" t="s">
        <v>22</v>
      </c>
      <c r="JC73" s="52" t="s">
        <v>22</v>
      </c>
      <c r="JD73" s="52" t="s">
        <v>22</v>
      </c>
      <c r="JE73" s="52" t="s">
        <v>22</v>
      </c>
      <c r="JF73" s="52" t="s">
        <v>22</v>
      </c>
      <c r="JG73" s="52" t="s">
        <v>22</v>
      </c>
      <c r="JH73" s="52" t="s">
        <v>22</v>
      </c>
      <c r="JI73" s="52" t="s">
        <v>22</v>
      </c>
      <c r="JJ73" s="52" t="s">
        <v>22</v>
      </c>
      <c r="JK73" s="52" t="s">
        <v>22</v>
      </c>
      <c r="JL73" s="52" t="s">
        <v>1</v>
      </c>
      <c r="JM73" s="52" t="s">
        <v>22</v>
      </c>
      <c r="JN73" s="52" t="s">
        <v>22</v>
      </c>
      <c r="JO73" s="52" t="s">
        <v>22</v>
      </c>
      <c r="JP73" s="52" t="s">
        <v>21</v>
      </c>
      <c r="JQ73" s="52" t="s">
        <v>21</v>
      </c>
      <c r="JR73" s="52"/>
      <c r="JS73" s="52"/>
      <c r="JT73" s="52"/>
      <c r="JU73" s="52"/>
      <c r="JV73" s="52"/>
      <c r="JW73" s="52"/>
      <c r="JX73" s="52"/>
      <c r="JY73" s="52"/>
      <c r="JZ73" s="52"/>
      <c r="KA73" s="52"/>
      <c r="KB73" s="52"/>
      <c r="KC73" s="52"/>
      <c r="KD73" s="52"/>
      <c r="KE73" s="52"/>
      <c r="KF73" s="52"/>
      <c r="KG73" s="52"/>
      <c r="KH73" s="52"/>
      <c r="KI73" s="52"/>
      <c r="KJ73" s="52"/>
      <c r="KK73" s="52"/>
      <c r="KL73" s="52"/>
      <c r="KM73" s="52"/>
      <c r="KN73" s="52"/>
    </row>
    <row r="74" spans="1:300">
      <c r="A74" s="46">
        <v>3</v>
      </c>
      <c r="B74" s="43" t="s">
        <v>152</v>
      </c>
      <c r="C74" s="43"/>
      <c r="D74" s="43"/>
      <c r="E74" s="40" t="s">
        <v>108</v>
      </c>
      <c r="F74" s="43" t="s">
        <v>172</v>
      </c>
      <c r="G74" s="43" t="s">
        <v>173</v>
      </c>
      <c r="H74" s="43" t="s">
        <v>174</v>
      </c>
      <c r="I74" s="43" t="s">
        <v>175</v>
      </c>
      <c r="J74" s="43" t="s">
        <v>176</v>
      </c>
      <c r="K74" s="43">
        <v>3320</v>
      </c>
      <c r="L74" s="43" t="s">
        <v>189</v>
      </c>
      <c r="M74" s="43" t="s">
        <v>178</v>
      </c>
      <c r="N74" s="43" t="s">
        <v>190</v>
      </c>
      <c r="O74" s="43" t="s">
        <v>191</v>
      </c>
      <c r="P74" s="43" t="s">
        <v>192</v>
      </c>
      <c r="Q74" s="43" t="s">
        <v>193</v>
      </c>
      <c r="R74" s="43" t="s">
        <v>183</v>
      </c>
      <c r="S74" s="43" t="s">
        <v>184</v>
      </c>
      <c r="T74" s="47" t="s">
        <v>33</v>
      </c>
      <c r="U74" s="47">
        <v>1</v>
      </c>
      <c r="V74" s="43"/>
      <c r="W74" s="40"/>
      <c r="X74" s="40"/>
      <c r="Y74" s="46"/>
      <c r="Z74" s="40">
        <v>350</v>
      </c>
      <c r="AA74" s="40">
        <v>2.2600000000000002</v>
      </c>
      <c r="AB74" s="40">
        <v>288</v>
      </c>
      <c r="AC74" s="40">
        <v>280</v>
      </c>
      <c r="AD74" s="45">
        <v>0</v>
      </c>
      <c r="AE74" s="45">
        <v>350</v>
      </c>
      <c r="AF74" s="45">
        <v>-1</v>
      </c>
      <c r="AG74" s="45">
        <v>350</v>
      </c>
      <c r="AH74" s="45">
        <v>350</v>
      </c>
      <c r="AI74" s="45"/>
      <c r="AJ74" s="45">
        <v>1.25</v>
      </c>
      <c r="AK74" s="45">
        <v>2.2600000000000002</v>
      </c>
      <c r="AL74" s="45"/>
      <c r="AM74" s="45">
        <v>0</v>
      </c>
      <c r="AN74" s="45">
        <v>350</v>
      </c>
      <c r="AO74" s="45"/>
      <c r="AP74" s="45">
        <v>12</v>
      </c>
      <c r="AQ74" s="45">
        <v>288</v>
      </c>
      <c r="AR74" s="45"/>
      <c r="AS74" s="48"/>
      <c r="AT74" s="48"/>
      <c r="AU74" s="48"/>
      <c r="AV74" s="49" t="s">
        <v>20</v>
      </c>
      <c r="AW74" s="40"/>
      <c r="AX74" s="40"/>
      <c r="AY74" s="40"/>
      <c r="AZ74" s="40"/>
      <c r="BA74" s="40"/>
      <c r="BB74" s="40"/>
      <c r="BC74" s="51"/>
      <c r="BD74" s="51"/>
      <c r="BE74" s="51"/>
      <c r="BF74" s="51"/>
      <c r="BG74" s="51"/>
      <c r="BH74" s="51"/>
      <c r="BI74" s="51"/>
      <c r="BJ74" s="51"/>
      <c r="BK74" s="51"/>
      <c r="BL74" s="51"/>
      <c r="BM74" s="51"/>
      <c r="BN74" s="51"/>
      <c r="BO74" s="51"/>
      <c r="BP74" s="51"/>
      <c r="BQ74" s="51"/>
      <c r="BR74" s="51"/>
      <c r="BS74" s="51"/>
      <c r="BT74" s="51"/>
      <c r="BU74" s="51"/>
      <c r="BV74" s="51"/>
      <c r="BW74" s="57">
        <v>1260</v>
      </c>
      <c r="BX74" s="57">
        <v>1386</v>
      </c>
      <c r="BY74" s="57">
        <v>1512</v>
      </c>
      <c r="BZ74" s="57">
        <v>1638</v>
      </c>
      <c r="CA74" s="57">
        <v>1819.9999999999998</v>
      </c>
      <c r="CB74" s="57">
        <v>2001.9999999999998</v>
      </c>
      <c r="CC74" s="50">
        <v>2184</v>
      </c>
      <c r="CD74" s="50">
        <v>2366</v>
      </c>
      <c r="CE74" s="50">
        <v>2548</v>
      </c>
      <c r="CF74" s="50">
        <v>2730</v>
      </c>
      <c r="CG74" s="50">
        <v>2912</v>
      </c>
      <c r="CH74" s="50">
        <v>3094</v>
      </c>
      <c r="CI74" s="50">
        <v>3276</v>
      </c>
      <c r="CJ74" s="50">
        <v>3458</v>
      </c>
      <c r="CK74" s="50">
        <v>3639.9999999999995</v>
      </c>
      <c r="CL74" s="50">
        <v>3821.9999999999995</v>
      </c>
      <c r="CM74" s="50">
        <v>4003.9999999999995</v>
      </c>
      <c r="CN74" s="50">
        <v>4186</v>
      </c>
      <c r="CO74" s="51"/>
      <c r="CP74" s="51"/>
      <c r="CQ74" s="50"/>
      <c r="CR74" s="50"/>
      <c r="CS74" s="50"/>
      <c r="CT74" s="50"/>
      <c r="CU74" s="50"/>
      <c r="CV74" s="50"/>
      <c r="CW74" s="50"/>
      <c r="CX74" s="50"/>
      <c r="CY74" s="50"/>
      <c r="CZ74" s="50"/>
      <c r="DA74" s="50"/>
      <c r="DB74" s="50"/>
      <c r="DC74" s="50"/>
      <c r="DD74" s="50"/>
      <c r="DE74" s="50"/>
      <c r="DF74" s="50"/>
      <c r="DG74" s="50"/>
      <c r="DH74" s="50"/>
      <c r="DI74" s="50"/>
      <c r="DJ74" s="50"/>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v>288</v>
      </c>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v>1048319.9999999999</v>
      </c>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v>0</v>
      </c>
      <c r="IB74" s="45">
        <v>1048319.9999999999</v>
      </c>
      <c r="IC74" s="45"/>
      <c r="ID74" s="52" t="s">
        <v>21</v>
      </c>
      <c r="IE74" s="52" t="s">
        <v>21</v>
      </c>
      <c r="IF74" s="52" t="s">
        <v>21</v>
      </c>
      <c r="IG74" s="52" t="s">
        <v>21</v>
      </c>
      <c r="IH74" s="52" t="s">
        <v>21</v>
      </c>
      <c r="II74" s="52" t="s">
        <v>21</v>
      </c>
      <c r="IJ74" s="52" t="s">
        <v>21</v>
      </c>
      <c r="IK74" s="52" t="s">
        <v>21</v>
      </c>
      <c r="IL74" s="52" t="s">
        <v>21</v>
      </c>
      <c r="IM74" s="52" t="s">
        <v>21</v>
      </c>
      <c r="IN74" s="52" t="s">
        <v>21</v>
      </c>
      <c r="IO74" s="52" t="s">
        <v>21</v>
      </c>
      <c r="IP74" s="52" t="s">
        <v>21</v>
      </c>
      <c r="IQ74" s="52" t="s">
        <v>21</v>
      </c>
      <c r="IR74" s="52" t="s">
        <v>21</v>
      </c>
      <c r="IS74" s="52" t="s">
        <v>21</v>
      </c>
      <c r="IT74" s="52" t="s">
        <v>21</v>
      </c>
      <c r="IU74" s="52" t="s">
        <v>21</v>
      </c>
      <c r="IV74" s="52" t="s">
        <v>21</v>
      </c>
      <c r="IW74" s="52" t="s">
        <v>21</v>
      </c>
      <c r="IX74" s="52" t="s">
        <v>22</v>
      </c>
      <c r="IY74" s="52" t="s">
        <v>22</v>
      </c>
      <c r="IZ74" s="52" t="s">
        <v>22</v>
      </c>
      <c r="JA74" s="52" t="s">
        <v>22</v>
      </c>
      <c r="JB74" s="52" t="s">
        <v>22</v>
      </c>
      <c r="JC74" s="52" t="s">
        <v>22</v>
      </c>
      <c r="JD74" s="52" t="s">
        <v>22</v>
      </c>
      <c r="JE74" s="52" t="s">
        <v>22</v>
      </c>
      <c r="JF74" s="52" t="s">
        <v>22</v>
      </c>
      <c r="JG74" s="52" t="s">
        <v>22</v>
      </c>
      <c r="JH74" s="52" t="s">
        <v>22</v>
      </c>
      <c r="JI74" s="52" t="s">
        <v>22</v>
      </c>
      <c r="JJ74" s="52" t="s">
        <v>22</v>
      </c>
      <c r="JK74" s="52" t="s">
        <v>22</v>
      </c>
      <c r="JL74" s="52" t="s">
        <v>1</v>
      </c>
      <c r="JM74" s="52" t="s">
        <v>22</v>
      </c>
      <c r="JN74" s="52" t="s">
        <v>22</v>
      </c>
      <c r="JO74" s="52" t="s">
        <v>22</v>
      </c>
      <c r="JP74" s="52" t="s">
        <v>21</v>
      </c>
      <c r="JQ74" s="52" t="s">
        <v>21</v>
      </c>
      <c r="JR74" s="52"/>
      <c r="JS74" s="52"/>
      <c r="JT74" s="52"/>
      <c r="JU74" s="52"/>
      <c r="JV74" s="52"/>
      <c r="JW74" s="52"/>
      <c r="JX74" s="52"/>
      <c r="JY74" s="52"/>
      <c r="JZ74" s="52"/>
      <c r="KA74" s="52"/>
      <c r="KB74" s="52"/>
      <c r="KC74" s="52"/>
      <c r="KD74" s="52"/>
      <c r="KE74" s="52"/>
      <c r="KF74" s="52"/>
      <c r="KG74" s="52"/>
      <c r="KH74" s="52"/>
      <c r="KI74" s="52"/>
      <c r="KJ74" s="52"/>
      <c r="KK74" s="52"/>
      <c r="KL74" s="52"/>
      <c r="KM74" s="52"/>
      <c r="KN74" s="52"/>
    </row>
    <row r="75" spans="1:300">
      <c r="A75" s="46">
        <v>4</v>
      </c>
      <c r="B75" s="43"/>
      <c r="C75" s="43"/>
      <c r="D75" s="43"/>
      <c r="E75" s="40" t="s">
        <v>108</v>
      </c>
      <c r="F75" s="43" t="s">
        <v>172</v>
      </c>
      <c r="G75" s="43" t="s">
        <v>173</v>
      </c>
      <c r="H75" s="43" t="s">
        <v>174</v>
      </c>
      <c r="I75" s="43" t="s">
        <v>175</v>
      </c>
      <c r="J75" s="43" t="s">
        <v>176</v>
      </c>
      <c r="K75" s="43">
        <v>3323</v>
      </c>
      <c r="L75" s="43" t="s">
        <v>194</v>
      </c>
      <c r="M75" s="43" t="s">
        <v>178</v>
      </c>
      <c r="N75" s="43" t="s">
        <v>195</v>
      </c>
      <c r="O75" s="43" t="s">
        <v>196</v>
      </c>
      <c r="P75" s="43" t="s">
        <v>197</v>
      </c>
      <c r="Q75" s="43" t="s">
        <v>193</v>
      </c>
      <c r="R75" s="43" t="s">
        <v>183</v>
      </c>
      <c r="S75" s="43" t="s">
        <v>184</v>
      </c>
      <c r="T75" s="47" t="s">
        <v>33</v>
      </c>
      <c r="U75" s="47">
        <v>1</v>
      </c>
      <c r="V75" s="43"/>
      <c r="W75" s="40"/>
      <c r="X75" s="40"/>
      <c r="Y75" s="46"/>
      <c r="Z75" s="40">
        <v>350</v>
      </c>
      <c r="AA75" s="40">
        <v>2.2600000000000002</v>
      </c>
      <c r="AB75" s="40">
        <v>288</v>
      </c>
      <c r="AC75" s="40">
        <v>280</v>
      </c>
      <c r="AD75" s="45">
        <v>0</v>
      </c>
      <c r="AE75" s="45">
        <v>350</v>
      </c>
      <c r="AF75" s="45">
        <v>-1</v>
      </c>
      <c r="AG75" s="45">
        <v>350</v>
      </c>
      <c r="AH75" s="45">
        <v>350</v>
      </c>
      <c r="AI75" s="45"/>
      <c r="AJ75" s="45">
        <v>2.2600000000000002</v>
      </c>
      <c r="AK75" s="45">
        <v>2.2600000000000002</v>
      </c>
      <c r="AL75" s="45"/>
      <c r="AM75" s="45">
        <v>0</v>
      </c>
      <c r="AN75" s="45">
        <v>350</v>
      </c>
      <c r="AO75" s="45"/>
      <c r="AP75" s="45">
        <v>288</v>
      </c>
      <c r="AQ75" s="45">
        <v>288</v>
      </c>
      <c r="AR75" s="45"/>
      <c r="AS75" s="48"/>
      <c r="AT75" s="48"/>
      <c r="AU75" s="48"/>
      <c r="AV75" s="49" t="s">
        <v>20</v>
      </c>
      <c r="AW75" s="40"/>
      <c r="AX75" s="40"/>
      <c r="AY75" s="40"/>
      <c r="AZ75" s="40"/>
      <c r="BA75" s="40"/>
      <c r="BB75" s="40"/>
      <c r="BC75" s="56"/>
      <c r="BD75" s="51"/>
      <c r="BE75" s="51"/>
      <c r="BF75" s="51"/>
      <c r="BG75" s="51"/>
      <c r="BH75" s="51"/>
      <c r="BI75" s="51"/>
      <c r="BJ75" s="51"/>
      <c r="BK75" s="51"/>
      <c r="BL75" s="51"/>
      <c r="BM75" s="51"/>
      <c r="BN75" s="51"/>
      <c r="BO75" s="51"/>
      <c r="BP75" s="51"/>
      <c r="BQ75" s="51"/>
      <c r="BR75" s="51"/>
      <c r="BS75" s="51"/>
      <c r="BT75" s="51"/>
      <c r="BU75" s="51"/>
      <c r="BV75" s="51"/>
      <c r="BW75" s="50">
        <v>410</v>
      </c>
      <c r="BX75" s="50">
        <v>460</v>
      </c>
      <c r="BY75" s="50">
        <v>500</v>
      </c>
      <c r="BZ75" s="50">
        <v>565</v>
      </c>
      <c r="CA75" s="50">
        <v>615</v>
      </c>
      <c r="CB75" s="50">
        <v>715</v>
      </c>
      <c r="CC75" s="50">
        <v>820</v>
      </c>
      <c r="CD75" s="50">
        <v>920</v>
      </c>
      <c r="CE75" s="50">
        <v>1020</v>
      </c>
      <c r="CF75" s="50">
        <v>1125</v>
      </c>
      <c r="CG75" s="50">
        <v>1225</v>
      </c>
      <c r="CH75" s="50">
        <v>1290</v>
      </c>
      <c r="CI75" s="50">
        <v>1505</v>
      </c>
      <c r="CJ75" s="50">
        <v>1760</v>
      </c>
      <c r="CK75" s="50">
        <v>2005</v>
      </c>
      <c r="CL75" s="50">
        <v>2260</v>
      </c>
      <c r="CM75" s="50">
        <v>2510</v>
      </c>
      <c r="CN75" s="50">
        <v>2755</v>
      </c>
      <c r="CO75" s="51"/>
      <c r="CP75" s="51"/>
      <c r="CQ75" s="50"/>
      <c r="CR75" s="50"/>
      <c r="CS75" s="50"/>
      <c r="CT75" s="50"/>
      <c r="CU75" s="50"/>
      <c r="CV75" s="50"/>
      <c r="CW75" s="50"/>
      <c r="CX75" s="50"/>
      <c r="CY75" s="50"/>
      <c r="CZ75" s="50"/>
      <c r="DA75" s="50"/>
      <c r="DB75" s="50"/>
      <c r="DC75" s="50"/>
      <c r="DD75" s="50"/>
      <c r="DE75" s="50"/>
      <c r="DF75" s="50"/>
      <c r="DG75" s="50"/>
      <c r="DH75" s="50"/>
      <c r="DI75" s="50"/>
      <c r="DJ75" s="50"/>
      <c r="DK75" s="45">
        <v>288</v>
      </c>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v>288</v>
      </c>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v>0</v>
      </c>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v>577440</v>
      </c>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v>0</v>
      </c>
      <c r="IB75" s="45">
        <v>577440</v>
      </c>
      <c r="IC75" s="45"/>
      <c r="ID75" s="52" t="s">
        <v>8</v>
      </c>
      <c r="IE75" s="52" t="s">
        <v>21</v>
      </c>
      <c r="IF75" s="52" t="s">
        <v>21</v>
      </c>
      <c r="IG75" s="52" t="s">
        <v>21</v>
      </c>
      <c r="IH75" s="52" t="s">
        <v>21</v>
      </c>
      <c r="II75" s="52" t="s">
        <v>21</v>
      </c>
      <c r="IJ75" s="52" t="s">
        <v>21</v>
      </c>
      <c r="IK75" s="52" t="s">
        <v>21</v>
      </c>
      <c r="IL75" s="52" t="s">
        <v>21</v>
      </c>
      <c r="IM75" s="52" t="s">
        <v>21</v>
      </c>
      <c r="IN75" s="52" t="s">
        <v>21</v>
      </c>
      <c r="IO75" s="52" t="s">
        <v>21</v>
      </c>
      <c r="IP75" s="52" t="s">
        <v>21</v>
      </c>
      <c r="IQ75" s="52" t="s">
        <v>21</v>
      </c>
      <c r="IR75" s="52" t="s">
        <v>21</v>
      </c>
      <c r="IS75" s="52" t="s">
        <v>21</v>
      </c>
      <c r="IT75" s="52" t="s">
        <v>21</v>
      </c>
      <c r="IU75" s="52" t="s">
        <v>21</v>
      </c>
      <c r="IV75" s="52" t="s">
        <v>21</v>
      </c>
      <c r="IW75" s="52" t="s">
        <v>21</v>
      </c>
      <c r="IX75" s="52" t="s">
        <v>22</v>
      </c>
      <c r="IY75" s="52" t="s">
        <v>22</v>
      </c>
      <c r="IZ75" s="52" t="s">
        <v>22</v>
      </c>
      <c r="JA75" s="52" t="s">
        <v>22</v>
      </c>
      <c r="JB75" s="52" t="s">
        <v>22</v>
      </c>
      <c r="JC75" s="52" t="s">
        <v>22</v>
      </c>
      <c r="JD75" s="52" t="s">
        <v>22</v>
      </c>
      <c r="JE75" s="52" t="s">
        <v>22</v>
      </c>
      <c r="JF75" s="52" t="s">
        <v>22</v>
      </c>
      <c r="JG75" s="52" t="s">
        <v>22</v>
      </c>
      <c r="JH75" s="52" t="s">
        <v>22</v>
      </c>
      <c r="JI75" s="52" t="s">
        <v>22</v>
      </c>
      <c r="JJ75" s="52" t="s">
        <v>22</v>
      </c>
      <c r="JK75" s="52" t="s">
        <v>22</v>
      </c>
      <c r="JL75" s="52" t="s">
        <v>1</v>
      </c>
      <c r="JM75" s="52" t="s">
        <v>22</v>
      </c>
      <c r="JN75" s="52" t="s">
        <v>22</v>
      </c>
      <c r="JO75" s="52" t="s">
        <v>22</v>
      </c>
      <c r="JP75" s="52" t="s">
        <v>21</v>
      </c>
      <c r="JQ75" s="52" t="s">
        <v>21</v>
      </c>
      <c r="JR75" s="52"/>
      <c r="JS75" s="52"/>
      <c r="JT75" s="52"/>
      <c r="JU75" s="52"/>
      <c r="JV75" s="52"/>
      <c r="JW75" s="52"/>
      <c r="JX75" s="52"/>
      <c r="JY75" s="52"/>
      <c r="JZ75" s="52"/>
      <c r="KA75" s="52"/>
      <c r="KB75" s="52"/>
      <c r="KC75" s="52"/>
      <c r="KD75" s="52"/>
      <c r="KE75" s="52"/>
      <c r="KF75" s="52"/>
      <c r="KG75" s="52"/>
      <c r="KH75" s="52"/>
      <c r="KI75" s="52"/>
      <c r="KJ75" s="52"/>
      <c r="KK75" s="52"/>
      <c r="KL75" s="52"/>
      <c r="KM75" s="52"/>
      <c r="KN75" s="52"/>
    </row>
    <row r="76" spans="1:300">
      <c r="A76" s="46">
        <v>5</v>
      </c>
      <c r="B76" s="43" t="s">
        <v>153</v>
      </c>
      <c r="C76" s="43"/>
      <c r="D76" s="43"/>
      <c r="E76" s="40" t="s">
        <v>108</v>
      </c>
      <c r="F76" s="43" t="s">
        <v>172</v>
      </c>
      <c r="G76" s="43" t="s">
        <v>173</v>
      </c>
      <c r="H76" s="43" t="s">
        <v>174</v>
      </c>
      <c r="I76" s="43" t="s">
        <v>175</v>
      </c>
      <c r="J76" s="43" t="s">
        <v>176</v>
      </c>
      <c r="K76" s="43">
        <v>3414</v>
      </c>
      <c r="L76" s="43" t="s">
        <v>198</v>
      </c>
      <c r="M76" s="43" t="s">
        <v>178</v>
      </c>
      <c r="N76" s="43" t="s">
        <v>199</v>
      </c>
      <c r="O76" s="43" t="s">
        <v>200</v>
      </c>
      <c r="P76" s="43" t="s">
        <v>201</v>
      </c>
      <c r="Q76" s="43" t="s">
        <v>202</v>
      </c>
      <c r="R76" s="43" t="s">
        <v>183</v>
      </c>
      <c r="S76" s="43" t="s">
        <v>184</v>
      </c>
      <c r="T76" s="47" t="s">
        <v>33</v>
      </c>
      <c r="U76" s="47">
        <v>1</v>
      </c>
      <c r="V76" s="43"/>
      <c r="W76" s="40"/>
      <c r="X76" s="40"/>
      <c r="Y76" s="46"/>
      <c r="Z76" s="40">
        <v>250</v>
      </c>
      <c r="AA76" s="40">
        <v>2.3542857142857145</v>
      </c>
      <c r="AB76" s="40">
        <v>288</v>
      </c>
      <c r="AC76" s="40">
        <v>280</v>
      </c>
      <c r="AD76" s="45">
        <v>0</v>
      </c>
      <c r="AE76" s="45">
        <v>250</v>
      </c>
      <c r="AF76" s="45">
        <v>-1</v>
      </c>
      <c r="AG76" s="45">
        <v>950</v>
      </c>
      <c r="AH76" s="45">
        <v>250</v>
      </c>
      <c r="AI76" s="45"/>
      <c r="AJ76" s="45">
        <v>7.0628571428571441</v>
      </c>
      <c r="AK76" s="45">
        <v>2.3542857142857145</v>
      </c>
      <c r="AL76" s="45"/>
      <c r="AM76" s="45">
        <v>0</v>
      </c>
      <c r="AN76" s="45">
        <v>250</v>
      </c>
      <c r="AO76" s="45"/>
      <c r="AP76" s="45">
        <v>288</v>
      </c>
      <c r="AQ76" s="45">
        <v>288</v>
      </c>
      <c r="AR76" s="45"/>
      <c r="AS76" s="48"/>
      <c r="AT76" s="48"/>
      <c r="AU76" s="48"/>
      <c r="AV76" s="49" t="s">
        <v>20</v>
      </c>
      <c r="AW76" s="40"/>
      <c r="AX76" s="40"/>
      <c r="AY76" s="40"/>
      <c r="AZ76" s="40"/>
      <c r="BA76" s="40"/>
      <c r="BB76" s="40"/>
      <c r="BC76" s="50">
        <v>32000</v>
      </c>
      <c r="BD76" s="50">
        <v>30000</v>
      </c>
      <c r="BE76" s="50">
        <v>34000</v>
      </c>
      <c r="BF76" s="50">
        <v>32000</v>
      </c>
      <c r="BG76" s="50">
        <v>45000</v>
      </c>
      <c r="BH76" s="50">
        <v>44000</v>
      </c>
      <c r="BI76" s="51"/>
      <c r="BJ76" s="51"/>
      <c r="BK76" s="51"/>
      <c r="BL76" s="51"/>
      <c r="BM76" s="51"/>
      <c r="BN76" s="51"/>
      <c r="BO76" s="51"/>
      <c r="BP76" s="51"/>
      <c r="BQ76" s="51"/>
      <c r="BR76" s="51"/>
      <c r="BS76" s="51"/>
      <c r="BT76" s="51"/>
      <c r="BU76" s="51"/>
      <c r="BV76" s="51"/>
      <c r="BW76" s="50">
        <v>1205.4000000000001</v>
      </c>
      <c r="BX76" s="50">
        <v>1352.3999999999999</v>
      </c>
      <c r="BY76" s="50">
        <v>1470</v>
      </c>
      <c r="BZ76" s="50">
        <v>1661.1</v>
      </c>
      <c r="CA76" s="50">
        <v>1808.1</v>
      </c>
      <c r="CB76" s="50">
        <v>2102.1</v>
      </c>
      <c r="CC76" s="50">
        <v>2410.8000000000002</v>
      </c>
      <c r="CD76" s="50">
        <v>2704.7999999999997</v>
      </c>
      <c r="CE76" s="50">
        <v>2998.7999999999997</v>
      </c>
      <c r="CF76" s="50">
        <v>3307.5</v>
      </c>
      <c r="CG76" s="50">
        <v>3601.5</v>
      </c>
      <c r="CH76" s="50">
        <v>3792.6</v>
      </c>
      <c r="CI76" s="50">
        <v>4424.7</v>
      </c>
      <c r="CJ76" s="50">
        <v>5174.3999999999996</v>
      </c>
      <c r="CK76" s="50">
        <v>5894.7</v>
      </c>
      <c r="CL76" s="50">
        <v>6644.4</v>
      </c>
      <c r="CM76" s="50">
        <v>7379.4</v>
      </c>
      <c r="CN76" s="50">
        <v>8099.7</v>
      </c>
      <c r="CO76" s="51"/>
      <c r="CP76" s="51"/>
      <c r="CQ76" s="50"/>
      <c r="CR76" s="50"/>
      <c r="CS76" s="50"/>
      <c r="CT76" s="50"/>
      <c r="CU76" s="50"/>
      <c r="CV76" s="50"/>
      <c r="CW76" s="50"/>
      <c r="CX76" s="50"/>
      <c r="CY76" s="50"/>
      <c r="CZ76" s="50"/>
      <c r="DA76" s="50"/>
      <c r="DB76" s="50"/>
      <c r="DC76" s="50"/>
      <c r="DD76" s="50"/>
      <c r="DE76" s="50"/>
      <c r="DF76" s="50"/>
      <c r="DG76" s="50"/>
      <c r="DH76" s="50"/>
      <c r="DI76" s="50"/>
      <c r="DJ76" s="50"/>
      <c r="DK76" s="45">
        <v>400</v>
      </c>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v>288</v>
      </c>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v>12800000</v>
      </c>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v>1274313.5999999999</v>
      </c>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v>12800000</v>
      </c>
      <c r="IB76" s="45">
        <v>1274313.5999999999</v>
      </c>
      <c r="IC76" s="45"/>
      <c r="ID76" s="52" t="s">
        <v>1</v>
      </c>
      <c r="IE76" s="52" t="s">
        <v>22</v>
      </c>
      <c r="IF76" s="52" t="s">
        <v>22</v>
      </c>
      <c r="IG76" s="52" t="s">
        <v>22</v>
      </c>
      <c r="IH76" s="52" t="s">
        <v>22</v>
      </c>
      <c r="II76" s="52" t="s">
        <v>22</v>
      </c>
      <c r="IJ76" s="52" t="s">
        <v>21</v>
      </c>
      <c r="IK76" s="52" t="s">
        <v>21</v>
      </c>
      <c r="IL76" s="52" t="s">
        <v>21</v>
      </c>
      <c r="IM76" s="52" t="s">
        <v>21</v>
      </c>
      <c r="IN76" s="52" t="s">
        <v>21</v>
      </c>
      <c r="IO76" s="52" t="s">
        <v>21</v>
      </c>
      <c r="IP76" s="52" t="s">
        <v>21</v>
      </c>
      <c r="IQ76" s="52" t="s">
        <v>21</v>
      </c>
      <c r="IR76" s="52" t="s">
        <v>21</v>
      </c>
      <c r="IS76" s="52" t="s">
        <v>21</v>
      </c>
      <c r="IT76" s="52" t="s">
        <v>21</v>
      </c>
      <c r="IU76" s="52" t="s">
        <v>21</v>
      </c>
      <c r="IV76" s="52" t="s">
        <v>21</v>
      </c>
      <c r="IW76" s="52" t="s">
        <v>21</v>
      </c>
      <c r="IX76" s="52" t="s">
        <v>22</v>
      </c>
      <c r="IY76" s="52" t="s">
        <v>22</v>
      </c>
      <c r="IZ76" s="52" t="s">
        <v>22</v>
      </c>
      <c r="JA76" s="52" t="s">
        <v>22</v>
      </c>
      <c r="JB76" s="52" t="s">
        <v>22</v>
      </c>
      <c r="JC76" s="52" t="s">
        <v>22</v>
      </c>
      <c r="JD76" s="52" t="s">
        <v>22</v>
      </c>
      <c r="JE76" s="52" t="s">
        <v>22</v>
      </c>
      <c r="JF76" s="52" t="s">
        <v>22</v>
      </c>
      <c r="JG76" s="52" t="s">
        <v>22</v>
      </c>
      <c r="JH76" s="52" t="s">
        <v>22</v>
      </c>
      <c r="JI76" s="52" t="s">
        <v>22</v>
      </c>
      <c r="JJ76" s="52" t="s">
        <v>1</v>
      </c>
      <c r="JK76" s="52" t="s">
        <v>22</v>
      </c>
      <c r="JL76" s="52" t="s">
        <v>22</v>
      </c>
      <c r="JM76" s="52" t="s">
        <v>22</v>
      </c>
      <c r="JN76" s="52" t="s">
        <v>22</v>
      </c>
      <c r="JO76" s="52" t="s">
        <v>22</v>
      </c>
      <c r="JP76" s="52" t="s">
        <v>21</v>
      </c>
      <c r="JQ76" s="52" t="s">
        <v>21</v>
      </c>
      <c r="JR76" s="52"/>
      <c r="JS76" s="52"/>
      <c r="JT76" s="52"/>
      <c r="JU76" s="52"/>
      <c r="JV76" s="52"/>
      <c r="JW76" s="52"/>
      <c r="JX76" s="52"/>
      <c r="JY76" s="52"/>
      <c r="JZ76" s="52"/>
      <c r="KA76" s="52"/>
      <c r="KB76" s="52"/>
      <c r="KC76" s="52"/>
      <c r="KD76" s="52"/>
      <c r="KE76" s="52"/>
      <c r="KF76" s="52"/>
      <c r="KG76" s="52"/>
      <c r="KH76" s="52"/>
      <c r="KI76" s="52"/>
      <c r="KJ76" s="52"/>
      <c r="KK76" s="52"/>
      <c r="KL76" s="52"/>
      <c r="KM76" s="52"/>
      <c r="KN76" s="52"/>
    </row>
    <row r="77" spans="1:300">
      <c r="A77" s="46">
        <v>6</v>
      </c>
      <c r="B77" s="43" t="s">
        <v>153</v>
      </c>
      <c r="C77" s="43"/>
      <c r="D77" s="43"/>
      <c r="E77" s="40" t="s">
        <v>108</v>
      </c>
      <c r="F77" s="43" t="s">
        <v>172</v>
      </c>
      <c r="G77" s="43" t="s">
        <v>173</v>
      </c>
      <c r="H77" s="43" t="s">
        <v>174</v>
      </c>
      <c r="I77" s="43" t="s">
        <v>175</v>
      </c>
      <c r="J77" s="43" t="s">
        <v>176</v>
      </c>
      <c r="K77" s="43">
        <v>3416</v>
      </c>
      <c r="L77" s="43" t="s">
        <v>203</v>
      </c>
      <c r="M77" s="43" t="s">
        <v>178</v>
      </c>
      <c r="N77" s="43" t="s">
        <v>204</v>
      </c>
      <c r="O77" s="43" t="s">
        <v>205</v>
      </c>
      <c r="P77" s="43" t="s">
        <v>206</v>
      </c>
      <c r="Q77" s="43" t="s">
        <v>202</v>
      </c>
      <c r="R77" s="43" t="s">
        <v>183</v>
      </c>
      <c r="S77" s="43" t="s">
        <v>184</v>
      </c>
      <c r="T77" s="47" t="s">
        <v>33</v>
      </c>
      <c r="U77" s="47">
        <v>1</v>
      </c>
      <c r="V77" s="43"/>
      <c r="W77" s="40"/>
      <c r="X77" s="40"/>
      <c r="Y77" s="46"/>
      <c r="Z77" s="40">
        <v>350</v>
      </c>
      <c r="AA77" s="40">
        <v>2.3542857142857145</v>
      </c>
      <c r="AB77" s="40">
        <v>400</v>
      </c>
      <c r="AC77" s="40">
        <v>280</v>
      </c>
      <c r="AD77" s="45">
        <v>0</v>
      </c>
      <c r="AE77" s="45">
        <v>350</v>
      </c>
      <c r="AF77" s="45">
        <v>-1</v>
      </c>
      <c r="AG77" s="45">
        <v>350</v>
      </c>
      <c r="AH77" s="45">
        <v>350</v>
      </c>
      <c r="AI77" s="45"/>
      <c r="AJ77" s="45">
        <v>2.3542857142857145</v>
      </c>
      <c r="AK77" s="45">
        <v>2.3542857142857145</v>
      </c>
      <c r="AL77" s="45"/>
      <c r="AM77" s="45">
        <v>0</v>
      </c>
      <c r="AN77" s="45">
        <v>350</v>
      </c>
      <c r="AO77" s="45"/>
      <c r="AP77" s="45">
        <v>0</v>
      </c>
      <c r="AQ77" s="45">
        <v>400</v>
      </c>
      <c r="AR77" s="45"/>
      <c r="AS77" s="48"/>
      <c r="AT77" s="48"/>
      <c r="AU77" s="48"/>
      <c r="AV77" s="49" t="s">
        <v>20</v>
      </c>
      <c r="AW77" s="40"/>
      <c r="AX77" s="40"/>
      <c r="AY77" s="40"/>
      <c r="AZ77" s="40"/>
      <c r="BA77" s="40"/>
      <c r="BB77" s="40"/>
      <c r="BC77" s="51"/>
      <c r="BD77" s="51"/>
      <c r="BE77" s="51"/>
      <c r="BF77" s="51"/>
      <c r="BG77" s="51"/>
      <c r="BH77" s="51"/>
      <c r="BI77" s="51"/>
      <c r="BJ77" s="51"/>
      <c r="BK77" s="51"/>
      <c r="BL77" s="51"/>
      <c r="BM77" s="51"/>
      <c r="BN77" s="51"/>
      <c r="BO77" s="51"/>
      <c r="BP77" s="51"/>
      <c r="BQ77" s="51"/>
      <c r="BR77" s="51"/>
      <c r="BS77" s="51"/>
      <c r="BT77" s="51"/>
      <c r="BU77" s="51"/>
      <c r="BV77" s="51"/>
      <c r="BW77" s="50">
        <v>1205.4000000000001</v>
      </c>
      <c r="BX77" s="50">
        <v>1352.3999999999999</v>
      </c>
      <c r="BY77" s="50">
        <v>1470</v>
      </c>
      <c r="BZ77" s="50">
        <v>1661.1</v>
      </c>
      <c r="CA77" s="50">
        <v>1808.1</v>
      </c>
      <c r="CB77" s="50">
        <v>2102.1</v>
      </c>
      <c r="CC77" s="50">
        <v>2410.8000000000002</v>
      </c>
      <c r="CD77" s="50">
        <v>2704.7999999999997</v>
      </c>
      <c r="CE77" s="50">
        <v>2998.7999999999997</v>
      </c>
      <c r="CF77" s="50">
        <v>3307.5</v>
      </c>
      <c r="CG77" s="50">
        <v>3601.5</v>
      </c>
      <c r="CH77" s="50">
        <v>3792.6</v>
      </c>
      <c r="CI77" s="50">
        <v>4424.7</v>
      </c>
      <c r="CJ77" s="50">
        <v>5174.3999999999996</v>
      </c>
      <c r="CK77" s="50">
        <v>5894.7</v>
      </c>
      <c r="CL77" s="50">
        <v>6644.4</v>
      </c>
      <c r="CM77" s="50">
        <v>7379.4</v>
      </c>
      <c r="CN77" s="50">
        <v>8099.7</v>
      </c>
      <c r="CO77" s="51"/>
      <c r="CP77" s="51"/>
      <c r="CQ77" s="50"/>
      <c r="CR77" s="50"/>
      <c r="CS77" s="50"/>
      <c r="CT77" s="50"/>
      <c r="CU77" s="50"/>
      <c r="CV77" s="50"/>
      <c r="CW77" s="50"/>
      <c r="CX77" s="50"/>
      <c r="CY77" s="50"/>
      <c r="CZ77" s="50"/>
      <c r="DA77" s="50"/>
      <c r="DB77" s="50"/>
      <c r="DC77" s="50"/>
      <c r="DD77" s="50"/>
      <c r="DE77" s="50"/>
      <c r="DF77" s="50"/>
      <c r="DG77" s="50"/>
      <c r="DH77" s="50"/>
      <c r="DI77" s="50"/>
      <c r="DJ77" s="50"/>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v>400</v>
      </c>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v>2357880</v>
      </c>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v>0</v>
      </c>
      <c r="IB77" s="45">
        <v>2357880</v>
      </c>
      <c r="IC77" s="45"/>
      <c r="ID77" s="52" t="s">
        <v>21</v>
      </c>
      <c r="IE77" s="52" t="s">
        <v>21</v>
      </c>
      <c r="IF77" s="52" t="s">
        <v>21</v>
      </c>
      <c r="IG77" s="52" t="s">
        <v>21</v>
      </c>
      <c r="IH77" s="52" t="s">
        <v>21</v>
      </c>
      <c r="II77" s="52" t="s">
        <v>21</v>
      </c>
      <c r="IJ77" s="52" t="s">
        <v>21</v>
      </c>
      <c r="IK77" s="52" t="s">
        <v>21</v>
      </c>
      <c r="IL77" s="52" t="s">
        <v>21</v>
      </c>
      <c r="IM77" s="52" t="s">
        <v>21</v>
      </c>
      <c r="IN77" s="52" t="s">
        <v>21</v>
      </c>
      <c r="IO77" s="52" t="s">
        <v>21</v>
      </c>
      <c r="IP77" s="52" t="s">
        <v>21</v>
      </c>
      <c r="IQ77" s="52" t="s">
        <v>21</v>
      </c>
      <c r="IR77" s="52" t="s">
        <v>21</v>
      </c>
      <c r="IS77" s="52" t="s">
        <v>21</v>
      </c>
      <c r="IT77" s="52" t="s">
        <v>21</v>
      </c>
      <c r="IU77" s="52" t="s">
        <v>21</v>
      </c>
      <c r="IV77" s="52" t="s">
        <v>21</v>
      </c>
      <c r="IW77" s="52" t="s">
        <v>21</v>
      </c>
      <c r="IX77" s="52" t="s">
        <v>22</v>
      </c>
      <c r="IY77" s="52" t="s">
        <v>22</v>
      </c>
      <c r="IZ77" s="52" t="s">
        <v>22</v>
      </c>
      <c r="JA77" s="52" t="s">
        <v>22</v>
      </c>
      <c r="JB77" s="52" t="s">
        <v>22</v>
      </c>
      <c r="JC77" s="52" t="s">
        <v>22</v>
      </c>
      <c r="JD77" s="52" t="s">
        <v>22</v>
      </c>
      <c r="JE77" s="52" t="s">
        <v>22</v>
      </c>
      <c r="JF77" s="52" t="s">
        <v>22</v>
      </c>
      <c r="JG77" s="52" t="s">
        <v>22</v>
      </c>
      <c r="JH77" s="52" t="s">
        <v>22</v>
      </c>
      <c r="JI77" s="52" t="s">
        <v>22</v>
      </c>
      <c r="JJ77" s="52" t="s">
        <v>22</v>
      </c>
      <c r="JK77" s="52" t="s">
        <v>22</v>
      </c>
      <c r="JL77" s="52" t="s">
        <v>1</v>
      </c>
      <c r="JM77" s="52" t="s">
        <v>22</v>
      </c>
      <c r="JN77" s="52" t="s">
        <v>22</v>
      </c>
      <c r="JO77" s="52" t="s">
        <v>22</v>
      </c>
      <c r="JP77" s="52" t="s">
        <v>21</v>
      </c>
      <c r="JQ77" s="52" t="s">
        <v>21</v>
      </c>
      <c r="JR77" s="52"/>
      <c r="JS77" s="52"/>
      <c r="JT77" s="52"/>
      <c r="JU77" s="52"/>
      <c r="JV77" s="52"/>
      <c r="JW77" s="52"/>
      <c r="JX77" s="52"/>
      <c r="JY77" s="52"/>
      <c r="JZ77" s="52"/>
      <c r="KA77" s="52"/>
      <c r="KB77" s="52"/>
      <c r="KC77" s="52"/>
      <c r="KD77" s="52"/>
      <c r="KE77" s="52"/>
      <c r="KF77" s="52"/>
      <c r="KG77" s="52"/>
      <c r="KH77" s="52"/>
      <c r="KI77" s="52"/>
      <c r="KJ77" s="52"/>
      <c r="KK77" s="52"/>
      <c r="KL77" s="52"/>
      <c r="KM77" s="52"/>
      <c r="KN77" s="52"/>
    </row>
    <row r="78" spans="1:300">
      <c r="A78" s="46">
        <v>7</v>
      </c>
      <c r="B78" s="43" t="s">
        <v>153</v>
      </c>
      <c r="C78" s="43"/>
      <c r="D78" s="43"/>
      <c r="E78" s="40" t="s">
        <v>108</v>
      </c>
      <c r="F78" s="43" t="s">
        <v>172</v>
      </c>
      <c r="G78" s="43" t="s">
        <v>173</v>
      </c>
      <c r="H78" s="43" t="s">
        <v>174</v>
      </c>
      <c r="I78" s="43" t="s">
        <v>175</v>
      </c>
      <c r="J78" s="43" t="s">
        <v>176</v>
      </c>
      <c r="K78" s="43">
        <v>3516</v>
      </c>
      <c r="L78" s="43" t="s">
        <v>207</v>
      </c>
      <c r="M78" s="43" t="s">
        <v>178</v>
      </c>
      <c r="N78" s="43" t="s">
        <v>208</v>
      </c>
      <c r="O78" s="43" t="s">
        <v>209</v>
      </c>
      <c r="P78" s="43" t="s">
        <v>210</v>
      </c>
      <c r="Q78" s="43" t="s">
        <v>202</v>
      </c>
      <c r="R78" s="43" t="s">
        <v>183</v>
      </c>
      <c r="S78" s="43" t="s">
        <v>184</v>
      </c>
      <c r="T78" s="47" t="s">
        <v>33</v>
      </c>
      <c r="U78" s="47">
        <v>1</v>
      </c>
      <c r="V78" s="43"/>
      <c r="W78" s="40"/>
      <c r="X78" s="40"/>
      <c r="Y78" s="46"/>
      <c r="Z78" s="40">
        <v>350</v>
      </c>
      <c r="AA78" s="40">
        <v>2.3542857142857145</v>
      </c>
      <c r="AB78" s="40">
        <v>288</v>
      </c>
      <c r="AC78" s="40">
        <v>280</v>
      </c>
      <c r="AD78" s="45">
        <v>0</v>
      </c>
      <c r="AE78" s="45">
        <v>350</v>
      </c>
      <c r="AF78" s="45">
        <v>-1</v>
      </c>
      <c r="AG78" s="45">
        <v>350</v>
      </c>
      <c r="AH78" s="45">
        <v>350</v>
      </c>
      <c r="AI78" s="45"/>
      <c r="AJ78" s="45">
        <v>2.3542857142857145</v>
      </c>
      <c r="AK78" s="45">
        <v>2.3542857142857145</v>
      </c>
      <c r="AL78" s="45"/>
      <c r="AM78" s="45">
        <v>0</v>
      </c>
      <c r="AN78" s="45">
        <v>350</v>
      </c>
      <c r="AO78" s="45"/>
      <c r="AP78" s="45">
        <v>112</v>
      </c>
      <c r="AQ78" s="45">
        <v>288</v>
      </c>
      <c r="AR78" s="45"/>
      <c r="AS78" s="48"/>
      <c r="AT78" s="48"/>
      <c r="AU78" s="48"/>
      <c r="AV78" s="49" t="s">
        <v>20</v>
      </c>
      <c r="AW78" s="40"/>
      <c r="AX78" s="40"/>
      <c r="AY78" s="40"/>
      <c r="AZ78" s="40"/>
      <c r="BA78" s="40"/>
      <c r="BB78" s="40"/>
      <c r="BC78" s="51"/>
      <c r="BD78" s="51"/>
      <c r="BE78" s="51"/>
      <c r="BF78" s="51"/>
      <c r="BG78" s="51"/>
      <c r="BH78" s="51"/>
      <c r="BI78" s="51"/>
      <c r="BJ78" s="51"/>
      <c r="BK78" s="51"/>
      <c r="BL78" s="51"/>
      <c r="BM78" s="51"/>
      <c r="BN78" s="51"/>
      <c r="BO78" s="51"/>
      <c r="BP78" s="51"/>
      <c r="BQ78" s="51"/>
      <c r="BR78" s="51"/>
      <c r="BS78" s="51"/>
      <c r="BT78" s="51"/>
      <c r="BU78" s="51"/>
      <c r="BV78" s="51"/>
      <c r="BW78" s="50">
        <v>1205.4000000000001</v>
      </c>
      <c r="BX78" s="50">
        <v>1352.3999999999999</v>
      </c>
      <c r="BY78" s="50">
        <v>1470</v>
      </c>
      <c r="BZ78" s="50">
        <v>1661.1</v>
      </c>
      <c r="CA78" s="50">
        <v>1808.1</v>
      </c>
      <c r="CB78" s="50">
        <v>2102.1</v>
      </c>
      <c r="CC78" s="50">
        <v>2410.8000000000002</v>
      </c>
      <c r="CD78" s="50">
        <v>2704.7999999999997</v>
      </c>
      <c r="CE78" s="50">
        <v>2998.7999999999997</v>
      </c>
      <c r="CF78" s="50">
        <v>3307.5</v>
      </c>
      <c r="CG78" s="50">
        <v>3601.5</v>
      </c>
      <c r="CH78" s="50">
        <v>3792.6</v>
      </c>
      <c r="CI78" s="50">
        <v>4424.7</v>
      </c>
      <c r="CJ78" s="50">
        <v>5174.3999999999996</v>
      </c>
      <c r="CK78" s="50">
        <v>5894.7</v>
      </c>
      <c r="CL78" s="50">
        <v>6644.4</v>
      </c>
      <c r="CM78" s="50">
        <v>7379.4</v>
      </c>
      <c r="CN78" s="50">
        <v>8099.7</v>
      </c>
      <c r="CO78" s="51"/>
      <c r="CP78" s="51"/>
      <c r="CQ78" s="50"/>
      <c r="CR78" s="50"/>
      <c r="CS78" s="50"/>
      <c r="CT78" s="50"/>
      <c r="CU78" s="50"/>
      <c r="CV78" s="50"/>
      <c r="CW78" s="50"/>
      <c r="CX78" s="50"/>
      <c r="CY78" s="50"/>
      <c r="CZ78" s="50"/>
      <c r="DA78" s="50"/>
      <c r="DB78" s="50"/>
      <c r="DC78" s="50"/>
      <c r="DD78" s="50"/>
      <c r="DE78" s="50"/>
      <c r="DF78" s="50"/>
      <c r="DG78" s="50"/>
      <c r="DH78" s="50"/>
      <c r="DI78" s="50"/>
      <c r="DJ78" s="50"/>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v>288</v>
      </c>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v>1697673.5999999999</v>
      </c>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v>0</v>
      </c>
      <c r="IB78" s="45">
        <v>1697673.5999999999</v>
      </c>
      <c r="IC78" s="45"/>
      <c r="ID78" s="52" t="s">
        <v>21</v>
      </c>
      <c r="IE78" s="52" t="s">
        <v>21</v>
      </c>
      <c r="IF78" s="52" t="s">
        <v>21</v>
      </c>
      <c r="IG78" s="52" t="s">
        <v>21</v>
      </c>
      <c r="IH78" s="52" t="s">
        <v>21</v>
      </c>
      <c r="II78" s="52" t="s">
        <v>21</v>
      </c>
      <c r="IJ78" s="52" t="s">
        <v>21</v>
      </c>
      <c r="IK78" s="52" t="s">
        <v>21</v>
      </c>
      <c r="IL78" s="52" t="s">
        <v>21</v>
      </c>
      <c r="IM78" s="52" t="s">
        <v>21</v>
      </c>
      <c r="IN78" s="52" t="s">
        <v>21</v>
      </c>
      <c r="IO78" s="52" t="s">
        <v>21</v>
      </c>
      <c r="IP78" s="52" t="s">
        <v>21</v>
      </c>
      <c r="IQ78" s="52" t="s">
        <v>21</v>
      </c>
      <c r="IR78" s="52" t="s">
        <v>21</v>
      </c>
      <c r="IS78" s="52" t="s">
        <v>21</v>
      </c>
      <c r="IT78" s="52" t="s">
        <v>21</v>
      </c>
      <c r="IU78" s="52" t="s">
        <v>21</v>
      </c>
      <c r="IV78" s="52" t="s">
        <v>21</v>
      </c>
      <c r="IW78" s="52" t="s">
        <v>21</v>
      </c>
      <c r="IX78" s="52" t="s">
        <v>22</v>
      </c>
      <c r="IY78" s="52" t="s">
        <v>22</v>
      </c>
      <c r="IZ78" s="52" t="s">
        <v>22</v>
      </c>
      <c r="JA78" s="52" t="s">
        <v>22</v>
      </c>
      <c r="JB78" s="52" t="s">
        <v>22</v>
      </c>
      <c r="JC78" s="52" t="s">
        <v>22</v>
      </c>
      <c r="JD78" s="52" t="s">
        <v>22</v>
      </c>
      <c r="JE78" s="52" t="s">
        <v>22</v>
      </c>
      <c r="JF78" s="52" t="s">
        <v>22</v>
      </c>
      <c r="JG78" s="52" t="s">
        <v>22</v>
      </c>
      <c r="JH78" s="52" t="s">
        <v>22</v>
      </c>
      <c r="JI78" s="52" t="s">
        <v>22</v>
      </c>
      <c r="JJ78" s="52" t="s">
        <v>22</v>
      </c>
      <c r="JK78" s="52" t="s">
        <v>22</v>
      </c>
      <c r="JL78" s="52" t="s">
        <v>1</v>
      </c>
      <c r="JM78" s="52" t="s">
        <v>22</v>
      </c>
      <c r="JN78" s="52" t="s">
        <v>22</v>
      </c>
      <c r="JO78" s="52" t="s">
        <v>22</v>
      </c>
      <c r="JP78" s="52" t="s">
        <v>21</v>
      </c>
      <c r="JQ78" s="52" t="s">
        <v>21</v>
      </c>
      <c r="JR78" s="52"/>
      <c r="JS78" s="52"/>
      <c r="JT78" s="52"/>
      <c r="JU78" s="52"/>
      <c r="JV78" s="52"/>
      <c r="JW78" s="52"/>
      <c r="JX78" s="52"/>
      <c r="JY78" s="52"/>
      <c r="JZ78" s="52"/>
      <c r="KA78" s="52"/>
      <c r="KB78" s="52"/>
      <c r="KC78" s="52"/>
      <c r="KD78" s="52"/>
      <c r="KE78" s="52"/>
      <c r="KF78" s="52"/>
      <c r="KG78" s="52"/>
      <c r="KH78" s="52"/>
      <c r="KI78" s="52"/>
      <c r="KJ78" s="52"/>
      <c r="KK78" s="52"/>
      <c r="KL78" s="52"/>
      <c r="KM78" s="52"/>
      <c r="KN78" s="52"/>
    </row>
    <row r="79" spans="1:300">
      <c r="A79" s="46">
        <v>8</v>
      </c>
      <c r="B79" s="43"/>
      <c r="C79" s="43"/>
      <c r="D79" s="43"/>
      <c r="E79" s="40" t="s">
        <v>108</v>
      </c>
      <c r="F79" s="43" t="s">
        <v>211</v>
      </c>
      <c r="G79" s="43" t="s">
        <v>212</v>
      </c>
      <c r="H79" s="43" t="s">
        <v>213</v>
      </c>
      <c r="I79" s="43" t="s">
        <v>214</v>
      </c>
      <c r="J79" s="43" t="s">
        <v>215</v>
      </c>
      <c r="K79" s="43">
        <v>2010</v>
      </c>
      <c r="L79" s="43" t="s">
        <v>216</v>
      </c>
      <c r="M79" s="43" t="s">
        <v>178</v>
      </c>
      <c r="N79" s="43" t="s">
        <v>217</v>
      </c>
      <c r="O79" s="43" t="s">
        <v>218</v>
      </c>
      <c r="P79" s="43" t="s">
        <v>219</v>
      </c>
      <c r="Q79" s="43" t="s">
        <v>215</v>
      </c>
      <c r="R79" s="43" t="s">
        <v>215</v>
      </c>
      <c r="S79" s="43" t="s">
        <v>184</v>
      </c>
      <c r="T79" s="47" t="s">
        <v>220</v>
      </c>
      <c r="U79" s="47">
        <v>1</v>
      </c>
      <c r="V79" s="43"/>
      <c r="W79" s="40"/>
      <c r="X79" s="40"/>
      <c r="Y79" s="46"/>
      <c r="Z79" s="40">
        <v>23</v>
      </c>
      <c r="AA79" s="40">
        <v>8.2142857142857142E-2</v>
      </c>
      <c r="AB79" s="40">
        <v>288</v>
      </c>
      <c r="AC79" s="40">
        <v>280</v>
      </c>
      <c r="AD79" s="45">
        <v>0</v>
      </c>
      <c r="AE79" s="45">
        <v>23</v>
      </c>
      <c r="AF79" s="45">
        <v>-1</v>
      </c>
      <c r="AG79" s="45">
        <v>23</v>
      </c>
      <c r="AH79" s="45">
        <v>23</v>
      </c>
      <c r="AI79" s="45"/>
      <c r="AJ79" s="45">
        <v>8.2142857142857142E-2</v>
      </c>
      <c r="AK79" s="45">
        <v>8.2142857142857142E-2</v>
      </c>
      <c r="AL79" s="45"/>
      <c r="AM79" s="45">
        <v>0</v>
      </c>
      <c r="AN79" s="45">
        <v>23</v>
      </c>
      <c r="AO79" s="45"/>
      <c r="AP79" s="45">
        <v>288</v>
      </c>
      <c r="AQ79" s="45">
        <v>288</v>
      </c>
      <c r="AR79" s="45"/>
      <c r="AS79" s="48"/>
      <c r="AT79" s="48"/>
      <c r="AU79" s="48"/>
      <c r="AV79" s="49" t="s">
        <v>20</v>
      </c>
      <c r="AW79" s="40"/>
      <c r="AX79" s="40"/>
      <c r="AY79" s="40"/>
      <c r="AZ79" s="40"/>
      <c r="BA79" s="40"/>
      <c r="BB79" s="40"/>
      <c r="BC79" s="56"/>
      <c r="BD79" s="51"/>
      <c r="BE79" s="51"/>
      <c r="BF79" s="51"/>
      <c r="BG79" s="51"/>
      <c r="BH79" s="51"/>
      <c r="BI79" s="51"/>
      <c r="BJ79" s="51"/>
      <c r="BK79" s="51"/>
      <c r="BL79" s="51"/>
      <c r="BM79" s="51"/>
      <c r="BN79" s="51"/>
      <c r="BO79" s="51"/>
      <c r="BP79" s="51"/>
      <c r="BQ79" s="51"/>
      <c r="BR79" s="51"/>
      <c r="BS79" s="51"/>
      <c r="BT79" s="51"/>
      <c r="BU79" s="51"/>
      <c r="BV79" s="51"/>
      <c r="BW79" s="50">
        <v>415</v>
      </c>
      <c r="BX79" s="50">
        <v>465</v>
      </c>
      <c r="BY79" s="50">
        <v>505</v>
      </c>
      <c r="BZ79" s="50">
        <v>570</v>
      </c>
      <c r="CA79" s="50">
        <v>620</v>
      </c>
      <c r="CB79" s="50">
        <v>720</v>
      </c>
      <c r="CC79" s="50">
        <v>825</v>
      </c>
      <c r="CD79" s="50">
        <v>925</v>
      </c>
      <c r="CE79" s="50">
        <v>1025</v>
      </c>
      <c r="CF79" s="50">
        <v>1130</v>
      </c>
      <c r="CG79" s="50">
        <v>1230</v>
      </c>
      <c r="CH79" s="50">
        <v>1295</v>
      </c>
      <c r="CI79" s="50">
        <v>1510</v>
      </c>
      <c r="CJ79" s="50">
        <v>1765</v>
      </c>
      <c r="CK79" s="50">
        <v>2010</v>
      </c>
      <c r="CL79" s="50">
        <v>2265</v>
      </c>
      <c r="CM79" s="50">
        <v>2515</v>
      </c>
      <c r="CN79" s="50">
        <v>2760</v>
      </c>
      <c r="CO79" s="51"/>
      <c r="CP79" s="51"/>
      <c r="CQ79" s="50"/>
      <c r="CR79" s="50"/>
      <c r="CS79" s="50"/>
      <c r="CT79" s="50"/>
      <c r="CU79" s="50"/>
      <c r="CV79" s="50"/>
      <c r="CW79" s="50"/>
      <c r="CX79" s="50"/>
      <c r="CY79" s="50"/>
      <c r="CZ79" s="50"/>
      <c r="DA79" s="50"/>
      <c r="DB79" s="50"/>
      <c r="DC79" s="50"/>
      <c r="DD79" s="50"/>
      <c r="DE79" s="50"/>
      <c r="DF79" s="50"/>
      <c r="DG79" s="50"/>
      <c r="DH79" s="50"/>
      <c r="DI79" s="50"/>
      <c r="DJ79" s="50"/>
      <c r="DK79" s="45">
        <v>288</v>
      </c>
      <c r="DL79" s="45"/>
      <c r="DM79" s="45"/>
      <c r="DN79" s="45"/>
      <c r="DO79" s="45"/>
      <c r="DP79" s="45"/>
      <c r="DQ79" s="45"/>
      <c r="DR79" s="45"/>
      <c r="DS79" s="45"/>
      <c r="DT79" s="45"/>
      <c r="DU79" s="45"/>
      <c r="DV79" s="45"/>
      <c r="DW79" s="45"/>
      <c r="DX79" s="45"/>
      <c r="DY79" s="45"/>
      <c r="DZ79" s="45"/>
      <c r="EA79" s="45"/>
      <c r="EB79" s="45"/>
      <c r="EC79" s="45"/>
      <c r="ED79" s="45"/>
      <c r="EE79" s="45"/>
      <c r="EF79" s="45"/>
      <c r="EG79" s="45">
        <v>288</v>
      </c>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v>0</v>
      </c>
      <c r="FT79" s="45"/>
      <c r="FU79" s="45"/>
      <c r="FV79" s="45"/>
      <c r="FW79" s="45"/>
      <c r="FX79" s="45"/>
      <c r="FY79" s="45"/>
      <c r="FZ79" s="45"/>
      <c r="GA79" s="45"/>
      <c r="GB79" s="45"/>
      <c r="GC79" s="45"/>
      <c r="GD79" s="45"/>
      <c r="GE79" s="45"/>
      <c r="GF79" s="45"/>
      <c r="GG79" s="45"/>
      <c r="GH79" s="45"/>
      <c r="GI79" s="45"/>
      <c r="GJ79" s="45"/>
      <c r="GK79" s="45"/>
      <c r="GL79" s="45"/>
      <c r="GM79" s="45"/>
      <c r="GN79" s="45"/>
      <c r="GO79" s="45">
        <v>145440</v>
      </c>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v>0</v>
      </c>
      <c r="IB79" s="45">
        <v>145440</v>
      </c>
      <c r="IC79" s="45"/>
      <c r="ID79" s="52" t="s">
        <v>8</v>
      </c>
      <c r="IE79" s="52" t="s">
        <v>21</v>
      </c>
      <c r="IF79" s="52" t="s">
        <v>21</v>
      </c>
      <c r="IG79" s="52" t="s">
        <v>21</v>
      </c>
      <c r="IH79" s="52" t="s">
        <v>21</v>
      </c>
      <c r="II79" s="52" t="s">
        <v>21</v>
      </c>
      <c r="IJ79" s="52" t="s">
        <v>21</v>
      </c>
      <c r="IK79" s="52" t="s">
        <v>21</v>
      </c>
      <c r="IL79" s="52" t="s">
        <v>21</v>
      </c>
      <c r="IM79" s="52" t="s">
        <v>21</v>
      </c>
      <c r="IN79" s="52" t="s">
        <v>21</v>
      </c>
      <c r="IO79" s="52" t="s">
        <v>21</v>
      </c>
      <c r="IP79" s="52" t="s">
        <v>21</v>
      </c>
      <c r="IQ79" s="52" t="s">
        <v>21</v>
      </c>
      <c r="IR79" s="52" t="s">
        <v>21</v>
      </c>
      <c r="IS79" s="52" t="s">
        <v>21</v>
      </c>
      <c r="IT79" s="52" t="s">
        <v>21</v>
      </c>
      <c r="IU79" s="52" t="s">
        <v>21</v>
      </c>
      <c r="IV79" s="52" t="s">
        <v>21</v>
      </c>
      <c r="IW79" s="52" t="s">
        <v>21</v>
      </c>
      <c r="IX79" s="52" t="s">
        <v>22</v>
      </c>
      <c r="IY79" s="52" t="s">
        <v>22</v>
      </c>
      <c r="IZ79" s="52" t="s">
        <v>1</v>
      </c>
      <c r="JA79" s="52" t="s">
        <v>22</v>
      </c>
      <c r="JB79" s="52" t="s">
        <v>22</v>
      </c>
      <c r="JC79" s="52" t="s">
        <v>22</v>
      </c>
      <c r="JD79" s="52" t="s">
        <v>22</v>
      </c>
      <c r="JE79" s="52" t="s">
        <v>22</v>
      </c>
      <c r="JF79" s="52" t="s">
        <v>22</v>
      </c>
      <c r="JG79" s="52" t="s">
        <v>22</v>
      </c>
      <c r="JH79" s="52" t="s">
        <v>22</v>
      </c>
      <c r="JI79" s="52" t="s">
        <v>22</v>
      </c>
      <c r="JJ79" s="52" t="s">
        <v>22</v>
      </c>
      <c r="JK79" s="52" t="s">
        <v>22</v>
      </c>
      <c r="JL79" s="52" t="s">
        <v>22</v>
      </c>
      <c r="JM79" s="52" t="s">
        <v>22</v>
      </c>
      <c r="JN79" s="52" t="s">
        <v>22</v>
      </c>
      <c r="JO79" s="52" t="s">
        <v>22</v>
      </c>
      <c r="JP79" s="52" t="s">
        <v>21</v>
      </c>
      <c r="JQ79" s="52" t="s">
        <v>21</v>
      </c>
      <c r="JR79" s="52"/>
      <c r="JS79" s="52"/>
      <c r="JT79" s="52"/>
      <c r="JU79" s="52"/>
      <c r="JV79" s="52"/>
      <c r="JW79" s="52"/>
      <c r="JX79" s="52"/>
      <c r="JY79" s="52"/>
      <c r="JZ79" s="52"/>
      <c r="KA79" s="52"/>
      <c r="KB79" s="52"/>
      <c r="KC79" s="52"/>
      <c r="KD79" s="52"/>
      <c r="KE79" s="52"/>
      <c r="KF79" s="52"/>
      <c r="KG79" s="52"/>
      <c r="KH79" s="52"/>
      <c r="KI79" s="52"/>
      <c r="KJ79" s="52"/>
      <c r="KK79" s="52"/>
      <c r="KL79" s="52"/>
      <c r="KM79" s="52"/>
      <c r="KN79" s="52"/>
    </row>
    <row r="80" spans="1:300">
      <c r="A80" s="46">
        <v>9</v>
      </c>
      <c r="B80" s="43"/>
      <c r="C80" s="43"/>
      <c r="D80" s="43"/>
      <c r="E80" s="40" t="s">
        <v>108</v>
      </c>
      <c r="F80" s="43" t="s">
        <v>221</v>
      </c>
      <c r="G80" s="43" t="s">
        <v>222</v>
      </c>
      <c r="H80" s="43" t="s">
        <v>223</v>
      </c>
      <c r="I80" s="43" t="s">
        <v>224</v>
      </c>
      <c r="J80" s="43" t="s">
        <v>225</v>
      </c>
      <c r="K80" s="43">
        <v>6100</v>
      </c>
      <c r="L80" s="43" t="s">
        <v>226</v>
      </c>
      <c r="M80" s="43" t="s">
        <v>178</v>
      </c>
      <c r="N80" s="43" t="s">
        <v>227</v>
      </c>
      <c r="O80" s="43" t="s">
        <v>228</v>
      </c>
      <c r="P80" s="43" t="s">
        <v>213</v>
      </c>
      <c r="Q80" s="43" t="s">
        <v>229</v>
      </c>
      <c r="R80" s="43" t="s">
        <v>230</v>
      </c>
      <c r="S80" s="43" t="s">
        <v>184</v>
      </c>
      <c r="T80" s="47" t="s">
        <v>220</v>
      </c>
      <c r="U80" s="47">
        <v>1</v>
      </c>
      <c r="V80" s="43"/>
      <c r="W80" s="40"/>
      <c r="X80" s="40"/>
      <c r="Y80" s="46"/>
      <c r="Z80" s="40">
        <v>35</v>
      </c>
      <c r="AA80" s="40">
        <v>0.125</v>
      </c>
      <c r="AB80" s="40">
        <v>288</v>
      </c>
      <c r="AC80" s="40">
        <v>280</v>
      </c>
      <c r="AD80" s="45">
        <v>0</v>
      </c>
      <c r="AE80" s="45">
        <v>35</v>
      </c>
      <c r="AF80" s="45">
        <v>-1</v>
      </c>
      <c r="AG80" s="45">
        <v>35</v>
      </c>
      <c r="AH80" s="45">
        <v>35</v>
      </c>
      <c r="AI80" s="45"/>
      <c r="AJ80" s="45">
        <v>0.125</v>
      </c>
      <c r="AK80" s="45">
        <v>0.125</v>
      </c>
      <c r="AL80" s="45"/>
      <c r="AM80" s="45">
        <v>0</v>
      </c>
      <c r="AN80" s="45">
        <v>35</v>
      </c>
      <c r="AO80" s="45"/>
      <c r="AP80" s="45">
        <v>288</v>
      </c>
      <c r="AQ80" s="45">
        <v>288</v>
      </c>
      <c r="AR80" s="45"/>
      <c r="AS80" s="48"/>
      <c r="AT80" s="48"/>
      <c r="AU80" s="48"/>
      <c r="AV80" s="49" t="s">
        <v>20</v>
      </c>
      <c r="AW80" s="40"/>
      <c r="AX80" s="40"/>
      <c r="AY80" s="40"/>
      <c r="AZ80" s="40"/>
      <c r="BA80" s="40"/>
      <c r="BB80" s="40"/>
      <c r="BC80" s="56"/>
      <c r="BD80" s="51"/>
      <c r="BE80" s="51"/>
      <c r="BF80" s="51"/>
      <c r="BG80" s="51"/>
      <c r="BH80" s="51"/>
      <c r="BI80" s="51"/>
      <c r="BJ80" s="51"/>
      <c r="BK80" s="51"/>
      <c r="BL80" s="51"/>
      <c r="BM80" s="51"/>
      <c r="BN80" s="51"/>
      <c r="BO80" s="51"/>
      <c r="BP80" s="51"/>
      <c r="BQ80" s="51"/>
      <c r="BR80" s="51"/>
      <c r="BS80" s="51"/>
      <c r="BT80" s="51"/>
      <c r="BU80" s="51"/>
      <c r="BV80" s="51"/>
      <c r="BW80" s="50">
        <v>415</v>
      </c>
      <c r="BX80" s="50">
        <v>465</v>
      </c>
      <c r="BY80" s="50">
        <v>505</v>
      </c>
      <c r="BZ80" s="50">
        <v>570</v>
      </c>
      <c r="CA80" s="50">
        <v>620</v>
      </c>
      <c r="CB80" s="50">
        <v>720</v>
      </c>
      <c r="CC80" s="50">
        <v>825</v>
      </c>
      <c r="CD80" s="50">
        <v>925</v>
      </c>
      <c r="CE80" s="50">
        <v>1025</v>
      </c>
      <c r="CF80" s="50">
        <v>1130</v>
      </c>
      <c r="CG80" s="50">
        <v>1230</v>
      </c>
      <c r="CH80" s="50">
        <v>1295</v>
      </c>
      <c r="CI80" s="50">
        <v>1510</v>
      </c>
      <c r="CJ80" s="50">
        <v>1765</v>
      </c>
      <c r="CK80" s="50">
        <v>2010</v>
      </c>
      <c r="CL80" s="50">
        <v>2265</v>
      </c>
      <c r="CM80" s="50">
        <v>2515</v>
      </c>
      <c r="CN80" s="50">
        <v>2760</v>
      </c>
      <c r="CO80" s="51"/>
      <c r="CP80" s="51"/>
      <c r="CQ80" s="50"/>
      <c r="CR80" s="50"/>
      <c r="CS80" s="50"/>
      <c r="CT80" s="50"/>
      <c r="CU80" s="50"/>
      <c r="CV80" s="50"/>
      <c r="CW80" s="50"/>
      <c r="CX80" s="50"/>
      <c r="CY80" s="50"/>
      <c r="CZ80" s="50"/>
      <c r="DA80" s="50"/>
      <c r="DB80" s="50"/>
      <c r="DC80" s="50"/>
      <c r="DD80" s="50"/>
      <c r="DE80" s="50"/>
      <c r="DF80" s="50"/>
      <c r="DG80" s="50"/>
      <c r="DH80" s="50"/>
      <c r="DI80" s="50"/>
      <c r="DJ80" s="50"/>
      <c r="DK80" s="45">
        <v>288</v>
      </c>
      <c r="DL80" s="45"/>
      <c r="DM80" s="45"/>
      <c r="DN80" s="45"/>
      <c r="DO80" s="45"/>
      <c r="DP80" s="45"/>
      <c r="DQ80" s="45"/>
      <c r="DR80" s="45"/>
      <c r="DS80" s="45"/>
      <c r="DT80" s="45"/>
      <c r="DU80" s="45"/>
      <c r="DV80" s="45"/>
      <c r="DW80" s="45"/>
      <c r="DX80" s="45"/>
      <c r="DY80" s="45"/>
      <c r="DZ80" s="45"/>
      <c r="EA80" s="45"/>
      <c r="EB80" s="45"/>
      <c r="EC80" s="45"/>
      <c r="ED80" s="45"/>
      <c r="EE80" s="45"/>
      <c r="EF80" s="45"/>
      <c r="EG80" s="45"/>
      <c r="EH80" s="45">
        <v>288</v>
      </c>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v>0</v>
      </c>
      <c r="FT80" s="45"/>
      <c r="FU80" s="45"/>
      <c r="FV80" s="45"/>
      <c r="FW80" s="45"/>
      <c r="FX80" s="45"/>
      <c r="FY80" s="45"/>
      <c r="FZ80" s="45"/>
      <c r="GA80" s="45"/>
      <c r="GB80" s="45"/>
      <c r="GC80" s="45"/>
      <c r="GD80" s="45"/>
      <c r="GE80" s="45"/>
      <c r="GF80" s="45"/>
      <c r="GG80" s="45"/>
      <c r="GH80" s="45"/>
      <c r="GI80" s="45"/>
      <c r="GJ80" s="45"/>
      <c r="GK80" s="45"/>
      <c r="GL80" s="45"/>
      <c r="GM80" s="45"/>
      <c r="GN80" s="45"/>
      <c r="GO80" s="45"/>
      <c r="GP80" s="45">
        <v>164160</v>
      </c>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v>0</v>
      </c>
      <c r="IB80" s="45">
        <v>164160</v>
      </c>
      <c r="IC80" s="45"/>
      <c r="ID80" s="52" t="s">
        <v>8</v>
      </c>
      <c r="IE80" s="52" t="s">
        <v>21</v>
      </c>
      <c r="IF80" s="52" t="s">
        <v>21</v>
      </c>
      <c r="IG80" s="52" t="s">
        <v>21</v>
      </c>
      <c r="IH80" s="52" t="s">
        <v>21</v>
      </c>
      <c r="II80" s="52" t="s">
        <v>21</v>
      </c>
      <c r="IJ80" s="52" t="s">
        <v>21</v>
      </c>
      <c r="IK80" s="52" t="s">
        <v>21</v>
      </c>
      <c r="IL80" s="52" t="s">
        <v>21</v>
      </c>
      <c r="IM80" s="52" t="s">
        <v>21</v>
      </c>
      <c r="IN80" s="52" t="s">
        <v>21</v>
      </c>
      <c r="IO80" s="52" t="s">
        <v>21</v>
      </c>
      <c r="IP80" s="52" t="s">
        <v>21</v>
      </c>
      <c r="IQ80" s="52" t="s">
        <v>21</v>
      </c>
      <c r="IR80" s="52" t="s">
        <v>21</v>
      </c>
      <c r="IS80" s="52" t="s">
        <v>21</v>
      </c>
      <c r="IT80" s="52" t="s">
        <v>21</v>
      </c>
      <c r="IU80" s="52" t="s">
        <v>21</v>
      </c>
      <c r="IV80" s="52" t="s">
        <v>21</v>
      </c>
      <c r="IW80" s="52" t="s">
        <v>21</v>
      </c>
      <c r="IX80" s="52" t="s">
        <v>22</v>
      </c>
      <c r="IY80" s="52" t="s">
        <v>22</v>
      </c>
      <c r="IZ80" s="52" t="s">
        <v>22</v>
      </c>
      <c r="JA80" s="52" t="s">
        <v>1</v>
      </c>
      <c r="JB80" s="52" t="s">
        <v>22</v>
      </c>
      <c r="JC80" s="52" t="s">
        <v>22</v>
      </c>
      <c r="JD80" s="52" t="s">
        <v>22</v>
      </c>
      <c r="JE80" s="52" t="s">
        <v>22</v>
      </c>
      <c r="JF80" s="52" t="s">
        <v>22</v>
      </c>
      <c r="JG80" s="52" t="s">
        <v>22</v>
      </c>
      <c r="JH80" s="52" t="s">
        <v>22</v>
      </c>
      <c r="JI80" s="52" t="s">
        <v>22</v>
      </c>
      <c r="JJ80" s="52" t="s">
        <v>22</v>
      </c>
      <c r="JK80" s="52" t="s">
        <v>22</v>
      </c>
      <c r="JL80" s="52" t="s">
        <v>22</v>
      </c>
      <c r="JM80" s="52" t="s">
        <v>22</v>
      </c>
      <c r="JN80" s="52" t="s">
        <v>22</v>
      </c>
      <c r="JO80" s="52" t="s">
        <v>22</v>
      </c>
      <c r="JP80" s="52" t="s">
        <v>21</v>
      </c>
      <c r="JQ80" s="52" t="s">
        <v>21</v>
      </c>
      <c r="JR80" s="52"/>
      <c r="JS80" s="52"/>
      <c r="JT80" s="52"/>
      <c r="JU80" s="52"/>
      <c r="JV80" s="52"/>
      <c r="JW80" s="52"/>
      <c r="JX80" s="52"/>
      <c r="JY80" s="52"/>
      <c r="JZ80" s="52"/>
      <c r="KA80" s="52"/>
      <c r="KB80" s="52"/>
      <c r="KC80" s="52"/>
      <c r="KD80" s="52"/>
      <c r="KE80" s="52"/>
      <c r="KF80" s="52"/>
      <c r="KG80" s="52"/>
      <c r="KH80" s="52"/>
      <c r="KI80" s="52"/>
      <c r="KJ80" s="52"/>
      <c r="KK80" s="52"/>
      <c r="KL80" s="52"/>
      <c r="KM80" s="52"/>
      <c r="KN80" s="52"/>
    </row>
    <row r="81" spans="1:300">
      <c r="A81" s="46">
        <v>10</v>
      </c>
      <c r="B81" s="43"/>
      <c r="C81" s="43"/>
      <c r="D81" s="43"/>
      <c r="E81" s="40" t="s">
        <v>108</v>
      </c>
      <c r="F81" s="43" t="s">
        <v>231</v>
      </c>
      <c r="G81" s="43" t="s">
        <v>232</v>
      </c>
      <c r="H81" s="43" t="s">
        <v>233</v>
      </c>
      <c r="I81" s="43" t="s">
        <v>234</v>
      </c>
      <c r="J81" s="43" t="s">
        <v>235</v>
      </c>
      <c r="K81" s="43">
        <v>6311</v>
      </c>
      <c r="L81" s="43" t="s">
        <v>236</v>
      </c>
      <c r="M81" s="43" t="s">
        <v>178</v>
      </c>
      <c r="N81" s="43" t="s">
        <v>237</v>
      </c>
      <c r="O81" s="43" t="s">
        <v>238</v>
      </c>
      <c r="P81" s="43" t="s">
        <v>239</v>
      </c>
      <c r="Q81" s="43" t="s">
        <v>240</v>
      </c>
      <c r="R81" s="43" t="s">
        <v>230</v>
      </c>
      <c r="S81" s="43" t="s">
        <v>184</v>
      </c>
      <c r="T81" s="47" t="s">
        <v>220</v>
      </c>
      <c r="U81" s="47">
        <v>1</v>
      </c>
      <c r="V81" s="43"/>
      <c r="W81" s="40"/>
      <c r="X81" s="40"/>
      <c r="Y81" s="46"/>
      <c r="Z81" s="40">
        <v>24</v>
      </c>
      <c r="AA81" s="40">
        <v>8.5714285714285715E-2</v>
      </c>
      <c r="AB81" s="40">
        <v>288</v>
      </c>
      <c r="AC81" s="40">
        <v>280</v>
      </c>
      <c r="AD81" s="45">
        <v>0</v>
      </c>
      <c r="AE81" s="45">
        <v>24</v>
      </c>
      <c r="AF81" s="45">
        <v>-1</v>
      </c>
      <c r="AG81" s="45">
        <v>24</v>
      </c>
      <c r="AH81" s="45">
        <v>24</v>
      </c>
      <c r="AI81" s="45"/>
      <c r="AJ81" s="45">
        <v>8.5714285714285715E-2</v>
      </c>
      <c r="AK81" s="45">
        <v>8.5714285714285715E-2</v>
      </c>
      <c r="AL81" s="45"/>
      <c r="AM81" s="45">
        <v>0</v>
      </c>
      <c r="AN81" s="45">
        <v>24</v>
      </c>
      <c r="AO81" s="45"/>
      <c r="AP81" s="45">
        <v>288</v>
      </c>
      <c r="AQ81" s="45">
        <v>288</v>
      </c>
      <c r="AR81" s="45"/>
      <c r="AS81" s="48"/>
      <c r="AT81" s="48"/>
      <c r="AU81" s="48"/>
      <c r="AV81" s="49" t="s">
        <v>20</v>
      </c>
      <c r="AW81" s="40"/>
      <c r="AX81" s="40"/>
      <c r="AY81" s="40"/>
      <c r="AZ81" s="40"/>
      <c r="BA81" s="40"/>
      <c r="BB81" s="40"/>
      <c r="BC81" s="56"/>
      <c r="BD81" s="51"/>
      <c r="BE81" s="51"/>
      <c r="BF81" s="51"/>
      <c r="BG81" s="51"/>
      <c r="BH81" s="51"/>
      <c r="BI81" s="51"/>
      <c r="BJ81" s="51"/>
      <c r="BK81" s="51"/>
      <c r="BL81" s="51"/>
      <c r="BM81" s="51"/>
      <c r="BN81" s="51"/>
      <c r="BO81" s="51"/>
      <c r="BP81" s="51"/>
      <c r="BQ81" s="51"/>
      <c r="BR81" s="51"/>
      <c r="BS81" s="51"/>
      <c r="BT81" s="51"/>
      <c r="BU81" s="51"/>
      <c r="BV81" s="51"/>
      <c r="BW81" s="50">
        <v>455</v>
      </c>
      <c r="BX81" s="50">
        <v>505</v>
      </c>
      <c r="BY81" s="50">
        <v>545</v>
      </c>
      <c r="BZ81" s="50">
        <v>610</v>
      </c>
      <c r="CA81" s="50">
        <v>660</v>
      </c>
      <c r="CB81" s="50">
        <v>760</v>
      </c>
      <c r="CC81" s="50">
        <v>865</v>
      </c>
      <c r="CD81" s="50">
        <v>965</v>
      </c>
      <c r="CE81" s="50">
        <v>1065</v>
      </c>
      <c r="CF81" s="50">
        <v>1170</v>
      </c>
      <c r="CG81" s="50">
        <v>1270</v>
      </c>
      <c r="CH81" s="50">
        <v>1335</v>
      </c>
      <c r="CI81" s="50">
        <v>1550</v>
      </c>
      <c r="CJ81" s="50">
        <v>1805</v>
      </c>
      <c r="CK81" s="50">
        <v>2050</v>
      </c>
      <c r="CL81" s="50">
        <v>2305</v>
      </c>
      <c r="CM81" s="50">
        <v>2555</v>
      </c>
      <c r="CN81" s="50">
        <v>2800</v>
      </c>
      <c r="CO81" s="51"/>
      <c r="CP81" s="51"/>
      <c r="CQ81" s="50"/>
      <c r="CR81" s="50"/>
      <c r="CS81" s="50"/>
      <c r="CT81" s="50"/>
      <c r="CU81" s="50"/>
      <c r="CV81" s="50"/>
      <c r="CW81" s="50"/>
      <c r="CX81" s="50"/>
      <c r="CY81" s="50"/>
      <c r="CZ81" s="50"/>
      <c r="DA81" s="50"/>
      <c r="DB81" s="50"/>
      <c r="DC81" s="50"/>
      <c r="DD81" s="50"/>
      <c r="DE81" s="50"/>
      <c r="DF81" s="50"/>
      <c r="DG81" s="50"/>
      <c r="DH81" s="50"/>
      <c r="DI81" s="50"/>
      <c r="DJ81" s="50"/>
      <c r="DK81" s="45">
        <v>288</v>
      </c>
      <c r="DL81" s="45"/>
      <c r="DM81" s="45"/>
      <c r="DN81" s="45"/>
      <c r="DO81" s="45"/>
      <c r="DP81" s="45"/>
      <c r="DQ81" s="45"/>
      <c r="DR81" s="45"/>
      <c r="DS81" s="45"/>
      <c r="DT81" s="45"/>
      <c r="DU81" s="45"/>
      <c r="DV81" s="45"/>
      <c r="DW81" s="45"/>
      <c r="DX81" s="45"/>
      <c r="DY81" s="45"/>
      <c r="DZ81" s="45"/>
      <c r="EA81" s="45"/>
      <c r="EB81" s="45"/>
      <c r="EC81" s="45"/>
      <c r="ED81" s="45"/>
      <c r="EE81" s="45"/>
      <c r="EF81" s="45"/>
      <c r="EG81" s="45">
        <v>288</v>
      </c>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v>0</v>
      </c>
      <c r="FT81" s="45"/>
      <c r="FU81" s="45"/>
      <c r="FV81" s="45"/>
      <c r="FW81" s="45"/>
      <c r="FX81" s="45"/>
      <c r="FY81" s="45"/>
      <c r="FZ81" s="45"/>
      <c r="GA81" s="45"/>
      <c r="GB81" s="45"/>
      <c r="GC81" s="45"/>
      <c r="GD81" s="45"/>
      <c r="GE81" s="45"/>
      <c r="GF81" s="45"/>
      <c r="GG81" s="45"/>
      <c r="GH81" s="45"/>
      <c r="GI81" s="45"/>
      <c r="GJ81" s="45"/>
      <c r="GK81" s="45"/>
      <c r="GL81" s="45"/>
      <c r="GM81" s="45"/>
      <c r="GN81" s="45"/>
      <c r="GO81" s="45">
        <v>156960</v>
      </c>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v>0</v>
      </c>
      <c r="IB81" s="45">
        <v>156960</v>
      </c>
      <c r="IC81" s="45"/>
      <c r="ID81" s="52" t="s">
        <v>8</v>
      </c>
      <c r="IE81" s="52" t="s">
        <v>21</v>
      </c>
      <c r="IF81" s="52" t="s">
        <v>21</v>
      </c>
      <c r="IG81" s="52" t="s">
        <v>21</v>
      </c>
      <c r="IH81" s="52" t="s">
        <v>21</v>
      </c>
      <c r="II81" s="52" t="s">
        <v>21</v>
      </c>
      <c r="IJ81" s="52" t="s">
        <v>21</v>
      </c>
      <c r="IK81" s="52" t="s">
        <v>21</v>
      </c>
      <c r="IL81" s="52" t="s">
        <v>21</v>
      </c>
      <c r="IM81" s="52" t="s">
        <v>21</v>
      </c>
      <c r="IN81" s="52" t="s">
        <v>21</v>
      </c>
      <c r="IO81" s="52" t="s">
        <v>21</v>
      </c>
      <c r="IP81" s="52" t="s">
        <v>21</v>
      </c>
      <c r="IQ81" s="52" t="s">
        <v>21</v>
      </c>
      <c r="IR81" s="52" t="s">
        <v>21</v>
      </c>
      <c r="IS81" s="52" t="s">
        <v>21</v>
      </c>
      <c r="IT81" s="52" t="s">
        <v>21</v>
      </c>
      <c r="IU81" s="52" t="s">
        <v>21</v>
      </c>
      <c r="IV81" s="52" t="s">
        <v>21</v>
      </c>
      <c r="IW81" s="52" t="s">
        <v>21</v>
      </c>
      <c r="IX81" s="52" t="s">
        <v>22</v>
      </c>
      <c r="IY81" s="52" t="s">
        <v>22</v>
      </c>
      <c r="IZ81" s="52" t="s">
        <v>1</v>
      </c>
      <c r="JA81" s="52" t="s">
        <v>22</v>
      </c>
      <c r="JB81" s="52" t="s">
        <v>22</v>
      </c>
      <c r="JC81" s="52" t="s">
        <v>22</v>
      </c>
      <c r="JD81" s="52" t="s">
        <v>22</v>
      </c>
      <c r="JE81" s="52" t="s">
        <v>22</v>
      </c>
      <c r="JF81" s="52" t="s">
        <v>22</v>
      </c>
      <c r="JG81" s="52" t="s">
        <v>22</v>
      </c>
      <c r="JH81" s="52" t="s">
        <v>22</v>
      </c>
      <c r="JI81" s="52" t="s">
        <v>22</v>
      </c>
      <c r="JJ81" s="52" t="s">
        <v>22</v>
      </c>
      <c r="JK81" s="52" t="s">
        <v>22</v>
      </c>
      <c r="JL81" s="52" t="s">
        <v>22</v>
      </c>
      <c r="JM81" s="52" t="s">
        <v>22</v>
      </c>
      <c r="JN81" s="52" t="s">
        <v>22</v>
      </c>
      <c r="JO81" s="52" t="s">
        <v>22</v>
      </c>
      <c r="JP81" s="52" t="s">
        <v>21</v>
      </c>
      <c r="JQ81" s="52" t="s">
        <v>21</v>
      </c>
      <c r="JR81" s="52"/>
      <c r="JS81" s="52"/>
      <c r="JT81" s="52"/>
      <c r="JU81" s="52"/>
      <c r="JV81" s="52"/>
      <c r="JW81" s="52"/>
      <c r="JX81" s="52"/>
      <c r="JY81" s="52"/>
      <c r="JZ81" s="52"/>
      <c r="KA81" s="52"/>
      <c r="KB81" s="52"/>
      <c r="KC81" s="52"/>
      <c r="KD81" s="52"/>
      <c r="KE81" s="52"/>
      <c r="KF81" s="52"/>
      <c r="KG81" s="52"/>
      <c r="KH81" s="52"/>
      <c r="KI81" s="52"/>
      <c r="KJ81" s="52"/>
      <c r="KK81" s="52"/>
      <c r="KL81" s="52"/>
      <c r="KM81" s="52"/>
      <c r="KN81" s="52"/>
    </row>
    <row r="82" spans="1:300">
      <c r="A82" s="46">
        <v>1</v>
      </c>
      <c r="B82" s="43" t="s">
        <v>154</v>
      </c>
      <c r="C82" s="43"/>
      <c r="D82" s="43"/>
      <c r="E82" s="40" t="s">
        <v>109</v>
      </c>
      <c r="F82" s="43" t="s">
        <v>172</v>
      </c>
      <c r="G82" s="43" t="s">
        <v>173</v>
      </c>
      <c r="H82" s="43" t="s">
        <v>174</v>
      </c>
      <c r="I82" s="43" t="s">
        <v>175</v>
      </c>
      <c r="J82" s="43" t="s">
        <v>176</v>
      </c>
      <c r="K82" s="43">
        <v>3010</v>
      </c>
      <c r="L82" s="43" t="s">
        <v>177</v>
      </c>
      <c r="M82" s="43" t="s">
        <v>178</v>
      </c>
      <c r="N82" s="43" t="s">
        <v>179</v>
      </c>
      <c r="O82" s="43" t="s">
        <v>180</v>
      </c>
      <c r="P82" s="43" t="s">
        <v>181</v>
      </c>
      <c r="Q82" s="43" t="s">
        <v>182</v>
      </c>
      <c r="R82" s="43" t="s">
        <v>183</v>
      </c>
      <c r="S82" s="43" t="s">
        <v>184</v>
      </c>
      <c r="T82" s="47" t="s">
        <v>33</v>
      </c>
      <c r="U82" s="47">
        <v>1</v>
      </c>
      <c r="V82" s="43"/>
      <c r="W82" s="40"/>
      <c r="X82" s="40"/>
      <c r="Y82" s="46"/>
      <c r="Z82" s="40">
        <v>350</v>
      </c>
      <c r="AA82" s="40">
        <v>1.64</v>
      </c>
      <c r="AB82" s="40">
        <v>288</v>
      </c>
      <c r="AC82" s="40">
        <v>280</v>
      </c>
      <c r="AD82" s="45">
        <v>0</v>
      </c>
      <c r="AE82" s="45">
        <v>350</v>
      </c>
      <c r="AF82" s="45">
        <v>-1</v>
      </c>
      <c r="AG82" s="45">
        <v>700</v>
      </c>
      <c r="AH82" s="45">
        <v>350</v>
      </c>
      <c r="AI82" s="45"/>
      <c r="AJ82" s="45">
        <v>2.8899999999999997</v>
      </c>
      <c r="AK82" s="45">
        <v>1.64</v>
      </c>
      <c r="AL82" s="45"/>
      <c r="AM82" s="45">
        <v>0</v>
      </c>
      <c r="AN82" s="45">
        <v>350</v>
      </c>
      <c r="AO82" s="45"/>
      <c r="AP82" s="45">
        <v>288</v>
      </c>
      <c r="AQ82" s="45">
        <v>288</v>
      </c>
      <c r="AR82" s="45"/>
      <c r="AS82" s="48"/>
      <c r="AT82" s="48"/>
      <c r="AU82" s="48"/>
      <c r="AV82" s="49" t="s">
        <v>20</v>
      </c>
      <c r="AW82" s="40"/>
      <c r="AX82" s="40"/>
      <c r="AY82" s="40"/>
      <c r="AZ82" s="40"/>
      <c r="BA82" s="40"/>
      <c r="BB82" s="40"/>
      <c r="BC82" s="50">
        <v>19000</v>
      </c>
      <c r="BD82" s="50">
        <v>18500</v>
      </c>
      <c r="BE82" s="50">
        <v>22000</v>
      </c>
      <c r="BF82" s="50">
        <v>21000</v>
      </c>
      <c r="BG82" s="50">
        <v>33000</v>
      </c>
      <c r="BH82" s="50">
        <v>31500</v>
      </c>
      <c r="BI82" s="51"/>
      <c r="BJ82" s="51"/>
      <c r="BK82" s="51"/>
      <c r="BL82" s="51"/>
      <c r="BM82" s="51"/>
      <c r="BN82" s="51"/>
      <c r="BO82" s="51"/>
      <c r="BP82" s="51"/>
      <c r="BQ82" s="51"/>
      <c r="BR82" s="51"/>
      <c r="BS82" s="51"/>
      <c r="BT82" s="51"/>
      <c r="BU82" s="51"/>
      <c r="BV82" s="51"/>
      <c r="BW82" s="50">
        <v>815</v>
      </c>
      <c r="BX82" s="50">
        <v>915</v>
      </c>
      <c r="BY82" s="50">
        <v>995</v>
      </c>
      <c r="BZ82" s="50">
        <v>1125</v>
      </c>
      <c r="CA82" s="50">
        <v>1225</v>
      </c>
      <c r="CB82" s="50">
        <v>1425</v>
      </c>
      <c r="CC82" s="50">
        <v>1635</v>
      </c>
      <c r="CD82" s="50">
        <v>1835</v>
      </c>
      <c r="CE82" s="50">
        <v>2035</v>
      </c>
      <c r="CF82" s="50">
        <v>2245</v>
      </c>
      <c r="CG82" s="50">
        <v>2445</v>
      </c>
      <c r="CH82" s="50">
        <v>2575</v>
      </c>
      <c r="CI82" s="50">
        <v>3005</v>
      </c>
      <c r="CJ82" s="50">
        <v>3515</v>
      </c>
      <c r="CK82" s="50">
        <v>4005</v>
      </c>
      <c r="CL82" s="50">
        <v>4515</v>
      </c>
      <c r="CM82" s="50">
        <v>5015</v>
      </c>
      <c r="CN82" s="50">
        <v>5505</v>
      </c>
      <c r="CO82" s="51"/>
      <c r="CP82" s="51"/>
      <c r="CQ82" s="50"/>
      <c r="CR82" s="50"/>
      <c r="CS82" s="50"/>
      <c r="CT82" s="50"/>
      <c r="CU82" s="50"/>
      <c r="CV82" s="50"/>
      <c r="CW82" s="50"/>
      <c r="CX82" s="50"/>
      <c r="CY82" s="50"/>
      <c r="CZ82" s="50"/>
      <c r="DA82" s="50"/>
      <c r="DB82" s="50"/>
      <c r="DC82" s="50"/>
      <c r="DD82" s="50"/>
      <c r="DE82" s="50"/>
      <c r="DF82" s="50"/>
      <c r="DG82" s="50"/>
      <c r="DH82" s="50"/>
      <c r="DI82" s="50"/>
      <c r="DJ82" s="50"/>
      <c r="DK82" s="45">
        <v>300</v>
      </c>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v>288</v>
      </c>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v>5700000</v>
      </c>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v>1153440</v>
      </c>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v>5700000</v>
      </c>
      <c r="IB82" s="45">
        <v>1153440</v>
      </c>
      <c r="IC82" s="45"/>
      <c r="ID82" s="52" t="s">
        <v>1</v>
      </c>
      <c r="IE82" s="52" t="s">
        <v>22</v>
      </c>
      <c r="IF82" s="52" t="s">
        <v>22</v>
      </c>
      <c r="IG82" s="52" t="s">
        <v>22</v>
      </c>
      <c r="IH82" s="52" t="s">
        <v>22</v>
      </c>
      <c r="II82" s="52" t="s">
        <v>22</v>
      </c>
      <c r="IJ82" s="52" t="s">
        <v>21</v>
      </c>
      <c r="IK82" s="52" t="s">
        <v>21</v>
      </c>
      <c r="IL82" s="52" t="s">
        <v>21</v>
      </c>
      <c r="IM82" s="52" t="s">
        <v>21</v>
      </c>
      <c r="IN82" s="52" t="s">
        <v>21</v>
      </c>
      <c r="IO82" s="52" t="s">
        <v>21</v>
      </c>
      <c r="IP82" s="52" t="s">
        <v>21</v>
      </c>
      <c r="IQ82" s="52" t="s">
        <v>21</v>
      </c>
      <c r="IR82" s="52" t="s">
        <v>21</v>
      </c>
      <c r="IS82" s="52" t="s">
        <v>21</v>
      </c>
      <c r="IT82" s="52" t="s">
        <v>21</v>
      </c>
      <c r="IU82" s="52" t="s">
        <v>21</v>
      </c>
      <c r="IV82" s="52" t="s">
        <v>21</v>
      </c>
      <c r="IW82" s="52" t="s">
        <v>21</v>
      </c>
      <c r="IX82" s="52" t="s">
        <v>22</v>
      </c>
      <c r="IY82" s="52" t="s">
        <v>22</v>
      </c>
      <c r="IZ82" s="52" t="s">
        <v>22</v>
      </c>
      <c r="JA82" s="52" t="s">
        <v>22</v>
      </c>
      <c r="JB82" s="52" t="s">
        <v>22</v>
      </c>
      <c r="JC82" s="52" t="s">
        <v>22</v>
      </c>
      <c r="JD82" s="52" t="s">
        <v>22</v>
      </c>
      <c r="JE82" s="52" t="s">
        <v>22</v>
      </c>
      <c r="JF82" s="52" t="s">
        <v>22</v>
      </c>
      <c r="JG82" s="52" t="s">
        <v>22</v>
      </c>
      <c r="JH82" s="52" t="s">
        <v>22</v>
      </c>
      <c r="JI82" s="52" t="s">
        <v>22</v>
      </c>
      <c r="JJ82" s="52" t="s">
        <v>22</v>
      </c>
      <c r="JK82" s="52" t="s">
        <v>22</v>
      </c>
      <c r="JL82" s="52" t="s">
        <v>1</v>
      </c>
      <c r="JM82" s="52" t="s">
        <v>22</v>
      </c>
      <c r="JN82" s="52" t="s">
        <v>22</v>
      </c>
      <c r="JO82" s="52" t="s">
        <v>22</v>
      </c>
      <c r="JP82" s="52" t="s">
        <v>21</v>
      </c>
      <c r="JQ82" s="52" t="s">
        <v>21</v>
      </c>
      <c r="JR82" s="52"/>
      <c r="JS82" s="52"/>
      <c r="JT82" s="52"/>
      <c r="JU82" s="52"/>
      <c r="JV82" s="52"/>
      <c r="JW82" s="52"/>
      <c r="JX82" s="52"/>
      <c r="JY82" s="52"/>
      <c r="JZ82" s="52"/>
      <c r="KA82" s="52"/>
      <c r="KB82" s="52"/>
      <c r="KC82" s="52"/>
      <c r="KD82" s="52"/>
      <c r="KE82" s="52"/>
      <c r="KF82" s="52"/>
      <c r="KG82" s="52"/>
      <c r="KH82" s="52"/>
      <c r="KI82" s="52"/>
      <c r="KJ82" s="52"/>
      <c r="KK82" s="52"/>
      <c r="KL82" s="52"/>
      <c r="KM82" s="52"/>
      <c r="KN82" s="52"/>
    </row>
    <row r="83" spans="1:300">
      <c r="A83" s="46">
        <v>2</v>
      </c>
      <c r="B83" s="43" t="s">
        <v>154</v>
      </c>
      <c r="C83" s="43"/>
      <c r="D83" s="43"/>
      <c r="E83" s="40" t="s">
        <v>109</v>
      </c>
      <c r="F83" s="43" t="s">
        <v>172</v>
      </c>
      <c r="G83" s="43" t="s">
        <v>173</v>
      </c>
      <c r="H83" s="43" t="s">
        <v>174</v>
      </c>
      <c r="I83" s="43" t="s">
        <v>175</v>
      </c>
      <c r="J83" s="43" t="s">
        <v>176</v>
      </c>
      <c r="K83" s="43">
        <v>3011</v>
      </c>
      <c r="L83" s="43" t="s">
        <v>185</v>
      </c>
      <c r="M83" s="43" t="s">
        <v>178</v>
      </c>
      <c r="N83" s="43" t="s">
        <v>186</v>
      </c>
      <c r="O83" s="43" t="s">
        <v>187</v>
      </c>
      <c r="P83" s="43" t="s">
        <v>188</v>
      </c>
      <c r="Q83" s="43" t="s">
        <v>182</v>
      </c>
      <c r="R83" s="43" t="s">
        <v>183</v>
      </c>
      <c r="S83" s="43" t="s">
        <v>184</v>
      </c>
      <c r="T83" s="47" t="s">
        <v>33</v>
      </c>
      <c r="U83" s="47">
        <v>1</v>
      </c>
      <c r="V83" s="43"/>
      <c r="W83" s="40"/>
      <c r="X83" s="40"/>
      <c r="Y83" s="46"/>
      <c r="Z83" s="40">
        <v>350</v>
      </c>
      <c r="AA83" s="40">
        <v>1.25</v>
      </c>
      <c r="AB83" s="40">
        <v>300</v>
      </c>
      <c r="AC83" s="40">
        <v>280</v>
      </c>
      <c r="AD83" s="45">
        <v>0</v>
      </c>
      <c r="AE83" s="45">
        <v>350</v>
      </c>
      <c r="AF83" s="45">
        <v>-1</v>
      </c>
      <c r="AG83" s="45">
        <v>350</v>
      </c>
      <c r="AH83" s="45">
        <v>350</v>
      </c>
      <c r="AI83" s="45"/>
      <c r="AJ83" s="45">
        <v>1.25</v>
      </c>
      <c r="AK83" s="45">
        <v>1.25</v>
      </c>
      <c r="AL83" s="45"/>
      <c r="AM83" s="45">
        <v>0</v>
      </c>
      <c r="AN83" s="45">
        <v>350</v>
      </c>
      <c r="AO83" s="45"/>
      <c r="AP83" s="45">
        <v>12</v>
      </c>
      <c r="AQ83" s="45">
        <v>300</v>
      </c>
      <c r="AR83" s="45"/>
      <c r="AS83" s="48"/>
      <c r="AT83" s="48"/>
      <c r="AU83" s="48"/>
      <c r="AV83" s="49" t="s">
        <v>20</v>
      </c>
      <c r="AW83" s="40"/>
      <c r="AX83" s="40"/>
      <c r="AY83" s="40"/>
      <c r="AZ83" s="40"/>
      <c r="BA83" s="40"/>
      <c r="BB83" s="40"/>
      <c r="BC83" s="51"/>
      <c r="BD83" s="51"/>
      <c r="BE83" s="51"/>
      <c r="BF83" s="51"/>
      <c r="BG83" s="51"/>
      <c r="BH83" s="51"/>
      <c r="BI83" s="51"/>
      <c r="BJ83" s="51"/>
      <c r="BK83" s="51"/>
      <c r="BL83" s="51"/>
      <c r="BM83" s="51"/>
      <c r="BN83" s="51"/>
      <c r="BO83" s="51"/>
      <c r="BP83" s="51"/>
      <c r="BQ83" s="51"/>
      <c r="BR83" s="51"/>
      <c r="BS83" s="51"/>
      <c r="BT83" s="51"/>
      <c r="BU83" s="51"/>
      <c r="BV83" s="51"/>
      <c r="BW83" s="50">
        <v>815</v>
      </c>
      <c r="BX83" s="50">
        <v>915</v>
      </c>
      <c r="BY83" s="50">
        <v>995</v>
      </c>
      <c r="BZ83" s="50">
        <v>1125</v>
      </c>
      <c r="CA83" s="50">
        <v>1225</v>
      </c>
      <c r="CB83" s="50">
        <v>1425</v>
      </c>
      <c r="CC83" s="50">
        <v>1635</v>
      </c>
      <c r="CD83" s="50">
        <v>1835</v>
      </c>
      <c r="CE83" s="50">
        <v>2035</v>
      </c>
      <c r="CF83" s="50">
        <v>2245</v>
      </c>
      <c r="CG83" s="50">
        <v>2445</v>
      </c>
      <c r="CH83" s="50">
        <v>2575</v>
      </c>
      <c r="CI83" s="50">
        <v>3005</v>
      </c>
      <c r="CJ83" s="50">
        <v>3515</v>
      </c>
      <c r="CK83" s="50">
        <v>4005</v>
      </c>
      <c r="CL83" s="50">
        <v>4515</v>
      </c>
      <c r="CM83" s="50">
        <v>5015</v>
      </c>
      <c r="CN83" s="50">
        <v>5505</v>
      </c>
      <c r="CO83" s="51"/>
      <c r="CP83" s="51"/>
      <c r="CQ83" s="50"/>
      <c r="CR83" s="50"/>
      <c r="CS83" s="50"/>
      <c r="CT83" s="50"/>
      <c r="CU83" s="50"/>
      <c r="CV83" s="50"/>
      <c r="CW83" s="50"/>
      <c r="CX83" s="50"/>
      <c r="CY83" s="50"/>
      <c r="CZ83" s="50"/>
      <c r="DA83" s="50"/>
      <c r="DB83" s="50"/>
      <c r="DC83" s="50"/>
      <c r="DD83" s="50"/>
      <c r="DE83" s="50"/>
      <c r="DF83" s="50"/>
      <c r="DG83" s="50"/>
      <c r="DH83" s="50"/>
      <c r="DI83" s="50"/>
      <c r="DJ83" s="50"/>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v>300</v>
      </c>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v>1201500</v>
      </c>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v>0</v>
      </c>
      <c r="IB83" s="45">
        <v>1201500</v>
      </c>
      <c r="IC83" s="45"/>
      <c r="ID83" s="52" t="s">
        <v>21</v>
      </c>
      <c r="IE83" s="52" t="s">
        <v>21</v>
      </c>
      <c r="IF83" s="52" t="s">
        <v>21</v>
      </c>
      <c r="IG83" s="52" t="s">
        <v>21</v>
      </c>
      <c r="IH83" s="52" t="s">
        <v>21</v>
      </c>
      <c r="II83" s="52" t="s">
        <v>21</v>
      </c>
      <c r="IJ83" s="52" t="s">
        <v>21</v>
      </c>
      <c r="IK83" s="52" t="s">
        <v>21</v>
      </c>
      <c r="IL83" s="52" t="s">
        <v>21</v>
      </c>
      <c r="IM83" s="52" t="s">
        <v>21</v>
      </c>
      <c r="IN83" s="52" t="s">
        <v>21</v>
      </c>
      <c r="IO83" s="52" t="s">
        <v>21</v>
      </c>
      <c r="IP83" s="52" t="s">
        <v>21</v>
      </c>
      <c r="IQ83" s="52" t="s">
        <v>21</v>
      </c>
      <c r="IR83" s="52" t="s">
        <v>21</v>
      </c>
      <c r="IS83" s="52" t="s">
        <v>21</v>
      </c>
      <c r="IT83" s="52" t="s">
        <v>21</v>
      </c>
      <c r="IU83" s="52" t="s">
        <v>21</v>
      </c>
      <c r="IV83" s="52" t="s">
        <v>21</v>
      </c>
      <c r="IW83" s="52" t="s">
        <v>21</v>
      </c>
      <c r="IX83" s="52" t="s">
        <v>22</v>
      </c>
      <c r="IY83" s="52" t="s">
        <v>22</v>
      </c>
      <c r="IZ83" s="52" t="s">
        <v>22</v>
      </c>
      <c r="JA83" s="52" t="s">
        <v>22</v>
      </c>
      <c r="JB83" s="52" t="s">
        <v>22</v>
      </c>
      <c r="JC83" s="52" t="s">
        <v>22</v>
      </c>
      <c r="JD83" s="52" t="s">
        <v>22</v>
      </c>
      <c r="JE83" s="52" t="s">
        <v>22</v>
      </c>
      <c r="JF83" s="52" t="s">
        <v>22</v>
      </c>
      <c r="JG83" s="52" t="s">
        <v>22</v>
      </c>
      <c r="JH83" s="52" t="s">
        <v>22</v>
      </c>
      <c r="JI83" s="52" t="s">
        <v>22</v>
      </c>
      <c r="JJ83" s="52" t="s">
        <v>22</v>
      </c>
      <c r="JK83" s="52" t="s">
        <v>22</v>
      </c>
      <c r="JL83" s="52" t="s">
        <v>1</v>
      </c>
      <c r="JM83" s="52" t="s">
        <v>22</v>
      </c>
      <c r="JN83" s="52" t="s">
        <v>22</v>
      </c>
      <c r="JO83" s="52" t="s">
        <v>22</v>
      </c>
      <c r="JP83" s="52" t="s">
        <v>21</v>
      </c>
      <c r="JQ83" s="52" t="s">
        <v>21</v>
      </c>
      <c r="JR83" s="52"/>
      <c r="JS83" s="52"/>
      <c r="JT83" s="52"/>
      <c r="JU83" s="52"/>
      <c r="JV83" s="52"/>
      <c r="JW83" s="52"/>
      <c r="JX83" s="52"/>
      <c r="JY83" s="52"/>
      <c r="JZ83" s="52"/>
      <c r="KA83" s="52"/>
      <c r="KB83" s="52"/>
      <c r="KC83" s="52"/>
      <c r="KD83" s="52"/>
      <c r="KE83" s="52"/>
      <c r="KF83" s="52"/>
      <c r="KG83" s="52"/>
      <c r="KH83" s="52"/>
      <c r="KI83" s="52"/>
      <c r="KJ83" s="52"/>
      <c r="KK83" s="52"/>
      <c r="KL83" s="52"/>
      <c r="KM83" s="52"/>
      <c r="KN83" s="52"/>
    </row>
    <row r="84" spans="1:300">
      <c r="A84" s="46">
        <v>3</v>
      </c>
      <c r="B84" s="43" t="s">
        <v>155</v>
      </c>
      <c r="C84" s="43"/>
      <c r="D84" s="43"/>
      <c r="E84" s="40" t="s">
        <v>109</v>
      </c>
      <c r="F84" s="43" t="s">
        <v>172</v>
      </c>
      <c r="G84" s="43" t="s">
        <v>173</v>
      </c>
      <c r="H84" s="43" t="s">
        <v>174</v>
      </c>
      <c r="I84" s="43" t="s">
        <v>175</v>
      </c>
      <c r="J84" s="43" t="s">
        <v>176</v>
      </c>
      <c r="K84" s="43">
        <v>3320</v>
      </c>
      <c r="L84" s="43" t="s">
        <v>189</v>
      </c>
      <c r="M84" s="43" t="s">
        <v>178</v>
      </c>
      <c r="N84" s="43" t="s">
        <v>190</v>
      </c>
      <c r="O84" s="43" t="s">
        <v>191</v>
      </c>
      <c r="P84" s="43" t="s">
        <v>192</v>
      </c>
      <c r="Q84" s="43" t="s">
        <v>193</v>
      </c>
      <c r="R84" s="43" t="s">
        <v>183</v>
      </c>
      <c r="S84" s="43" t="s">
        <v>184</v>
      </c>
      <c r="T84" s="47" t="s">
        <v>33</v>
      </c>
      <c r="U84" s="47">
        <v>1</v>
      </c>
      <c r="V84" s="43"/>
      <c r="W84" s="40"/>
      <c r="X84" s="40"/>
      <c r="Y84" s="46"/>
      <c r="Z84" s="40">
        <v>350</v>
      </c>
      <c r="AA84" s="40">
        <v>2.2600000000000002</v>
      </c>
      <c r="AB84" s="40">
        <v>288</v>
      </c>
      <c r="AC84" s="40">
        <v>280</v>
      </c>
      <c r="AD84" s="45">
        <v>0</v>
      </c>
      <c r="AE84" s="45">
        <v>350</v>
      </c>
      <c r="AF84" s="45">
        <v>-1</v>
      </c>
      <c r="AG84" s="45">
        <v>700</v>
      </c>
      <c r="AH84" s="45">
        <v>350</v>
      </c>
      <c r="AI84" s="45"/>
      <c r="AJ84" s="45">
        <v>4.5200000000000005</v>
      </c>
      <c r="AK84" s="45">
        <v>2.2600000000000002</v>
      </c>
      <c r="AL84" s="45"/>
      <c r="AM84" s="45">
        <v>0</v>
      </c>
      <c r="AN84" s="45">
        <v>350</v>
      </c>
      <c r="AO84" s="45"/>
      <c r="AP84" s="45">
        <v>288</v>
      </c>
      <c r="AQ84" s="45">
        <v>288</v>
      </c>
      <c r="AR84" s="45"/>
      <c r="AS84" s="48"/>
      <c r="AT84" s="48"/>
      <c r="AU84" s="48"/>
      <c r="AV84" s="49" t="s">
        <v>20</v>
      </c>
      <c r="AW84" s="40"/>
      <c r="AX84" s="40"/>
      <c r="AY84" s="40"/>
      <c r="AZ84" s="40"/>
      <c r="BA84" s="40"/>
      <c r="BB84" s="40"/>
      <c r="BC84" s="50">
        <v>20000</v>
      </c>
      <c r="BD84" s="50">
        <v>19000</v>
      </c>
      <c r="BE84" s="50">
        <v>22000</v>
      </c>
      <c r="BF84" s="50">
        <v>21500</v>
      </c>
      <c r="BG84" s="50">
        <v>32000</v>
      </c>
      <c r="BH84" s="50">
        <v>31000</v>
      </c>
      <c r="BI84" s="51"/>
      <c r="BJ84" s="51"/>
      <c r="BK84" s="51"/>
      <c r="BL84" s="51"/>
      <c r="BM84" s="51"/>
      <c r="BN84" s="51"/>
      <c r="BO84" s="51"/>
      <c r="BP84" s="51"/>
      <c r="BQ84" s="51"/>
      <c r="BR84" s="51"/>
      <c r="BS84" s="51"/>
      <c r="BT84" s="51"/>
      <c r="BU84" s="51"/>
      <c r="BV84" s="51"/>
      <c r="BW84" s="50">
        <v>856</v>
      </c>
      <c r="BX84" s="50">
        <v>961</v>
      </c>
      <c r="BY84" s="50">
        <v>1045</v>
      </c>
      <c r="BZ84" s="50">
        <v>1181.5</v>
      </c>
      <c r="CA84" s="50">
        <v>1286.5</v>
      </c>
      <c r="CB84" s="50">
        <v>1496.5</v>
      </c>
      <c r="CC84" s="50">
        <v>1717</v>
      </c>
      <c r="CD84" s="50">
        <v>1927</v>
      </c>
      <c r="CE84" s="50">
        <v>2137</v>
      </c>
      <c r="CF84" s="50">
        <v>2357.5</v>
      </c>
      <c r="CG84" s="50">
        <v>2567.5</v>
      </c>
      <c r="CH84" s="50">
        <v>2704</v>
      </c>
      <c r="CI84" s="50">
        <v>3155.5</v>
      </c>
      <c r="CJ84" s="50">
        <v>3691</v>
      </c>
      <c r="CK84" s="50">
        <v>4205.5</v>
      </c>
      <c r="CL84" s="50">
        <v>4741</v>
      </c>
      <c r="CM84" s="50">
        <v>5266</v>
      </c>
      <c r="CN84" s="50">
        <v>5780.5</v>
      </c>
      <c r="CO84" s="51"/>
      <c r="CP84" s="51"/>
      <c r="CQ84" s="50"/>
      <c r="CR84" s="50"/>
      <c r="CS84" s="50"/>
      <c r="CT84" s="50"/>
      <c r="CU84" s="50"/>
      <c r="CV84" s="50"/>
      <c r="CW84" s="50"/>
      <c r="CX84" s="50"/>
      <c r="CY84" s="50"/>
      <c r="CZ84" s="50"/>
      <c r="DA84" s="50"/>
      <c r="DB84" s="50"/>
      <c r="DC84" s="50"/>
      <c r="DD84" s="50"/>
      <c r="DE84" s="50"/>
      <c r="DF84" s="50"/>
      <c r="DG84" s="50"/>
      <c r="DH84" s="50"/>
      <c r="DI84" s="50"/>
      <c r="DJ84" s="50"/>
      <c r="DK84" s="45">
        <v>288</v>
      </c>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v>288</v>
      </c>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v>5760000</v>
      </c>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v>1211184</v>
      </c>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v>5760000</v>
      </c>
      <c r="IB84" s="45">
        <v>1211184</v>
      </c>
      <c r="IC84" s="45"/>
      <c r="ID84" s="52" t="s">
        <v>1</v>
      </c>
      <c r="IE84" s="52" t="s">
        <v>22</v>
      </c>
      <c r="IF84" s="52" t="s">
        <v>22</v>
      </c>
      <c r="IG84" s="52" t="s">
        <v>22</v>
      </c>
      <c r="IH84" s="52" t="s">
        <v>22</v>
      </c>
      <c r="II84" s="52" t="s">
        <v>22</v>
      </c>
      <c r="IJ84" s="52" t="s">
        <v>21</v>
      </c>
      <c r="IK84" s="52" t="s">
        <v>21</v>
      </c>
      <c r="IL84" s="52" t="s">
        <v>21</v>
      </c>
      <c r="IM84" s="52" t="s">
        <v>21</v>
      </c>
      <c r="IN84" s="52" t="s">
        <v>21</v>
      </c>
      <c r="IO84" s="52" t="s">
        <v>21</v>
      </c>
      <c r="IP84" s="52" t="s">
        <v>21</v>
      </c>
      <c r="IQ84" s="52" t="s">
        <v>21</v>
      </c>
      <c r="IR84" s="52" t="s">
        <v>21</v>
      </c>
      <c r="IS84" s="52" t="s">
        <v>21</v>
      </c>
      <c r="IT84" s="52" t="s">
        <v>21</v>
      </c>
      <c r="IU84" s="52" t="s">
        <v>21</v>
      </c>
      <c r="IV84" s="52" t="s">
        <v>21</v>
      </c>
      <c r="IW84" s="52" t="s">
        <v>21</v>
      </c>
      <c r="IX84" s="52" t="s">
        <v>22</v>
      </c>
      <c r="IY84" s="52" t="s">
        <v>22</v>
      </c>
      <c r="IZ84" s="52" t="s">
        <v>22</v>
      </c>
      <c r="JA84" s="52" t="s">
        <v>22</v>
      </c>
      <c r="JB84" s="52" t="s">
        <v>22</v>
      </c>
      <c r="JC84" s="52" t="s">
        <v>22</v>
      </c>
      <c r="JD84" s="52" t="s">
        <v>22</v>
      </c>
      <c r="JE84" s="52" t="s">
        <v>22</v>
      </c>
      <c r="JF84" s="52" t="s">
        <v>22</v>
      </c>
      <c r="JG84" s="52" t="s">
        <v>22</v>
      </c>
      <c r="JH84" s="52" t="s">
        <v>22</v>
      </c>
      <c r="JI84" s="52" t="s">
        <v>22</v>
      </c>
      <c r="JJ84" s="52" t="s">
        <v>22</v>
      </c>
      <c r="JK84" s="52" t="s">
        <v>22</v>
      </c>
      <c r="JL84" s="52" t="s">
        <v>1</v>
      </c>
      <c r="JM84" s="52" t="s">
        <v>22</v>
      </c>
      <c r="JN84" s="52" t="s">
        <v>22</v>
      </c>
      <c r="JO84" s="52" t="s">
        <v>22</v>
      </c>
      <c r="JP84" s="52" t="s">
        <v>21</v>
      </c>
      <c r="JQ84" s="52" t="s">
        <v>21</v>
      </c>
      <c r="JR84" s="52"/>
      <c r="JS84" s="52"/>
      <c r="JT84" s="52"/>
      <c r="JU84" s="52"/>
      <c r="JV84" s="52"/>
      <c r="JW84" s="52"/>
      <c r="JX84" s="52"/>
      <c r="JY84" s="52"/>
      <c r="JZ84" s="52"/>
      <c r="KA84" s="52"/>
      <c r="KB84" s="52"/>
      <c r="KC84" s="52"/>
      <c r="KD84" s="52"/>
      <c r="KE84" s="52"/>
      <c r="KF84" s="52"/>
      <c r="KG84" s="52"/>
      <c r="KH84" s="52"/>
      <c r="KI84" s="52"/>
      <c r="KJ84" s="52"/>
      <c r="KK84" s="52"/>
      <c r="KL84" s="52"/>
      <c r="KM84" s="52"/>
      <c r="KN84" s="52"/>
    </row>
    <row r="85" spans="1:300">
      <c r="A85" s="46">
        <v>4</v>
      </c>
      <c r="B85" s="43" t="s">
        <v>155</v>
      </c>
      <c r="C85" s="43"/>
      <c r="D85" s="43"/>
      <c r="E85" s="40" t="s">
        <v>109</v>
      </c>
      <c r="F85" s="43" t="s">
        <v>172</v>
      </c>
      <c r="G85" s="43" t="s">
        <v>173</v>
      </c>
      <c r="H85" s="43" t="s">
        <v>174</v>
      </c>
      <c r="I85" s="43" t="s">
        <v>175</v>
      </c>
      <c r="J85" s="43" t="s">
        <v>176</v>
      </c>
      <c r="K85" s="43">
        <v>3323</v>
      </c>
      <c r="L85" s="43" t="s">
        <v>194</v>
      </c>
      <c r="M85" s="43" t="s">
        <v>178</v>
      </c>
      <c r="N85" s="43" t="s">
        <v>195</v>
      </c>
      <c r="O85" s="43" t="s">
        <v>196</v>
      </c>
      <c r="P85" s="43" t="s">
        <v>197</v>
      </c>
      <c r="Q85" s="43" t="s">
        <v>193</v>
      </c>
      <c r="R85" s="43" t="s">
        <v>183</v>
      </c>
      <c r="S85" s="43" t="s">
        <v>184</v>
      </c>
      <c r="T85" s="47" t="s">
        <v>33</v>
      </c>
      <c r="U85" s="47">
        <v>1</v>
      </c>
      <c r="V85" s="43"/>
      <c r="W85" s="40"/>
      <c r="X85" s="40"/>
      <c r="Y85" s="46"/>
      <c r="Z85" s="40">
        <v>350</v>
      </c>
      <c r="AA85" s="40">
        <v>2.2600000000000002</v>
      </c>
      <c r="AB85" s="40">
        <v>288</v>
      </c>
      <c r="AC85" s="40">
        <v>280</v>
      </c>
      <c r="AD85" s="45">
        <v>0</v>
      </c>
      <c r="AE85" s="45">
        <v>350</v>
      </c>
      <c r="AF85" s="45">
        <v>-1</v>
      </c>
      <c r="AG85" s="45">
        <v>350</v>
      </c>
      <c r="AH85" s="45">
        <v>350</v>
      </c>
      <c r="AI85" s="45"/>
      <c r="AJ85" s="45">
        <v>2.2600000000000002</v>
      </c>
      <c r="AK85" s="45">
        <v>2.2600000000000002</v>
      </c>
      <c r="AL85" s="45"/>
      <c r="AM85" s="45">
        <v>0</v>
      </c>
      <c r="AN85" s="45">
        <v>350</v>
      </c>
      <c r="AO85" s="45"/>
      <c r="AP85" s="45">
        <v>0</v>
      </c>
      <c r="AQ85" s="45">
        <v>288</v>
      </c>
      <c r="AR85" s="45"/>
      <c r="AS85" s="48"/>
      <c r="AT85" s="48"/>
      <c r="AU85" s="48"/>
      <c r="AV85" s="49" t="s">
        <v>20</v>
      </c>
      <c r="AW85" s="40"/>
      <c r="AX85" s="40"/>
      <c r="AY85" s="40"/>
      <c r="AZ85" s="40"/>
      <c r="BA85" s="40"/>
      <c r="BB85" s="40"/>
      <c r="BC85" s="51"/>
      <c r="BD85" s="51"/>
      <c r="BE85" s="51"/>
      <c r="BF85" s="51"/>
      <c r="BG85" s="51"/>
      <c r="BH85" s="51"/>
      <c r="BI85" s="51"/>
      <c r="BJ85" s="51"/>
      <c r="BK85" s="51"/>
      <c r="BL85" s="51"/>
      <c r="BM85" s="51"/>
      <c r="BN85" s="51"/>
      <c r="BO85" s="51"/>
      <c r="BP85" s="51"/>
      <c r="BQ85" s="51"/>
      <c r="BR85" s="51"/>
      <c r="BS85" s="51"/>
      <c r="BT85" s="51"/>
      <c r="BU85" s="51"/>
      <c r="BV85" s="51"/>
      <c r="BW85" s="50">
        <v>856</v>
      </c>
      <c r="BX85" s="50">
        <v>961</v>
      </c>
      <c r="BY85" s="50">
        <v>1045</v>
      </c>
      <c r="BZ85" s="50">
        <v>1181.5</v>
      </c>
      <c r="CA85" s="50">
        <v>1286.5</v>
      </c>
      <c r="CB85" s="50">
        <v>1496.5</v>
      </c>
      <c r="CC85" s="50">
        <v>1717</v>
      </c>
      <c r="CD85" s="50">
        <v>1927</v>
      </c>
      <c r="CE85" s="50">
        <v>2137</v>
      </c>
      <c r="CF85" s="50">
        <v>2357.5</v>
      </c>
      <c r="CG85" s="50">
        <v>2567.5</v>
      </c>
      <c r="CH85" s="50">
        <v>2704</v>
      </c>
      <c r="CI85" s="50">
        <v>3155.5</v>
      </c>
      <c r="CJ85" s="50">
        <v>3691</v>
      </c>
      <c r="CK85" s="50">
        <v>4205.5</v>
      </c>
      <c r="CL85" s="50">
        <v>4741</v>
      </c>
      <c r="CM85" s="50">
        <v>5266</v>
      </c>
      <c r="CN85" s="50">
        <v>5780.5</v>
      </c>
      <c r="CO85" s="51"/>
      <c r="CP85" s="51"/>
      <c r="CQ85" s="50"/>
      <c r="CR85" s="50"/>
      <c r="CS85" s="50"/>
      <c r="CT85" s="50"/>
      <c r="CU85" s="50"/>
      <c r="CV85" s="50"/>
      <c r="CW85" s="50"/>
      <c r="CX85" s="50"/>
      <c r="CY85" s="50"/>
      <c r="CZ85" s="50"/>
      <c r="DA85" s="50"/>
      <c r="DB85" s="50"/>
      <c r="DC85" s="50"/>
      <c r="DD85" s="50"/>
      <c r="DE85" s="50"/>
      <c r="DF85" s="50"/>
      <c r="DG85" s="50"/>
      <c r="DH85" s="50"/>
      <c r="DI85" s="50"/>
      <c r="DJ85" s="50"/>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v>288</v>
      </c>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v>1211184</v>
      </c>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v>0</v>
      </c>
      <c r="IB85" s="45">
        <v>1211184</v>
      </c>
      <c r="IC85" s="45"/>
      <c r="ID85" s="52" t="s">
        <v>21</v>
      </c>
      <c r="IE85" s="52" t="s">
        <v>21</v>
      </c>
      <c r="IF85" s="52" t="s">
        <v>21</v>
      </c>
      <c r="IG85" s="52" t="s">
        <v>21</v>
      </c>
      <c r="IH85" s="52" t="s">
        <v>21</v>
      </c>
      <c r="II85" s="52" t="s">
        <v>21</v>
      </c>
      <c r="IJ85" s="52" t="s">
        <v>21</v>
      </c>
      <c r="IK85" s="52" t="s">
        <v>21</v>
      </c>
      <c r="IL85" s="52" t="s">
        <v>21</v>
      </c>
      <c r="IM85" s="52" t="s">
        <v>21</v>
      </c>
      <c r="IN85" s="52" t="s">
        <v>21</v>
      </c>
      <c r="IO85" s="52" t="s">
        <v>21</v>
      </c>
      <c r="IP85" s="52" t="s">
        <v>21</v>
      </c>
      <c r="IQ85" s="52" t="s">
        <v>21</v>
      </c>
      <c r="IR85" s="52" t="s">
        <v>21</v>
      </c>
      <c r="IS85" s="52" t="s">
        <v>21</v>
      </c>
      <c r="IT85" s="52" t="s">
        <v>21</v>
      </c>
      <c r="IU85" s="52" t="s">
        <v>21</v>
      </c>
      <c r="IV85" s="52" t="s">
        <v>21</v>
      </c>
      <c r="IW85" s="52" t="s">
        <v>21</v>
      </c>
      <c r="IX85" s="52" t="s">
        <v>22</v>
      </c>
      <c r="IY85" s="52" t="s">
        <v>22</v>
      </c>
      <c r="IZ85" s="52" t="s">
        <v>22</v>
      </c>
      <c r="JA85" s="52" t="s">
        <v>22</v>
      </c>
      <c r="JB85" s="52" t="s">
        <v>22</v>
      </c>
      <c r="JC85" s="52" t="s">
        <v>22</v>
      </c>
      <c r="JD85" s="52" t="s">
        <v>22</v>
      </c>
      <c r="JE85" s="52" t="s">
        <v>22</v>
      </c>
      <c r="JF85" s="52" t="s">
        <v>22</v>
      </c>
      <c r="JG85" s="52" t="s">
        <v>22</v>
      </c>
      <c r="JH85" s="52" t="s">
        <v>22</v>
      </c>
      <c r="JI85" s="52" t="s">
        <v>22</v>
      </c>
      <c r="JJ85" s="52" t="s">
        <v>22</v>
      </c>
      <c r="JK85" s="52" t="s">
        <v>22</v>
      </c>
      <c r="JL85" s="52" t="s">
        <v>1</v>
      </c>
      <c r="JM85" s="52" t="s">
        <v>22</v>
      </c>
      <c r="JN85" s="52" t="s">
        <v>22</v>
      </c>
      <c r="JO85" s="52" t="s">
        <v>22</v>
      </c>
      <c r="JP85" s="52" t="s">
        <v>21</v>
      </c>
      <c r="JQ85" s="52" t="s">
        <v>21</v>
      </c>
      <c r="JR85" s="52"/>
      <c r="JS85" s="52"/>
      <c r="JT85" s="52"/>
      <c r="JU85" s="52"/>
      <c r="JV85" s="52"/>
      <c r="JW85" s="52"/>
      <c r="JX85" s="52"/>
      <c r="JY85" s="52"/>
      <c r="JZ85" s="52"/>
      <c r="KA85" s="52"/>
      <c r="KB85" s="52"/>
      <c r="KC85" s="52"/>
      <c r="KD85" s="52"/>
      <c r="KE85" s="52"/>
      <c r="KF85" s="52"/>
      <c r="KG85" s="52"/>
      <c r="KH85" s="52"/>
      <c r="KI85" s="52"/>
      <c r="KJ85" s="52"/>
      <c r="KK85" s="52"/>
      <c r="KL85" s="52"/>
      <c r="KM85" s="52"/>
      <c r="KN85" s="52"/>
    </row>
    <row r="86" spans="1:300">
      <c r="A86" s="46">
        <v>5</v>
      </c>
      <c r="B86" s="43" t="s">
        <v>156</v>
      </c>
      <c r="C86" s="43"/>
      <c r="D86" s="43"/>
      <c r="E86" s="40" t="s">
        <v>109</v>
      </c>
      <c r="F86" s="43" t="s">
        <v>172</v>
      </c>
      <c r="G86" s="43" t="s">
        <v>173</v>
      </c>
      <c r="H86" s="43" t="s">
        <v>174</v>
      </c>
      <c r="I86" s="43" t="s">
        <v>175</v>
      </c>
      <c r="J86" s="43" t="s">
        <v>176</v>
      </c>
      <c r="K86" s="43">
        <v>3414</v>
      </c>
      <c r="L86" s="43" t="s">
        <v>198</v>
      </c>
      <c r="M86" s="43" t="s">
        <v>178</v>
      </c>
      <c r="N86" s="43" t="s">
        <v>199</v>
      </c>
      <c r="O86" s="43" t="s">
        <v>200</v>
      </c>
      <c r="P86" s="43" t="s">
        <v>201</v>
      </c>
      <c r="Q86" s="43" t="s">
        <v>202</v>
      </c>
      <c r="R86" s="43" t="s">
        <v>183</v>
      </c>
      <c r="S86" s="43" t="s">
        <v>184</v>
      </c>
      <c r="T86" s="47" t="s">
        <v>33</v>
      </c>
      <c r="U86" s="47">
        <v>1</v>
      </c>
      <c r="V86" s="43"/>
      <c r="W86" s="40"/>
      <c r="X86" s="40"/>
      <c r="Y86" s="46"/>
      <c r="Z86" s="40">
        <v>250</v>
      </c>
      <c r="AA86" s="40">
        <v>2.3542857142857145</v>
      </c>
      <c r="AB86" s="40">
        <v>288</v>
      </c>
      <c r="AC86" s="40">
        <v>280</v>
      </c>
      <c r="AD86" s="45">
        <v>0</v>
      </c>
      <c r="AE86" s="45">
        <v>250</v>
      </c>
      <c r="AF86" s="45">
        <v>-1</v>
      </c>
      <c r="AG86" s="45">
        <v>950</v>
      </c>
      <c r="AH86" s="45">
        <v>250</v>
      </c>
      <c r="AI86" s="45"/>
      <c r="AJ86" s="45">
        <v>7.0628571428571441</v>
      </c>
      <c r="AK86" s="45">
        <v>2.3542857142857145</v>
      </c>
      <c r="AL86" s="45"/>
      <c r="AM86" s="45">
        <v>0</v>
      </c>
      <c r="AN86" s="45">
        <v>250</v>
      </c>
      <c r="AO86" s="45"/>
      <c r="AP86" s="45">
        <v>288</v>
      </c>
      <c r="AQ86" s="45">
        <v>288</v>
      </c>
      <c r="AR86" s="45"/>
      <c r="AS86" s="48"/>
      <c r="AT86" s="48"/>
      <c r="AU86" s="48"/>
      <c r="AV86" s="49" t="s">
        <v>20</v>
      </c>
      <c r="AW86" s="40"/>
      <c r="AX86" s="40"/>
      <c r="AY86" s="40"/>
      <c r="AZ86" s="40"/>
      <c r="BA86" s="40"/>
      <c r="BB86" s="40"/>
      <c r="BC86" s="50">
        <v>30000</v>
      </c>
      <c r="BD86" s="50">
        <v>28000</v>
      </c>
      <c r="BE86" s="50">
        <v>33000</v>
      </c>
      <c r="BF86" s="50">
        <v>32500</v>
      </c>
      <c r="BG86" s="50">
        <v>45000</v>
      </c>
      <c r="BH86" s="50">
        <v>43000</v>
      </c>
      <c r="BI86" s="51"/>
      <c r="BJ86" s="51"/>
      <c r="BK86" s="51"/>
      <c r="BL86" s="51"/>
      <c r="BM86" s="51"/>
      <c r="BN86" s="51"/>
      <c r="BO86" s="51"/>
      <c r="BP86" s="51"/>
      <c r="BQ86" s="51"/>
      <c r="BR86" s="51"/>
      <c r="BS86" s="51"/>
      <c r="BT86" s="51"/>
      <c r="BU86" s="51"/>
      <c r="BV86" s="51"/>
      <c r="BW86" s="50">
        <v>1235</v>
      </c>
      <c r="BX86" s="50">
        <v>1385</v>
      </c>
      <c r="BY86" s="50">
        <v>1505</v>
      </c>
      <c r="BZ86" s="50">
        <v>1700</v>
      </c>
      <c r="CA86" s="50">
        <v>1850</v>
      </c>
      <c r="CB86" s="50">
        <v>2150</v>
      </c>
      <c r="CC86" s="50">
        <v>2465</v>
      </c>
      <c r="CD86" s="50">
        <v>2765</v>
      </c>
      <c r="CE86" s="50">
        <v>3065</v>
      </c>
      <c r="CF86" s="50">
        <v>3380</v>
      </c>
      <c r="CG86" s="50">
        <v>3680</v>
      </c>
      <c r="CH86" s="50">
        <v>3875</v>
      </c>
      <c r="CI86" s="50">
        <v>4520</v>
      </c>
      <c r="CJ86" s="50">
        <v>5285</v>
      </c>
      <c r="CK86" s="50">
        <v>6020</v>
      </c>
      <c r="CL86" s="50">
        <v>6785</v>
      </c>
      <c r="CM86" s="50">
        <v>7535</v>
      </c>
      <c r="CN86" s="50">
        <v>8270</v>
      </c>
      <c r="CO86" s="51"/>
      <c r="CP86" s="51"/>
      <c r="CQ86" s="50"/>
      <c r="CR86" s="50"/>
      <c r="CS86" s="50"/>
      <c r="CT86" s="50"/>
      <c r="CU86" s="50"/>
      <c r="CV86" s="50"/>
      <c r="CW86" s="50"/>
      <c r="CX86" s="50"/>
      <c r="CY86" s="50"/>
      <c r="CZ86" s="50"/>
      <c r="DA86" s="50"/>
      <c r="DB86" s="50"/>
      <c r="DC86" s="50"/>
      <c r="DD86" s="50"/>
      <c r="DE86" s="50"/>
      <c r="DF86" s="50"/>
      <c r="DG86" s="50"/>
      <c r="DH86" s="50"/>
      <c r="DI86" s="50"/>
      <c r="DJ86" s="50"/>
      <c r="DK86" s="45">
        <v>400</v>
      </c>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v>288</v>
      </c>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v>12000000</v>
      </c>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v>1301760</v>
      </c>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v>12000000</v>
      </c>
      <c r="IB86" s="45">
        <v>1301760</v>
      </c>
      <c r="IC86" s="45"/>
      <c r="ID86" s="52" t="s">
        <v>1</v>
      </c>
      <c r="IE86" s="52" t="s">
        <v>22</v>
      </c>
      <c r="IF86" s="52" t="s">
        <v>22</v>
      </c>
      <c r="IG86" s="52" t="s">
        <v>22</v>
      </c>
      <c r="IH86" s="52" t="s">
        <v>22</v>
      </c>
      <c r="II86" s="52" t="s">
        <v>22</v>
      </c>
      <c r="IJ86" s="52" t="s">
        <v>21</v>
      </c>
      <c r="IK86" s="52" t="s">
        <v>21</v>
      </c>
      <c r="IL86" s="52" t="s">
        <v>21</v>
      </c>
      <c r="IM86" s="52" t="s">
        <v>21</v>
      </c>
      <c r="IN86" s="52" t="s">
        <v>21</v>
      </c>
      <c r="IO86" s="52" t="s">
        <v>21</v>
      </c>
      <c r="IP86" s="52" t="s">
        <v>21</v>
      </c>
      <c r="IQ86" s="52" t="s">
        <v>21</v>
      </c>
      <c r="IR86" s="52" t="s">
        <v>21</v>
      </c>
      <c r="IS86" s="52" t="s">
        <v>21</v>
      </c>
      <c r="IT86" s="52" t="s">
        <v>21</v>
      </c>
      <c r="IU86" s="52" t="s">
        <v>21</v>
      </c>
      <c r="IV86" s="52" t="s">
        <v>21</v>
      </c>
      <c r="IW86" s="52" t="s">
        <v>21</v>
      </c>
      <c r="IX86" s="52" t="s">
        <v>22</v>
      </c>
      <c r="IY86" s="52" t="s">
        <v>22</v>
      </c>
      <c r="IZ86" s="52" t="s">
        <v>22</v>
      </c>
      <c r="JA86" s="52" t="s">
        <v>22</v>
      </c>
      <c r="JB86" s="52" t="s">
        <v>22</v>
      </c>
      <c r="JC86" s="52" t="s">
        <v>22</v>
      </c>
      <c r="JD86" s="52" t="s">
        <v>22</v>
      </c>
      <c r="JE86" s="52" t="s">
        <v>22</v>
      </c>
      <c r="JF86" s="52" t="s">
        <v>22</v>
      </c>
      <c r="JG86" s="52" t="s">
        <v>22</v>
      </c>
      <c r="JH86" s="52" t="s">
        <v>22</v>
      </c>
      <c r="JI86" s="52" t="s">
        <v>22</v>
      </c>
      <c r="JJ86" s="52" t="s">
        <v>1</v>
      </c>
      <c r="JK86" s="52" t="s">
        <v>22</v>
      </c>
      <c r="JL86" s="52" t="s">
        <v>22</v>
      </c>
      <c r="JM86" s="52" t="s">
        <v>22</v>
      </c>
      <c r="JN86" s="52" t="s">
        <v>22</v>
      </c>
      <c r="JO86" s="52" t="s">
        <v>22</v>
      </c>
      <c r="JP86" s="52" t="s">
        <v>21</v>
      </c>
      <c r="JQ86" s="52" t="s">
        <v>21</v>
      </c>
      <c r="JR86" s="52"/>
      <c r="JS86" s="52"/>
      <c r="JT86" s="52"/>
      <c r="JU86" s="52"/>
      <c r="JV86" s="52"/>
      <c r="JW86" s="52"/>
      <c r="JX86" s="52"/>
      <c r="JY86" s="52"/>
      <c r="JZ86" s="52"/>
      <c r="KA86" s="52"/>
      <c r="KB86" s="52"/>
      <c r="KC86" s="52"/>
      <c r="KD86" s="52"/>
      <c r="KE86" s="52"/>
      <c r="KF86" s="52"/>
      <c r="KG86" s="52"/>
      <c r="KH86" s="52"/>
      <c r="KI86" s="52"/>
      <c r="KJ86" s="52"/>
      <c r="KK86" s="52"/>
      <c r="KL86" s="52"/>
      <c r="KM86" s="52"/>
      <c r="KN86" s="52"/>
    </row>
    <row r="87" spans="1:300">
      <c r="A87" s="46">
        <v>6</v>
      </c>
      <c r="B87" s="43" t="s">
        <v>156</v>
      </c>
      <c r="C87" s="43"/>
      <c r="D87" s="43"/>
      <c r="E87" s="40" t="s">
        <v>109</v>
      </c>
      <c r="F87" s="43" t="s">
        <v>172</v>
      </c>
      <c r="G87" s="43" t="s">
        <v>173</v>
      </c>
      <c r="H87" s="43" t="s">
        <v>174</v>
      </c>
      <c r="I87" s="43" t="s">
        <v>175</v>
      </c>
      <c r="J87" s="43" t="s">
        <v>176</v>
      </c>
      <c r="K87" s="43">
        <v>3416</v>
      </c>
      <c r="L87" s="43" t="s">
        <v>203</v>
      </c>
      <c r="M87" s="43" t="s">
        <v>178</v>
      </c>
      <c r="N87" s="43" t="s">
        <v>204</v>
      </c>
      <c r="O87" s="43" t="s">
        <v>205</v>
      </c>
      <c r="P87" s="43" t="s">
        <v>206</v>
      </c>
      <c r="Q87" s="43" t="s">
        <v>202</v>
      </c>
      <c r="R87" s="43" t="s">
        <v>183</v>
      </c>
      <c r="S87" s="43" t="s">
        <v>184</v>
      </c>
      <c r="T87" s="47" t="s">
        <v>33</v>
      </c>
      <c r="U87" s="47">
        <v>1</v>
      </c>
      <c r="V87" s="43"/>
      <c r="W87" s="40"/>
      <c r="X87" s="40"/>
      <c r="Y87" s="46"/>
      <c r="Z87" s="40">
        <v>350</v>
      </c>
      <c r="AA87" s="40">
        <v>2.3542857142857145</v>
      </c>
      <c r="AB87" s="40">
        <v>400</v>
      </c>
      <c r="AC87" s="40">
        <v>280</v>
      </c>
      <c r="AD87" s="45">
        <v>0</v>
      </c>
      <c r="AE87" s="45">
        <v>350</v>
      </c>
      <c r="AF87" s="45">
        <v>-1</v>
      </c>
      <c r="AG87" s="45">
        <v>350</v>
      </c>
      <c r="AH87" s="45">
        <v>350</v>
      </c>
      <c r="AI87" s="45"/>
      <c r="AJ87" s="45">
        <v>2.3542857142857145</v>
      </c>
      <c r="AK87" s="45">
        <v>2.3542857142857145</v>
      </c>
      <c r="AL87" s="45"/>
      <c r="AM87" s="45">
        <v>0</v>
      </c>
      <c r="AN87" s="45">
        <v>350</v>
      </c>
      <c r="AO87" s="45"/>
      <c r="AP87" s="45">
        <v>0</v>
      </c>
      <c r="AQ87" s="45">
        <v>400</v>
      </c>
      <c r="AR87" s="45"/>
      <c r="AS87" s="48"/>
      <c r="AT87" s="48"/>
      <c r="AU87" s="48"/>
      <c r="AV87" s="49" t="s">
        <v>20</v>
      </c>
      <c r="AW87" s="40"/>
      <c r="AX87" s="40"/>
      <c r="AY87" s="40"/>
      <c r="AZ87" s="40"/>
      <c r="BA87" s="40"/>
      <c r="BB87" s="40"/>
      <c r="BC87" s="51"/>
      <c r="BD87" s="51"/>
      <c r="BE87" s="51"/>
      <c r="BF87" s="51"/>
      <c r="BG87" s="51"/>
      <c r="BH87" s="51"/>
      <c r="BI87" s="51"/>
      <c r="BJ87" s="51"/>
      <c r="BK87" s="51"/>
      <c r="BL87" s="51"/>
      <c r="BM87" s="51"/>
      <c r="BN87" s="51"/>
      <c r="BO87" s="51"/>
      <c r="BP87" s="51"/>
      <c r="BQ87" s="51"/>
      <c r="BR87" s="51"/>
      <c r="BS87" s="51"/>
      <c r="BT87" s="51"/>
      <c r="BU87" s="51"/>
      <c r="BV87" s="51"/>
      <c r="BW87" s="50">
        <v>1235</v>
      </c>
      <c r="BX87" s="50">
        <v>1385</v>
      </c>
      <c r="BY87" s="50">
        <v>1505</v>
      </c>
      <c r="BZ87" s="50">
        <v>1700</v>
      </c>
      <c r="CA87" s="50">
        <v>1850</v>
      </c>
      <c r="CB87" s="50">
        <v>2150</v>
      </c>
      <c r="CC87" s="50">
        <v>2465</v>
      </c>
      <c r="CD87" s="50">
        <v>2765</v>
      </c>
      <c r="CE87" s="50">
        <v>3065</v>
      </c>
      <c r="CF87" s="50">
        <v>3380</v>
      </c>
      <c r="CG87" s="50">
        <v>3680</v>
      </c>
      <c r="CH87" s="50">
        <v>3875</v>
      </c>
      <c r="CI87" s="50">
        <v>4520</v>
      </c>
      <c r="CJ87" s="50">
        <v>5285</v>
      </c>
      <c r="CK87" s="50">
        <v>6020</v>
      </c>
      <c r="CL87" s="50">
        <v>6785</v>
      </c>
      <c r="CM87" s="50">
        <v>7535</v>
      </c>
      <c r="CN87" s="50">
        <v>8270</v>
      </c>
      <c r="CO87" s="51"/>
      <c r="CP87" s="51"/>
      <c r="CQ87" s="50"/>
      <c r="CR87" s="50"/>
      <c r="CS87" s="50"/>
      <c r="CT87" s="50"/>
      <c r="CU87" s="50"/>
      <c r="CV87" s="50"/>
      <c r="CW87" s="50"/>
      <c r="CX87" s="50"/>
      <c r="CY87" s="50"/>
      <c r="CZ87" s="50"/>
      <c r="DA87" s="50"/>
      <c r="DB87" s="50"/>
      <c r="DC87" s="50"/>
      <c r="DD87" s="50"/>
      <c r="DE87" s="50"/>
      <c r="DF87" s="50"/>
      <c r="DG87" s="50"/>
      <c r="DH87" s="50"/>
      <c r="DI87" s="50"/>
      <c r="DJ87" s="50"/>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v>400</v>
      </c>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v>2408000</v>
      </c>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v>0</v>
      </c>
      <c r="IB87" s="45">
        <v>2408000</v>
      </c>
      <c r="IC87" s="45"/>
      <c r="ID87" s="52" t="s">
        <v>21</v>
      </c>
      <c r="IE87" s="52" t="s">
        <v>21</v>
      </c>
      <c r="IF87" s="52" t="s">
        <v>21</v>
      </c>
      <c r="IG87" s="52" t="s">
        <v>21</v>
      </c>
      <c r="IH87" s="52" t="s">
        <v>21</v>
      </c>
      <c r="II87" s="52" t="s">
        <v>21</v>
      </c>
      <c r="IJ87" s="52" t="s">
        <v>21</v>
      </c>
      <c r="IK87" s="52" t="s">
        <v>21</v>
      </c>
      <c r="IL87" s="52" t="s">
        <v>21</v>
      </c>
      <c r="IM87" s="52" t="s">
        <v>21</v>
      </c>
      <c r="IN87" s="52" t="s">
        <v>21</v>
      </c>
      <c r="IO87" s="52" t="s">
        <v>21</v>
      </c>
      <c r="IP87" s="52" t="s">
        <v>21</v>
      </c>
      <c r="IQ87" s="52" t="s">
        <v>21</v>
      </c>
      <c r="IR87" s="52" t="s">
        <v>21</v>
      </c>
      <c r="IS87" s="52" t="s">
        <v>21</v>
      </c>
      <c r="IT87" s="52" t="s">
        <v>21</v>
      </c>
      <c r="IU87" s="52" t="s">
        <v>21</v>
      </c>
      <c r="IV87" s="52" t="s">
        <v>21</v>
      </c>
      <c r="IW87" s="52" t="s">
        <v>21</v>
      </c>
      <c r="IX87" s="52" t="s">
        <v>22</v>
      </c>
      <c r="IY87" s="52" t="s">
        <v>22</v>
      </c>
      <c r="IZ87" s="52" t="s">
        <v>22</v>
      </c>
      <c r="JA87" s="52" t="s">
        <v>22</v>
      </c>
      <c r="JB87" s="52" t="s">
        <v>22</v>
      </c>
      <c r="JC87" s="52" t="s">
        <v>22</v>
      </c>
      <c r="JD87" s="52" t="s">
        <v>22</v>
      </c>
      <c r="JE87" s="52" t="s">
        <v>22</v>
      </c>
      <c r="JF87" s="52" t="s">
        <v>22</v>
      </c>
      <c r="JG87" s="52" t="s">
        <v>22</v>
      </c>
      <c r="JH87" s="52" t="s">
        <v>22</v>
      </c>
      <c r="JI87" s="52" t="s">
        <v>22</v>
      </c>
      <c r="JJ87" s="52" t="s">
        <v>22</v>
      </c>
      <c r="JK87" s="52" t="s">
        <v>22</v>
      </c>
      <c r="JL87" s="52" t="s">
        <v>1</v>
      </c>
      <c r="JM87" s="52" t="s">
        <v>22</v>
      </c>
      <c r="JN87" s="52" t="s">
        <v>22</v>
      </c>
      <c r="JO87" s="52" t="s">
        <v>22</v>
      </c>
      <c r="JP87" s="52" t="s">
        <v>21</v>
      </c>
      <c r="JQ87" s="52" t="s">
        <v>21</v>
      </c>
      <c r="JR87" s="52"/>
      <c r="JS87" s="52"/>
      <c r="JT87" s="52"/>
      <c r="JU87" s="52"/>
      <c r="JV87" s="52"/>
      <c r="JW87" s="52"/>
      <c r="JX87" s="52"/>
      <c r="JY87" s="52"/>
      <c r="JZ87" s="52"/>
      <c r="KA87" s="52"/>
      <c r="KB87" s="52"/>
      <c r="KC87" s="52"/>
      <c r="KD87" s="52"/>
      <c r="KE87" s="52"/>
      <c r="KF87" s="52"/>
      <c r="KG87" s="52"/>
      <c r="KH87" s="52"/>
      <c r="KI87" s="52"/>
      <c r="KJ87" s="52"/>
      <c r="KK87" s="52"/>
      <c r="KL87" s="52"/>
      <c r="KM87" s="52"/>
      <c r="KN87" s="52"/>
    </row>
    <row r="88" spans="1:300">
      <c r="A88" s="46">
        <v>7</v>
      </c>
      <c r="B88" s="43" t="s">
        <v>156</v>
      </c>
      <c r="C88" s="43"/>
      <c r="D88" s="43"/>
      <c r="E88" s="40" t="s">
        <v>109</v>
      </c>
      <c r="F88" s="43" t="s">
        <v>172</v>
      </c>
      <c r="G88" s="43" t="s">
        <v>173</v>
      </c>
      <c r="H88" s="43" t="s">
        <v>174</v>
      </c>
      <c r="I88" s="43" t="s">
        <v>175</v>
      </c>
      <c r="J88" s="43" t="s">
        <v>176</v>
      </c>
      <c r="K88" s="43">
        <v>3516</v>
      </c>
      <c r="L88" s="43" t="s">
        <v>207</v>
      </c>
      <c r="M88" s="43" t="s">
        <v>178</v>
      </c>
      <c r="N88" s="43" t="s">
        <v>208</v>
      </c>
      <c r="O88" s="43" t="s">
        <v>209</v>
      </c>
      <c r="P88" s="43" t="s">
        <v>210</v>
      </c>
      <c r="Q88" s="43" t="s">
        <v>202</v>
      </c>
      <c r="R88" s="43" t="s">
        <v>183</v>
      </c>
      <c r="S88" s="43" t="s">
        <v>184</v>
      </c>
      <c r="T88" s="47" t="s">
        <v>33</v>
      </c>
      <c r="U88" s="47">
        <v>1</v>
      </c>
      <c r="V88" s="43"/>
      <c r="W88" s="40"/>
      <c r="X88" s="40"/>
      <c r="Y88" s="46"/>
      <c r="Z88" s="40">
        <v>350</v>
      </c>
      <c r="AA88" s="40">
        <v>2.3542857142857145</v>
      </c>
      <c r="AB88" s="40">
        <v>288</v>
      </c>
      <c r="AC88" s="40">
        <v>280</v>
      </c>
      <c r="AD88" s="45">
        <v>0</v>
      </c>
      <c r="AE88" s="45">
        <v>350</v>
      </c>
      <c r="AF88" s="45">
        <v>-1</v>
      </c>
      <c r="AG88" s="45">
        <v>350</v>
      </c>
      <c r="AH88" s="45">
        <v>350</v>
      </c>
      <c r="AI88" s="45"/>
      <c r="AJ88" s="45">
        <v>2.3542857142857145</v>
      </c>
      <c r="AK88" s="45">
        <v>2.3542857142857145</v>
      </c>
      <c r="AL88" s="45"/>
      <c r="AM88" s="45">
        <v>0</v>
      </c>
      <c r="AN88" s="45">
        <v>350</v>
      </c>
      <c r="AO88" s="45"/>
      <c r="AP88" s="45">
        <v>112</v>
      </c>
      <c r="AQ88" s="45">
        <v>288</v>
      </c>
      <c r="AR88" s="45"/>
      <c r="AS88" s="48"/>
      <c r="AT88" s="48"/>
      <c r="AU88" s="48"/>
      <c r="AV88" s="49" t="s">
        <v>20</v>
      </c>
      <c r="AW88" s="40"/>
      <c r="AX88" s="40"/>
      <c r="AY88" s="40"/>
      <c r="AZ88" s="40"/>
      <c r="BA88" s="40"/>
      <c r="BB88" s="40"/>
      <c r="BC88" s="51"/>
      <c r="BD88" s="51"/>
      <c r="BE88" s="51"/>
      <c r="BF88" s="51"/>
      <c r="BG88" s="51"/>
      <c r="BH88" s="51"/>
      <c r="BI88" s="51"/>
      <c r="BJ88" s="51"/>
      <c r="BK88" s="51"/>
      <c r="BL88" s="51"/>
      <c r="BM88" s="51"/>
      <c r="BN88" s="51"/>
      <c r="BO88" s="51"/>
      <c r="BP88" s="51"/>
      <c r="BQ88" s="51"/>
      <c r="BR88" s="51"/>
      <c r="BS88" s="51"/>
      <c r="BT88" s="51"/>
      <c r="BU88" s="51"/>
      <c r="BV88" s="51"/>
      <c r="BW88" s="50">
        <v>1235</v>
      </c>
      <c r="BX88" s="50">
        <v>1385</v>
      </c>
      <c r="BY88" s="50">
        <v>1505</v>
      </c>
      <c r="BZ88" s="50">
        <v>1700</v>
      </c>
      <c r="CA88" s="50">
        <v>1850</v>
      </c>
      <c r="CB88" s="50">
        <v>2150</v>
      </c>
      <c r="CC88" s="50">
        <v>2465</v>
      </c>
      <c r="CD88" s="50">
        <v>2765</v>
      </c>
      <c r="CE88" s="50">
        <v>3065</v>
      </c>
      <c r="CF88" s="50">
        <v>3380</v>
      </c>
      <c r="CG88" s="50">
        <v>3680</v>
      </c>
      <c r="CH88" s="50">
        <v>3875</v>
      </c>
      <c r="CI88" s="50">
        <v>4520</v>
      </c>
      <c r="CJ88" s="50">
        <v>5285</v>
      </c>
      <c r="CK88" s="50">
        <v>6020</v>
      </c>
      <c r="CL88" s="50">
        <v>6785</v>
      </c>
      <c r="CM88" s="50">
        <v>7535</v>
      </c>
      <c r="CN88" s="50">
        <v>8270</v>
      </c>
      <c r="CO88" s="51"/>
      <c r="CP88" s="51"/>
      <c r="CQ88" s="50"/>
      <c r="CR88" s="50"/>
      <c r="CS88" s="50"/>
      <c r="CT88" s="50"/>
      <c r="CU88" s="50"/>
      <c r="CV88" s="50"/>
      <c r="CW88" s="50"/>
      <c r="CX88" s="50"/>
      <c r="CY88" s="50"/>
      <c r="CZ88" s="50"/>
      <c r="DA88" s="50"/>
      <c r="DB88" s="50"/>
      <c r="DC88" s="50"/>
      <c r="DD88" s="50"/>
      <c r="DE88" s="50"/>
      <c r="DF88" s="50"/>
      <c r="DG88" s="50"/>
      <c r="DH88" s="50"/>
      <c r="DI88" s="50"/>
      <c r="DJ88" s="50"/>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v>288</v>
      </c>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v>1733760</v>
      </c>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v>0</v>
      </c>
      <c r="IB88" s="45">
        <v>1733760</v>
      </c>
      <c r="IC88" s="45"/>
      <c r="ID88" s="52" t="s">
        <v>21</v>
      </c>
      <c r="IE88" s="52" t="s">
        <v>21</v>
      </c>
      <c r="IF88" s="52" t="s">
        <v>21</v>
      </c>
      <c r="IG88" s="52" t="s">
        <v>21</v>
      </c>
      <c r="IH88" s="52" t="s">
        <v>21</v>
      </c>
      <c r="II88" s="52" t="s">
        <v>21</v>
      </c>
      <c r="IJ88" s="52" t="s">
        <v>21</v>
      </c>
      <c r="IK88" s="52" t="s">
        <v>21</v>
      </c>
      <c r="IL88" s="52" t="s">
        <v>21</v>
      </c>
      <c r="IM88" s="52" t="s">
        <v>21</v>
      </c>
      <c r="IN88" s="52" t="s">
        <v>21</v>
      </c>
      <c r="IO88" s="52" t="s">
        <v>21</v>
      </c>
      <c r="IP88" s="52" t="s">
        <v>21</v>
      </c>
      <c r="IQ88" s="52" t="s">
        <v>21</v>
      </c>
      <c r="IR88" s="52" t="s">
        <v>21</v>
      </c>
      <c r="IS88" s="52" t="s">
        <v>21</v>
      </c>
      <c r="IT88" s="52" t="s">
        <v>21</v>
      </c>
      <c r="IU88" s="52" t="s">
        <v>21</v>
      </c>
      <c r="IV88" s="52" t="s">
        <v>21</v>
      </c>
      <c r="IW88" s="52" t="s">
        <v>21</v>
      </c>
      <c r="IX88" s="52" t="s">
        <v>22</v>
      </c>
      <c r="IY88" s="52" t="s">
        <v>22</v>
      </c>
      <c r="IZ88" s="52" t="s">
        <v>22</v>
      </c>
      <c r="JA88" s="52" t="s">
        <v>22</v>
      </c>
      <c r="JB88" s="52" t="s">
        <v>22</v>
      </c>
      <c r="JC88" s="52" t="s">
        <v>22</v>
      </c>
      <c r="JD88" s="52" t="s">
        <v>22</v>
      </c>
      <c r="JE88" s="52" t="s">
        <v>22</v>
      </c>
      <c r="JF88" s="52" t="s">
        <v>22</v>
      </c>
      <c r="JG88" s="52" t="s">
        <v>22</v>
      </c>
      <c r="JH88" s="52" t="s">
        <v>22</v>
      </c>
      <c r="JI88" s="52" t="s">
        <v>22</v>
      </c>
      <c r="JJ88" s="52" t="s">
        <v>22</v>
      </c>
      <c r="JK88" s="52" t="s">
        <v>22</v>
      </c>
      <c r="JL88" s="52" t="s">
        <v>1</v>
      </c>
      <c r="JM88" s="52" t="s">
        <v>22</v>
      </c>
      <c r="JN88" s="52" t="s">
        <v>22</v>
      </c>
      <c r="JO88" s="52" t="s">
        <v>22</v>
      </c>
      <c r="JP88" s="52" t="s">
        <v>21</v>
      </c>
      <c r="JQ88" s="52" t="s">
        <v>21</v>
      </c>
      <c r="JR88" s="52"/>
      <c r="JS88" s="52"/>
      <c r="JT88" s="52"/>
      <c r="JU88" s="52"/>
      <c r="JV88" s="52"/>
      <c r="JW88" s="52"/>
      <c r="JX88" s="52"/>
      <c r="JY88" s="52"/>
      <c r="JZ88" s="52"/>
      <c r="KA88" s="52"/>
      <c r="KB88" s="52"/>
      <c r="KC88" s="52"/>
      <c r="KD88" s="52"/>
      <c r="KE88" s="52"/>
      <c r="KF88" s="52"/>
      <c r="KG88" s="52"/>
      <c r="KH88" s="52"/>
      <c r="KI88" s="52"/>
      <c r="KJ88" s="52"/>
      <c r="KK88" s="52"/>
      <c r="KL88" s="52"/>
      <c r="KM88" s="52"/>
      <c r="KN88" s="52"/>
    </row>
    <row r="89" spans="1:300">
      <c r="A89" s="46">
        <v>8</v>
      </c>
      <c r="B89" s="43"/>
      <c r="C89" s="43"/>
      <c r="D89" s="43"/>
      <c r="E89" s="40" t="s">
        <v>109</v>
      </c>
      <c r="F89" s="43" t="s">
        <v>211</v>
      </c>
      <c r="G89" s="43" t="s">
        <v>212</v>
      </c>
      <c r="H89" s="43" t="s">
        <v>213</v>
      </c>
      <c r="I89" s="43" t="s">
        <v>214</v>
      </c>
      <c r="J89" s="43" t="s">
        <v>215</v>
      </c>
      <c r="K89" s="43">
        <v>2010</v>
      </c>
      <c r="L89" s="43" t="s">
        <v>216</v>
      </c>
      <c r="M89" s="43" t="s">
        <v>178</v>
      </c>
      <c r="N89" s="43" t="s">
        <v>217</v>
      </c>
      <c r="O89" s="43" t="s">
        <v>218</v>
      </c>
      <c r="P89" s="43" t="s">
        <v>219</v>
      </c>
      <c r="Q89" s="43" t="s">
        <v>215</v>
      </c>
      <c r="R89" s="43" t="s">
        <v>215</v>
      </c>
      <c r="S89" s="43" t="s">
        <v>184</v>
      </c>
      <c r="T89" s="47" t="s">
        <v>220</v>
      </c>
      <c r="U89" s="47">
        <v>1</v>
      </c>
      <c r="V89" s="43"/>
      <c r="W89" s="40"/>
      <c r="X89" s="40"/>
      <c r="Y89" s="46"/>
      <c r="Z89" s="40">
        <v>23</v>
      </c>
      <c r="AA89" s="40">
        <v>8.2142857142857142E-2</v>
      </c>
      <c r="AB89" s="40">
        <v>288</v>
      </c>
      <c r="AC89" s="40">
        <v>280</v>
      </c>
      <c r="AD89" s="45">
        <v>0</v>
      </c>
      <c r="AE89" s="45">
        <v>23</v>
      </c>
      <c r="AF89" s="45">
        <v>-1</v>
      </c>
      <c r="AG89" s="45">
        <v>23</v>
      </c>
      <c r="AH89" s="45">
        <v>23</v>
      </c>
      <c r="AI89" s="45"/>
      <c r="AJ89" s="45">
        <v>8.2142857142857142E-2</v>
      </c>
      <c r="AK89" s="45">
        <v>8.2142857142857142E-2</v>
      </c>
      <c r="AL89" s="45"/>
      <c r="AM89" s="45">
        <v>0</v>
      </c>
      <c r="AN89" s="45">
        <v>23</v>
      </c>
      <c r="AO89" s="45"/>
      <c r="AP89" s="45">
        <v>288</v>
      </c>
      <c r="AQ89" s="45">
        <v>288</v>
      </c>
      <c r="AR89" s="45"/>
      <c r="AS89" s="48"/>
      <c r="AT89" s="48"/>
      <c r="AU89" s="48"/>
      <c r="AV89" s="49" t="s">
        <v>20</v>
      </c>
      <c r="AW89" s="40"/>
      <c r="AX89" s="40"/>
      <c r="AY89" s="40"/>
      <c r="AZ89" s="40"/>
      <c r="BA89" s="40"/>
      <c r="BB89" s="40"/>
      <c r="BC89" s="56"/>
      <c r="BD89" s="51"/>
      <c r="BE89" s="51"/>
      <c r="BF89" s="51"/>
      <c r="BG89" s="51"/>
      <c r="BH89" s="51"/>
      <c r="BI89" s="51"/>
      <c r="BJ89" s="51"/>
      <c r="BK89" s="51"/>
      <c r="BL89" s="51"/>
      <c r="BM89" s="51"/>
      <c r="BN89" s="51"/>
      <c r="BO89" s="51"/>
      <c r="BP89" s="51"/>
      <c r="BQ89" s="51"/>
      <c r="BR89" s="51"/>
      <c r="BS89" s="51"/>
      <c r="BT89" s="51"/>
      <c r="BU89" s="51"/>
      <c r="BV89" s="51"/>
      <c r="BW89" s="50">
        <v>415</v>
      </c>
      <c r="BX89" s="50">
        <v>465</v>
      </c>
      <c r="BY89" s="50">
        <v>505</v>
      </c>
      <c r="BZ89" s="50">
        <v>570</v>
      </c>
      <c r="CA89" s="50">
        <v>620</v>
      </c>
      <c r="CB89" s="50">
        <v>720</v>
      </c>
      <c r="CC89" s="50">
        <v>825</v>
      </c>
      <c r="CD89" s="50">
        <v>925</v>
      </c>
      <c r="CE89" s="50">
        <v>1025</v>
      </c>
      <c r="CF89" s="50">
        <v>1130</v>
      </c>
      <c r="CG89" s="50">
        <v>1230</v>
      </c>
      <c r="CH89" s="50">
        <v>1295</v>
      </c>
      <c r="CI89" s="50">
        <v>1510</v>
      </c>
      <c r="CJ89" s="50">
        <v>1765</v>
      </c>
      <c r="CK89" s="50">
        <v>2010</v>
      </c>
      <c r="CL89" s="50">
        <v>2265</v>
      </c>
      <c r="CM89" s="50">
        <v>2515</v>
      </c>
      <c r="CN89" s="50">
        <v>2760</v>
      </c>
      <c r="CO89" s="51"/>
      <c r="CP89" s="51"/>
      <c r="CQ89" s="50"/>
      <c r="CR89" s="50"/>
      <c r="CS89" s="50"/>
      <c r="CT89" s="50"/>
      <c r="CU89" s="50"/>
      <c r="CV89" s="50"/>
      <c r="CW89" s="50"/>
      <c r="CX89" s="50"/>
      <c r="CY89" s="50"/>
      <c r="CZ89" s="50"/>
      <c r="DA89" s="50"/>
      <c r="DB89" s="50"/>
      <c r="DC89" s="50"/>
      <c r="DD89" s="50"/>
      <c r="DE89" s="50"/>
      <c r="DF89" s="50"/>
      <c r="DG89" s="50"/>
      <c r="DH89" s="50"/>
      <c r="DI89" s="50"/>
      <c r="DJ89" s="50"/>
      <c r="DK89" s="45">
        <v>288</v>
      </c>
      <c r="DL89" s="45"/>
      <c r="DM89" s="45"/>
      <c r="DN89" s="45"/>
      <c r="DO89" s="45"/>
      <c r="DP89" s="45"/>
      <c r="DQ89" s="45"/>
      <c r="DR89" s="45"/>
      <c r="DS89" s="45"/>
      <c r="DT89" s="45"/>
      <c r="DU89" s="45"/>
      <c r="DV89" s="45"/>
      <c r="DW89" s="45"/>
      <c r="DX89" s="45"/>
      <c r="DY89" s="45"/>
      <c r="DZ89" s="45"/>
      <c r="EA89" s="45"/>
      <c r="EB89" s="45"/>
      <c r="EC89" s="45"/>
      <c r="ED89" s="45"/>
      <c r="EE89" s="45"/>
      <c r="EF89" s="45"/>
      <c r="EG89" s="45">
        <v>288</v>
      </c>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v>0</v>
      </c>
      <c r="FT89" s="45"/>
      <c r="FU89" s="45"/>
      <c r="FV89" s="45"/>
      <c r="FW89" s="45"/>
      <c r="FX89" s="45"/>
      <c r="FY89" s="45"/>
      <c r="FZ89" s="45"/>
      <c r="GA89" s="45"/>
      <c r="GB89" s="45"/>
      <c r="GC89" s="45"/>
      <c r="GD89" s="45"/>
      <c r="GE89" s="45"/>
      <c r="GF89" s="45"/>
      <c r="GG89" s="45"/>
      <c r="GH89" s="45"/>
      <c r="GI89" s="45"/>
      <c r="GJ89" s="45"/>
      <c r="GK89" s="45"/>
      <c r="GL89" s="45"/>
      <c r="GM89" s="45"/>
      <c r="GN89" s="45"/>
      <c r="GO89" s="45">
        <v>145440</v>
      </c>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v>0</v>
      </c>
      <c r="IB89" s="45">
        <v>145440</v>
      </c>
      <c r="IC89" s="45"/>
      <c r="ID89" s="52" t="s">
        <v>8</v>
      </c>
      <c r="IE89" s="52" t="s">
        <v>21</v>
      </c>
      <c r="IF89" s="52" t="s">
        <v>21</v>
      </c>
      <c r="IG89" s="52" t="s">
        <v>21</v>
      </c>
      <c r="IH89" s="52" t="s">
        <v>21</v>
      </c>
      <c r="II89" s="52" t="s">
        <v>21</v>
      </c>
      <c r="IJ89" s="52" t="s">
        <v>21</v>
      </c>
      <c r="IK89" s="52" t="s">
        <v>21</v>
      </c>
      <c r="IL89" s="52" t="s">
        <v>21</v>
      </c>
      <c r="IM89" s="52" t="s">
        <v>21</v>
      </c>
      <c r="IN89" s="52" t="s">
        <v>21</v>
      </c>
      <c r="IO89" s="52" t="s">
        <v>21</v>
      </c>
      <c r="IP89" s="52" t="s">
        <v>21</v>
      </c>
      <c r="IQ89" s="52" t="s">
        <v>21</v>
      </c>
      <c r="IR89" s="52" t="s">
        <v>21</v>
      </c>
      <c r="IS89" s="52" t="s">
        <v>21</v>
      </c>
      <c r="IT89" s="52" t="s">
        <v>21</v>
      </c>
      <c r="IU89" s="52" t="s">
        <v>21</v>
      </c>
      <c r="IV89" s="52" t="s">
        <v>21</v>
      </c>
      <c r="IW89" s="52" t="s">
        <v>21</v>
      </c>
      <c r="IX89" s="52" t="s">
        <v>22</v>
      </c>
      <c r="IY89" s="52" t="s">
        <v>22</v>
      </c>
      <c r="IZ89" s="52" t="s">
        <v>1</v>
      </c>
      <c r="JA89" s="52" t="s">
        <v>22</v>
      </c>
      <c r="JB89" s="52" t="s">
        <v>22</v>
      </c>
      <c r="JC89" s="52" t="s">
        <v>22</v>
      </c>
      <c r="JD89" s="52" t="s">
        <v>22</v>
      </c>
      <c r="JE89" s="52" t="s">
        <v>22</v>
      </c>
      <c r="JF89" s="52" t="s">
        <v>22</v>
      </c>
      <c r="JG89" s="52" t="s">
        <v>22</v>
      </c>
      <c r="JH89" s="52" t="s">
        <v>22</v>
      </c>
      <c r="JI89" s="52" t="s">
        <v>22</v>
      </c>
      <c r="JJ89" s="52" t="s">
        <v>22</v>
      </c>
      <c r="JK89" s="52" t="s">
        <v>22</v>
      </c>
      <c r="JL89" s="52" t="s">
        <v>22</v>
      </c>
      <c r="JM89" s="52" t="s">
        <v>22</v>
      </c>
      <c r="JN89" s="52" t="s">
        <v>22</v>
      </c>
      <c r="JO89" s="52" t="s">
        <v>22</v>
      </c>
      <c r="JP89" s="52" t="s">
        <v>21</v>
      </c>
      <c r="JQ89" s="52" t="s">
        <v>21</v>
      </c>
      <c r="JR89" s="52"/>
      <c r="JS89" s="52"/>
      <c r="JT89" s="52"/>
      <c r="JU89" s="52"/>
      <c r="JV89" s="52"/>
      <c r="JW89" s="52"/>
      <c r="JX89" s="52"/>
      <c r="JY89" s="52"/>
      <c r="JZ89" s="52"/>
      <c r="KA89" s="52"/>
      <c r="KB89" s="52"/>
      <c r="KC89" s="52"/>
      <c r="KD89" s="52"/>
      <c r="KE89" s="52"/>
      <c r="KF89" s="52"/>
      <c r="KG89" s="52"/>
      <c r="KH89" s="52"/>
      <c r="KI89" s="52"/>
      <c r="KJ89" s="52"/>
      <c r="KK89" s="52"/>
      <c r="KL89" s="52"/>
      <c r="KM89" s="52"/>
      <c r="KN89" s="52"/>
    </row>
    <row r="90" spans="1:300">
      <c r="A90" s="46">
        <v>9</v>
      </c>
      <c r="B90" s="43"/>
      <c r="C90" s="43"/>
      <c r="D90" s="43"/>
      <c r="E90" s="40" t="s">
        <v>109</v>
      </c>
      <c r="F90" s="43" t="s">
        <v>221</v>
      </c>
      <c r="G90" s="43" t="s">
        <v>222</v>
      </c>
      <c r="H90" s="43" t="s">
        <v>223</v>
      </c>
      <c r="I90" s="43" t="s">
        <v>224</v>
      </c>
      <c r="J90" s="43" t="s">
        <v>225</v>
      </c>
      <c r="K90" s="43">
        <v>6100</v>
      </c>
      <c r="L90" s="43" t="s">
        <v>226</v>
      </c>
      <c r="M90" s="43" t="s">
        <v>178</v>
      </c>
      <c r="N90" s="43" t="s">
        <v>227</v>
      </c>
      <c r="O90" s="43" t="s">
        <v>228</v>
      </c>
      <c r="P90" s="43" t="s">
        <v>213</v>
      </c>
      <c r="Q90" s="43" t="s">
        <v>229</v>
      </c>
      <c r="R90" s="43" t="s">
        <v>230</v>
      </c>
      <c r="S90" s="43" t="s">
        <v>184</v>
      </c>
      <c r="T90" s="47" t="s">
        <v>220</v>
      </c>
      <c r="U90" s="47">
        <v>1</v>
      </c>
      <c r="V90" s="43"/>
      <c r="W90" s="40"/>
      <c r="X90" s="40"/>
      <c r="Y90" s="46"/>
      <c r="Z90" s="40">
        <v>35</v>
      </c>
      <c r="AA90" s="40">
        <v>0.125</v>
      </c>
      <c r="AB90" s="40">
        <v>288</v>
      </c>
      <c r="AC90" s="40">
        <v>280</v>
      </c>
      <c r="AD90" s="45">
        <v>0</v>
      </c>
      <c r="AE90" s="45">
        <v>35</v>
      </c>
      <c r="AF90" s="45">
        <v>-1</v>
      </c>
      <c r="AG90" s="45">
        <v>35</v>
      </c>
      <c r="AH90" s="45">
        <v>35</v>
      </c>
      <c r="AI90" s="45"/>
      <c r="AJ90" s="45">
        <v>0.125</v>
      </c>
      <c r="AK90" s="45">
        <v>0.125</v>
      </c>
      <c r="AL90" s="45"/>
      <c r="AM90" s="45">
        <v>0</v>
      </c>
      <c r="AN90" s="45">
        <v>35</v>
      </c>
      <c r="AO90" s="45"/>
      <c r="AP90" s="45">
        <v>288</v>
      </c>
      <c r="AQ90" s="45">
        <v>288</v>
      </c>
      <c r="AR90" s="45"/>
      <c r="AS90" s="48"/>
      <c r="AT90" s="48"/>
      <c r="AU90" s="48"/>
      <c r="AV90" s="49" t="s">
        <v>20</v>
      </c>
      <c r="AW90" s="40"/>
      <c r="AX90" s="40"/>
      <c r="AY90" s="40"/>
      <c r="AZ90" s="40"/>
      <c r="BA90" s="40"/>
      <c r="BB90" s="40"/>
      <c r="BC90" s="56"/>
      <c r="BD90" s="51"/>
      <c r="BE90" s="51"/>
      <c r="BF90" s="51"/>
      <c r="BG90" s="51"/>
      <c r="BH90" s="51"/>
      <c r="BI90" s="51"/>
      <c r="BJ90" s="51"/>
      <c r="BK90" s="51"/>
      <c r="BL90" s="51"/>
      <c r="BM90" s="51"/>
      <c r="BN90" s="51"/>
      <c r="BO90" s="51"/>
      <c r="BP90" s="51"/>
      <c r="BQ90" s="51"/>
      <c r="BR90" s="51"/>
      <c r="BS90" s="51"/>
      <c r="BT90" s="51"/>
      <c r="BU90" s="51"/>
      <c r="BV90" s="51"/>
      <c r="BW90" s="50">
        <v>415</v>
      </c>
      <c r="BX90" s="50">
        <v>465</v>
      </c>
      <c r="BY90" s="50">
        <v>505</v>
      </c>
      <c r="BZ90" s="50">
        <v>570</v>
      </c>
      <c r="CA90" s="50">
        <v>620</v>
      </c>
      <c r="CB90" s="50">
        <v>720</v>
      </c>
      <c r="CC90" s="50">
        <v>825</v>
      </c>
      <c r="CD90" s="50">
        <v>925</v>
      </c>
      <c r="CE90" s="50">
        <v>1025</v>
      </c>
      <c r="CF90" s="50">
        <v>1130</v>
      </c>
      <c r="CG90" s="50">
        <v>1230</v>
      </c>
      <c r="CH90" s="50">
        <v>1295</v>
      </c>
      <c r="CI90" s="50">
        <v>1510</v>
      </c>
      <c r="CJ90" s="50">
        <v>1765</v>
      </c>
      <c r="CK90" s="50">
        <v>2010</v>
      </c>
      <c r="CL90" s="50">
        <v>2265</v>
      </c>
      <c r="CM90" s="50">
        <v>2515</v>
      </c>
      <c r="CN90" s="50">
        <v>2760</v>
      </c>
      <c r="CO90" s="51"/>
      <c r="CP90" s="51"/>
      <c r="CQ90" s="50"/>
      <c r="CR90" s="50"/>
      <c r="CS90" s="50"/>
      <c r="CT90" s="50"/>
      <c r="CU90" s="50"/>
      <c r="CV90" s="50"/>
      <c r="CW90" s="50"/>
      <c r="CX90" s="50"/>
      <c r="CY90" s="50"/>
      <c r="CZ90" s="50"/>
      <c r="DA90" s="50"/>
      <c r="DB90" s="50"/>
      <c r="DC90" s="50"/>
      <c r="DD90" s="50"/>
      <c r="DE90" s="50"/>
      <c r="DF90" s="50"/>
      <c r="DG90" s="50"/>
      <c r="DH90" s="50"/>
      <c r="DI90" s="50"/>
      <c r="DJ90" s="50"/>
      <c r="DK90" s="45">
        <v>288</v>
      </c>
      <c r="DL90" s="45"/>
      <c r="DM90" s="45"/>
      <c r="DN90" s="45"/>
      <c r="DO90" s="45"/>
      <c r="DP90" s="45"/>
      <c r="DQ90" s="45"/>
      <c r="DR90" s="45"/>
      <c r="DS90" s="45"/>
      <c r="DT90" s="45"/>
      <c r="DU90" s="45"/>
      <c r="DV90" s="45"/>
      <c r="DW90" s="45"/>
      <c r="DX90" s="45"/>
      <c r="DY90" s="45"/>
      <c r="DZ90" s="45"/>
      <c r="EA90" s="45"/>
      <c r="EB90" s="45"/>
      <c r="EC90" s="45"/>
      <c r="ED90" s="45"/>
      <c r="EE90" s="45"/>
      <c r="EF90" s="45"/>
      <c r="EG90" s="45"/>
      <c r="EH90" s="45">
        <v>288</v>
      </c>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v>0</v>
      </c>
      <c r="FT90" s="45"/>
      <c r="FU90" s="45"/>
      <c r="FV90" s="45"/>
      <c r="FW90" s="45"/>
      <c r="FX90" s="45"/>
      <c r="FY90" s="45"/>
      <c r="FZ90" s="45"/>
      <c r="GA90" s="45"/>
      <c r="GB90" s="45"/>
      <c r="GC90" s="45"/>
      <c r="GD90" s="45"/>
      <c r="GE90" s="45"/>
      <c r="GF90" s="45"/>
      <c r="GG90" s="45"/>
      <c r="GH90" s="45"/>
      <c r="GI90" s="45"/>
      <c r="GJ90" s="45"/>
      <c r="GK90" s="45"/>
      <c r="GL90" s="45"/>
      <c r="GM90" s="45"/>
      <c r="GN90" s="45"/>
      <c r="GO90" s="45"/>
      <c r="GP90" s="45">
        <v>164160</v>
      </c>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v>0</v>
      </c>
      <c r="IB90" s="45">
        <v>164160</v>
      </c>
      <c r="IC90" s="45"/>
      <c r="ID90" s="52" t="s">
        <v>8</v>
      </c>
      <c r="IE90" s="52" t="s">
        <v>21</v>
      </c>
      <c r="IF90" s="52" t="s">
        <v>21</v>
      </c>
      <c r="IG90" s="52" t="s">
        <v>21</v>
      </c>
      <c r="IH90" s="52" t="s">
        <v>21</v>
      </c>
      <c r="II90" s="52" t="s">
        <v>21</v>
      </c>
      <c r="IJ90" s="52" t="s">
        <v>21</v>
      </c>
      <c r="IK90" s="52" t="s">
        <v>21</v>
      </c>
      <c r="IL90" s="52" t="s">
        <v>21</v>
      </c>
      <c r="IM90" s="52" t="s">
        <v>21</v>
      </c>
      <c r="IN90" s="52" t="s">
        <v>21</v>
      </c>
      <c r="IO90" s="52" t="s">
        <v>21</v>
      </c>
      <c r="IP90" s="52" t="s">
        <v>21</v>
      </c>
      <c r="IQ90" s="52" t="s">
        <v>21</v>
      </c>
      <c r="IR90" s="52" t="s">
        <v>21</v>
      </c>
      <c r="IS90" s="52" t="s">
        <v>21</v>
      </c>
      <c r="IT90" s="52" t="s">
        <v>21</v>
      </c>
      <c r="IU90" s="52" t="s">
        <v>21</v>
      </c>
      <c r="IV90" s="52" t="s">
        <v>21</v>
      </c>
      <c r="IW90" s="52" t="s">
        <v>21</v>
      </c>
      <c r="IX90" s="52" t="s">
        <v>22</v>
      </c>
      <c r="IY90" s="52" t="s">
        <v>22</v>
      </c>
      <c r="IZ90" s="52" t="s">
        <v>22</v>
      </c>
      <c r="JA90" s="52" t="s">
        <v>1</v>
      </c>
      <c r="JB90" s="52" t="s">
        <v>22</v>
      </c>
      <c r="JC90" s="52" t="s">
        <v>22</v>
      </c>
      <c r="JD90" s="52" t="s">
        <v>22</v>
      </c>
      <c r="JE90" s="52" t="s">
        <v>22</v>
      </c>
      <c r="JF90" s="52" t="s">
        <v>22</v>
      </c>
      <c r="JG90" s="52" t="s">
        <v>22</v>
      </c>
      <c r="JH90" s="52" t="s">
        <v>22</v>
      </c>
      <c r="JI90" s="52" t="s">
        <v>22</v>
      </c>
      <c r="JJ90" s="52" t="s">
        <v>22</v>
      </c>
      <c r="JK90" s="52" t="s">
        <v>22</v>
      </c>
      <c r="JL90" s="52" t="s">
        <v>22</v>
      </c>
      <c r="JM90" s="52" t="s">
        <v>22</v>
      </c>
      <c r="JN90" s="52" t="s">
        <v>22</v>
      </c>
      <c r="JO90" s="52" t="s">
        <v>22</v>
      </c>
      <c r="JP90" s="52" t="s">
        <v>21</v>
      </c>
      <c r="JQ90" s="52" t="s">
        <v>21</v>
      </c>
      <c r="JR90" s="52"/>
      <c r="JS90" s="52"/>
      <c r="JT90" s="52"/>
      <c r="JU90" s="52"/>
      <c r="JV90" s="52"/>
      <c r="JW90" s="52"/>
      <c r="JX90" s="52"/>
      <c r="JY90" s="52"/>
      <c r="JZ90" s="52"/>
      <c r="KA90" s="52"/>
      <c r="KB90" s="52"/>
      <c r="KC90" s="52"/>
      <c r="KD90" s="52"/>
      <c r="KE90" s="52"/>
      <c r="KF90" s="52"/>
      <c r="KG90" s="52"/>
      <c r="KH90" s="52"/>
      <c r="KI90" s="52"/>
      <c r="KJ90" s="52"/>
      <c r="KK90" s="52"/>
      <c r="KL90" s="52"/>
      <c r="KM90" s="52"/>
      <c r="KN90" s="52"/>
    </row>
    <row r="91" spans="1:300">
      <c r="A91" s="46">
        <v>10</v>
      </c>
      <c r="B91" s="43"/>
      <c r="C91" s="43"/>
      <c r="D91" s="43"/>
      <c r="E91" s="40" t="s">
        <v>109</v>
      </c>
      <c r="F91" s="43" t="s">
        <v>231</v>
      </c>
      <c r="G91" s="43" t="s">
        <v>232</v>
      </c>
      <c r="H91" s="43" t="s">
        <v>233</v>
      </c>
      <c r="I91" s="43" t="s">
        <v>234</v>
      </c>
      <c r="J91" s="43" t="s">
        <v>235</v>
      </c>
      <c r="K91" s="43">
        <v>6311</v>
      </c>
      <c r="L91" s="43" t="s">
        <v>236</v>
      </c>
      <c r="M91" s="43" t="s">
        <v>178</v>
      </c>
      <c r="N91" s="43" t="s">
        <v>237</v>
      </c>
      <c r="O91" s="43" t="s">
        <v>238</v>
      </c>
      <c r="P91" s="43" t="s">
        <v>239</v>
      </c>
      <c r="Q91" s="43" t="s">
        <v>240</v>
      </c>
      <c r="R91" s="43" t="s">
        <v>230</v>
      </c>
      <c r="S91" s="43" t="s">
        <v>184</v>
      </c>
      <c r="T91" s="47" t="s">
        <v>220</v>
      </c>
      <c r="U91" s="47">
        <v>1</v>
      </c>
      <c r="V91" s="43"/>
      <c r="W91" s="40"/>
      <c r="X91" s="40"/>
      <c r="Y91" s="46"/>
      <c r="Z91" s="40">
        <v>24</v>
      </c>
      <c r="AA91" s="40">
        <v>8.5714285714285715E-2</v>
      </c>
      <c r="AB91" s="40">
        <v>288</v>
      </c>
      <c r="AC91" s="40">
        <v>280</v>
      </c>
      <c r="AD91" s="45">
        <v>0</v>
      </c>
      <c r="AE91" s="45">
        <v>24</v>
      </c>
      <c r="AF91" s="45">
        <v>-1</v>
      </c>
      <c r="AG91" s="45">
        <v>24</v>
      </c>
      <c r="AH91" s="45">
        <v>24</v>
      </c>
      <c r="AI91" s="45"/>
      <c r="AJ91" s="45">
        <v>8.5714285714285715E-2</v>
      </c>
      <c r="AK91" s="45">
        <v>8.5714285714285715E-2</v>
      </c>
      <c r="AL91" s="45"/>
      <c r="AM91" s="45">
        <v>0</v>
      </c>
      <c r="AN91" s="45">
        <v>24</v>
      </c>
      <c r="AO91" s="45"/>
      <c r="AP91" s="45">
        <v>288</v>
      </c>
      <c r="AQ91" s="45">
        <v>288</v>
      </c>
      <c r="AR91" s="45"/>
      <c r="AS91" s="48"/>
      <c r="AT91" s="48"/>
      <c r="AU91" s="48"/>
      <c r="AV91" s="49" t="s">
        <v>20</v>
      </c>
      <c r="AW91" s="40"/>
      <c r="AX91" s="40"/>
      <c r="AY91" s="40"/>
      <c r="AZ91" s="40"/>
      <c r="BA91" s="40"/>
      <c r="BB91" s="40"/>
      <c r="BC91" s="56"/>
      <c r="BD91" s="51"/>
      <c r="BE91" s="51"/>
      <c r="BF91" s="51"/>
      <c r="BG91" s="51"/>
      <c r="BH91" s="51"/>
      <c r="BI91" s="51"/>
      <c r="BJ91" s="51"/>
      <c r="BK91" s="51"/>
      <c r="BL91" s="51"/>
      <c r="BM91" s="51"/>
      <c r="BN91" s="51"/>
      <c r="BO91" s="51"/>
      <c r="BP91" s="51"/>
      <c r="BQ91" s="51"/>
      <c r="BR91" s="51"/>
      <c r="BS91" s="51"/>
      <c r="BT91" s="51"/>
      <c r="BU91" s="51"/>
      <c r="BV91" s="51"/>
      <c r="BW91" s="50">
        <v>455</v>
      </c>
      <c r="BX91" s="50">
        <v>505</v>
      </c>
      <c r="BY91" s="50">
        <v>545</v>
      </c>
      <c r="BZ91" s="50">
        <v>610</v>
      </c>
      <c r="CA91" s="50">
        <v>660</v>
      </c>
      <c r="CB91" s="50">
        <v>760</v>
      </c>
      <c r="CC91" s="50">
        <v>865</v>
      </c>
      <c r="CD91" s="50">
        <v>965</v>
      </c>
      <c r="CE91" s="50">
        <v>1065</v>
      </c>
      <c r="CF91" s="50">
        <v>1170</v>
      </c>
      <c r="CG91" s="50">
        <v>1270</v>
      </c>
      <c r="CH91" s="50">
        <v>1335</v>
      </c>
      <c r="CI91" s="50">
        <v>1550</v>
      </c>
      <c r="CJ91" s="50">
        <v>1805</v>
      </c>
      <c r="CK91" s="50">
        <v>2050</v>
      </c>
      <c r="CL91" s="50">
        <v>2305</v>
      </c>
      <c r="CM91" s="50">
        <v>2555</v>
      </c>
      <c r="CN91" s="50">
        <v>2800</v>
      </c>
      <c r="CO91" s="51"/>
      <c r="CP91" s="51"/>
      <c r="CQ91" s="50"/>
      <c r="CR91" s="50"/>
      <c r="CS91" s="50"/>
      <c r="CT91" s="50"/>
      <c r="CU91" s="50"/>
      <c r="CV91" s="50"/>
      <c r="CW91" s="50"/>
      <c r="CX91" s="50"/>
      <c r="CY91" s="50"/>
      <c r="CZ91" s="50"/>
      <c r="DA91" s="50"/>
      <c r="DB91" s="50"/>
      <c r="DC91" s="50"/>
      <c r="DD91" s="50"/>
      <c r="DE91" s="50"/>
      <c r="DF91" s="50"/>
      <c r="DG91" s="50"/>
      <c r="DH91" s="50"/>
      <c r="DI91" s="50"/>
      <c r="DJ91" s="50"/>
      <c r="DK91" s="45">
        <v>288</v>
      </c>
      <c r="DL91" s="45"/>
      <c r="DM91" s="45"/>
      <c r="DN91" s="45"/>
      <c r="DO91" s="45"/>
      <c r="DP91" s="45"/>
      <c r="DQ91" s="45"/>
      <c r="DR91" s="45"/>
      <c r="DS91" s="45"/>
      <c r="DT91" s="45"/>
      <c r="DU91" s="45"/>
      <c r="DV91" s="45"/>
      <c r="DW91" s="45"/>
      <c r="DX91" s="45"/>
      <c r="DY91" s="45"/>
      <c r="DZ91" s="45"/>
      <c r="EA91" s="45"/>
      <c r="EB91" s="45"/>
      <c r="EC91" s="45"/>
      <c r="ED91" s="45"/>
      <c r="EE91" s="45"/>
      <c r="EF91" s="45"/>
      <c r="EG91" s="45">
        <v>288</v>
      </c>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v>0</v>
      </c>
      <c r="FT91" s="45"/>
      <c r="FU91" s="45"/>
      <c r="FV91" s="45"/>
      <c r="FW91" s="45"/>
      <c r="FX91" s="45"/>
      <c r="FY91" s="45"/>
      <c r="FZ91" s="45"/>
      <c r="GA91" s="45"/>
      <c r="GB91" s="45"/>
      <c r="GC91" s="45"/>
      <c r="GD91" s="45"/>
      <c r="GE91" s="45"/>
      <c r="GF91" s="45"/>
      <c r="GG91" s="45"/>
      <c r="GH91" s="45"/>
      <c r="GI91" s="45"/>
      <c r="GJ91" s="45"/>
      <c r="GK91" s="45"/>
      <c r="GL91" s="45"/>
      <c r="GM91" s="45"/>
      <c r="GN91" s="45"/>
      <c r="GO91" s="45">
        <v>156960</v>
      </c>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v>0</v>
      </c>
      <c r="IB91" s="45">
        <v>156960</v>
      </c>
      <c r="IC91" s="45"/>
      <c r="ID91" s="52" t="s">
        <v>8</v>
      </c>
      <c r="IE91" s="52" t="s">
        <v>21</v>
      </c>
      <c r="IF91" s="52" t="s">
        <v>21</v>
      </c>
      <c r="IG91" s="52" t="s">
        <v>21</v>
      </c>
      <c r="IH91" s="52" t="s">
        <v>21</v>
      </c>
      <c r="II91" s="52" t="s">
        <v>21</v>
      </c>
      <c r="IJ91" s="52" t="s">
        <v>21</v>
      </c>
      <c r="IK91" s="52" t="s">
        <v>21</v>
      </c>
      <c r="IL91" s="52" t="s">
        <v>21</v>
      </c>
      <c r="IM91" s="52" t="s">
        <v>21</v>
      </c>
      <c r="IN91" s="52" t="s">
        <v>21</v>
      </c>
      <c r="IO91" s="52" t="s">
        <v>21</v>
      </c>
      <c r="IP91" s="52" t="s">
        <v>21</v>
      </c>
      <c r="IQ91" s="52" t="s">
        <v>21</v>
      </c>
      <c r="IR91" s="52" t="s">
        <v>21</v>
      </c>
      <c r="IS91" s="52" t="s">
        <v>21</v>
      </c>
      <c r="IT91" s="52" t="s">
        <v>21</v>
      </c>
      <c r="IU91" s="52" t="s">
        <v>21</v>
      </c>
      <c r="IV91" s="52" t="s">
        <v>21</v>
      </c>
      <c r="IW91" s="52" t="s">
        <v>21</v>
      </c>
      <c r="IX91" s="52" t="s">
        <v>22</v>
      </c>
      <c r="IY91" s="52" t="s">
        <v>22</v>
      </c>
      <c r="IZ91" s="52" t="s">
        <v>1</v>
      </c>
      <c r="JA91" s="52" t="s">
        <v>22</v>
      </c>
      <c r="JB91" s="52" t="s">
        <v>22</v>
      </c>
      <c r="JC91" s="52" t="s">
        <v>22</v>
      </c>
      <c r="JD91" s="52" t="s">
        <v>22</v>
      </c>
      <c r="JE91" s="52" t="s">
        <v>22</v>
      </c>
      <c r="JF91" s="52" t="s">
        <v>22</v>
      </c>
      <c r="JG91" s="52" t="s">
        <v>22</v>
      </c>
      <c r="JH91" s="52" t="s">
        <v>22</v>
      </c>
      <c r="JI91" s="52" t="s">
        <v>22</v>
      </c>
      <c r="JJ91" s="52" t="s">
        <v>22</v>
      </c>
      <c r="JK91" s="52" t="s">
        <v>22</v>
      </c>
      <c r="JL91" s="52" t="s">
        <v>22</v>
      </c>
      <c r="JM91" s="52" t="s">
        <v>22</v>
      </c>
      <c r="JN91" s="52" t="s">
        <v>22</v>
      </c>
      <c r="JO91" s="52" t="s">
        <v>22</v>
      </c>
      <c r="JP91" s="52" t="s">
        <v>21</v>
      </c>
      <c r="JQ91" s="52" t="s">
        <v>21</v>
      </c>
      <c r="JR91" s="52"/>
      <c r="JS91" s="52"/>
      <c r="JT91" s="52"/>
      <c r="JU91" s="52"/>
      <c r="JV91" s="52"/>
      <c r="JW91" s="52"/>
      <c r="JX91" s="52"/>
      <c r="JY91" s="52"/>
      <c r="JZ91" s="52"/>
      <c r="KA91" s="52"/>
      <c r="KB91" s="52"/>
      <c r="KC91" s="52"/>
      <c r="KD91" s="52"/>
      <c r="KE91" s="52"/>
      <c r="KF91" s="52"/>
      <c r="KG91" s="52"/>
      <c r="KH91" s="52"/>
      <c r="KI91" s="52"/>
      <c r="KJ91" s="52"/>
      <c r="KK91" s="52"/>
      <c r="KL91" s="52"/>
      <c r="KM91" s="52"/>
      <c r="KN91" s="52"/>
    </row>
    <row r="92" spans="1:300">
      <c r="A92" s="46">
        <v>1</v>
      </c>
      <c r="B92" s="43"/>
      <c r="C92" s="43"/>
      <c r="D92" s="43"/>
      <c r="E92" s="40" t="s">
        <v>110</v>
      </c>
      <c r="F92" s="43" t="s">
        <v>172</v>
      </c>
      <c r="G92" s="43" t="s">
        <v>173</v>
      </c>
      <c r="H92" s="43" t="s">
        <v>174</v>
      </c>
      <c r="I92" s="43" t="s">
        <v>175</v>
      </c>
      <c r="J92" s="43" t="s">
        <v>176</v>
      </c>
      <c r="K92" s="43">
        <v>3010</v>
      </c>
      <c r="L92" s="43" t="s">
        <v>177</v>
      </c>
      <c r="M92" s="43" t="s">
        <v>178</v>
      </c>
      <c r="N92" s="43" t="s">
        <v>179</v>
      </c>
      <c r="O92" s="43" t="s">
        <v>180</v>
      </c>
      <c r="P92" s="43" t="s">
        <v>181</v>
      </c>
      <c r="Q92" s="43" t="s">
        <v>182</v>
      </c>
      <c r="R92" s="43" t="s">
        <v>183</v>
      </c>
      <c r="S92" s="43" t="s">
        <v>184</v>
      </c>
      <c r="T92" s="47" t="s">
        <v>33</v>
      </c>
      <c r="U92" s="47">
        <v>1</v>
      </c>
      <c r="V92" s="43"/>
      <c r="W92" s="40"/>
      <c r="X92" s="40"/>
      <c r="Y92" s="46"/>
      <c r="Z92" s="40">
        <v>350</v>
      </c>
      <c r="AA92" s="40">
        <v>1.64</v>
      </c>
      <c r="AB92" s="40">
        <v>288</v>
      </c>
      <c r="AC92" s="40">
        <v>280</v>
      </c>
      <c r="AD92" s="45">
        <v>0</v>
      </c>
      <c r="AE92" s="45">
        <v>350</v>
      </c>
      <c r="AF92" s="45">
        <v>-1</v>
      </c>
      <c r="AG92" s="45">
        <v>350</v>
      </c>
      <c r="AH92" s="45">
        <v>350</v>
      </c>
      <c r="AI92" s="45"/>
      <c r="AJ92" s="45">
        <v>1.64</v>
      </c>
      <c r="AK92" s="45">
        <v>1.64</v>
      </c>
      <c r="AL92" s="45"/>
      <c r="AM92" s="45">
        <v>0</v>
      </c>
      <c r="AN92" s="45">
        <v>350</v>
      </c>
      <c r="AO92" s="45"/>
      <c r="AP92" s="45">
        <v>288</v>
      </c>
      <c r="AQ92" s="45">
        <v>288</v>
      </c>
      <c r="AR92" s="45"/>
      <c r="AS92" s="48"/>
      <c r="AT92" s="48"/>
      <c r="AU92" s="48"/>
      <c r="AV92" s="49" t="s">
        <v>20</v>
      </c>
      <c r="AW92" s="40"/>
      <c r="AX92" s="40"/>
      <c r="AY92" s="40"/>
      <c r="AZ92" s="40"/>
      <c r="BA92" s="40"/>
      <c r="BB92" s="40"/>
      <c r="BC92" s="56"/>
      <c r="BD92" s="51"/>
      <c r="BE92" s="51"/>
      <c r="BF92" s="51"/>
      <c r="BG92" s="51"/>
      <c r="BH92" s="51"/>
      <c r="BI92" s="51"/>
      <c r="BJ92" s="51"/>
      <c r="BK92" s="51"/>
      <c r="BL92" s="51"/>
      <c r="BM92" s="51"/>
      <c r="BN92" s="51"/>
      <c r="BO92" s="51"/>
      <c r="BP92" s="51"/>
      <c r="BQ92" s="51"/>
      <c r="BR92" s="51"/>
      <c r="BS92" s="51"/>
      <c r="BT92" s="51"/>
      <c r="BU92" s="51"/>
      <c r="BV92" s="51"/>
      <c r="BW92" s="50">
        <v>820</v>
      </c>
      <c r="BX92" s="50">
        <v>920</v>
      </c>
      <c r="BY92" s="50">
        <v>1000</v>
      </c>
      <c r="BZ92" s="50">
        <v>1130</v>
      </c>
      <c r="CA92" s="50">
        <v>1230</v>
      </c>
      <c r="CB92" s="50">
        <v>1430</v>
      </c>
      <c r="CC92" s="50">
        <v>1640</v>
      </c>
      <c r="CD92" s="50">
        <v>1840</v>
      </c>
      <c r="CE92" s="50">
        <v>2040</v>
      </c>
      <c r="CF92" s="50">
        <v>2250</v>
      </c>
      <c r="CG92" s="50">
        <v>2450</v>
      </c>
      <c r="CH92" s="50">
        <v>2580</v>
      </c>
      <c r="CI92" s="50">
        <v>3010</v>
      </c>
      <c r="CJ92" s="50">
        <v>3520</v>
      </c>
      <c r="CK92" s="50">
        <v>4010</v>
      </c>
      <c r="CL92" s="50">
        <v>4520</v>
      </c>
      <c r="CM92" s="50">
        <v>5020</v>
      </c>
      <c r="CN92" s="50">
        <v>5510</v>
      </c>
      <c r="CO92" s="51"/>
      <c r="CP92" s="51"/>
      <c r="CQ92" s="50"/>
      <c r="CR92" s="50"/>
      <c r="CS92" s="50"/>
      <c r="CT92" s="50"/>
      <c r="CU92" s="50"/>
      <c r="CV92" s="50"/>
      <c r="CW92" s="50"/>
      <c r="CX92" s="50"/>
      <c r="CY92" s="50"/>
      <c r="CZ92" s="50"/>
      <c r="DA92" s="50"/>
      <c r="DB92" s="50"/>
      <c r="DC92" s="50"/>
      <c r="DD92" s="50"/>
      <c r="DE92" s="50"/>
      <c r="DF92" s="50"/>
      <c r="DG92" s="50"/>
      <c r="DH92" s="50"/>
      <c r="DI92" s="50"/>
      <c r="DJ92" s="50"/>
      <c r="DK92" s="45">
        <v>288</v>
      </c>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v>288</v>
      </c>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v>0</v>
      </c>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v>1154880</v>
      </c>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v>0</v>
      </c>
      <c r="IB92" s="45">
        <v>1154880</v>
      </c>
      <c r="IC92" s="45"/>
      <c r="ID92" s="52" t="s">
        <v>8</v>
      </c>
      <c r="IE92" s="52" t="s">
        <v>21</v>
      </c>
      <c r="IF92" s="52" t="s">
        <v>21</v>
      </c>
      <c r="IG92" s="52" t="s">
        <v>21</v>
      </c>
      <c r="IH92" s="52" t="s">
        <v>21</v>
      </c>
      <c r="II92" s="52" t="s">
        <v>21</v>
      </c>
      <c r="IJ92" s="52" t="s">
        <v>21</v>
      </c>
      <c r="IK92" s="52" t="s">
        <v>21</v>
      </c>
      <c r="IL92" s="52" t="s">
        <v>21</v>
      </c>
      <c r="IM92" s="52" t="s">
        <v>21</v>
      </c>
      <c r="IN92" s="52" t="s">
        <v>21</v>
      </c>
      <c r="IO92" s="52" t="s">
        <v>21</v>
      </c>
      <c r="IP92" s="52" t="s">
        <v>21</v>
      </c>
      <c r="IQ92" s="52" t="s">
        <v>21</v>
      </c>
      <c r="IR92" s="52" t="s">
        <v>21</v>
      </c>
      <c r="IS92" s="52" t="s">
        <v>21</v>
      </c>
      <c r="IT92" s="52" t="s">
        <v>21</v>
      </c>
      <c r="IU92" s="52" t="s">
        <v>21</v>
      </c>
      <c r="IV92" s="52" t="s">
        <v>21</v>
      </c>
      <c r="IW92" s="52" t="s">
        <v>21</v>
      </c>
      <c r="IX92" s="52" t="s">
        <v>22</v>
      </c>
      <c r="IY92" s="52" t="s">
        <v>22</v>
      </c>
      <c r="IZ92" s="52" t="s">
        <v>22</v>
      </c>
      <c r="JA92" s="52" t="s">
        <v>22</v>
      </c>
      <c r="JB92" s="52" t="s">
        <v>22</v>
      </c>
      <c r="JC92" s="52" t="s">
        <v>22</v>
      </c>
      <c r="JD92" s="52" t="s">
        <v>22</v>
      </c>
      <c r="JE92" s="52" t="s">
        <v>22</v>
      </c>
      <c r="JF92" s="52" t="s">
        <v>22</v>
      </c>
      <c r="JG92" s="52" t="s">
        <v>22</v>
      </c>
      <c r="JH92" s="52" t="s">
        <v>22</v>
      </c>
      <c r="JI92" s="52" t="s">
        <v>22</v>
      </c>
      <c r="JJ92" s="52" t="s">
        <v>22</v>
      </c>
      <c r="JK92" s="52" t="s">
        <v>22</v>
      </c>
      <c r="JL92" s="52" t="s">
        <v>1</v>
      </c>
      <c r="JM92" s="52" t="s">
        <v>22</v>
      </c>
      <c r="JN92" s="52" t="s">
        <v>22</v>
      </c>
      <c r="JO92" s="52" t="s">
        <v>22</v>
      </c>
      <c r="JP92" s="52" t="s">
        <v>21</v>
      </c>
      <c r="JQ92" s="52" t="s">
        <v>21</v>
      </c>
      <c r="JR92" s="52"/>
      <c r="JS92" s="52"/>
      <c r="JT92" s="52"/>
      <c r="JU92" s="52"/>
      <c r="JV92" s="52"/>
      <c r="JW92" s="52"/>
      <c r="JX92" s="52"/>
      <c r="JY92" s="52"/>
      <c r="JZ92" s="52"/>
      <c r="KA92" s="52"/>
      <c r="KB92" s="52"/>
      <c r="KC92" s="52"/>
      <c r="KD92" s="52"/>
      <c r="KE92" s="52"/>
      <c r="KF92" s="52"/>
      <c r="KG92" s="52"/>
      <c r="KH92" s="52"/>
      <c r="KI92" s="52"/>
      <c r="KJ92" s="52"/>
      <c r="KK92" s="52"/>
      <c r="KL92" s="52"/>
      <c r="KM92" s="52"/>
      <c r="KN92" s="52"/>
    </row>
    <row r="93" spans="1:300">
      <c r="A93" s="46">
        <v>2</v>
      </c>
      <c r="B93" s="43"/>
      <c r="C93" s="43"/>
      <c r="D93" s="43"/>
      <c r="E93" s="40" t="s">
        <v>110</v>
      </c>
      <c r="F93" s="43" t="s">
        <v>172</v>
      </c>
      <c r="G93" s="43" t="s">
        <v>173</v>
      </c>
      <c r="H93" s="43" t="s">
        <v>174</v>
      </c>
      <c r="I93" s="43" t="s">
        <v>175</v>
      </c>
      <c r="J93" s="43" t="s">
        <v>176</v>
      </c>
      <c r="K93" s="43">
        <v>3011</v>
      </c>
      <c r="L93" s="43" t="s">
        <v>185</v>
      </c>
      <c r="M93" s="43" t="s">
        <v>178</v>
      </c>
      <c r="N93" s="43" t="s">
        <v>186</v>
      </c>
      <c r="O93" s="43" t="s">
        <v>187</v>
      </c>
      <c r="P93" s="43" t="s">
        <v>188</v>
      </c>
      <c r="Q93" s="43" t="s">
        <v>182</v>
      </c>
      <c r="R93" s="43" t="s">
        <v>183</v>
      </c>
      <c r="S93" s="43" t="s">
        <v>184</v>
      </c>
      <c r="T93" s="47" t="s">
        <v>33</v>
      </c>
      <c r="U93" s="47">
        <v>1</v>
      </c>
      <c r="V93" s="43"/>
      <c r="W93" s="40"/>
      <c r="X93" s="40"/>
      <c r="Y93" s="46"/>
      <c r="Z93" s="40">
        <v>350</v>
      </c>
      <c r="AA93" s="40">
        <v>1.25</v>
      </c>
      <c r="AB93" s="40">
        <v>300</v>
      </c>
      <c r="AC93" s="40">
        <v>280</v>
      </c>
      <c r="AD93" s="45">
        <v>0</v>
      </c>
      <c r="AE93" s="45">
        <v>350</v>
      </c>
      <c r="AF93" s="45">
        <v>-1</v>
      </c>
      <c r="AG93" s="45">
        <v>350</v>
      </c>
      <c r="AH93" s="45">
        <v>350</v>
      </c>
      <c r="AI93" s="45"/>
      <c r="AJ93" s="45">
        <v>1.25</v>
      </c>
      <c r="AK93" s="45">
        <v>1.25</v>
      </c>
      <c r="AL93" s="45"/>
      <c r="AM93" s="45">
        <v>0</v>
      </c>
      <c r="AN93" s="45">
        <v>350</v>
      </c>
      <c r="AO93" s="45"/>
      <c r="AP93" s="45">
        <v>300</v>
      </c>
      <c r="AQ93" s="45">
        <v>300</v>
      </c>
      <c r="AR93" s="45"/>
      <c r="AS93" s="48"/>
      <c r="AT93" s="48"/>
      <c r="AU93" s="48"/>
      <c r="AV93" s="49" t="s">
        <v>20</v>
      </c>
      <c r="AW93" s="40"/>
      <c r="AX93" s="40"/>
      <c r="AY93" s="40"/>
      <c r="AZ93" s="40"/>
      <c r="BA93" s="40"/>
      <c r="BB93" s="40"/>
      <c r="BC93" s="56"/>
      <c r="BD93" s="51"/>
      <c r="BE93" s="51"/>
      <c r="BF93" s="51"/>
      <c r="BG93" s="51"/>
      <c r="BH93" s="51"/>
      <c r="BI93" s="51"/>
      <c r="BJ93" s="51"/>
      <c r="BK93" s="51"/>
      <c r="BL93" s="51"/>
      <c r="BM93" s="51"/>
      <c r="BN93" s="51"/>
      <c r="BO93" s="51"/>
      <c r="BP93" s="51"/>
      <c r="BQ93" s="51"/>
      <c r="BR93" s="51"/>
      <c r="BS93" s="51"/>
      <c r="BT93" s="51"/>
      <c r="BU93" s="51"/>
      <c r="BV93" s="51"/>
      <c r="BW93" s="50">
        <v>820</v>
      </c>
      <c r="BX93" s="50">
        <v>920</v>
      </c>
      <c r="BY93" s="50">
        <v>1000</v>
      </c>
      <c r="BZ93" s="50">
        <v>1130</v>
      </c>
      <c r="CA93" s="50">
        <v>1230</v>
      </c>
      <c r="CB93" s="50">
        <v>1430</v>
      </c>
      <c r="CC93" s="50">
        <v>1640</v>
      </c>
      <c r="CD93" s="50">
        <v>1840</v>
      </c>
      <c r="CE93" s="50">
        <v>2040</v>
      </c>
      <c r="CF93" s="50">
        <v>2250</v>
      </c>
      <c r="CG93" s="50">
        <v>2450</v>
      </c>
      <c r="CH93" s="50">
        <v>2580</v>
      </c>
      <c r="CI93" s="50">
        <v>3010</v>
      </c>
      <c r="CJ93" s="50">
        <v>3520</v>
      </c>
      <c r="CK93" s="50">
        <v>4010</v>
      </c>
      <c r="CL93" s="50">
        <v>4520</v>
      </c>
      <c r="CM93" s="50">
        <v>5020</v>
      </c>
      <c r="CN93" s="50">
        <v>5510</v>
      </c>
      <c r="CO93" s="51"/>
      <c r="CP93" s="51"/>
      <c r="CQ93" s="50"/>
      <c r="CR93" s="50"/>
      <c r="CS93" s="50"/>
      <c r="CT93" s="50"/>
      <c r="CU93" s="50"/>
      <c r="CV93" s="50"/>
      <c r="CW93" s="50"/>
      <c r="CX93" s="50"/>
      <c r="CY93" s="50"/>
      <c r="CZ93" s="50"/>
      <c r="DA93" s="50"/>
      <c r="DB93" s="50"/>
      <c r="DC93" s="50"/>
      <c r="DD93" s="50"/>
      <c r="DE93" s="50"/>
      <c r="DF93" s="50"/>
      <c r="DG93" s="50"/>
      <c r="DH93" s="50"/>
      <c r="DI93" s="50"/>
      <c r="DJ93" s="50"/>
      <c r="DK93" s="45">
        <v>300</v>
      </c>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v>300</v>
      </c>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v>0</v>
      </c>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v>1203000</v>
      </c>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v>0</v>
      </c>
      <c r="IB93" s="45">
        <v>1203000</v>
      </c>
      <c r="IC93" s="45"/>
      <c r="ID93" s="52" t="s">
        <v>8</v>
      </c>
      <c r="IE93" s="52" t="s">
        <v>21</v>
      </c>
      <c r="IF93" s="52" t="s">
        <v>21</v>
      </c>
      <c r="IG93" s="52" t="s">
        <v>21</v>
      </c>
      <c r="IH93" s="52" t="s">
        <v>21</v>
      </c>
      <c r="II93" s="52" t="s">
        <v>21</v>
      </c>
      <c r="IJ93" s="52" t="s">
        <v>21</v>
      </c>
      <c r="IK93" s="52" t="s">
        <v>21</v>
      </c>
      <c r="IL93" s="52" t="s">
        <v>21</v>
      </c>
      <c r="IM93" s="52" t="s">
        <v>21</v>
      </c>
      <c r="IN93" s="52" t="s">
        <v>21</v>
      </c>
      <c r="IO93" s="52" t="s">
        <v>21</v>
      </c>
      <c r="IP93" s="52" t="s">
        <v>21</v>
      </c>
      <c r="IQ93" s="52" t="s">
        <v>21</v>
      </c>
      <c r="IR93" s="52" t="s">
        <v>21</v>
      </c>
      <c r="IS93" s="52" t="s">
        <v>21</v>
      </c>
      <c r="IT93" s="52" t="s">
        <v>21</v>
      </c>
      <c r="IU93" s="52" t="s">
        <v>21</v>
      </c>
      <c r="IV93" s="52" t="s">
        <v>21</v>
      </c>
      <c r="IW93" s="52" t="s">
        <v>21</v>
      </c>
      <c r="IX93" s="52" t="s">
        <v>22</v>
      </c>
      <c r="IY93" s="52" t="s">
        <v>22</v>
      </c>
      <c r="IZ93" s="52" t="s">
        <v>22</v>
      </c>
      <c r="JA93" s="52" t="s">
        <v>22</v>
      </c>
      <c r="JB93" s="52" t="s">
        <v>22</v>
      </c>
      <c r="JC93" s="52" t="s">
        <v>22</v>
      </c>
      <c r="JD93" s="52" t="s">
        <v>22</v>
      </c>
      <c r="JE93" s="52" t="s">
        <v>22</v>
      </c>
      <c r="JF93" s="52" t="s">
        <v>22</v>
      </c>
      <c r="JG93" s="52" t="s">
        <v>22</v>
      </c>
      <c r="JH93" s="52" t="s">
        <v>22</v>
      </c>
      <c r="JI93" s="52" t="s">
        <v>22</v>
      </c>
      <c r="JJ93" s="52" t="s">
        <v>22</v>
      </c>
      <c r="JK93" s="52" t="s">
        <v>22</v>
      </c>
      <c r="JL93" s="52" t="s">
        <v>1</v>
      </c>
      <c r="JM93" s="52" t="s">
        <v>22</v>
      </c>
      <c r="JN93" s="52" t="s">
        <v>22</v>
      </c>
      <c r="JO93" s="52" t="s">
        <v>22</v>
      </c>
      <c r="JP93" s="52" t="s">
        <v>21</v>
      </c>
      <c r="JQ93" s="52" t="s">
        <v>21</v>
      </c>
      <c r="JR93" s="52"/>
      <c r="JS93" s="52"/>
      <c r="JT93" s="52"/>
      <c r="JU93" s="52"/>
      <c r="JV93" s="52"/>
      <c r="JW93" s="52"/>
      <c r="JX93" s="52"/>
      <c r="JY93" s="52"/>
      <c r="JZ93" s="52"/>
      <c r="KA93" s="52"/>
      <c r="KB93" s="52"/>
      <c r="KC93" s="52"/>
      <c r="KD93" s="52"/>
      <c r="KE93" s="52"/>
      <c r="KF93" s="52"/>
      <c r="KG93" s="52"/>
      <c r="KH93" s="52"/>
      <c r="KI93" s="52"/>
      <c r="KJ93" s="52"/>
      <c r="KK93" s="52"/>
      <c r="KL93" s="52"/>
      <c r="KM93" s="52"/>
      <c r="KN93" s="52"/>
    </row>
    <row r="94" spans="1:300">
      <c r="A94" s="46">
        <v>3</v>
      </c>
      <c r="B94" s="43" t="s">
        <v>150</v>
      </c>
      <c r="C94" s="43"/>
      <c r="D94" s="43"/>
      <c r="E94" s="40" t="s">
        <v>110</v>
      </c>
      <c r="F94" s="43" t="s">
        <v>172</v>
      </c>
      <c r="G94" s="43" t="s">
        <v>173</v>
      </c>
      <c r="H94" s="43" t="s">
        <v>174</v>
      </c>
      <c r="I94" s="43" t="s">
        <v>175</v>
      </c>
      <c r="J94" s="43" t="s">
        <v>176</v>
      </c>
      <c r="K94" s="43">
        <v>3320</v>
      </c>
      <c r="L94" s="43" t="s">
        <v>189</v>
      </c>
      <c r="M94" s="43" t="s">
        <v>178</v>
      </c>
      <c r="N94" s="43" t="s">
        <v>190</v>
      </c>
      <c r="O94" s="43" t="s">
        <v>191</v>
      </c>
      <c r="P94" s="43" t="s">
        <v>192</v>
      </c>
      <c r="Q94" s="43" t="s">
        <v>193</v>
      </c>
      <c r="R94" s="43" t="s">
        <v>183</v>
      </c>
      <c r="S94" s="43" t="s">
        <v>184</v>
      </c>
      <c r="T94" s="47" t="s">
        <v>33</v>
      </c>
      <c r="U94" s="47">
        <v>1</v>
      </c>
      <c r="V94" s="43"/>
      <c r="W94" s="40"/>
      <c r="X94" s="40"/>
      <c r="Y94" s="46"/>
      <c r="Z94" s="40">
        <v>350</v>
      </c>
      <c r="AA94" s="40">
        <v>2.2600000000000002</v>
      </c>
      <c r="AB94" s="40">
        <v>288</v>
      </c>
      <c r="AC94" s="40">
        <v>280</v>
      </c>
      <c r="AD94" s="45">
        <v>0</v>
      </c>
      <c r="AE94" s="45">
        <v>350</v>
      </c>
      <c r="AF94" s="45">
        <v>-1</v>
      </c>
      <c r="AG94" s="45">
        <v>950</v>
      </c>
      <c r="AH94" s="45">
        <v>350</v>
      </c>
      <c r="AI94" s="45"/>
      <c r="AJ94" s="45">
        <v>6.8742857142857154</v>
      </c>
      <c r="AK94" s="45">
        <v>2.2600000000000002</v>
      </c>
      <c r="AL94" s="45"/>
      <c r="AM94" s="45">
        <v>0</v>
      </c>
      <c r="AN94" s="45">
        <v>350</v>
      </c>
      <c r="AO94" s="45"/>
      <c r="AP94" s="45">
        <v>288</v>
      </c>
      <c r="AQ94" s="45">
        <v>288</v>
      </c>
      <c r="AR94" s="45"/>
      <c r="AS94" s="48"/>
      <c r="AT94" s="48"/>
      <c r="AU94" s="48"/>
      <c r="AV94" s="49" t="s">
        <v>20</v>
      </c>
      <c r="AW94" s="40"/>
      <c r="AX94" s="40"/>
      <c r="AY94" s="40"/>
      <c r="AZ94" s="40"/>
      <c r="BA94" s="40"/>
      <c r="BB94" s="40"/>
      <c r="BC94" s="57">
        <v>33000</v>
      </c>
      <c r="BD94" s="57">
        <v>32000</v>
      </c>
      <c r="BE94" s="57">
        <v>35000</v>
      </c>
      <c r="BF94" s="57">
        <v>34500</v>
      </c>
      <c r="BG94" s="57">
        <v>50000</v>
      </c>
      <c r="BH94" s="57">
        <v>48000</v>
      </c>
      <c r="BI94" s="51"/>
      <c r="BJ94" s="51"/>
      <c r="BK94" s="51"/>
      <c r="BL94" s="51"/>
      <c r="BM94" s="51"/>
      <c r="BN94" s="51"/>
      <c r="BO94" s="51"/>
      <c r="BP94" s="51"/>
      <c r="BQ94" s="51"/>
      <c r="BR94" s="51"/>
      <c r="BS94" s="51"/>
      <c r="BT94" s="51"/>
      <c r="BU94" s="51"/>
      <c r="BV94" s="51"/>
      <c r="BW94" s="50">
        <v>861</v>
      </c>
      <c r="BX94" s="50">
        <v>966</v>
      </c>
      <c r="BY94" s="50">
        <v>1050</v>
      </c>
      <c r="BZ94" s="50">
        <v>1186.5</v>
      </c>
      <c r="CA94" s="50">
        <v>1291.5</v>
      </c>
      <c r="CB94" s="50">
        <v>1501.5</v>
      </c>
      <c r="CC94" s="50">
        <v>1722</v>
      </c>
      <c r="CD94" s="50">
        <v>1932</v>
      </c>
      <c r="CE94" s="50">
        <v>2142</v>
      </c>
      <c r="CF94" s="50">
        <v>2362.5</v>
      </c>
      <c r="CG94" s="50">
        <v>2572.5</v>
      </c>
      <c r="CH94" s="50">
        <v>2709</v>
      </c>
      <c r="CI94" s="50">
        <v>3160.5</v>
      </c>
      <c r="CJ94" s="50">
        <v>3696</v>
      </c>
      <c r="CK94" s="50">
        <v>4210.5</v>
      </c>
      <c r="CL94" s="50">
        <v>4746</v>
      </c>
      <c r="CM94" s="50">
        <v>5271</v>
      </c>
      <c r="CN94" s="50">
        <v>5785.5</v>
      </c>
      <c r="CO94" s="51"/>
      <c r="CP94" s="51"/>
      <c r="CQ94" s="50"/>
      <c r="CR94" s="50"/>
      <c r="CS94" s="50"/>
      <c r="CT94" s="50"/>
      <c r="CU94" s="50"/>
      <c r="CV94" s="50"/>
      <c r="CW94" s="50"/>
      <c r="CX94" s="50"/>
      <c r="CY94" s="50"/>
      <c r="CZ94" s="50"/>
      <c r="DA94" s="50"/>
      <c r="DB94" s="50"/>
      <c r="DC94" s="50"/>
      <c r="DD94" s="50"/>
      <c r="DE94" s="50"/>
      <c r="DF94" s="50"/>
      <c r="DG94" s="50"/>
      <c r="DH94" s="50"/>
      <c r="DI94" s="50"/>
      <c r="DJ94" s="50"/>
      <c r="DK94" s="45">
        <v>288</v>
      </c>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v>288</v>
      </c>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v>9504000</v>
      </c>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v>1212624</v>
      </c>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v>9504000</v>
      </c>
      <c r="IB94" s="45">
        <v>1212624</v>
      </c>
      <c r="IC94" s="45"/>
      <c r="ID94" s="52" t="s">
        <v>1</v>
      </c>
      <c r="IE94" s="52" t="s">
        <v>22</v>
      </c>
      <c r="IF94" s="52" t="s">
        <v>22</v>
      </c>
      <c r="IG94" s="52" t="s">
        <v>22</v>
      </c>
      <c r="IH94" s="52" t="s">
        <v>22</v>
      </c>
      <c r="II94" s="52" t="s">
        <v>22</v>
      </c>
      <c r="IJ94" s="52" t="s">
        <v>21</v>
      </c>
      <c r="IK94" s="52" t="s">
        <v>21</v>
      </c>
      <c r="IL94" s="52" t="s">
        <v>21</v>
      </c>
      <c r="IM94" s="52" t="s">
        <v>21</v>
      </c>
      <c r="IN94" s="52" t="s">
        <v>21</v>
      </c>
      <c r="IO94" s="52" t="s">
        <v>21</v>
      </c>
      <c r="IP94" s="52" t="s">
        <v>21</v>
      </c>
      <c r="IQ94" s="52" t="s">
        <v>21</v>
      </c>
      <c r="IR94" s="52" t="s">
        <v>21</v>
      </c>
      <c r="IS94" s="52" t="s">
        <v>21</v>
      </c>
      <c r="IT94" s="52" t="s">
        <v>21</v>
      </c>
      <c r="IU94" s="52" t="s">
        <v>21</v>
      </c>
      <c r="IV94" s="52" t="s">
        <v>21</v>
      </c>
      <c r="IW94" s="52" t="s">
        <v>21</v>
      </c>
      <c r="IX94" s="52" t="s">
        <v>22</v>
      </c>
      <c r="IY94" s="52" t="s">
        <v>22</v>
      </c>
      <c r="IZ94" s="52" t="s">
        <v>22</v>
      </c>
      <c r="JA94" s="52" t="s">
        <v>22</v>
      </c>
      <c r="JB94" s="52" t="s">
        <v>22</v>
      </c>
      <c r="JC94" s="52" t="s">
        <v>22</v>
      </c>
      <c r="JD94" s="52" t="s">
        <v>22</v>
      </c>
      <c r="JE94" s="52" t="s">
        <v>22</v>
      </c>
      <c r="JF94" s="52" t="s">
        <v>22</v>
      </c>
      <c r="JG94" s="52" t="s">
        <v>22</v>
      </c>
      <c r="JH94" s="52" t="s">
        <v>22</v>
      </c>
      <c r="JI94" s="52" t="s">
        <v>22</v>
      </c>
      <c r="JJ94" s="52" t="s">
        <v>22</v>
      </c>
      <c r="JK94" s="52" t="s">
        <v>22</v>
      </c>
      <c r="JL94" s="52" t="s">
        <v>1</v>
      </c>
      <c r="JM94" s="52" t="s">
        <v>22</v>
      </c>
      <c r="JN94" s="52" t="s">
        <v>22</v>
      </c>
      <c r="JO94" s="52" t="s">
        <v>22</v>
      </c>
      <c r="JP94" s="52" t="s">
        <v>21</v>
      </c>
      <c r="JQ94" s="52" t="s">
        <v>21</v>
      </c>
      <c r="JR94" s="52"/>
      <c r="JS94" s="52"/>
      <c r="JT94" s="52"/>
      <c r="JU94" s="52"/>
      <c r="JV94" s="52"/>
      <c r="JW94" s="52"/>
      <c r="JX94" s="52"/>
      <c r="JY94" s="52"/>
      <c r="JZ94" s="52"/>
      <c r="KA94" s="52"/>
      <c r="KB94" s="52"/>
      <c r="KC94" s="52"/>
      <c r="KD94" s="52"/>
      <c r="KE94" s="52"/>
      <c r="KF94" s="52"/>
      <c r="KG94" s="52"/>
      <c r="KH94" s="52"/>
      <c r="KI94" s="52"/>
      <c r="KJ94" s="52"/>
      <c r="KK94" s="52"/>
      <c r="KL94" s="52"/>
      <c r="KM94" s="52"/>
      <c r="KN94" s="52"/>
    </row>
    <row r="95" spans="1:300">
      <c r="A95" s="46">
        <v>4</v>
      </c>
      <c r="B95" s="43" t="s">
        <v>150</v>
      </c>
      <c r="C95" s="43"/>
      <c r="D95" s="43"/>
      <c r="E95" s="40" t="s">
        <v>110</v>
      </c>
      <c r="F95" s="43" t="s">
        <v>172</v>
      </c>
      <c r="G95" s="43" t="s">
        <v>173</v>
      </c>
      <c r="H95" s="43" t="s">
        <v>174</v>
      </c>
      <c r="I95" s="43" t="s">
        <v>175</v>
      </c>
      <c r="J95" s="43" t="s">
        <v>176</v>
      </c>
      <c r="K95" s="43">
        <v>3323</v>
      </c>
      <c r="L95" s="43" t="s">
        <v>194</v>
      </c>
      <c r="M95" s="43" t="s">
        <v>178</v>
      </c>
      <c r="N95" s="43" t="s">
        <v>195</v>
      </c>
      <c r="O95" s="43" t="s">
        <v>196</v>
      </c>
      <c r="P95" s="43" t="s">
        <v>197</v>
      </c>
      <c r="Q95" s="43" t="s">
        <v>193</v>
      </c>
      <c r="R95" s="43" t="s">
        <v>183</v>
      </c>
      <c r="S95" s="43" t="s">
        <v>184</v>
      </c>
      <c r="T95" s="47" t="s">
        <v>33</v>
      </c>
      <c r="U95" s="47">
        <v>1</v>
      </c>
      <c r="V95" s="43"/>
      <c r="W95" s="40"/>
      <c r="X95" s="40"/>
      <c r="Y95" s="46"/>
      <c r="Z95" s="40">
        <v>350</v>
      </c>
      <c r="AA95" s="40">
        <v>2.2600000000000002</v>
      </c>
      <c r="AB95" s="40">
        <v>288</v>
      </c>
      <c r="AC95" s="40">
        <v>280</v>
      </c>
      <c r="AD95" s="45">
        <v>0</v>
      </c>
      <c r="AE95" s="45">
        <v>350</v>
      </c>
      <c r="AF95" s="45">
        <v>-1</v>
      </c>
      <c r="AG95" s="45">
        <v>350</v>
      </c>
      <c r="AH95" s="45">
        <v>350</v>
      </c>
      <c r="AI95" s="45"/>
      <c r="AJ95" s="45">
        <v>2.2600000000000002</v>
      </c>
      <c r="AK95" s="45">
        <v>2.2600000000000002</v>
      </c>
      <c r="AL95" s="45"/>
      <c r="AM95" s="45">
        <v>0</v>
      </c>
      <c r="AN95" s="45">
        <v>350</v>
      </c>
      <c r="AO95" s="45"/>
      <c r="AP95" s="45">
        <v>0</v>
      </c>
      <c r="AQ95" s="45">
        <v>288</v>
      </c>
      <c r="AR95" s="45"/>
      <c r="AS95" s="48"/>
      <c r="AT95" s="48"/>
      <c r="AU95" s="48"/>
      <c r="AV95" s="49" t="s">
        <v>20</v>
      </c>
      <c r="AW95" s="40"/>
      <c r="AX95" s="40"/>
      <c r="AY95" s="40"/>
      <c r="AZ95" s="40"/>
      <c r="BA95" s="40"/>
      <c r="BB95" s="40"/>
      <c r="BC95" s="51"/>
      <c r="BD95" s="51"/>
      <c r="BE95" s="51"/>
      <c r="BF95" s="51"/>
      <c r="BG95" s="51"/>
      <c r="BH95" s="51"/>
      <c r="BI95" s="51"/>
      <c r="BJ95" s="51"/>
      <c r="BK95" s="51"/>
      <c r="BL95" s="51"/>
      <c r="BM95" s="51"/>
      <c r="BN95" s="51"/>
      <c r="BO95" s="51"/>
      <c r="BP95" s="51"/>
      <c r="BQ95" s="51"/>
      <c r="BR95" s="51"/>
      <c r="BS95" s="51"/>
      <c r="BT95" s="51"/>
      <c r="BU95" s="51"/>
      <c r="BV95" s="51"/>
      <c r="BW95" s="50">
        <v>861</v>
      </c>
      <c r="BX95" s="50">
        <v>966</v>
      </c>
      <c r="BY95" s="50">
        <v>1050</v>
      </c>
      <c r="BZ95" s="50">
        <v>1186.5</v>
      </c>
      <c r="CA95" s="50">
        <v>1291.5</v>
      </c>
      <c r="CB95" s="50">
        <v>1501.5</v>
      </c>
      <c r="CC95" s="50">
        <v>1722</v>
      </c>
      <c r="CD95" s="50">
        <v>1932</v>
      </c>
      <c r="CE95" s="50">
        <v>2142</v>
      </c>
      <c r="CF95" s="50">
        <v>2362.5</v>
      </c>
      <c r="CG95" s="50">
        <v>2572.5</v>
      </c>
      <c r="CH95" s="50">
        <v>2709</v>
      </c>
      <c r="CI95" s="50">
        <v>3160.5</v>
      </c>
      <c r="CJ95" s="50">
        <v>3696</v>
      </c>
      <c r="CK95" s="50">
        <v>4210.5</v>
      </c>
      <c r="CL95" s="50">
        <v>4746</v>
      </c>
      <c r="CM95" s="50">
        <v>5271</v>
      </c>
      <c r="CN95" s="50">
        <v>5785.5</v>
      </c>
      <c r="CO95" s="51"/>
      <c r="CP95" s="51"/>
      <c r="CQ95" s="50"/>
      <c r="CR95" s="50"/>
      <c r="CS95" s="50"/>
      <c r="CT95" s="50"/>
      <c r="CU95" s="50"/>
      <c r="CV95" s="50"/>
      <c r="CW95" s="50"/>
      <c r="CX95" s="50"/>
      <c r="CY95" s="50"/>
      <c r="CZ95" s="50"/>
      <c r="DA95" s="50"/>
      <c r="DB95" s="50"/>
      <c r="DC95" s="50"/>
      <c r="DD95" s="50"/>
      <c r="DE95" s="50"/>
      <c r="DF95" s="50"/>
      <c r="DG95" s="50"/>
      <c r="DH95" s="50"/>
      <c r="DI95" s="50"/>
      <c r="DJ95" s="50"/>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v>288</v>
      </c>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v>1212624</v>
      </c>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v>0</v>
      </c>
      <c r="IB95" s="45">
        <v>1212624</v>
      </c>
      <c r="IC95" s="45"/>
      <c r="ID95" s="52" t="s">
        <v>21</v>
      </c>
      <c r="IE95" s="52" t="s">
        <v>21</v>
      </c>
      <c r="IF95" s="52" t="s">
        <v>21</v>
      </c>
      <c r="IG95" s="52" t="s">
        <v>21</v>
      </c>
      <c r="IH95" s="52" t="s">
        <v>21</v>
      </c>
      <c r="II95" s="52" t="s">
        <v>21</v>
      </c>
      <c r="IJ95" s="52" t="s">
        <v>21</v>
      </c>
      <c r="IK95" s="52" t="s">
        <v>21</v>
      </c>
      <c r="IL95" s="52" t="s">
        <v>21</v>
      </c>
      <c r="IM95" s="52" t="s">
        <v>21</v>
      </c>
      <c r="IN95" s="52" t="s">
        <v>21</v>
      </c>
      <c r="IO95" s="52" t="s">
        <v>21</v>
      </c>
      <c r="IP95" s="52" t="s">
        <v>21</v>
      </c>
      <c r="IQ95" s="52" t="s">
        <v>21</v>
      </c>
      <c r="IR95" s="52" t="s">
        <v>21</v>
      </c>
      <c r="IS95" s="52" t="s">
        <v>21</v>
      </c>
      <c r="IT95" s="52" t="s">
        <v>21</v>
      </c>
      <c r="IU95" s="52" t="s">
        <v>21</v>
      </c>
      <c r="IV95" s="52" t="s">
        <v>21</v>
      </c>
      <c r="IW95" s="52" t="s">
        <v>21</v>
      </c>
      <c r="IX95" s="52" t="s">
        <v>22</v>
      </c>
      <c r="IY95" s="52" t="s">
        <v>22</v>
      </c>
      <c r="IZ95" s="52" t="s">
        <v>22</v>
      </c>
      <c r="JA95" s="52" t="s">
        <v>22</v>
      </c>
      <c r="JB95" s="52" t="s">
        <v>22</v>
      </c>
      <c r="JC95" s="52" t="s">
        <v>22</v>
      </c>
      <c r="JD95" s="52" t="s">
        <v>22</v>
      </c>
      <c r="JE95" s="52" t="s">
        <v>22</v>
      </c>
      <c r="JF95" s="52" t="s">
        <v>22</v>
      </c>
      <c r="JG95" s="52" t="s">
        <v>22</v>
      </c>
      <c r="JH95" s="52" t="s">
        <v>22</v>
      </c>
      <c r="JI95" s="52" t="s">
        <v>22</v>
      </c>
      <c r="JJ95" s="52" t="s">
        <v>22</v>
      </c>
      <c r="JK95" s="52" t="s">
        <v>22</v>
      </c>
      <c r="JL95" s="52" t="s">
        <v>1</v>
      </c>
      <c r="JM95" s="52" t="s">
        <v>22</v>
      </c>
      <c r="JN95" s="52" t="s">
        <v>22</v>
      </c>
      <c r="JO95" s="52" t="s">
        <v>22</v>
      </c>
      <c r="JP95" s="52" t="s">
        <v>21</v>
      </c>
      <c r="JQ95" s="52" t="s">
        <v>21</v>
      </c>
      <c r="JR95" s="52"/>
      <c r="JS95" s="52"/>
      <c r="JT95" s="52"/>
      <c r="JU95" s="52"/>
      <c r="JV95" s="52"/>
      <c r="JW95" s="52"/>
      <c r="JX95" s="52"/>
      <c r="JY95" s="52"/>
      <c r="JZ95" s="52"/>
      <c r="KA95" s="52"/>
      <c r="KB95" s="52"/>
      <c r="KC95" s="52"/>
      <c r="KD95" s="52"/>
      <c r="KE95" s="52"/>
      <c r="KF95" s="52"/>
      <c r="KG95" s="52"/>
      <c r="KH95" s="52"/>
      <c r="KI95" s="52"/>
      <c r="KJ95" s="52"/>
      <c r="KK95" s="52"/>
      <c r="KL95" s="52"/>
      <c r="KM95" s="52"/>
      <c r="KN95" s="52"/>
    </row>
    <row r="96" spans="1:300">
      <c r="A96" s="46">
        <v>5</v>
      </c>
      <c r="B96" s="43" t="s">
        <v>150</v>
      </c>
      <c r="C96" s="43"/>
      <c r="D96" s="43"/>
      <c r="E96" s="40" t="s">
        <v>110</v>
      </c>
      <c r="F96" s="43" t="s">
        <v>172</v>
      </c>
      <c r="G96" s="43" t="s">
        <v>173</v>
      </c>
      <c r="H96" s="43" t="s">
        <v>174</v>
      </c>
      <c r="I96" s="43" t="s">
        <v>175</v>
      </c>
      <c r="J96" s="43" t="s">
        <v>176</v>
      </c>
      <c r="K96" s="43">
        <v>3414</v>
      </c>
      <c r="L96" s="43" t="s">
        <v>198</v>
      </c>
      <c r="M96" s="43" t="s">
        <v>178</v>
      </c>
      <c r="N96" s="43" t="s">
        <v>199</v>
      </c>
      <c r="O96" s="43" t="s">
        <v>200</v>
      </c>
      <c r="P96" s="43" t="s">
        <v>201</v>
      </c>
      <c r="Q96" s="43" t="s">
        <v>202</v>
      </c>
      <c r="R96" s="43" t="s">
        <v>183</v>
      </c>
      <c r="S96" s="43" t="s">
        <v>184</v>
      </c>
      <c r="T96" s="47" t="s">
        <v>33</v>
      </c>
      <c r="U96" s="47">
        <v>1</v>
      </c>
      <c r="V96" s="43"/>
      <c r="W96" s="40"/>
      <c r="X96" s="40"/>
      <c r="Y96" s="46"/>
      <c r="Z96" s="40">
        <v>250</v>
      </c>
      <c r="AA96" s="40">
        <v>2.3542857142857145</v>
      </c>
      <c r="AB96" s="40">
        <v>288</v>
      </c>
      <c r="AC96" s="40">
        <v>280</v>
      </c>
      <c r="AD96" s="45">
        <v>0</v>
      </c>
      <c r="AE96" s="45">
        <v>250</v>
      </c>
      <c r="AF96" s="45">
        <v>-1</v>
      </c>
      <c r="AG96" s="45">
        <v>250</v>
      </c>
      <c r="AH96" s="45">
        <v>250</v>
      </c>
      <c r="AI96" s="45"/>
      <c r="AJ96" s="45">
        <v>2.3542857142857145</v>
      </c>
      <c r="AK96" s="45">
        <v>2.3542857142857145</v>
      </c>
      <c r="AL96" s="45"/>
      <c r="AM96" s="45">
        <v>0</v>
      </c>
      <c r="AN96" s="45">
        <v>250</v>
      </c>
      <c r="AO96" s="45"/>
      <c r="AP96" s="45">
        <v>0</v>
      </c>
      <c r="AQ96" s="45">
        <v>288</v>
      </c>
      <c r="AR96" s="45"/>
      <c r="AS96" s="48"/>
      <c r="AT96" s="48"/>
      <c r="AU96" s="48"/>
      <c r="AV96" s="49" t="s">
        <v>20</v>
      </c>
      <c r="AW96" s="40"/>
      <c r="AX96" s="40"/>
      <c r="AY96" s="40"/>
      <c r="AZ96" s="40"/>
      <c r="BA96" s="40"/>
      <c r="BB96" s="40"/>
      <c r="BC96" s="51"/>
      <c r="BD96" s="51"/>
      <c r="BE96" s="51"/>
      <c r="BF96" s="51"/>
      <c r="BG96" s="51"/>
      <c r="BH96" s="51"/>
      <c r="BI96" s="51"/>
      <c r="BJ96" s="51"/>
      <c r="BK96" s="51"/>
      <c r="BL96" s="51"/>
      <c r="BM96" s="51"/>
      <c r="BN96" s="51"/>
      <c r="BO96" s="51"/>
      <c r="BP96" s="51"/>
      <c r="BQ96" s="51"/>
      <c r="BR96" s="51"/>
      <c r="BS96" s="51"/>
      <c r="BT96" s="51"/>
      <c r="BU96" s="51"/>
      <c r="BV96" s="51"/>
      <c r="BW96" s="50">
        <v>1230</v>
      </c>
      <c r="BX96" s="50">
        <v>1380</v>
      </c>
      <c r="BY96" s="50">
        <v>1500</v>
      </c>
      <c r="BZ96" s="50">
        <v>1695</v>
      </c>
      <c r="CA96" s="50">
        <v>1845</v>
      </c>
      <c r="CB96" s="50">
        <v>2145</v>
      </c>
      <c r="CC96" s="50">
        <v>2460</v>
      </c>
      <c r="CD96" s="50">
        <v>2760</v>
      </c>
      <c r="CE96" s="50">
        <v>3060</v>
      </c>
      <c r="CF96" s="50">
        <v>3375</v>
      </c>
      <c r="CG96" s="50">
        <v>3675</v>
      </c>
      <c r="CH96" s="50">
        <v>3870</v>
      </c>
      <c r="CI96" s="50">
        <v>4515</v>
      </c>
      <c r="CJ96" s="50">
        <v>5280</v>
      </c>
      <c r="CK96" s="50">
        <v>6015</v>
      </c>
      <c r="CL96" s="50">
        <v>6780</v>
      </c>
      <c r="CM96" s="50">
        <v>7530</v>
      </c>
      <c r="CN96" s="50">
        <v>8265</v>
      </c>
      <c r="CO96" s="51"/>
      <c r="CP96" s="51"/>
      <c r="CQ96" s="50"/>
      <c r="CR96" s="50"/>
      <c r="CS96" s="50"/>
      <c r="CT96" s="50"/>
      <c r="CU96" s="50"/>
      <c r="CV96" s="50"/>
      <c r="CW96" s="50"/>
      <c r="CX96" s="50"/>
      <c r="CY96" s="50"/>
      <c r="CZ96" s="50"/>
      <c r="DA96" s="50"/>
      <c r="DB96" s="50"/>
      <c r="DC96" s="50"/>
      <c r="DD96" s="50"/>
      <c r="DE96" s="50"/>
      <c r="DF96" s="50"/>
      <c r="DG96" s="50"/>
      <c r="DH96" s="50"/>
      <c r="DI96" s="50"/>
      <c r="DJ96" s="50"/>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v>288</v>
      </c>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v>1300320</v>
      </c>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v>0</v>
      </c>
      <c r="IB96" s="45">
        <v>1300320</v>
      </c>
      <c r="IC96" s="45"/>
      <c r="ID96" s="52" t="s">
        <v>21</v>
      </c>
      <c r="IE96" s="52" t="s">
        <v>21</v>
      </c>
      <c r="IF96" s="52" t="s">
        <v>21</v>
      </c>
      <c r="IG96" s="52" t="s">
        <v>21</v>
      </c>
      <c r="IH96" s="52" t="s">
        <v>21</v>
      </c>
      <c r="II96" s="52" t="s">
        <v>21</v>
      </c>
      <c r="IJ96" s="52" t="s">
        <v>21</v>
      </c>
      <c r="IK96" s="52" t="s">
        <v>21</v>
      </c>
      <c r="IL96" s="52" t="s">
        <v>21</v>
      </c>
      <c r="IM96" s="52" t="s">
        <v>21</v>
      </c>
      <c r="IN96" s="52" t="s">
        <v>21</v>
      </c>
      <c r="IO96" s="52" t="s">
        <v>21</v>
      </c>
      <c r="IP96" s="52" t="s">
        <v>21</v>
      </c>
      <c r="IQ96" s="52" t="s">
        <v>21</v>
      </c>
      <c r="IR96" s="52" t="s">
        <v>21</v>
      </c>
      <c r="IS96" s="52" t="s">
        <v>21</v>
      </c>
      <c r="IT96" s="52" t="s">
        <v>21</v>
      </c>
      <c r="IU96" s="52" t="s">
        <v>21</v>
      </c>
      <c r="IV96" s="52" t="s">
        <v>21</v>
      </c>
      <c r="IW96" s="52" t="s">
        <v>21</v>
      </c>
      <c r="IX96" s="52" t="s">
        <v>22</v>
      </c>
      <c r="IY96" s="52" t="s">
        <v>22</v>
      </c>
      <c r="IZ96" s="52" t="s">
        <v>22</v>
      </c>
      <c r="JA96" s="52" t="s">
        <v>22</v>
      </c>
      <c r="JB96" s="52" t="s">
        <v>22</v>
      </c>
      <c r="JC96" s="52" t="s">
        <v>22</v>
      </c>
      <c r="JD96" s="52" t="s">
        <v>22</v>
      </c>
      <c r="JE96" s="52" t="s">
        <v>22</v>
      </c>
      <c r="JF96" s="52" t="s">
        <v>22</v>
      </c>
      <c r="JG96" s="52" t="s">
        <v>22</v>
      </c>
      <c r="JH96" s="52" t="s">
        <v>22</v>
      </c>
      <c r="JI96" s="52" t="s">
        <v>22</v>
      </c>
      <c r="JJ96" s="52" t="s">
        <v>1</v>
      </c>
      <c r="JK96" s="52" t="s">
        <v>22</v>
      </c>
      <c r="JL96" s="52" t="s">
        <v>22</v>
      </c>
      <c r="JM96" s="52" t="s">
        <v>22</v>
      </c>
      <c r="JN96" s="52" t="s">
        <v>22</v>
      </c>
      <c r="JO96" s="52" t="s">
        <v>22</v>
      </c>
      <c r="JP96" s="52" t="s">
        <v>21</v>
      </c>
      <c r="JQ96" s="52" t="s">
        <v>21</v>
      </c>
      <c r="JR96" s="52"/>
      <c r="JS96" s="52"/>
      <c r="JT96" s="52"/>
      <c r="JU96" s="52"/>
      <c r="JV96" s="52"/>
      <c r="JW96" s="52"/>
      <c r="JX96" s="52"/>
      <c r="JY96" s="52"/>
      <c r="JZ96" s="52"/>
      <c r="KA96" s="52"/>
      <c r="KB96" s="52"/>
      <c r="KC96" s="52"/>
      <c r="KD96" s="52"/>
      <c r="KE96" s="52"/>
      <c r="KF96" s="52"/>
      <c r="KG96" s="52"/>
      <c r="KH96" s="52"/>
      <c r="KI96" s="52"/>
      <c r="KJ96" s="52"/>
      <c r="KK96" s="52"/>
      <c r="KL96" s="52"/>
      <c r="KM96" s="52"/>
      <c r="KN96" s="52"/>
    </row>
    <row r="97" spans="1:300">
      <c r="A97" s="46">
        <v>6</v>
      </c>
      <c r="B97" s="43" t="s">
        <v>151</v>
      </c>
      <c r="C97" s="43"/>
      <c r="D97" s="43"/>
      <c r="E97" s="40" t="s">
        <v>110</v>
      </c>
      <c r="F97" s="43" t="s">
        <v>172</v>
      </c>
      <c r="G97" s="43" t="s">
        <v>173</v>
      </c>
      <c r="H97" s="43" t="s">
        <v>174</v>
      </c>
      <c r="I97" s="43" t="s">
        <v>175</v>
      </c>
      <c r="J97" s="43" t="s">
        <v>176</v>
      </c>
      <c r="K97" s="43">
        <v>3416</v>
      </c>
      <c r="L97" s="43" t="s">
        <v>203</v>
      </c>
      <c r="M97" s="43" t="s">
        <v>178</v>
      </c>
      <c r="N97" s="43" t="s">
        <v>204</v>
      </c>
      <c r="O97" s="43" t="s">
        <v>205</v>
      </c>
      <c r="P97" s="43" t="s">
        <v>206</v>
      </c>
      <c r="Q97" s="43" t="s">
        <v>202</v>
      </c>
      <c r="R97" s="43" t="s">
        <v>183</v>
      </c>
      <c r="S97" s="43" t="s">
        <v>184</v>
      </c>
      <c r="T97" s="47" t="s">
        <v>33</v>
      </c>
      <c r="U97" s="47">
        <v>1</v>
      </c>
      <c r="V97" s="43"/>
      <c r="W97" s="40"/>
      <c r="X97" s="40"/>
      <c r="Y97" s="46"/>
      <c r="Z97" s="40">
        <v>350</v>
      </c>
      <c r="AA97" s="40">
        <v>2.3542857142857145</v>
      </c>
      <c r="AB97" s="40">
        <v>400</v>
      </c>
      <c r="AC97" s="40">
        <v>280</v>
      </c>
      <c r="AD97" s="45">
        <v>0</v>
      </c>
      <c r="AE97" s="45">
        <v>350</v>
      </c>
      <c r="AF97" s="45">
        <v>-1</v>
      </c>
      <c r="AG97" s="45">
        <v>700</v>
      </c>
      <c r="AH97" s="45">
        <v>350</v>
      </c>
      <c r="AI97" s="45"/>
      <c r="AJ97" s="45">
        <v>4.7085714285714291</v>
      </c>
      <c r="AK97" s="45">
        <v>2.3542857142857145</v>
      </c>
      <c r="AL97" s="45"/>
      <c r="AM97" s="45">
        <v>0</v>
      </c>
      <c r="AN97" s="45">
        <v>350</v>
      </c>
      <c r="AO97" s="45"/>
      <c r="AP97" s="45">
        <v>288</v>
      </c>
      <c r="AQ97" s="45">
        <v>400</v>
      </c>
      <c r="AR97" s="45"/>
      <c r="AS97" s="48"/>
      <c r="AT97" s="48"/>
      <c r="AU97" s="48"/>
      <c r="AV97" s="49" t="s">
        <v>20</v>
      </c>
      <c r="AW97" s="40"/>
      <c r="AX97" s="40"/>
      <c r="AY97" s="40"/>
      <c r="AZ97" s="40"/>
      <c r="BA97" s="40"/>
      <c r="BB97" s="40"/>
      <c r="BC97" s="50">
        <v>25000</v>
      </c>
      <c r="BD97" s="50">
        <v>24000</v>
      </c>
      <c r="BE97" s="50">
        <v>27000</v>
      </c>
      <c r="BF97" s="50">
        <v>26000</v>
      </c>
      <c r="BG97" s="50">
        <v>48000</v>
      </c>
      <c r="BH97" s="50">
        <v>46000</v>
      </c>
      <c r="BI97" s="51"/>
      <c r="BJ97" s="51"/>
      <c r="BK97" s="51"/>
      <c r="BL97" s="51"/>
      <c r="BM97" s="51"/>
      <c r="BN97" s="51"/>
      <c r="BO97" s="51"/>
      <c r="BP97" s="51"/>
      <c r="BQ97" s="51"/>
      <c r="BR97" s="51"/>
      <c r="BS97" s="51"/>
      <c r="BT97" s="51"/>
      <c r="BU97" s="51"/>
      <c r="BV97" s="51"/>
      <c r="BW97" s="50">
        <v>1230</v>
      </c>
      <c r="BX97" s="50">
        <v>1380</v>
      </c>
      <c r="BY97" s="50">
        <v>1500</v>
      </c>
      <c r="BZ97" s="50">
        <v>1695</v>
      </c>
      <c r="CA97" s="50">
        <v>1845</v>
      </c>
      <c r="CB97" s="50">
        <v>2145</v>
      </c>
      <c r="CC97" s="50">
        <v>2460</v>
      </c>
      <c r="CD97" s="50">
        <v>2760</v>
      </c>
      <c r="CE97" s="50">
        <v>3060</v>
      </c>
      <c r="CF97" s="50">
        <v>3375</v>
      </c>
      <c r="CG97" s="50">
        <v>3675</v>
      </c>
      <c r="CH97" s="50">
        <v>3870</v>
      </c>
      <c r="CI97" s="50">
        <v>4515</v>
      </c>
      <c r="CJ97" s="50">
        <v>5280</v>
      </c>
      <c r="CK97" s="50">
        <v>6015</v>
      </c>
      <c r="CL97" s="50">
        <v>6780</v>
      </c>
      <c r="CM97" s="50">
        <v>7530</v>
      </c>
      <c r="CN97" s="50">
        <v>8265</v>
      </c>
      <c r="CO97" s="51"/>
      <c r="CP97" s="51"/>
      <c r="CQ97" s="50"/>
      <c r="CR97" s="50"/>
      <c r="CS97" s="50"/>
      <c r="CT97" s="50"/>
      <c r="CU97" s="50"/>
      <c r="CV97" s="50"/>
      <c r="CW97" s="50"/>
      <c r="CX97" s="50"/>
      <c r="CY97" s="50"/>
      <c r="CZ97" s="50"/>
      <c r="DA97" s="50"/>
      <c r="DB97" s="50"/>
      <c r="DC97" s="50"/>
      <c r="DD97" s="50"/>
      <c r="DE97" s="50"/>
      <c r="DF97" s="50"/>
      <c r="DG97" s="50"/>
      <c r="DH97" s="50"/>
      <c r="DI97" s="50"/>
      <c r="DJ97" s="50"/>
      <c r="DK97" s="45">
        <v>400</v>
      </c>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v>400</v>
      </c>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v>10000000</v>
      </c>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v>2406000</v>
      </c>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v>10000000</v>
      </c>
      <c r="IB97" s="45">
        <v>2406000</v>
      </c>
      <c r="IC97" s="45"/>
      <c r="ID97" s="52" t="s">
        <v>1</v>
      </c>
      <c r="IE97" s="52" t="s">
        <v>22</v>
      </c>
      <c r="IF97" s="52" t="s">
        <v>22</v>
      </c>
      <c r="IG97" s="52" t="s">
        <v>22</v>
      </c>
      <c r="IH97" s="52" t="s">
        <v>22</v>
      </c>
      <c r="II97" s="52" t="s">
        <v>22</v>
      </c>
      <c r="IJ97" s="52" t="s">
        <v>21</v>
      </c>
      <c r="IK97" s="52" t="s">
        <v>21</v>
      </c>
      <c r="IL97" s="52" t="s">
        <v>21</v>
      </c>
      <c r="IM97" s="52" t="s">
        <v>21</v>
      </c>
      <c r="IN97" s="52" t="s">
        <v>21</v>
      </c>
      <c r="IO97" s="52" t="s">
        <v>21</v>
      </c>
      <c r="IP97" s="52" t="s">
        <v>21</v>
      </c>
      <c r="IQ97" s="52" t="s">
        <v>21</v>
      </c>
      <c r="IR97" s="52" t="s">
        <v>21</v>
      </c>
      <c r="IS97" s="52" t="s">
        <v>21</v>
      </c>
      <c r="IT97" s="52" t="s">
        <v>21</v>
      </c>
      <c r="IU97" s="52" t="s">
        <v>21</v>
      </c>
      <c r="IV97" s="52" t="s">
        <v>21</v>
      </c>
      <c r="IW97" s="52" t="s">
        <v>21</v>
      </c>
      <c r="IX97" s="52" t="s">
        <v>22</v>
      </c>
      <c r="IY97" s="52" t="s">
        <v>22</v>
      </c>
      <c r="IZ97" s="52" t="s">
        <v>22</v>
      </c>
      <c r="JA97" s="52" t="s">
        <v>22</v>
      </c>
      <c r="JB97" s="52" t="s">
        <v>22</v>
      </c>
      <c r="JC97" s="52" t="s">
        <v>22</v>
      </c>
      <c r="JD97" s="52" t="s">
        <v>22</v>
      </c>
      <c r="JE97" s="52" t="s">
        <v>22</v>
      </c>
      <c r="JF97" s="52" t="s">
        <v>22</v>
      </c>
      <c r="JG97" s="52" t="s">
        <v>22</v>
      </c>
      <c r="JH97" s="52" t="s">
        <v>22</v>
      </c>
      <c r="JI97" s="52" t="s">
        <v>22</v>
      </c>
      <c r="JJ97" s="52" t="s">
        <v>22</v>
      </c>
      <c r="JK97" s="52" t="s">
        <v>22</v>
      </c>
      <c r="JL97" s="52" t="s">
        <v>1</v>
      </c>
      <c r="JM97" s="52" t="s">
        <v>22</v>
      </c>
      <c r="JN97" s="52" t="s">
        <v>22</v>
      </c>
      <c r="JO97" s="52" t="s">
        <v>22</v>
      </c>
      <c r="JP97" s="52" t="s">
        <v>21</v>
      </c>
      <c r="JQ97" s="52" t="s">
        <v>21</v>
      </c>
      <c r="JR97" s="52"/>
      <c r="JS97" s="52"/>
      <c r="JT97" s="52"/>
      <c r="JU97" s="52"/>
      <c r="JV97" s="52"/>
      <c r="JW97" s="52"/>
      <c r="JX97" s="52"/>
      <c r="JY97" s="52"/>
      <c r="JZ97" s="52"/>
      <c r="KA97" s="52"/>
      <c r="KB97" s="52"/>
      <c r="KC97" s="52"/>
      <c r="KD97" s="52"/>
      <c r="KE97" s="52"/>
      <c r="KF97" s="52"/>
      <c r="KG97" s="52"/>
      <c r="KH97" s="52"/>
      <c r="KI97" s="52"/>
      <c r="KJ97" s="52"/>
      <c r="KK97" s="52"/>
      <c r="KL97" s="52"/>
      <c r="KM97" s="52"/>
      <c r="KN97" s="52"/>
    </row>
    <row r="98" spans="1:300">
      <c r="A98" s="46">
        <v>7</v>
      </c>
      <c r="B98" s="43" t="s">
        <v>151</v>
      </c>
      <c r="C98" s="43"/>
      <c r="D98" s="43"/>
      <c r="E98" s="40" t="s">
        <v>110</v>
      </c>
      <c r="F98" s="43" t="s">
        <v>172</v>
      </c>
      <c r="G98" s="43" t="s">
        <v>173</v>
      </c>
      <c r="H98" s="43" t="s">
        <v>174</v>
      </c>
      <c r="I98" s="43" t="s">
        <v>175</v>
      </c>
      <c r="J98" s="43" t="s">
        <v>176</v>
      </c>
      <c r="K98" s="43">
        <v>3516</v>
      </c>
      <c r="L98" s="43" t="s">
        <v>207</v>
      </c>
      <c r="M98" s="43" t="s">
        <v>178</v>
      </c>
      <c r="N98" s="43" t="s">
        <v>208</v>
      </c>
      <c r="O98" s="43" t="s">
        <v>209</v>
      </c>
      <c r="P98" s="43" t="s">
        <v>210</v>
      </c>
      <c r="Q98" s="43" t="s">
        <v>202</v>
      </c>
      <c r="R98" s="43" t="s">
        <v>183</v>
      </c>
      <c r="S98" s="43" t="s">
        <v>184</v>
      </c>
      <c r="T98" s="47" t="s">
        <v>33</v>
      </c>
      <c r="U98" s="47">
        <v>1</v>
      </c>
      <c r="V98" s="43"/>
      <c r="W98" s="40"/>
      <c r="X98" s="40"/>
      <c r="Y98" s="46"/>
      <c r="Z98" s="40">
        <v>350</v>
      </c>
      <c r="AA98" s="40">
        <v>2.3542857142857145</v>
      </c>
      <c r="AB98" s="40">
        <v>288</v>
      </c>
      <c r="AC98" s="40">
        <v>280</v>
      </c>
      <c r="AD98" s="45">
        <v>0</v>
      </c>
      <c r="AE98" s="45">
        <v>350</v>
      </c>
      <c r="AF98" s="45">
        <v>-1</v>
      </c>
      <c r="AG98" s="45">
        <v>350</v>
      </c>
      <c r="AH98" s="45">
        <v>350</v>
      </c>
      <c r="AI98" s="45"/>
      <c r="AJ98" s="45">
        <v>2.3542857142857145</v>
      </c>
      <c r="AK98" s="45">
        <v>2.3542857142857145</v>
      </c>
      <c r="AL98" s="45"/>
      <c r="AM98" s="45">
        <v>0</v>
      </c>
      <c r="AN98" s="45">
        <v>350</v>
      </c>
      <c r="AO98" s="45"/>
      <c r="AP98" s="45">
        <v>112</v>
      </c>
      <c r="AQ98" s="45">
        <v>288</v>
      </c>
      <c r="AR98" s="45"/>
      <c r="AS98" s="48"/>
      <c r="AT98" s="48"/>
      <c r="AU98" s="48"/>
      <c r="AV98" s="49" t="s">
        <v>20</v>
      </c>
      <c r="AW98" s="40"/>
      <c r="AX98" s="40"/>
      <c r="AY98" s="40"/>
      <c r="AZ98" s="40"/>
      <c r="BA98" s="40"/>
      <c r="BB98" s="40"/>
      <c r="BC98" s="51"/>
      <c r="BD98" s="51"/>
      <c r="BE98" s="51"/>
      <c r="BF98" s="51"/>
      <c r="BG98" s="51"/>
      <c r="BH98" s="51"/>
      <c r="BI98" s="51"/>
      <c r="BJ98" s="51"/>
      <c r="BK98" s="51"/>
      <c r="BL98" s="51"/>
      <c r="BM98" s="51"/>
      <c r="BN98" s="51"/>
      <c r="BO98" s="51"/>
      <c r="BP98" s="51"/>
      <c r="BQ98" s="51"/>
      <c r="BR98" s="51"/>
      <c r="BS98" s="51"/>
      <c r="BT98" s="51"/>
      <c r="BU98" s="51"/>
      <c r="BV98" s="51"/>
      <c r="BW98" s="50">
        <v>1230</v>
      </c>
      <c r="BX98" s="50">
        <v>1380</v>
      </c>
      <c r="BY98" s="50">
        <v>1500</v>
      </c>
      <c r="BZ98" s="50">
        <v>1695</v>
      </c>
      <c r="CA98" s="50">
        <v>1845</v>
      </c>
      <c r="CB98" s="50">
        <v>2145</v>
      </c>
      <c r="CC98" s="50">
        <v>2460</v>
      </c>
      <c r="CD98" s="50">
        <v>2760</v>
      </c>
      <c r="CE98" s="50">
        <v>3060</v>
      </c>
      <c r="CF98" s="50">
        <v>3375</v>
      </c>
      <c r="CG98" s="50">
        <v>3675</v>
      </c>
      <c r="CH98" s="50">
        <v>3870</v>
      </c>
      <c r="CI98" s="50">
        <v>4515</v>
      </c>
      <c r="CJ98" s="50">
        <v>5280</v>
      </c>
      <c r="CK98" s="50">
        <v>6015</v>
      </c>
      <c r="CL98" s="50">
        <v>6780</v>
      </c>
      <c r="CM98" s="50">
        <v>7530</v>
      </c>
      <c r="CN98" s="50">
        <v>8265</v>
      </c>
      <c r="CO98" s="51"/>
      <c r="CP98" s="51"/>
      <c r="CQ98" s="50"/>
      <c r="CR98" s="50"/>
      <c r="CS98" s="50"/>
      <c r="CT98" s="50"/>
      <c r="CU98" s="50"/>
      <c r="CV98" s="50"/>
      <c r="CW98" s="50"/>
      <c r="CX98" s="50"/>
      <c r="CY98" s="50"/>
      <c r="CZ98" s="50"/>
      <c r="DA98" s="50"/>
      <c r="DB98" s="50"/>
      <c r="DC98" s="50"/>
      <c r="DD98" s="50"/>
      <c r="DE98" s="50"/>
      <c r="DF98" s="50"/>
      <c r="DG98" s="50"/>
      <c r="DH98" s="50"/>
      <c r="DI98" s="50"/>
      <c r="DJ98" s="50"/>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v>288</v>
      </c>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v>1732320</v>
      </c>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v>0</v>
      </c>
      <c r="IB98" s="45">
        <v>1732320</v>
      </c>
      <c r="IC98" s="45"/>
      <c r="ID98" s="52" t="s">
        <v>21</v>
      </c>
      <c r="IE98" s="52" t="s">
        <v>21</v>
      </c>
      <c r="IF98" s="52" t="s">
        <v>21</v>
      </c>
      <c r="IG98" s="52" t="s">
        <v>21</v>
      </c>
      <c r="IH98" s="52" t="s">
        <v>21</v>
      </c>
      <c r="II98" s="52" t="s">
        <v>21</v>
      </c>
      <c r="IJ98" s="52" t="s">
        <v>21</v>
      </c>
      <c r="IK98" s="52" t="s">
        <v>21</v>
      </c>
      <c r="IL98" s="52" t="s">
        <v>21</v>
      </c>
      <c r="IM98" s="52" t="s">
        <v>21</v>
      </c>
      <c r="IN98" s="52" t="s">
        <v>21</v>
      </c>
      <c r="IO98" s="52" t="s">
        <v>21</v>
      </c>
      <c r="IP98" s="52" t="s">
        <v>21</v>
      </c>
      <c r="IQ98" s="52" t="s">
        <v>21</v>
      </c>
      <c r="IR98" s="52" t="s">
        <v>21</v>
      </c>
      <c r="IS98" s="52" t="s">
        <v>21</v>
      </c>
      <c r="IT98" s="52" t="s">
        <v>21</v>
      </c>
      <c r="IU98" s="52" t="s">
        <v>21</v>
      </c>
      <c r="IV98" s="52" t="s">
        <v>21</v>
      </c>
      <c r="IW98" s="52" t="s">
        <v>21</v>
      </c>
      <c r="IX98" s="52" t="s">
        <v>22</v>
      </c>
      <c r="IY98" s="52" t="s">
        <v>22</v>
      </c>
      <c r="IZ98" s="52" t="s">
        <v>22</v>
      </c>
      <c r="JA98" s="52" t="s">
        <v>22</v>
      </c>
      <c r="JB98" s="52" t="s">
        <v>22</v>
      </c>
      <c r="JC98" s="52" t="s">
        <v>22</v>
      </c>
      <c r="JD98" s="52" t="s">
        <v>22</v>
      </c>
      <c r="JE98" s="52" t="s">
        <v>22</v>
      </c>
      <c r="JF98" s="52" t="s">
        <v>22</v>
      </c>
      <c r="JG98" s="52" t="s">
        <v>22</v>
      </c>
      <c r="JH98" s="52" t="s">
        <v>22</v>
      </c>
      <c r="JI98" s="52" t="s">
        <v>22</v>
      </c>
      <c r="JJ98" s="52" t="s">
        <v>22</v>
      </c>
      <c r="JK98" s="52" t="s">
        <v>22</v>
      </c>
      <c r="JL98" s="52" t="s">
        <v>1</v>
      </c>
      <c r="JM98" s="52" t="s">
        <v>22</v>
      </c>
      <c r="JN98" s="52" t="s">
        <v>22</v>
      </c>
      <c r="JO98" s="52" t="s">
        <v>22</v>
      </c>
      <c r="JP98" s="52" t="s">
        <v>21</v>
      </c>
      <c r="JQ98" s="52" t="s">
        <v>21</v>
      </c>
      <c r="JR98" s="52"/>
      <c r="JS98" s="52"/>
      <c r="JT98" s="52"/>
      <c r="JU98" s="52"/>
      <c r="JV98" s="52"/>
      <c r="JW98" s="52"/>
      <c r="JX98" s="52"/>
      <c r="JY98" s="52"/>
      <c r="JZ98" s="52"/>
      <c r="KA98" s="52"/>
      <c r="KB98" s="52"/>
      <c r="KC98" s="52"/>
      <c r="KD98" s="52"/>
      <c r="KE98" s="52"/>
      <c r="KF98" s="52"/>
      <c r="KG98" s="52"/>
      <c r="KH98" s="52"/>
      <c r="KI98" s="52"/>
      <c r="KJ98" s="52"/>
      <c r="KK98" s="52"/>
      <c r="KL98" s="52"/>
      <c r="KM98" s="52"/>
      <c r="KN98" s="52"/>
    </row>
    <row r="99" spans="1:300">
      <c r="A99" s="46">
        <v>8</v>
      </c>
      <c r="B99" s="43"/>
      <c r="C99" s="43"/>
      <c r="D99" s="43"/>
      <c r="E99" s="40" t="s">
        <v>110</v>
      </c>
      <c r="F99" s="43" t="s">
        <v>211</v>
      </c>
      <c r="G99" s="43" t="s">
        <v>212</v>
      </c>
      <c r="H99" s="43" t="s">
        <v>213</v>
      </c>
      <c r="I99" s="43" t="s">
        <v>214</v>
      </c>
      <c r="J99" s="43" t="s">
        <v>215</v>
      </c>
      <c r="K99" s="43">
        <v>2010</v>
      </c>
      <c r="L99" s="43" t="s">
        <v>216</v>
      </c>
      <c r="M99" s="43" t="s">
        <v>178</v>
      </c>
      <c r="N99" s="43" t="s">
        <v>217</v>
      </c>
      <c r="O99" s="43" t="s">
        <v>218</v>
      </c>
      <c r="P99" s="43" t="s">
        <v>219</v>
      </c>
      <c r="Q99" s="43" t="s">
        <v>215</v>
      </c>
      <c r="R99" s="43" t="s">
        <v>215</v>
      </c>
      <c r="S99" s="43" t="s">
        <v>184</v>
      </c>
      <c r="T99" s="47" t="s">
        <v>220</v>
      </c>
      <c r="U99" s="47">
        <v>1</v>
      </c>
      <c r="V99" s="43"/>
      <c r="W99" s="40"/>
      <c r="X99" s="40"/>
      <c r="Y99" s="46"/>
      <c r="Z99" s="40">
        <v>23</v>
      </c>
      <c r="AA99" s="40">
        <v>8.2142857142857142E-2</v>
      </c>
      <c r="AB99" s="40">
        <v>288</v>
      </c>
      <c r="AC99" s="40">
        <v>280</v>
      </c>
      <c r="AD99" s="45">
        <v>0</v>
      </c>
      <c r="AE99" s="45">
        <v>23</v>
      </c>
      <c r="AF99" s="45">
        <v>-1</v>
      </c>
      <c r="AG99" s="45">
        <v>23</v>
      </c>
      <c r="AH99" s="45">
        <v>23</v>
      </c>
      <c r="AI99" s="45"/>
      <c r="AJ99" s="45">
        <v>8.2142857142857142E-2</v>
      </c>
      <c r="AK99" s="45">
        <v>8.2142857142857142E-2</v>
      </c>
      <c r="AL99" s="45"/>
      <c r="AM99" s="45">
        <v>0</v>
      </c>
      <c r="AN99" s="45">
        <v>23</v>
      </c>
      <c r="AO99" s="45"/>
      <c r="AP99" s="45">
        <v>288</v>
      </c>
      <c r="AQ99" s="45">
        <v>288</v>
      </c>
      <c r="AR99" s="45"/>
      <c r="AS99" s="48"/>
      <c r="AT99" s="48"/>
      <c r="AU99" s="48"/>
      <c r="AV99" s="49" t="s">
        <v>20</v>
      </c>
      <c r="AW99" s="40"/>
      <c r="AX99" s="40"/>
      <c r="AY99" s="40"/>
      <c r="AZ99" s="40"/>
      <c r="BA99" s="40"/>
      <c r="BB99" s="40"/>
      <c r="BC99" s="56"/>
      <c r="BD99" s="51"/>
      <c r="BE99" s="51"/>
      <c r="BF99" s="51"/>
      <c r="BG99" s="51"/>
      <c r="BH99" s="51"/>
      <c r="BI99" s="51"/>
      <c r="BJ99" s="51"/>
      <c r="BK99" s="51"/>
      <c r="BL99" s="51"/>
      <c r="BM99" s="51"/>
      <c r="BN99" s="51"/>
      <c r="BO99" s="51"/>
      <c r="BP99" s="51"/>
      <c r="BQ99" s="51"/>
      <c r="BR99" s="51"/>
      <c r="BS99" s="51"/>
      <c r="BT99" s="51"/>
      <c r="BU99" s="51"/>
      <c r="BV99" s="51"/>
      <c r="BW99" s="50">
        <v>410</v>
      </c>
      <c r="BX99" s="50">
        <v>460</v>
      </c>
      <c r="BY99" s="50">
        <v>500</v>
      </c>
      <c r="BZ99" s="50">
        <v>565</v>
      </c>
      <c r="CA99" s="50">
        <v>615</v>
      </c>
      <c r="CB99" s="50">
        <v>715</v>
      </c>
      <c r="CC99" s="50">
        <v>820</v>
      </c>
      <c r="CD99" s="50">
        <v>920</v>
      </c>
      <c r="CE99" s="50">
        <v>1020</v>
      </c>
      <c r="CF99" s="50">
        <v>1125</v>
      </c>
      <c r="CG99" s="50">
        <v>1225</v>
      </c>
      <c r="CH99" s="50">
        <v>1290</v>
      </c>
      <c r="CI99" s="50">
        <v>1505</v>
      </c>
      <c r="CJ99" s="50">
        <v>1760</v>
      </c>
      <c r="CK99" s="50">
        <v>2005</v>
      </c>
      <c r="CL99" s="50">
        <v>2260</v>
      </c>
      <c r="CM99" s="50">
        <v>2510</v>
      </c>
      <c r="CN99" s="50">
        <v>2755</v>
      </c>
      <c r="CO99" s="51"/>
      <c r="CP99" s="51"/>
      <c r="CQ99" s="50"/>
      <c r="CR99" s="50"/>
      <c r="CS99" s="50"/>
      <c r="CT99" s="50"/>
      <c r="CU99" s="50"/>
      <c r="CV99" s="50"/>
      <c r="CW99" s="50"/>
      <c r="CX99" s="50"/>
      <c r="CY99" s="50"/>
      <c r="CZ99" s="50"/>
      <c r="DA99" s="50"/>
      <c r="DB99" s="50"/>
      <c r="DC99" s="50"/>
      <c r="DD99" s="50"/>
      <c r="DE99" s="50"/>
      <c r="DF99" s="50"/>
      <c r="DG99" s="50"/>
      <c r="DH99" s="50"/>
      <c r="DI99" s="50"/>
      <c r="DJ99" s="50"/>
      <c r="DK99" s="45">
        <v>288</v>
      </c>
      <c r="DL99" s="45"/>
      <c r="DM99" s="45"/>
      <c r="DN99" s="45"/>
      <c r="DO99" s="45"/>
      <c r="DP99" s="45"/>
      <c r="DQ99" s="45"/>
      <c r="DR99" s="45"/>
      <c r="DS99" s="45"/>
      <c r="DT99" s="45"/>
      <c r="DU99" s="45"/>
      <c r="DV99" s="45"/>
      <c r="DW99" s="45"/>
      <c r="DX99" s="45"/>
      <c r="DY99" s="45"/>
      <c r="DZ99" s="45"/>
      <c r="EA99" s="45"/>
      <c r="EB99" s="45"/>
      <c r="EC99" s="45"/>
      <c r="ED99" s="45"/>
      <c r="EE99" s="45"/>
      <c r="EF99" s="45"/>
      <c r="EG99" s="45">
        <v>288</v>
      </c>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v>0</v>
      </c>
      <c r="FT99" s="45"/>
      <c r="FU99" s="45"/>
      <c r="FV99" s="45"/>
      <c r="FW99" s="45"/>
      <c r="FX99" s="45"/>
      <c r="FY99" s="45"/>
      <c r="FZ99" s="45"/>
      <c r="GA99" s="45"/>
      <c r="GB99" s="45"/>
      <c r="GC99" s="45"/>
      <c r="GD99" s="45"/>
      <c r="GE99" s="45"/>
      <c r="GF99" s="45"/>
      <c r="GG99" s="45"/>
      <c r="GH99" s="45"/>
      <c r="GI99" s="45"/>
      <c r="GJ99" s="45"/>
      <c r="GK99" s="45"/>
      <c r="GL99" s="45"/>
      <c r="GM99" s="45"/>
      <c r="GN99" s="45"/>
      <c r="GO99" s="45">
        <v>144000</v>
      </c>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v>0</v>
      </c>
      <c r="IB99" s="45">
        <v>144000</v>
      </c>
      <c r="IC99" s="45"/>
      <c r="ID99" s="52" t="s">
        <v>8</v>
      </c>
      <c r="IE99" s="52" t="s">
        <v>21</v>
      </c>
      <c r="IF99" s="52" t="s">
        <v>21</v>
      </c>
      <c r="IG99" s="52" t="s">
        <v>21</v>
      </c>
      <c r="IH99" s="52" t="s">
        <v>21</v>
      </c>
      <c r="II99" s="52" t="s">
        <v>21</v>
      </c>
      <c r="IJ99" s="52" t="s">
        <v>21</v>
      </c>
      <c r="IK99" s="52" t="s">
        <v>21</v>
      </c>
      <c r="IL99" s="52" t="s">
        <v>21</v>
      </c>
      <c r="IM99" s="52" t="s">
        <v>21</v>
      </c>
      <c r="IN99" s="52" t="s">
        <v>21</v>
      </c>
      <c r="IO99" s="52" t="s">
        <v>21</v>
      </c>
      <c r="IP99" s="52" t="s">
        <v>21</v>
      </c>
      <c r="IQ99" s="52" t="s">
        <v>21</v>
      </c>
      <c r="IR99" s="52" t="s">
        <v>21</v>
      </c>
      <c r="IS99" s="52" t="s">
        <v>21</v>
      </c>
      <c r="IT99" s="52" t="s">
        <v>21</v>
      </c>
      <c r="IU99" s="52" t="s">
        <v>21</v>
      </c>
      <c r="IV99" s="52" t="s">
        <v>21</v>
      </c>
      <c r="IW99" s="52" t="s">
        <v>21</v>
      </c>
      <c r="IX99" s="52" t="s">
        <v>22</v>
      </c>
      <c r="IY99" s="52" t="s">
        <v>22</v>
      </c>
      <c r="IZ99" s="52" t="s">
        <v>1</v>
      </c>
      <c r="JA99" s="52" t="s">
        <v>22</v>
      </c>
      <c r="JB99" s="52" t="s">
        <v>22</v>
      </c>
      <c r="JC99" s="52" t="s">
        <v>22</v>
      </c>
      <c r="JD99" s="52" t="s">
        <v>22</v>
      </c>
      <c r="JE99" s="52" t="s">
        <v>22</v>
      </c>
      <c r="JF99" s="52" t="s">
        <v>22</v>
      </c>
      <c r="JG99" s="52" t="s">
        <v>22</v>
      </c>
      <c r="JH99" s="52" t="s">
        <v>22</v>
      </c>
      <c r="JI99" s="52" t="s">
        <v>22</v>
      </c>
      <c r="JJ99" s="52" t="s">
        <v>22</v>
      </c>
      <c r="JK99" s="52" t="s">
        <v>22</v>
      </c>
      <c r="JL99" s="52" t="s">
        <v>22</v>
      </c>
      <c r="JM99" s="52" t="s">
        <v>22</v>
      </c>
      <c r="JN99" s="52" t="s">
        <v>22</v>
      </c>
      <c r="JO99" s="52" t="s">
        <v>22</v>
      </c>
      <c r="JP99" s="52" t="s">
        <v>21</v>
      </c>
      <c r="JQ99" s="52" t="s">
        <v>21</v>
      </c>
      <c r="JR99" s="52"/>
      <c r="JS99" s="52"/>
      <c r="JT99" s="52"/>
      <c r="JU99" s="52"/>
      <c r="JV99" s="52"/>
      <c r="JW99" s="52"/>
      <c r="JX99" s="52"/>
      <c r="JY99" s="52"/>
      <c r="JZ99" s="52"/>
      <c r="KA99" s="52"/>
      <c r="KB99" s="52"/>
      <c r="KC99" s="52"/>
      <c r="KD99" s="52"/>
      <c r="KE99" s="52"/>
      <c r="KF99" s="52"/>
      <c r="KG99" s="52"/>
      <c r="KH99" s="52"/>
      <c r="KI99" s="52"/>
      <c r="KJ99" s="52"/>
      <c r="KK99" s="52"/>
      <c r="KL99" s="52"/>
      <c r="KM99" s="52"/>
      <c r="KN99" s="52"/>
    </row>
    <row r="100" spans="1:300">
      <c r="A100" s="46">
        <v>9</v>
      </c>
      <c r="B100" s="43"/>
      <c r="C100" s="43"/>
      <c r="D100" s="43"/>
      <c r="E100" s="40" t="s">
        <v>110</v>
      </c>
      <c r="F100" s="43" t="s">
        <v>221</v>
      </c>
      <c r="G100" s="43" t="s">
        <v>222</v>
      </c>
      <c r="H100" s="43" t="s">
        <v>223</v>
      </c>
      <c r="I100" s="43" t="s">
        <v>224</v>
      </c>
      <c r="J100" s="43" t="s">
        <v>225</v>
      </c>
      <c r="K100" s="43">
        <v>6100</v>
      </c>
      <c r="L100" s="43" t="s">
        <v>226</v>
      </c>
      <c r="M100" s="43" t="s">
        <v>178</v>
      </c>
      <c r="N100" s="43" t="s">
        <v>227</v>
      </c>
      <c r="O100" s="43" t="s">
        <v>228</v>
      </c>
      <c r="P100" s="43" t="s">
        <v>213</v>
      </c>
      <c r="Q100" s="43" t="s">
        <v>229</v>
      </c>
      <c r="R100" s="43" t="s">
        <v>230</v>
      </c>
      <c r="S100" s="43" t="s">
        <v>184</v>
      </c>
      <c r="T100" s="47" t="s">
        <v>220</v>
      </c>
      <c r="U100" s="47">
        <v>1</v>
      </c>
      <c r="V100" s="43"/>
      <c r="W100" s="40"/>
      <c r="X100" s="40"/>
      <c r="Y100" s="46"/>
      <c r="Z100" s="40">
        <v>35</v>
      </c>
      <c r="AA100" s="40">
        <v>0.125</v>
      </c>
      <c r="AB100" s="40">
        <v>288</v>
      </c>
      <c r="AC100" s="40">
        <v>280</v>
      </c>
      <c r="AD100" s="45">
        <v>0</v>
      </c>
      <c r="AE100" s="45">
        <v>35</v>
      </c>
      <c r="AF100" s="45">
        <v>-1</v>
      </c>
      <c r="AG100" s="45">
        <v>35</v>
      </c>
      <c r="AH100" s="45">
        <v>35</v>
      </c>
      <c r="AI100" s="45"/>
      <c r="AJ100" s="45">
        <v>0.125</v>
      </c>
      <c r="AK100" s="45">
        <v>0.125</v>
      </c>
      <c r="AL100" s="45"/>
      <c r="AM100" s="45">
        <v>0</v>
      </c>
      <c r="AN100" s="45">
        <v>35</v>
      </c>
      <c r="AO100" s="45"/>
      <c r="AP100" s="45">
        <v>288</v>
      </c>
      <c r="AQ100" s="45">
        <v>288</v>
      </c>
      <c r="AR100" s="45"/>
      <c r="AS100" s="48"/>
      <c r="AT100" s="48"/>
      <c r="AU100" s="48"/>
      <c r="AV100" s="49" t="s">
        <v>20</v>
      </c>
      <c r="AW100" s="40"/>
      <c r="AX100" s="40"/>
      <c r="AY100" s="40"/>
      <c r="AZ100" s="40"/>
      <c r="BA100" s="40"/>
      <c r="BB100" s="40"/>
      <c r="BC100" s="56"/>
      <c r="BD100" s="51"/>
      <c r="BE100" s="51"/>
      <c r="BF100" s="51"/>
      <c r="BG100" s="51"/>
      <c r="BH100" s="51"/>
      <c r="BI100" s="51"/>
      <c r="BJ100" s="51"/>
      <c r="BK100" s="51"/>
      <c r="BL100" s="51"/>
      <c r="BM100" s="51"/>
      <c r="BN100" s="51"/>
      <c r="BO100" s="51"/>
      <c r="BP100" s="51"/>
      <c r="BQ100" s="51"/>
      <c r="BR100" s="51"/>
      <c r="BS100" s="51"/>
      <c r="BT100" s="51"/>
      <c r="BU100" s="51"/>
      <c r="BV100" s="51"/>
      <c r="BW100" s="50">
        <v>410</v>
      </c>
      <c r="BX100" s="50">
        <v>460</v>
      </c>
      <c r="BY100" s="50">
        <v>500</v>
      </c>
      <c r="BZ100" s="50">
        <v>565</v>
      </c>
      <c r="CA100" s="50">
        <v>615</v>
      </c>
      <c r="CB100" s="50">
        <v>715</v>
      </c>
      <c r="CC100" s="50">
        <v>820</v>
      </c>
      <c r="CD100" s="50">
        <v>920</v>
      </c>
      <c r="CE100" s="50">
        <v>1020</v>
      </c>
      <c r="CF100" s="50">
        <v>1125</v>
      </c>
      <c r="CG100" s="50">
        <v>1225</v>
      </c>
      <c r="CH100" s="50">
        <v>1290</v>
      </c>
      <c r="CI100" s="50">
        <v>1505</v>
      </c>
      <c r="CJ100" s="50">
        <v>1760</v>
      </c>
      <c r="CK100" s="50">
        <v>2005</v>
      </c>
      <c r="CL100" s="50">
        <v>2260</v>
      </c>
      <c r="CM100" s="50">
        <v>2510</v>
      </c>
      <c r="CN100" s="50">
        <v>2755</v>
      </c>
      <c r="CO100" s="51"/>
      <c r="CP100" s="51"/>
      <c r="CQ100" s="50"/>
      <c r="CR100" s="50"/>
      <c r="CS100" s="50"/>
      <c r="CT100" s="50"/>
      <c r="CU100" s="50"/>
      <c r="CV100" s="50"/>
      <c r="CW100" s="50"/>
      <c r="CX100" s="50"/>
      <c r="CY100" s="50"/>
      <c r="CZ100" s="50"/>
      <c r="DA100" s="50"/>
      <c r="DB100" s="50"/>
      <c r="DC100" s="50"/>
      <c r="DD100" s="50"/>
      <c r="DE100" s="50"/>
      <c r="DF100" s="50"/>
      <c r="DG100" s="50"/>
      <c r="DH100" s="50"/>
      <c r="DI100" s="50"/>
      <c r="DJ100" s="50"/>
      <c r="DK100" s="45">
        <v>288</v>
      </c>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v>288</v>
      </c>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v>0</v>
      </c>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v>162720</v>
      </c>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v>0</v>
      </c>
      <c r="IB100" s="45">
        <v>162720</v>
      </c>
      <c r="IC100" s="45"/>
      <c r="ID100" s="52" t="s">
        <v>8</v>
      </c>
      <c r="IE100" s="52" t="s">
        <v>21</v>
      </c>
      <c r="IF100" s="52" t="s">
        <v>21</v>
      </c>
      <c r="IG100" s="52" t="s">
        <v>21</v>
      </c>
      <c r="IH100" s="52" t="s">
        <v>21</v>
      </c>
      <c r="II100" s="52" t="s">
        <v>21</v>
      </c>
      <c r="IJ100" s="52" t="s">
        <v>21</v>
      </c>
      <c r="IK100" s="52" t="s">
        <v>21</v>
      </c>
      <c r="IL100" s="52" t="s">
        <v>21</v>
      </c>
      <c r="IM100" s="52" t="s">
        <v>21</v>
      </c>
      <c r="IN100" s="52" t="s">
        <v>21</v>
      </c>
      <c r="IO100" s="52" t="s">
        <v>21</v>
      </c>
      <c r="IP100" s="52" t="s">
        <v>21</v>
      </c>
      <c r="IQ100" s="52" t="s">
        <v>21</v>
      </c>
      <c r="IR100" s="52" t="s">
        <v>21</v>
      </c>
      <c r="IS100" s="52" t="s">
        <v>21</v>
      </c>
      <c r="IT100" s="52" t="s">
        <v>21</v>
      </c>
      <c r="IU100" s="52" t="s">
        <v>21</v>
      </c>
      <c r="IV100" s="52" t="s">
        <v>21</v>
      </c>
      <c r="IW100" s="52" t="s">
        <v>21</v>
      </c>
      <c r="IX100" s="52" t="s">
        <v>22</v>
      </c>
      <c r="IY100" s="52" t="s">
        <v>22</v>
      </c>
      <c r="IZ100" s="52" t="s">
        <v>22</v>
      </c>
      <c r="JA100" s="52" t="s">
        <v>1</v>
      </c>
      <c r="JB100" s="52" t="s">
        <v>22</v>
      </c>
      <c r="JC100" s="52" t="s">
        <v>22</v>
      </c>
      <c r="JD100" s="52" t="s">
        <v>22</v>
      </c>
      <c r="JE100" s="52" t="s">
        <v>22</v>
      </c>
      <c r="JF100" s="52" t="s">
        <v>22</v>
      </c>
      <c r="JG100" s="52" t="s">
        <v>22</v>
      </c>
      <c r="JH100" s="52" t="s">
        <v>22</v>
      </c>
      <c r="JI100" s="52" t="s">
        <v>22</v>
      </c>
      <c r="JJ100" s="52" t="s">
        <v>22</v>
      </c>
      <c r="JK100" s="52" t="s">
        <v>22</v>
      </c>
      <c r="JL100" s="52" t="s">
        <v>22</v>
      </c>
      <c r="JM100" s="52" t="s">
        <v>22</v>
      </c>
      <c r="JN100" s="52" t="s">
        <v>22</v>
      </c>
      <c r="JO100" s="52" t="s">
        <v>22</v>
      </c>
      <c r="JP100" s="52" t="s">
        <v>21</v>
      </c>
      <c r="JQ100" s="52" t="s">
        <v>21</v>
      </c>
      <c r="JR100" s="52"/>
      <c r="JS100" s="52"/>
      <c r="JT100" s="52"/>
      <c r="JU100" s="52"/>
      <c r="JV100" s="52"/>
      <c r="JW100" s="52"/>
      <c r="JX100" s="52"/>
      <c r="JY100" s="52"/>
      <c r="JZ100" s="52"/>
      <c r="KA100" s="52"/>
      <c r="KB100" s="52"/>
      <c r="KC100" s="52"/>
      <c r="KD100" s="52"/>
      <c r="KE100" s="52"/>
      <c r="KF100" s="52"/>
      <c r="KG100" s="52"/>
      <c r="KH100" s="52"/>
      <c r="KI100" s="52"/>
      <c r="KJ100" s="52"/>
      <c r="KK100" s="52"/>
      <c r="KL100" s="52"/>
      <c r="KM100" s="52"/>
      <c r="KN100" s="52"/>
    </row>
    <row r="101" spans="1:300">
      <c r="A101" s="46">
        <v>10</v>
      </c>
      <c r="B101" s="43"/>
      <c r="C101" s="43"/>
      <c r="D101" s="43"/>
      <c r="E101" s="40" t="s">
        <v>110</v>
      </c>
      <c r="F101" s="43" t="s">
        <v>231</v>
      </c>
      <c r="G101" s="43" t="s">
        <v>232</v>
      </c>
      <c r="H101" s="43" t="s">
        <v>233</v>
      </c>
      <c r="I101" s="43" t="s">
        <v>234</v>
      </c>
      <c r="J101" s="43" t="s">
        <v>235</v>
      </c>
      <c r="K101" s="43">
        <v>6311</v>
      </c>
      <c r="L101" s="43" t="s">
        <v>236</v>
      </c>
      <c r="M101" s="43" t="s">
        <v>178</v>
      </c>
      <c r="N101" s="43" t="s">
        <v>237</v>
      </c>
      <c r="O101" s="43" t="s">
        <v>238</v>
      </c>
      <c r="P101" s="43" t="s">
        <v>239</v>
      </c>
      <c r="Q101" s="43" t="s">
        <v>240</v>
      </c>
      <c r="R101" s="43" t="s">
        <v>230</v>
      </c>
      <c r="S101" s="43" t="s">
        <v>184</v>
      </c>
      <c r="T101" s="47" t="s">
        <v>220</v>
      </c>
      <c r="U101" s="47">
        <v>1</v>
      </c>
      <c r="V101" s="43"/>
      <c r="W101" s="40"/>
      <c r="X101" s="40"/>
      <c r="Y101" s="46"/>
      <c r="Z101" s="40">
        <v>24</v>
      </c>
      <c r="AA101" s="40">
        <v>8.5714285714285715E-2</v>
      </c>
      <c r="AB101" s="40">
        <v>288</v>
      </c>
      <c r="AC101" s="40">
        <v>280</v>
      </c>
      <c r="AD101" s="45">
        <v>0</v>
      </c>
      <c r="AE101" s="45">
        <v>24</v>
      </c>
      <c r="AF101" s="45">
        <v>-1</v>
      </c>
      <c r="AG101" s="45">
        <v>24</v>
      </c>
      <c r="AH101" s="45">
        <v>24</v>
      </c>
      <c r="AI101" s="45"/>
      <c r="AJ101" s="45">
        <v>8.5714285714285715E-2</v>
      </c>
      <c r="AK101" s="45">
        <v>8.5714285714285715E-2</v>
      </c>
      <c r="AL101" s="45"/>
      <c r="AM101" s="45">
        <v>0</v>
      </c>
      <c r="AN101" s="45">
        <v>24</v>
      </c>
      <c r="AO101" s="45"/>
      <c r="AP101" s="45">
        <v>288</v>
      </c>
      <c r="AQ101" s="45">
        <v>288</v>
      </c>
      <c r="AR101" s="45"/>
      <c r="AS101" s="48"/>
      <c r="AT101" s="48"/>
      <c r="AU101" s="48"/>
      <c r="AV101" s="49" t="s">
        <v>20</v>
      </c>
      <c r="AW101" s="40"/>
      <c r="AX101" s="40"/>
      <c r="AY101" s="40"/>
      <c r="AZ101" s="40"/>
      <c r="BA101" s="40"/>
      <c r="BB101" s="40"/>
      <c r="BC101" s="56"/>
      <c r="BD101" s="51"/>
      <c r="BE101" s="51"/>
      <c r="BF101" s="51"/>
      <c r="BG101" s="51"/>
      <c r="BH101" s="51"/>
      <c r="BI101" s="51"/>
      <c r="BJ101" s="51"/>
      <c r="BK101" s="51"/>
      <c r="BL101" s="51"/>
      <c r="BM101" s="51"/>
      <c r="BN101" s="51"/>
      <c r="BO101" s="51"/>
      <c r="BP101" s="51"/>
      <c r="BQ101" s="51"/>
      <c r="BR101" s="51"/>
      <c r="BS101" s="51"/>
      <c r="BT101" s="51"/>
      <c r="BU101" s="51"/>
      <c r="BV101" s="51"/>
      <c r="BW101" s="50">
        <v>460</v>
      </c>
      <c r="BX101" s="50">
        <v>510</v>
      </c>
      <c r="BY101" s="50">
        <v>550</v>
      </c>
      <c r="BZ101" s="50">
        <v>615</v>
      </c>
      <c r="CA101" s="50">
        <v>665</v>
      </c>
      <c r="CB101" s="50">
        <v>765</v>
      </c>
      <c r="CC101" s="50">
        <v>870</v>
      </c>
      <c r="CD101" s="50">
        <v>970</v>
      </c>
      <c r="CE101" s="50">
        <v>1070</v>
      </c>
      <c r="CF101" s="50">
        <v>1175</v>
      </c>
      <c r="CG101" s="50">
        <v>1275</v>
      </c>
      <c r="CH101" s="50">
        <v>1340</v>
      </c>
      <c r="CI101" s="50">
        <v>1555</v>
      </c>
      <c r="CJ101" s="50">
        <v>1810</v>
      </c>
      <c r="CK101" s="50">
        <v>2055</v>
      </c>
      <c r="CL101" s="50">
        <v>2310</v>
      </c>
      <c r="CM101" s="50">
        <v>2560</v>
      </c>
      <c r="CN101" s="50">
        <v>2805</v>
      </c>
      <c r="CO101" s="51"/>
      <c r="CP101" s="51"/>
      <c r="CQ101" s="50"/>
      <c r="CR101" s="50"/>
      <c r="CS101" s="50"/>
      <c r="CT101" s="50"/>
      <c r="CU101" s="50"/>
      <c r="CV101" s="50"/>
      <c r="CW101" s="50"/>
      <c r="CX101" s="50"/>
      <c r="CY101" s="50"/>
      <c r="CZ101" s="50"/>
      <c r="DA101" s="50"/>
      <c r="DB101" s="50"/>
      <c r="DC101" s="50"/>
      <c r="DD101" s="50"/>
      <c r="DE101" s="50"/>
      <c r="DF101" s="50"/>
      <c r="DG101" s="50"/>
      <c r="DH101" s="50"/>
      <c r="DI101" s="50"/>
      <c r="DJ101" s="50"/>
      <c r="DK101" s="45">
        <v>288</v>
      </c>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v>288</v>
      </c>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v>0</v>
      </c>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v>158400</v>
      </c>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v>0</v>
      </c>
      <c r="IB101" s="45">
        <v>158400</v>
      </c>
      <c r="IC101" s="45"/>
      <c r="ID101" s="52" t="s">
        <v>8</v>
      </c>
      <c r="IE101" s="52" t="s">
        <v>21</v>
      </c>
      <c r="IF101" s="52" t="s">
        <v>21</v>
      </c>
      <c r="IG101" s="52" t="s">
        <v>21</v>
      </c>
      <c r="IH101" s="52" t="s">
        <v>21</v>
      </c>
      <c r="II101" s="52" t="s">
        <v>21</v>
      </c>
      <c r="IJ101" s="52" t="s">
        <v>21</v>
      </c>
      <c r="IK101" s="52" t="s">
        <v>21</v>
      </c>
      <c r="IL101" s="52" t="s">
        <v>21</v>
      </c>
      <c r="IM101" s="52" t="s">
        <v>21</v>
      </c>
      <c r="IN101" s="52" t="s">
        <v>21</v>
      </c>
      <c r="IO101" s="52" t="s">
        <v>21</v>
      </c>
      <c r="IP101" s="52" t="s">
        <v>21</v>
      </c>
      <c r="IQ101" s="52" t="s">
        <v>21</v>
      </c>
      <c r="IR101" s="52" t="s">
        <v>21</v>
      </c>
      <c r="IS101" s="52" t="s">
        <v>21</v>
      </c>
      <c r="IT101" s="52" t="s">
        <v>21</v>
      </c>
      <c r="IU101" s="52" t="s">
        <v>21</v>
      </c>
      <c r="IV101" s="52" t="s">
        <v>21</v>
      </c>
      <c r="IW101" s="52" t="s">
        <v>21</v>
      </c>
      <c r="IX101" s="52" t="s">
        <v>22</v>
      </c>
      <c r="IY101" s="52" t="s">
        <v>22</v>
      </c>
      <c r="IZ101" s="52" t="s">
        <v>1</v>
      </c>
      <c r="JA101" s="52" t="s">
        <v>22</v>
      </c>
      <c r="JB101" s="52" t="s">
        <v>22</v>
      </c>
      <c r="JC101" s="52" t="s">
        <v>22</v>
      </c>
      <c r="JD101" s="52" t="s">
        <v>22</v>
      </c>
      <c r="JE101" s="52" t="s">
        <v>22</v>
      </c>
      <c r="JF101" s="52" t="s">
        <v>22</v>
      </c>
      <c r="JG101" s="52" t="s">
        <v>22</v>
      </c>
      <c r="JH101" s="52" t="s">
        <v>22</v>
      </c>
      <c r="JI101" s="52" t="s">
        <v>22</v>
      </c>
      <c r="JJ101" s="52" t="s">
        <v>22</v>
      </c>
      <c r="JK101" s="52" t="s">
        <v>22</v>
      </c>
      <c r="JL101" s="52" t="s">
        <v>22</v>
      </c>
      <c r="JM101" s="52" t="s">
        <v>22</v>
      </c>
      <c r="JN101" s="52" t="s">
        <v>22</v>
      </c>
      <c r="JO101" s="52" t="s">
        <v>22</v>
      </c>
      <c r="JP101" s="52" t="s">
        <v>21</v>
      </c>
      <c r="JQ101" s="52" t="s">
        <v>21</v>
      </c>
      <c r="JR101" s="52"/>
      <c r="JS101" s="52"/>
      <c r="JT101" s="52"/>
      <c r="JU101" s="52"/>
      <c r="JV101" s="52"/>
      <c r="JW101" s="52"/>
      <c r="JX101" s="52"/>
      <c r="JY101" s="52"/>
      <c r="JZ101" s="52"/>
      <c r="KA101" s="52"/>
      <c r="KB101" s="52"/>
      <c r="KC101" s="52"/>
      <c r="KD101" s="52"/>
      <c r="KE101" s="52"/>
      <c r="KF101" s="52"/>
      <c r="KG101" s="52"/>
      <c r="KH101" s="52"/>
      <c r="KI101" s="52"/>
      <c r="KJ101" s="52"/>
      <c r="KK101" s="52"/>
      <c r="KL101" s="52"/>
      <c r="KM101" s="52"/>
      <c r="KN101" s="52"/>
    </row>
    <row r="102" spans="1:300">
      <c r="A102" s="46">
        <v>1</v>
      </c>
      <c r="B102" s="43" t="s">
        <v>122</v>
      </c>
      <c r="C102" s="43"/>
      <c r="D102" s="43"/>
      <c r="E102" s="40" t="s">
        <v>69</v>
      </c>
      <c r="F102" s="43" t="s">
        <v>172</v>
      </c>
      <c r="G102" s="43" t="s">
        <v>173</v>
      </c>
      <c r="H102" s="43" t="s">
        <v>174</v>
      </c>
      <c r="I102" s="43" t="s">
        <v>175</v>
      </c>
      <c r="J102" s="43" t="s">
        <v>176</v>
      </c>
      <c r="K102" s="43">
        <v>3010</v>
      </c>
      <c r="L102" s="43" t="s">
        <v>177</v>
      </c>
      <c r="M102" s="43" t="s">
        <v>178</v>
      </c>
      <c r="N102" s="43" t="s">
        <v>179</v>
      </c>
      <c r="O102" s="43" t="s">
        <v>180</v>
      </c>
      <c r="P102" s="43" t="s">
        <v>181</v>
      </c>
      <c r="Q102" s="43" t="s">
        <v>182</v>
      </c>
      <c r="R102" s="43" t="s">
        <v>183</v>
      </c>
      <c r="S102" s="43" t="s">
        <v>184</v>
      </c>
      <c r="T102" s="47" t="s">
        <v>33</v>
      </c>
      <c r="U102" s="47">
        <v>1</v>
      </c>
      <c r="V102" s="43"/>
      <c r="W102" s="40"/>
      <c r="X102" s="40"/>
      <c r="Y102" s="46"/>
      <c r="Z102" s="40">
        <v>350</v>
      </c>
      <c r="AA102" s="40">
        <v>1.64</v>
      </c>
      <c r="AB102" s="40">
        <v>288</v>
      </c>
      <c r="AC102" s="40">
        <v>280</v>
      </c>
      <c r="AD102" s="45">
        <v>0</v>
      </c>
      <c r="AE102" s="45">
        <v>350</v>
      </c>
      <c r="AF102" s="45">
        <v>-1</v>
      </c>
      <c r="AG102" s="45">
        <v>700</v>
      </c>
      <c r="AH102" s="45">
        <v>350</v>
      </c>
      <c r="AI102" s="45"/>
      <c r="AJ102" s="45">
        <v>2.8899999999999997</v>
      </c>
      <c r="AK102" s="45">
        <v>1.64</v>
      </c>
      <c r="AL102" s="45"/>
      <c r="AM102" s="45">
        <v>0</v>
      </c>
      <c r="AN102" s="45">
        <v>350</v>
      </c>
      <c r="AO102" s="45"/>
      <c r="AP102" s="45">
        <v>288</v>
      </c>
      <c r="AQ102" s="45">
        <v>288</v>
      </c>
      <c r="AR102" s="45"/>
      <c r="AS102" s="48"/>
      <c r="AT102" s="48"/>
      <c r="AU102" s="48"/>
      <c r="AV102" s="49" t="s">
        <v>20</v>
      </c>
      <c r="AW102" s="40"/>
      <c r="AX102" s="40"/>
      <c r="AY102" s="40"/>
      <c r="AZ102" s="40"/>
      <c r="BA102" s="40"/>
      <c r="BB102" s="40"/>
      <c r="BC102" s="50">
        <v>20000</v>
      </c>
      <c r="BD102" s="50">
        <v>19000</v>
      </c>
      <c r="BE102" s="50">
        <v>22000</v>
      </c>
      <c r="BF102" s="50">
        <v>21000</v>
      </c>
      <c r="BG102" s="50">
        <v>32000</v>
      </c>
      <c r="BH102" s="50">
        <v>31000</v>
      </c>
      <c r="BI102" s="51"/>
      <c r="BJ102" s="51"/>
      <c r="BK102" s="51"/>
      <c r="BL102" s="51"/>
      <c r="BM102" s="51"/>
      <c r="BN102" s="51"/>
      <c r="BO102" s="51"/>
      <c r="BP102" s="51"/>
      <c r="BQ102" s="51"/>
      <c r="BR102" s="51"/>
      <c r="BS102" s="51"/>
      <c r="BT102" s="51"/>
      <c r="BU102" s="51"/>
      <c r="BV102" s="51"/>
      <c r="BW102" s="50">
        <v>820</v>
      </c>
      <c r="BX102" s="50">
        <v>920</v>
      </c>
      <c r="BY102" s="50">
        <v>1000</v>
      </c>
      <c r="BZ102" s="50">
        <v>1130</v>
      </c>
      <c r="CA102" s="50">
        <v>1230</v>
      </c>
      <c r="CB102" s="50">
        <v>1430</v>
      </c>
      <c r="CC102" s="50">
        <v>1640</v>
      </c>
      <c r="CD102" s="50">
        <v>1840</v>
      </c>
      <c r="CE102" s="50">
        <v>2040</v>
      </c>
      <c r="CF102" s="50">
        <v>2250</v>
      </c>
      <c r="CG102" s="50">
        <v>2450</v>
      </c>
      <c r="CH102" s="50">
        <v>2580</v>
      </c>
      <c r="CI102" s="50">
        <v>3010</v>
      </c>
      <c r="CJ102" s="50">
        <v>3520</v>
      </c>
      <c r="CK102" s="50">
        <v>4010</v>
      </c>
      <c r="CL102" s="50">
        <v>4520</v>
      </c>
      <c r="CM102" s="50">
        <v>5020</v>
      </c>
      <c r="CN102" s="50">
        <v>5510</v>
      </c>
      <c r="CO102" s="51"/>
      <c r="CP102" s="51"/>
      <c r="CQ102" s="50"/>
      <c r="CR102" s="50"/>
      <c r="CS102" s="50"/>
      <c r="CT102" s="50"/>
      <c r="CU102" s="50"/>
      <c r="CV102" s="50"/>
      <c r="CW102" s="50"/>
      <c r="CX102" s="50"/>
      <c r="CY102" s="50"/>
      <c r="CZ102" s="50"/>
      <c r="DA102" s="50"/>
      <c r="DB102" s="50"/>
      <c r="DC102" s="50"/>
      <c r="DD102" s="50"/>
      <c r="DE102" s="50"/>
      <c r="DF102" s="50"/>
      <c r="DG102" s="50"/>
      <c r="DH102" s="50"/>
      <c r="DI102" s="50"/>
      <c r="DJ102" s="50"/>
      <c r="DK102" s="45">
        <v>300</v>
      </c>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v>288</v>
      </c>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v>6000000</v>
      </c>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v>1154880</v>
      </c>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v>6000000</v>
      </c>
      <c r="IB102" s="45">
        <v>1154880</v>
      </c>
      <c r="IC102" s="45"/>
      <c r="ID102" s="52" t="s">
        <v>1</v>
      </c>
      <c r="IE102" s="52" t="s">
        <v>22</v>
      </c>
      <c r="IF102" s="52" t="s">
        <v>22</v>
      </c>
      <c r="IG102" s="52" t="s">
        <v>22</v>
      </c>
      <c r="IH102" s="52" t="s">
        <v>22</v>
      </c>
      <c r="II102" s="52" t="s">
        <v>22</v>
      </c>
      <c r="IJ102" s="52" t="s">
        <v>21</v>
      </c>
      <c r="IK102" s="52" t="s">
        <v>21</v>
      </c>
      <c r="IL102" s="52" t="s">
        <v>21</v>
      </c>
      <c r="IM102" s="52" t="s">
        <v>21</v>
      </c>
      <c r="IN102" s="52" t="s">
        <v>21</v>
      </c>
      <c r="IO102" s="52" t="s">
        <v>21</v>
      </c>
      <c r="IP102" s="52" t="s">
        <v>21</v>
      </c>
      <c r="IQ102" s="52" t="s">
        <v>21</v>
      </c>
      <c r="IR102" s="52" t="s">
        <v>21</v>
      </c>
      <c r="IS102" s="52" t="s">
        <v>21</v>
      </c>
      <c r="IT102" s="52" t="s">
        <v>21</v>
      </c>
      <c r="IU102" s="52" t="s">
        <v>21</v>
      </c>
      <c r="IV102" s="52" t="s">
        <v>21</v>
      </c>
      <c r="IW102" s="52" t="s">
        <v>21</v>
      </c>
      <c r="IX102" s="52" t="s">
        <v>22</v>
      </c>
      <c r="IY102" s="52" t="s">
        <v>22</v>
      </c>
      <c r="IZ102" s="52" t="s">
        <v>22</v>
      </c>
      <c r="JA102" s="52" t="s">
        <v>22</v>
      </c>
      <c r="JB102" s="52" t="s">
        <v>22</v>
      </c>
      <c r="JC102" s="52" t="s">
        <v>22</v>
      </c>
      <c r="JD102" s="52" t="s">
        <v>22</v>
      </c>
      <c r="JE102" s="52" t="s">
        <v>22</v>
      </c>
      <c r="JF102" s="52" t="s">
        <v>22</v>
      </c>
      <c r="JG102" s="52" t="s">
        <v>22</v>
      </c>
      <c r="JH102" s="52" t="s">
        <v>22</v>
      </c>
      <c r="JI102" s="52" t="s">
        <v>22</v>
      </c>
      <c r="JJ102" s="52" t="s">
        <v>22</v>
      </c>
      <c r="JK102" s="52" t="s">
        <v>22</v>
      </c>
      <c r="JL102" s="52" t="s">
        <v>1</v>
      </c>
      <c r="JM102" s="52" t="s">
        <v>22</v>
      </c>
      <c r="JN102" s="52" t="s">
        <v>22</v>
      </c>
      <c r="JO102" s="52" t="s">
        <v>22</v>
      </c>
      <c r="JP102" s="52" t="s">
        <v>21</v>
      </c>
      <c r="JQ102" s="52" t="s">
        <v>21</v>
      </c>
      <c r="JR102" s="52"/>
      <c r="JS102" s="52"/>
      <c r="JT102" s="52"/>
      <c r="JU102" s="52"/>
      <c r="JV102" s="52"/>
      <c r="JW102" s="52"/>
      <c r="JX102" s="52"/>
      <c r="JY102" s="52"/>
      <c r="JZ102" s="52"/>
      <c r="KA102" s="52"/>
      <c r="KB102" s="52"/>
      <c r="KC102" s="52"/>
      <c r="KD102" s="52"/>
      <c r="KE102" s="52"/>
      <c r="KF102" s="52"/>
      <c r="KG102" s="52"/>
      <c r="KH102" s="52"/>
      <c r="KI102" s="52"/>
      <c r="KJ102" s="52"/>
      <c r="KK102" s="52"/>
      <c r="KL102" s="52"/>
      <c r="KM102" s="52"/>
      <c r="KN102" s="52"/>
    </row>
    <row r="103" spans="1:300">
      <c r="A103" s="46">
        <v>2</v>
      </c>
      <c r="B103" s="43" t="s">
        <v>122</v>
      </c>
      <c r="C103" s="43"/>
      <c r="D103" s="43"/>
      <c r="E103" s="40" t="s">
        <v>69</v>
      </c>
      <c r="F103" s="43" t="s">
        <v>172</v>
      </c>
      <c r="G103" s="43" t="s">
        <v>173</v>
      </c>
      <c r="H103" s="43" t="s">
        <v>174</v>
      </c>
      <c r="I103" s="43" t="s">
        <v>175</v>
      </c>
      <c r="J103" s="43" t="s">
        <v>176</v>
      </c>
      <c r="K103" s="43">
        <v>3011</v>
      </c>
      <c r="L103" s="43" t="s">
        <v>185</v>
      </c>
      <c r="M103" s="43" t="s">
        <v>178</v>
      </c>
      <c r="N103" s="43" t="s">
        <v>186</v>
      </c>
      <c r="O103" s="43" t="s">
        <v>187</v>
      </c>
      <c r="P103" s="43" t="s">
        <v>188</v>
      </c>
      <c r="Q103" s="43" t="s">
        <v>182</v>
      </c>
      <c r="R103" s="43" t="s">
        <v>183</v>
      </c>
      <c r="S103" s="43" t="s">
        <v>184</v>
      </c>
      <c r="T103" s="47" t="s">
        <v>33</v>
      </c>
      <c r="U103" s="47">
        <v>1</v>
      </c>
      <c r="V103" s="43"/>
      <c r="W103" s="40"/>
      <c r="X103" s="40"/>
      <c r="Y103" s="46"/>
      <c r="Z103" s="40">
        <v>350</v>
      </c>
      <c r="AA103" s="40">
        <v>1.25</v>
      </c>
      <c r="AB103" s="40">
        <v>300</v>
      </c>
      <c r="AC103" s="40">
        <v>280</v>
      </c>
      <c r="AD103" s="45">
        <v>0</v>
      </c>
      <c r="AE103" s="45">
        <v>350</v>
      </c>
      <c r="AF103" s="45">
        <v>-1</v>
      </c>
      <c r="AG103" s="45">
        <v>350</v>
      </c>
      <c r="AH103" s="45">
        <v>350</v>
      </c>
      <c r="AI103" s="45"/>
      <c r="AJ103" s="45">
        <v>1.25</v>
      </c>
      <c r="AK103" s="45">
        <v>1.25</v>
      </c>
      <c r="AL103" s="45"/>
      <c r="AM103" s="45">
        <v>0</v>
      </c>
      <c r="AN103" s="45">
        <v>350</v>
      </c>
      <c r="AO103" s="45"/>
      <c r="AP103" s="45">
        <v>12</v>
      </c>
      <c r="AQ103" s="45">
        <v>300</v>
      </c>
      <c r="AR103" s="45"/>
      <c r="AS103" s="48"/>
      <c r="AT103" s="48"/>
      <c r="AU103" s="48"/>
      <c r="AV103" s="49" t="s">
        <v>20</v>
      </c>
      <c r="AW103" s="40"/>
      <c r="AX103" s="40"/>
      <c r="AY103" s="40"/>
      <c r="AZ103" s="40"/>
      <c r="BA103" s="40"/>
      <c r="BB103" s="40"/>
      <c r="BC103" s="51"/>
      <c r="BD103" s="51"/>
      <c r="BE103" s="51"/>
      <c r="BF103" s="51"/>
      <c r="BG103" s="51"/>
      <c r="BH103" s="51"/>
      <c r="BI103" s="51"/>
      <c r="BJ103" s="51"/>
      <c r="BK103" s="51"/>
      <c r="BL103" s="51"/>
      <c r="BM103" s="51"/>
      <c r="BN103" s="51"/>
      <c r="BO103" s="51"/>
      <c r="BP103" s="51"/>
      <c r="BQ103" s="51"/>
      <c r="BR103" s="51"/>
      <c r="BS103" s="51"/>
      <c r="BT103" s="51"/>
      <c r="BU103" s="51"/>
      <c r="BV103" s="51"/>
      <c r="BW103" s="50">
        <v>820</v>
      </c>
      <c r="BX103" s="50">
        <v>920</v>
      </c>
      <c r="BY103" s="50">
        <v>1000</v>
      </c>
      <c r="BZ103" s="50">
        <v>1130</v>
      </c>
      <c r="CA103" s="50">
        <v>1230</v>
      </c>
      <c r="CB103" s="50">
        <v>1430</v>
      </c>
      <c r="CC103" s="50">
        <v>1640</v>
      </c>
      <c r="CD103" s="50">
        <v>1840</v>
      </c>
      <c r="CE103" s="50">
        <v>2040</v>
      </c>
      <c r="CF103" s="50">
        <v>2250</v>
      </c>
      <c r="CG103" s="50">
        <v>2450</v>
      </c>
      <c r="CH103" s="50">
        <v>2580</v>
      </c>
      <c r="CI103" s="50">
        <v>3010</v>
      </c>
      <c r="CJ103" s="50">
        <v>3520</v>
      </c>
      <c r="CK103" s="50">
        <v>4010</v>
      </c>
      <c r="CL103" s="50">
        <v>4520</v>
      </c>
      <c r="CM103" s="50">
        <v>5020</v>
      </c>
      <c r="CN103" s="50">
        <v>5510</v>
      </c>
      <c r="CO103" s="51"/>
      <c r="CP103" s="51"/>
      <c r="CQ103" s="50"/>
      <c r="CR103" s="50"/>
      <c r="CS103" s="50"/>
      <c r="CT103" s="50"/>
      <c r="CU103" s="50"/>
      <c r="CV103" s="50"/>
      <c r="CW103" s="50"/>
      <c r="CX103" s="50"/>
      <c r="CY103" s="50"/>
      <c r="CZ103" s="50"/>
      <c r="DA103" s="50"/>
      <c r="DB103" s="50"/>
      <c r="DC103" s="50"/>
      <c r="DD103" s="50"/>
      <c r="DE103" s="50"/>
      <c r="DF103" s="50"/>
      <c r="DG103" s="50"/>
      <c r="DH103" s="50"/>
      <c r="DI103" s="50"/>
      <c r="DJ103" s="50"/>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v>300</v>
      </c>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v>1203000</v>
      </c>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v>0</v>
      </c>
      <c r="IB103" s="45">
        <v>1203000</v>
      </c>
      <c r="IC103" s="45"/>
      <c r="ID103" s="52" t="s">
        <v>21</v>
      </c>
      <c r="IE103" s="52" t="s">
        <v>21</v>
      </c>
      <c r="IF103" s="52" t="s">
        <v>21</v>
      </c>
      <c r="IG103" s="52" t="s">
        <v>21</v>
      </c>
      <c r="IH103" s="52" t="s">
        <v>21</v>
      </c>
      <c r="II103" s="52" t="s">
        <v>21</v>
      </c>
      <c r="IJ103" s="52" t="s">
        <v>21</v>
      </c>
      <c r="IK103" s="52" t="s">
        <v>21</v>
      </c>
      <c r="IL103" s="52" t="s">
        <v>21</v>
      </c>
      <c r="IM103" s="52" t="s">
        <v>21</v>
      </c>
      <c r="IN103" s="52" t="s">
        <v>21</v>
      </c>
      <c r="IO103" s="52" t="s">
        <v>21</v>
      </c>
      <c r="IP103" s="52" t="s">
        <v>21</v>
      </c>
      <c r="IQ103" s="52" t="s">
        <v>21</v>
      </c>
      <c r="IR103" s="52" t="s">
        <v>21</v>
      </c>
      <c r="IS103" s="52" t="s">
        <v>21</v>
      </c>
      <c r="IT103" s="52" t="s">
        <v>21</v>
      </c>
      <c r="IU103" s="52" t="s">
        <v>21</v>
      </c>
      <c r="IV103" s="52" t="s">
        <v>21</v>
      </c>
      <c r="IW103" s="52" t="s">
        <v>21</v>
      </c>
      <c r="IX103" s="52" t="s">
        <v>22</v>
      </c>
      <c r="IY103" s="52" t="s">
        <v>22</v>
      </c>
      <c r="IZ103" s="52" t="s">
        <v>22</v>
      </c>
      <c r="JA103" s="52" t="s">
        <v>22</v>
      </c>
      <c r="JB103" s="52" t="s">
        <v>22</v>
      </c>
      <c r="JC103" s="52" t="s">
        <v>22</v>
      </c>
      <c r="JD103" s="52" t="s">
        <v>22</v>
      </c>
      <c r="JE103" s="52" t="s">
        <v>22</v>
      </c>
      <c r="JF103" s="52" t="s">
        <v>22</v>
      </c>
      <c r="JG103" s="52" t="s">
        <v>22</v>
      </c>
      <c r="JH103" s="52" t="s">
        <v>22</v>
      </c>
      <c r="JI103" s="52" t="s">
        <v>22</v>
      </c>
      <c r="JJ103" s="52" t="s">
        <v>22</v>
      </c>
      <c r="JK103" s="52" t="s">
        <v>22</v>
      </c>
      <c r="JL103" s="52" t="s">
        <v>1</v>
      </c>
      <c r="JM103" s="52" t="s">
        <v>22</v>
      </c>
      <c r="JN103" s="52" t="s">
        <v>22</v>
      </c>
      <c r="JO103" s="52" t="s">
        <v>22</v>
      </c>
      <c r="JP103" s="52" t="s">
        <v>21</v>
      </c>
      <c r="JQ103" s="52" t="s">
        <v>21</v>
      </c>
      <c r="JR103" s="52"/>
      <c r="JS103" s="52"/>
      <c r="JT103" s="52"/>
      <c r="JU103" s="52"/>
      <c r="JV103" s="52"/>
      <c r="JW103" s="52"/>
      <c r="JX103" s="52"/>
      <c r="JY103" s="52"/>
      <c r="JZ103" s="52"/>
      <c r="KA103" s="52"/>
      <c r="KB103" s="52"/>
      <c r="KC103" s="52"/>
      <c r="KD103" s="52"/>
      <c r="KE103" s="52"/>
      <c r="KF103" s="52"/>
      <c r="KG103" s="52"/>
      <c r="KH103" s="52"/>
      <c r="KI103" s="52"/>
      <c r="KJ103" s="52"/>
      <c r="KK103" s="52"/>
      <c r="KL103" s="52"/>
      <c r="KM103" s="52"/>
      <c r="KN103" s="52"/>
    </row>
    <row r="104" spans="1:300">
      <c r="A104" s="46">
        <v>3</v>
      </c>
      <c r="B104" s="43" t="s">
        <v>123</v>
      </c>
      <c r="C104" s="43"/>
      <c r="D104" s="43"/>
      <c r="E104" s="40" t="s">
        <v>69</v>
      </c>
      <c r="F104" s="43" t="s">
        <v>172</v>
      </c>
      <c r="G104" s="43" t="s">
        <v>173</v>
      </c>
      <c r="H104" s="43" t="s">
        <v>174</v>
      </c>
      <c r="I104" s="43" t="s">
        <v>175</v>
      </c>
      <c r="J104" s="43" t="s">
        <v>176</v>
      </c>
      <c r="K104" s="43">
        <v>3320</v>
      </c>
      <c r="L104" s="43" t="s">
        <v>189</v>
      </c>
      <c r="M104" s="43" t="s">
        <v>178</v>
      </c>
      <c r="N104" s="43" t="s">
        <v>190</v>
      </c>
      <c r="O104" s="43" t="s">
        <v>191</v>
      </c>
      <c r="P104" s="43" t="s">
        <v>192</v>
      </c>
      <c r="Q104" s="43" t="s">
        <v>193</v>
      </c>
      <c r="R104" s="43" t="s">
        <v>183</v>
      </c>
      <c r="S104" s="43" t="s">
        <v>184</v>
      </c>
      <c r="T104" s="47" t="s">
        <v>33</v>
      </c>
      <c r="U104" s="47">
        <v>1</v>
      </c>
      <c r="V104" s="43"/>
      <c r="W104" s="40"/>
      <c r="X104" s="40"/>
      <c r="Y104" s="46"/>
      <c r="Z104" s="40">
        <v>350</v>
      </c>
      <c r="AA104" s="40">
        <v>2.2600000000000002</v>
      </c>
      <c r="AB104" s="40">
        <v>288</v>
      </c>
      <c r="AC104" s="40">
        <v>280</v>
      </c>
      <c r="AD104" s="45">
        <v>0</v>
      </c>
      <c r="AE104" s="45">
        <v>350</v>
      </c>
      <c r="AF104" s="45">
        <v>-1</v>
      </c>
      <c r="AG104" s="45">
        <v>700</v>
      </c>
      <c r="AH104" s="45">
        <v>350</v>
      </c>
      <c r="AI104" s="45"/>
      <c r="AJ104" s="45">
        <v>4.5200000000000005</v>
      </c>
      <c r="AK104" s="45">
        <v>2.2600000000000002</v>
      </c>
      <c r="AL104" s="45"/>
      <c r="AM104" s="45">
        <v>0</v>
      </c>
      <c r="AN104" s="45">
        <v>350</v>
      </c>
      <c r="AO104" s="45"/>
      <c r="AP104" s="45">
        <v>288</v>
      </c>
      <c r="AQ104" s="45">
        <v>288</v>
      </c>
      <c r="AR104" s="45"/>
      <c r="AS104" s="48"/>
      <c r="AT104" s="48"/>
      <c r="AU104" s="48"/>
      <c r="AV104" s="49" t="s">
        <v>20</v>
      </c>
      <c r="AW104" s="40"/>
      <c r="AX104" s="40"/>
      <c r="AY104" s="40"/>
      <c r="AZ104" s="40"/>
      <c r="BA104" s="40"/>
      <c r="BB104" s="40"/>
      <c r="BC104" s="50">
        <v>20000</v>
      </c>
      <c r="BD104" s="50">
        <v>19000</v>
      </c>
      <c r="BE104" s="50">
        <v>22000</v>
      </c>
      <c r="BF104" s="50">
        <v>21000</v>
      </c>
      <c r="BG104" s="50">
        <v>32000</v>
      </c>
      <c r="BH104" s="50">
        <v>31000</v>
      </c>
      <c r="BI104" s="51"/>
      <c r="BJ104" s="51"/>
      <c r="BK104" s="51"/>
      <c r="BL104" s="51"/>
      <c r="BM104" s="51"/>
      <c r="BN104" s="51"/>
      <c r="BO104" s="51"/>
      <c r="BP104" s="51"/>
      <c r="BQ104" s="51"/>
      <c r="BR104" s="51"/>
      <c r="BS104" s="51"/>
      <c r="BT104" s="51"/>
      <c r="BU104" s="51"/>
      <c r="BV104" s="51"/>
      <c r="BW104" s="50">
        <v>861</v>
      </c>
      <c r="BX104" s="50">
        <v>966</v>
      </c>
      <c r="BY104" s="50">
        <v>1050</v>
      </c>
      <c r="BZ104" s="50">
        <v>1186.5</v>
      </c>
      <c r="CA104" s="50">
        <v>1291.5</v>
      </c>
      <c r="CB104" s="50">
        <v>1501.5</v>
      </c>
      <c r="CC104" s="50">
        <v>1722</v>
      </c>
      <c r="CD104" s="50">
        <v>1932</v>
      </c>
      <c r="CE104" s="50">
        <v>2142</v>
      </c>
      <c r="CF104" s="50">
        <v>2362.5</v>
      </c>
      <c r="CG104" s="50">
        <v>2572.5</v>
      </c>
      <c r="CH104" s="50">
        <v>2709</v>
      </c>
      <c r="CI104" s="50">
        <v>3160.5</v>
      </c>
      <c r="CJ104" s="50">
        <v>3696</v>
      </c>
      <c r="CK104" s="50">
        <v>4210.5</v>
      </c>
      <c r="CL104" s="50">
        <v>4746</v>
      </c>
      <c r="CM104" s="50">
        <v>5271</v>
      </c>
      <c r="CN104" s="50">
        <v>5785.5</v>
      </c>
      <c r="CO104" s="51"/>
      <c r="CP104" s="51"/>
      <c r="CQ104" s="50"/>
      <c r="CR104" s="50"/>
      <c r="CS104" s="50"/>
      <c r="CT104" s="50"/>
      <c r="CU104" s="50"/>
      <c r="CV104" s="50"/>
      <c r="CW104" s="50"/>
      <c r="CX104" s="50"/>
      <c r="CY104" s="50"/>
      <c r="CZ104" s="50"/>
      <c r="DA104" s="50"/>
      <c r="DB104" s="50"/>
      <c r="DC104" s="50"/>
      <c r="DD104" s="50"/>
      <c r="DE104" s="50"/>
      <c r="DF104" s="50"/>
      <c r="DG104" s="50"/>
      <c r="DH104" s="50"/>
      <c r="DI104" s="50"/>
      <c r="DJ104" s="50"/>
      <c r="DK104" s="45">
        <v>288</v>
      </c>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v>288</v>
      </c>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v>5760000</v>
      </c>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v>1212624</v>
      </c>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v>5760000</v>
      </c>
      <c r="IB104" s="45">
        <v>1212624</v>
      </c>
      <c r="IC104" s="45"/>
      <c r="ID104" s="52" t="s">
        <v>1</v>
      </c>
      <c r="IE104" s="52" t="s">
        <v>22</v>
      </c>
      <c r="IF104" s="52" t="s">
        <v>22</v>
      </c>
      <c r="IG104" s="52" t="s">
        <v>22</v>
      </c>
      <c r="IH104" s="52" t="s">
        <v>22</v>
      </c>
      <c r="II104" s="52" t="s">
        <v>22</v>
      </c>
      <c r="IJ104" s="52" t="s">
        <v>21</v>
      </c>
      <c r="IK104" s="52" t="s">
        <v>21</v>
      </c>
      <c r="IL104" s="52" t="s">
        <v>21</v>
      </c>
      <c r="IM104" s="52" t="s">
        <v>21</v>
      </c>
      <c r="IN104" s="52" t="s">
        <v>21</v>
      </c>
      <c r="IO104" s="52" t="s">
        <v>21</v>
      </c>
      <c r="IP104" s="52" t="s">
        <v>21</v>
      </c>
      <c r="IQ104" s="52" t="s">
        <v>21</v>
      </c>
      <c r="IR104" s="52" t="s">
        <v>21</v>
      </c>
      <c r="IS104" s="52" t="s">
        <v>21</v>
      </c>
      <c r="IT104" s="52" t="s">
        <v>21</v>
      </c>
      <c r="IU104" s="52" t="s">
        <v>21</v>
      </c>
      <c r="IV104" s="52" t="s">
        <v>21</v>
      </c>
      <c r="IW104" s="52" t="s">
        <v>21</v>
      </c>
      <c r="IX104" s="52" t="s">
        <v>22</v>
      </c>
      <c r="IY104" s="52" t="s">
        <v>22</v>
      </c>
      <c r="IZ104" s="52" t="s">
        <v>22</v>
      </c>
      <c r="JA104" s="52" t="s">
        <v>22</v>
      </c>
      <c r="JB104" s="52" t="s">
        <v>22</v>
      </c>
      <c r="JC104" s="52" t="s">
        <v>22</v>
      </c>
      <c r="JD104" s="52" t="s">
        <v>22</v>
      </c>
      <c r="JE104" s="52" t="s">
        <v>22</v>
      </c>
      <c r="JF104" s="52" t="s">
        <v>22</v>
      </c>
      <c r="JG104" s="52" t="s">
        <v>22</v>
      </c>
      <c r="JH104" s="52" t="s">
        <v>22</v>
      </c>
      <c r="JI104" s="52" t="s">
        <v>22</v>
      </c>
      <c r="JJ104" s="52" t="s">
        <v>22</v>
      </c>
      <c r="JK104" s="52" t="s">
        <v>22</v>
      </c>
      <c r="JL104" s="52" t="s">
        <v>1</v>
      </c>
      <c r="JM104" s="52" t="s">
        <v>22</v>
      </c>
      <c r="JN104" s="52" t="s">
        <v>22</v>
      </c>
      <c r="JO104" s="52" t="s">
        <v>22</v>
      </c>
      <c r="JP104" s="52" t="s">
        <v>21</v>
      </c>
      <c r="JQ104" s="52" t="s">
        <v>21</v>
      </c>
      <c r="JR104" s="52"/>
      <c r="JS104" s="52"/>
      <c r="JT104" s="52"/>
      <c r="JU104" s="52"/>
      <c r="JV104" s="52"/>
      <c r="JW104" s="52"/>
      <c r="JX104" s="52"/>
      <c r="JY104" s="52"/>
      <c r="JZ104" s="52"/>
      <c r="KA104" s="52"/>
      <c r="KB104" s="52"/>
      <c r="KC104" s="52"/>
      <c r="KD104" s="52"/>
      <c r="KE104" s="52"/>
      <c r="KF104" s="52"/>
      <c r="KG104" s="52"/>
      <c r="KH104" s="52"/>
      <c r="KI104" s="52"/>
      <c r="KJ104" s="52"/>
      <c r="KK104" s="52"/>
      <c r="KL104" s="52"/>
      <c r="KM104" s="52"/>
      <c r="KN104" s="52"/>
    </row>
    <row r="105" spans="1:300">
      <c r="A105" s="46">
        <v>4</v>
      </c>
      <c r="B105" s="43" t="s">
        <v>123</v>
      </c>
      <c r="C105" s="43"/>
      <c r="D105" s="43"/>
      <c r="E105" s="40" t="s">
        <v>69</v>
      </c>
      <c r="F105" s="43" t="s">
        <v>172</v>
      </c>
      <c r="G105" s="43" t="s">
        <v>173</v>
      </c>
      <c r="H105" s="43" t="s">
        <v>174</v>
      </c>
      <c r="I105" s="43" t="s">
        <v>175</v>
      </c>
      <c r="J105" s="43" t="s">
        <v>176</v>
      </c>
      <c r="K105" s="43">
        <v>3323</v>
      </c>
      <c r="L105" s="43" t="s">
        <v>194</v>
      </c>
      <c r="M105" s="43" t="s">
        <v>178</v>
      </c>
      <c r="N105" s="43" t="s">
        <v>195</v>
      </c>
      <c r="O105" s="43" t="s">
        <v>196</v>
      </c>
      <c r="P105" s="43" t="s">
        <v>197</v>
      </c>
      <c r="Q105" s="43" t="s">
        <v>193</v>
      </c>
      <c r="R105" s="43" t="s">
        <v>183</v>
      </c>
      <c r="S105" s="43" t="s">
        <v>184</v>
      </c>
      <c r="T105" s="47" t="s">
        <v>33</v>
      </c>
      <c r="U105" s="47">
        <v>1</v>
      </c>
      <c r="V105" s="43"/>
      <c r="W105" s="40"/>
      <c r="X105" s="40"/>
      <c r="Y105" s="46"/>
      <c r="Z105" s="40">
        <v>350</v>
      </c>
      <c r="AA105" s="40">
        <v>2.2600000000000002</v>
      </c>
      <c r="AB105" s="40">
        <v>288</v>
      </c>
      <c r="AC105" s="40">
        <v>280</v>
      </c>
      <c r="AD105" s="45">
        <v>0</v>
      </c>
      <c r="AE105" s="45">
        <v>350</v>
      </c>
      <c r="AF105" s="45">
        <v>-1</v>
      </c>
      <c r="AG105" s="45">
        <v>350</v>
      </c>
      <c r="AH105" s="45">
        <v>350</v>
      </c>
      <c r="AI105" s="45"/>
      <c r="AJ105" s="45">
        <v>2.2600000000000002</v>
      </c>
      <c r="AK105" s="45">
        <v>2.2600000000000002</v>
      </c>
      <c r="AL105" s="45"/>
      <c r="AM105" s="45">
        <v>0</v>
      </c>
      <c r="AN105" s="45">
        <v>350</v>
      </c>
      <c r="AO105" s="45"/>
      <c r="AP105" s="45">
        <v>0</v>
      </c>
      <c r="AQ105" s="45">
        <v>288</v>
      </c>
      <c r="AR105" s="45"/>
      <c r="AS105" s="48"/>
      <c r="AT105" s="48"/>
      <c r="AU105" s="48"/>
      <c r="AV105" s="49" t="s">
        <v>20</v>
      </c>
      <c r="AW105" s="40"/>
      <c r="AX105" s="40"/>
      <c r="AY105" s="40"/>
      <c r="AZ105" s="40"/>
      <c r="BA105" s="40"/>
      <c r="BB105" s="40"/>
      <c r="BC105" s="51"/>
      <c r="BD105" s="51"/>
      <c r="BE105" s="51"/>
      <c r="BF105" s="51"/>
      <c r="BG105" s="51"/>
      <c r="BH105" s="51"/>
      <c r="BI105" s="51"/>
      <c r="BJ105" s="51"/>
      <c r="BK105" s="51"/>
      <c r="BL105" s="51"/>
      <c r="BM105" s="51"/>
      <c r="BN105" s="51"/>
      <c r="BO105" s="51"/>
      <c r="BP105" s="51"/>
      <c r="BQ105" s="51"/>
      <c r="BR105" s="51"/>
      <c r="BS105" s="51"/>
      <c r="BT105" s="51"/>
      <c r="BU105" s="51"/>
      <c r="BV105" s="51"/>
      <c r="BW105" s="50">
        <v>861</v>
      </c>
      <c r="BX105" s="50">
        <v>966</v>
      </c>
      <c r="BY105" s="50">
        <v>1050</v>
      </c>
      <c r="BZ105" s="50">
        <v>1186.5</v>
      </c>
      <c r="CA105" s="50">
        <v>1291.5</v>
      </c>
      <c r="CB105" s="50">
        <v>1501.5</v>
      </c>
      <c r="CC105" s="50">
        <v>1722</v>
      </c>
      <c r="CD105" s="50">
        <v>1932</v>
      </c>
      <c r="CE105" s="50">
        <v>2142</v>
      </c>
      <c r="CF105" s="50">
        <v>2362.5</v>
      </c>
      <c r="CG105" s="50">
        <v>2572.5</v>
      </c>
      <c r="CH105" s="50">
        <v>2709</v>
      </c>
      <c r="CI105" s="50">
        <v>3160.5</v>
      </c>
      <c r="CJ105" s="50">
        <v>3696</v>
      </c>
      <c r="CK105" s="50">
        <v>4210.5</v>
      </c>
      <c r="CL105" s="50">
        <v>4746</v>
      </c>
      <c r="CM105" s="50">
        <v>5271</v>
      </c>
      <c r="CN105" s="50">
        <v>5785.5</v>
      </c>
      <c r="CO105" s="51"/>
      <c r="CP105" s="51"/>
      <c r="CQ105" s="50"/>
      <c r="CR105" s="50"/>
      <c r="CS105" s="50"/>
      <c r="CT105" s="50"/>
      <c r="CU105" s="50"/>
      <c r="CV105" s="50"/>
      <c r="CW105" s="50"/>
      <c r="CX105" s="50"/>
      <c r="CY105" s="50"/>
      <c r="CZ105" s="50"/>
      <c r="DA105" s="50"/>
      <c r="DB105" s="50"/>
      <c r="DC105" s="50"/>
      <c r="DD105" s="50"/>
      <c r="DE105" s="50"/>
      <c r="DF105" s="50"/>
      <c r="DG105" s="50"/>
      <c r="DH105" s="50"/>
      <c r="DI105" s="50"/>
      <c r="DJ105" s="50"/>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v>288</v>
      </c>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v>1212624</v>
      </c>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v>0</v>
      </c>
      <c r="IB105" s="45">
        <v>1212624</v>
      </c>
      <c r="IC105" s="45"/>
      <c r="ID105" s="52" t="s">
        <v>21</v>
      </c>
      <c r="IE105" s="52" t="s">
        <v>21</v>
      </c>
      <c r="IF105" s="52" t="s">
        <v>21</v>
      </c>
      <c r="IG105" s="52" t="s">
        <v>21</v>
      </c>
      <c r="IH105" s="52" t="s">
        <v>21</v>
      </c>
      <c r="II105" s="52" t="s">
        <v>21</v>
      </c>
      <c r="IJ105" s="52" t="s">
        <v>21</v>
      </c>
      <c r="IK105" s="52" t="s">
        <v>21</v>
      </c>
      <c r="IL105" s="52" t="s">
        <v>21</v>
      </c>
      <c r="IM105" s="52" t="s">
        <v>21</v>
      </c>
      <c r="IN105" s="52" t="s">
        <v>21</v>
      </c>
      <c r="IO105" s="52" t="s">
        <v>21</v>
      </c>
      <c r="IP105" s="52" t="s">
        <v>21</v>
      </c>
      <c r="IQ105" s="52" t="s">
        <v>21</v>
      </c>
      <c r="IR105" s="52" t="s">
        <v>21</v>
      </c>
      <c r="IS105" s="52" t="s">
        <v>21</v>
      </c>
      <c r="IT105" s="52" t="s">
        <v>21</v>
      </c>
      <c r="IU105" s="52" t="s">
        <v>21</v>
      </c>
      <c r="IV105" s="52" t="s">
        <v>21</v>
      </c>
      <c r="IW105" s="52" t="s">
        <v>21</v>
      </c>
      <c r="IX105" s="52" t="s">
        <v>22</v>
      </c>
      <c r="IY105" s="52" t="s">
        <v>22</v>
      </c>
      <c r="IZ105" s="52" t="s">
        <v>22</v>
      </c>
      <c r="JA105" s="52" t="s">
        <v>22</v>
      </c>
      <c r="JB105" s="52" t="s">
        <v>22</v>
      </c>
      <c r="JC105" s="52" t="s">
        <v>22</v>
      </c>
      <c r="JD105" s="52" t="s">
        <v>22</v>
      </c>
      <c r="JE105" s="52" t="s">
        <v>22</v>
      </c>
      <c r="JF105" s="52" t="s">
        <v>22</v>
      </c>
      <c r="JG105" s="52" t="s">
        <v>22</v>
      </c>
      <c r="JH105" s="52" t="s">
        <v>22</v>
      </c>
      <c r="JI105" s="52" t="s">
        <v>22</v>
      </c>
      <c r="JJ105" s="52" t="s">
        <v>22</v>
      </c>
      <c r="JK105" s="52" t="s">
        <v>22</v>
      </c>
      <c r="JL105" s="52" t="s">
        <v>1</v>
      </c>
      <c r="JM105" s="52" t="s">
        <v>22</v>
      </c>
      <c r="JN105" s="52" t="s">
        <v>22</v>
      </c>
      <c r="JO105" s="52" t="s">
        <v>22</v>
      </c>
      <c r="JP105" s="52" t="s">
        <v>21</v>
      </c>
      <c r="JQ105" s="52" t="s">
        <v>21</v>
      </c>
      <c r="JR105" s="52"/>
      <c r="JS105" s="52"/>
      <c r="JT105" s="52"/>
      <c r="JU105" s="52"/>
      <c r="JV105" s="52"/>
      <c r="JW105" s="52"/>
      <c r="JX105" s="52"/>
      <c r="JY105" s="52"/>
      <c r="JZ105" s="52"/>
      <c r="KA105" s="52"/>
      <c r="KB105" s="52"/>
      <c r="KC105" s="52"/>
      <c r="KD105" s="52"/>
      <c r="KE105" s="52"/>
      <c r="KF105" s="52"/>
      <c r="KG105" s="52"/>
      <c r="KH105" s="52"/>
      <c r="KI105" s="52"/>
      <c r="KJ105" s="52"/>
      <c r="KK105" s="52"/>
      <c r="KL105" s="52"/>
      <c r="KM105" s="52"/>
      <c r="KN105" s="52"/>
    </row>
    <row r="106" spans="1:300">
      <c r="A106" s="46">
        <v>5</v>
      </c>
      <c r="B106" s="43" t="s">
        <v>124</v>
      </c>
      <c r="C106" s="43"/>
      <c r="D106" s="43"/>
      <c r="E106" s="40" t="s">
        <v>69</v>
      </c>
      <c r="F106" s="43" t="s">
        <v>172</v>
      </c>
      <c r="G106" s="43" t="s">
        <v>173</v>
      </c>
      <c r="H106" s="43" t="s">
        <v>174</v>
      </c>
      <c r="I106" s="43" t="s">
        <v>175</v>
      </c>
      <c r="J106" s="43" t="s">
        <v>176</v>
      </c>
      <c r="K106" s="43">
        <v>3414</v>
      </c>
      <c r="L106" s="43" t="s">
        <v>198</v>
      </c>
      <c r="M106" s="43" t="s">
        <v>178</v>
      </c>
      <c r="N106" s="43" t="s">
        <v>199</v>
      </c>
      <c r="O106" s="43" t="s">
        <v>200</v>
      </c>
      <c r="P106" s="43" t="s">
        <v>201</v>
      </c>
      <c r="Q106" s="43" t="s">
        <v>202</v>
      </c>
      <c r="R106" s="43" t="s">
        <v>183</v>
      </c>
      <c r="S106" s="43" t="s">
        <v>184</v>
      </c>
      <c r="T106" s="47" t="s">
        <v>33</v>
      </c>
      <c r="U106" s="47">
        <v>1</v>
      </c>
      <c r="V106" s="43"/>
      <c r="W106" s="40"/>
      <c r="X106" s="40"/>
      <c r="Y106" s="46"/>
      <c r="Z106" s="40">
        <v>250</v>
      </c>
      <c r="AA106" s="40">
        <v>2.3542857142857145</v>
      </c>
      <c r="AB106" s="40">
        <v>288</v>
      </c>
      <c r="AC106" s="40">
        <v>280</v>
      </c>
      <c r="AD106" s="45">
        <v>0</v>
      </c>
      <c r="AE106" s="45">
        <v>250</v>
      </c>
      <c r="AF106" s="45">
        <v>-1</v>
      </c>
      <c r="AG106" s="45">
        <v>950</v>
      </c>
      <c r="AH106" s="45">
        <v>250</v>
      </c>
      <c r="AI106" s="45"/>
      <c r="AJ106" s="45">
        <v>7.0628571428571441</v>
      </c>
      <c r="AK106" s="45">
        <v>2.3542857142857145</v>
      </c>
      <c r="AL106" s="45"/>
      <c r="AM106" s="45">
        <v>0</v>
      </c>
      <c r="AN106" s="45">
        <v>250</v>
      </c>
      <c r="AO106" s="45"/>
      <c r="AP106" s="45">
        <v>288</v>
      </c>
      <c r="AQ106" s="45">
        <v>288</v>
      </c>
      <c r="AR106" s="45"/>
      <c r="AS106" s="48"/>
      <c r="AT106" s="48"/>
      <c r="AU106" s="48"/>
      <c r="AV106" s="49" t="s">
        <v>20</v>
      </c>
      <c r="AW106" s="40"/>
      <c r="AX106" s="40"/>
      <c r="AY106" s="40"/>
      <c r="AZ106" s="40"/>
      <c r="BA106" s="40"/>
      <c r="BB106" s="40"/>
      <c r="BC106" s="50">
        <v>30000</v>
      </c>
      <c r="BD106" s="50">
        <v>28000</v>
      </c>
      <c r="BE106" s="50">
        <v>33000</v>
      </c>
      <c r="BF106" s="50">
        <v>32000</v>
      </c>
      <c r="BG106" s="50">
        <v>45000</v>
      </c>
      <c r="BH106" s="50">
        <v>43000</v>
      </c>
      <c r="BI106" s="51"/>
      <c r="BJ106" s="51"/>
      <c r="BK106" s="51"/>
      <c r="BL106" s="51"/>
      <c r="BM106" s="51"/>
      <c r="BN106" s="51"/>
      <c r="BO106" s="51"/>
      <c r="BP106" s="51"/>
      <c r="BQ106" s="51"/>
      <c r="BR106" s="51"/>
      <c r="BS106" s="51"/>
      <c r="BT106" s="51"/>
      <c r="BU106" s="51"/>
      <c r="BV106" s="51"/>
      <c r="BW106" s="50">
        <v>1230</v>
      </c>
      <c r="BX106" s="50">
        <v>1380</v>
      </c>
      <c r="BY106" s="50">
        <v>1500</v>
      </c>
      <c r="BZ106" s="50">
        <v>1695</v>
      </c>
      <c r="CA106" s="50">
        <v>1845</v>
      </c>
      <c r="CB106" s="50">
        <v>2145</v>
      </c>
      <c r="CC106" s="50">
        <v>2460</v>
      </c>
      <c r="CD106" s="50">
        <v>2760</v>
      </c>
      <c r="CE106" s="50">
        <v>3060</v>
      </c>
      <c r="CF106" s="50">
        <v>3375</v>
      </c>
      <c r="CG106" s="50">
        <v>3675</v>
      </c>
      <c r="CH106" s="50">
        <v>3870</v>
      </c>
      <c r="CI106" s="50">
        <v>4515</v>
      </c>
      <c r="CJ106" s="50">
        <v>5280</v>
      </c>
      <c r="CK106" s="50">
        <v>6015</v>
      </c>
      <c r="CL106" s="50">
        <v>6780</v>
      </c>
      <c r="CM106" s="50">
        <v>7530</v>
      </c>
      <c r="CN106" s="50">
        <v>8265</v>
      </c>
      <c r="CO106" s="51"/>
      <c r="CP106" s="51"/>
      <c r="CQ106" s="50"/>
      <c r="CR106" s="50"/>
      <c r="CS106" s="50"/>
      <c r="CT106" s="50"/>
      <c r="CU106" s="50"/>
      <c r="CV106" s="50"/>
      <c r="CW106" s="50"/>
      <c r="CX106" s="50"/>
      <c r="CY106" s="50"/>
      <c r="CZ106" s="50"/>
      <c r="DA106" s="50"/>
      <c r="DB106" s="50"/>
      <c r="DC106" s="50"/>
      <c r="DD106" s="50"/>
      <c r="DE106" s="50"/>
      <c r="DF106" s="50"/>
      <c r="DG106" s="50"/>
      <c r="DH106" s="50"/>
      <c r="DI106" s="50"/>
      <c r="DJ106" s="50"/>
      <c r="DK106" s="45">
        <v>400</v>
      </c>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v>288</v>
      </c>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v>12000000</v>
      </c>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v>1300320</v>
      </c>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v>12000000</v>
      </c>
      <c r="IB106" s="45">
        <v>1300320</v>
      </c>
      <c r="IC106" s="45"/>
      <c r="ID106" s="52" t="s">
        <v>1</v>
      </c>
      <c r="IE106" s="52" t="s">
        <v>22</v>
      </c>
      <c r="IF106" s="52" t="s">
        <v>22</v>
      </c>
      <c r="IG106" s="52" t="s">
        <v>22</v>
      </c>
      <c r="IH106" s="52" t="s">
        <v>22</v>
      </c>
      <c r="II106" s="52" t="s">
        <v>22</v>
      </c>
      <c r="IJ106" s="52" t="s">
        <v>21</v>
      </c>
      <c r="IK106" s="52" t="s">
        <v>21</v>
      </c>
      <c r="IL106" s="52" t="s">
        <v>21</v>
      </c>
      <c r="IM106" s="52" t="s">
        <v>21</v>
      </c>
      <c r="IN106" s="52" t="s">
        <v>21</v>
      </c>
      <c r="IO106" s="52" t="s">
        <v>21</v>
      </c>
      <c r="IP106" s="52" t="s">
        <v>21</v>
      </c>
      <c r="IQ106" s="52" t="s">
        <v>21</v>
      </c>
      <c r="IR106" s="52" t="s">
        <v>21</v>
      </c>
      <c r="IS106" s="52" t="s">
        <v>21</v>
      </c>
      <c r="IT106" s="52" t="s">
        <v>21</v>
      </c>
      <c r="IU106" s="52" t="s">
        <v>21</v>
      </c>
      <c r="IV106" s="52" t="s">
        <v>21</v>
      </c>
      <c r="IW106" s="52" t="s">
        <v>21</v>
      </c>
      <c r="IX106" s="52" t="s">
        <v>22</v>
      </c>
      <c r="IY106" s="52" t="s">
        <v>22</v>
      </c>
      <c r="IZ106" s="52" t="s">
        <v>22</v>
      </c>
      <c r="JA106" s="52" t="s">
        <v>22</v>
      </c>
      <c r="JB106" s="52" t="s">
        <v>22</v>
      </c>
      <c r="JC106" s="52" t="s">
        <v>22</v>
      </c>
      <c r="JD106" s="52" t="s">
        <v>22</v>
      </c>
      <c r="JE106" s="52" t="s">
        <v>22</v>
      </c>
      <c r="JF106" s="52" t="s">
        <v>22</v>
      </c>
      <c r="JG106" s="52" t="s">
        <v>22</v>
      </c>
      <c r="JH106" s="52" t="s">
        <v>22</v>
      </c>
      <c r="JI106" s="52" t="s">
        <v>22</v>
      </c>
      <c r="JJ106" s="52" t="s">
        <v>1</v>
      </c>
      <c r="JK106" s="52" t="s">
        <v>22</v>
      </c>
      <c r="JL106" s="52" t="s">
        <v>22</v>
      </c>
      <c r="JM106" s="52" t="s">
        <v>22</v>
      </c>
      <c r="JN106" s="52" t="s">
        <v>22</v>
      </c>
      <c r="JO106" s="52" t="s">
        <v>22</v>
      </c>
      <c r="JP106" s="52" t="s">
        <v>21</v>
      </c>
      <c r="JQ106" s="52" t="s">
        <v>21</v>
      </c>
      <c r="JR106" s="52"/>
      <c r="JS106" s="52"/>
      <c r="JT106" s="52"/>
      <c r="JU106" s="52"/>
      <c r="JV106" s="52"/>
      <c r="JW106" s="52"/>
      <c r="JX106" s="52"/>
      <c r="JY106" s="52"/>
      <c r="JZ106" s="52"/>
      <c r="KA106" s="52"/>
      <c r="KB106" s="52"/>
      <c r="KC106" s="52"/>
      <c r="KD106" s="52"/>
      <c r="KE106" s="52"/>
      <c r="KF106" s="52"/>
      <c r="KG106" s="52"/>
      <c r="KH106" s="52"/>
      <c r="KI106" s="52"/>
      <c r="KJ106" s="52"/>
      <c r="KK106" s="52"/>
      <c r="KL106" s="52"/>
      <c r="KM106" s="52"/>
      <c r="KN106" s="52"/>
    </row>
    <row r="107" spans="1:300">
      <c r="A107" s="46">
        <v>6</v>
      </c>
      <c r="B107" s="43" t="s">
        <v>124</v>
      </c>
      <c r="C107" s="43"/>
      <c r="D107" s="43"/>
      <c r="E107" s="40" t="s">
        <v>69</v>
      </c>
      <c r="F107" s="43" t="s">
        <v>172</v>
      </c>
      <c r="G107" s="43" t="s">
        <v>173</v>
      </c>
      <c r="H107" s="43" t="s">
        <v>174</v>
      </c>
      <c r="I107" s="43" t="s">
        <v>175</v>
      </c>
      <c r="J107" s="43" t="s">
        <v>176</v>
      </c>
      <c r="K107" s="43">
        <v>3416</v>
      </c>
      <c r="L107" s="43" t="s">
        <v>203</v>
      </c>
      <c r="M107" s="43" t="s">
        <v>178</v>
      </c>
      <c r="N107" s="43" t="s">
        <v>204</v>
      </c>
      <c r="O107" s="43" t="s">
        <v>205</v>
      </c>
      <c r="P107" s="43" t="s">
        <v>206</v>
      </c>
      <c r="Q107" s="43" t="s">
        <v>202</v>
      </c>
      <c r="R107" s="43" t="s">
        <v>183</v>
      </c>
      <c r="S107" s="43" t="s">
        <v>184</v>
      </c>
      <c r="T107" s="47" t="s">
        <v>33</v>
      </c>
      <c r="U107" s="47">
        <v>1</v>
      </c>
      <c r="V107" s="43"/>
      <c r="W107" s="40"/>
      <c r="X107" s="40"/>
      <c r="Y107" s="46"/>
      <c r="Z107" s="40">
        <v>350</v>
      </c>
      <c r="AA107" s="40">
        <v>2.3542857142857145</v>
      </c>
      <c r="AB107" s="40">
        <v>400</v>
      </c>
      <c r="AC107" s="40">
        <v>280</v>
      </c>
      <c r="AD107" s="45">
        <v>0</v>
      </c>
      <c r="AE107" s="45">
        <v>350</v>
      </c>
      <c r="AF107" s="45">
        <v>-1</v>
      </c>
      <c r="AG107" s="45">
        <v>350</v>
      </c>
      <c r="AH107" s="45">
        <v>350</v>
      </c>
      <c r="AI107" s="45"/>
      <c r="AJ107" s="45">
        <v>2.3542857142857145</v>
      </c>
      <c r="AK107" s="45">
        <v>2.3542857142857145</v>
      </c>
      <c r="AL107" s="45"/>
      <c r="AM107" s="45">
        <v>0</v>
      </c>
      <c r="AN107" s="45">
        <v>350</v>
      </c>
      <c r="AO107" s="45"/>
      <c r="AP107" s="45">
        <v>0</v>
      </c>
      <c r="AQ107" s="45">
        <v>400</v>
      </c>
      <c r="AR107" s="45"/>
      <c r="AS107" s="48"/>
      <c r="AT107" s="48"/>
      <c r="AU107" s="48"/>
      <c r="AV107" s="49" t="s">
        <v>20</v>
      </c>
      <c r="AW107" s="40"/>
      <c r="AX107" s="40"/>
      <c r="AY107" s="40"/>
      <c r="AZ107" s="40"/>
      <c r="BA107" s="40"/>
      <c r="BB107" s="40"/>
      <c r="BC107" s="51"/>
      <c r="BD107" s="51"/>
      <c r="BE107" s="51"/>
      <c r="BF107" s="51"/>
      <c r="BG107" s="51"/>
      <c r="BH107" s="51"/>
      <c r="BI107" s="51"/>
      <c r="BJ107" s="51"/>
      <c r="BK107" s="51"/>
      <c r="BL107" s="51"/>
      <c r="BM107" s="51"/>
      <c r="BN107" s="51"/>
      <c r="BO107" s="51"/>
      <c r="BP107" s="51"/>
      <c r="BQ107" s="51"/>
      <c r="BR107" s="51"/>
      <c r="BS107" s="51"/>
      <c r="BT107" s="51"/>
      <c r="BU107" s="51"/>
      <c r="BV107" s="51"/>
      <c r="BW107" s="50">
        <v>1230</v>
      </c>
      <c r="BX107" s="50">
        <v>1380</v>
      </c>
      <c r="BY107" s="50">
        <v>1500</v>
      </c>
      <c r="BZ107" s="50">
        <v>1695</v>
      </c>
      <c r="CA107" s="50">
        <v>1845</v>
      </c>
      <c r="CB107" s="50">
        <v>2145</v>
      </c>
      <c r="CC107" s="50">
        <v>2460</v>
      </c>
      <c r="CD107" s="50">
        <v>2760</v>
      </c>
      <c r="CE107" s="50">
        <v>3060</v>
      </c>
      <c r="CF107" s="50">
        <v>3375</v>
      </c>
      <c r="CG107" s="50">
        <v>3675</v>
      </c>
      <c r="CH107" s="50">
        <v>3870</v>
      </c>
      <c r="CI107" s="50">
        <v>4515</v>
      </c>
      <c r="CJ107" s="50">
        <v>5280</v>
      </c>
      <c r="CK107" s="50">
        <v>6015</v>
      </c>
      <c r="CL107" s="50">
        <v>6780</v>
      </c>
      <c r="CM107" s="50">
        <v>7530</v>
      </c>
      <c r="CN107" s="50">
        <v>8265</v>
      </c>
      <c r="CO107" s="51"/>
      <c r="CP107" s="51"/>
      <c r="CQ107" s="50"/>
      <c r="CR107" s="50"/>
      <c r="CS107" s="50"/>
      <c r="CT107" s="50"/>
      <c r="CU107" s="50"/>
      <c r="CV107" s="50"/>
      <c r="CW107" s="50"/>
      <c r="CX107" s="50"/>
      <c r="CY107" s="50"/>
      <c r="CZ107" s="50"/>
      <c r="DA107" s="50"/>
      <c r="DB107" s="50"/>
      <c r="DC107" s="50"/>
      <c r="DD107" s="50"/>
      <c r="DE107" s="50"/>
      <c r="DF107" s="50"/>
      <c r="DG107" s="50"/>
      <c r="DH107" s="50"/>
      <c r="DI107" s="50"/>
      <c r="DJ107" s="50"/>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v>400</v>
      </c>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v>2406000</v>
      </c>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v>0</v>
      </c>
      <c r="IB107" s="45">
        <v>2406000</v>
      </c>
      <c r="IC107" s="45"/>
      <c r="ID107" s="52" t="s">
        <v>21</v>
      </c>
      <c r="IE107" s="52" t="s">
        <v>21</v>
      </c>
      <c r="IF107" s="52" t="s">
        <v>21</v>
      </c>
      <c r="IG107" s="52" t="s">
        <v>21</v>
      </c>
      <c r="IH107" s="52" t="s">
        <v>21</v>
      </c>
      <c r="II107" s="52" t="s">
        <v>21</v>
      </c>
      <c r="IJ107" s="52" t="s">
        <v>21</v>
      </c>
      <c r="IK107" s="52" t="s">
        <v>21</v>
      </c>
      <c r="IL107" s="52" t="s">
        <v>21</v>
      </c>
      <c r="IM107" s="52" t="s">
        <v>21</v>
      </c>
      <c r="IN107" s="52" t="s">
        <v>21</v>
      </c>
      <c r="IO107" s="52" t="s">
        <v>21</v>
      </c>
      <c r="IP107" s="52" t="s">
        <v>21</v>
      </c>
      <c r="IQ107" s="52" t="s">
        <v>21</v>
      </c>
      <c r="IR107" s="52" t="s">
        <v>21</v>
      </c>
      <c r="IS107" s="52" t="s">
        <v>21</v>
      </c>
      <c r="IT107" s="52" t="s">
        <v>21</v>
      </c>
      <c r="IU107" s="52" t="s">
        <v>21</v>
      </c>
      <c r="IV107" s="52" t="s">
        <v>21</v>
      </c>
      <c r="IW107" s="52" t="s">
        <v>21</v>
      </c>
      <c r="IX107" s="52" t="s">
        <v>22</v>
      </c>
      <c r="IY107" s="52" t="s">
        <v>22</v>
      </c>
      <c r="IZ107" s="52" t="s">
        <v>22</v>
      </c>
      <c r="JA107" s="52" t="s">
        <v>22</v>
      </c>
      <c r="JB107" s="52" t="s">
        <v>22</v>
      </c>
      <c r="JC107" s="52" t="s">
        <v>22</v>
      </c>
      <c r="JD107" s="52" t="s">
        <v>22</v>
      </c>
      <c r="JE107" s="52" t="s">
        <v>22</v>
      </c>
      <c r="JF107" s="52" t="s">
        <v>22</v>
      </c>
      <c r="JG107" s="52" t="s">
        <v>22</v>
      </c>
      <c r="JH107" s="52" t="s">
        <v>22</v>
      </c>
      <c r="JI107" s="52" t="s">
        <v>22</v>
      </c>
      <c r="JJ107" s="52" t="s">
        <v>22</v>
      </c>
      <c r="JK107" s="52" t="s">
        <v>22</v>
      </c>
      <c r="JL107" s="52" t="s">
        <v>1</v>
      </c>
      <c r="JM107" s="52" t="s">
        <v>22</v>
      </c>
      <c r="JN107" s="52" t="s">
        <v>22</v>
      </c>
      <c r="JO107" s="52" t="s">
        <v>22</v>
      </c>
      <c r="JP107" s="52" t="s">
        <v>21</v>
      </c>
      <c r="JQ107" s="52" t="s">
        <v>21</v>
      </c>
      <c r="JR107" s="52"/>
      <c r="JS107" s="52"/>
      <c r="JT107" s="52"/>
      <c r="JU107" s="52"/>
      <c r="JV107" s="52"/>
      <c r="JW107" s="52"/>
      <c r="JX107" s="52"/>
      <c r="JY107" s="52"/>
      <c r="JZ107" s="52"/>
      <c r="KA107" s="52"/>
      <c r="KB107" s="52"/>
      <c r="KC107" s="52"/>
      <c r="KD107" s="52"/>
      <c r="KE107" s="52"/>
      <c r="KF107" s="52"/>
      <c r="KG107" s="52"/>
      <c r="KH107" s="52"/>
      <c r="KI107" s="52"/>
      <c r="KJ107" s="52"/>
      <c r="KK107" s="52"/>
      <c r="KL107" s="52"/>
      <c r="KM107" s="52"/>
      <c r="KN107" s="52"/>
    </row>
    <row r="108" spans="1:300">
      <c r="A108" s="46">
        <v>7</v>
      </c>
      <c r="B108" s="43" t="s">
        <v>124</v>
      </c>
      <c r="C108" s="43"/>
      <c r="D108" s="43"/>
      <c r="E108" s="40" t="s">
        <v>69</v>
      </c>
      <c r="F108" s="43" t="s">
        <v>172</v>
      </c>
      <c r="G108" s="43" t="s">
        <v>173</v>
      </c>
      <c r="H108" s="43" t="s">
        <v>174</v>
      </c>
      <c r="I108" s="43" t="s">
        <v>175</v>
      </c>
      <c r="J108" s="43" t="s">
        <v>176</v>
      </c>
      <c r="K108" s="43">
        <v>3516</v>
      </c>
      <c r="L108" s="43" t="s">
        <v>207</v>
      </c>
      <c r="M108" s="43" t="s">
        <v>178</v>
      </c>
      <c r="N108" s="43" t="s">
        <v>208</v>
      </c>
      <c r="O108" s="43" t="s">
        <v>209</v>
      </c>
      <c r="P108" s="43" t="s">
        <v>210</v>
      </c>
      <c r="Q108" s="43" t="s">
        <v>202</v>
      </c>
      <c r="R108" s="43" t="s">
        <v>183</v>
      </c>
      <c r="S108" s="43" t="s">
        <v>184</v>
      </c>
      <c r="T108" s="47" t="s">
        <v>33</v>
      </c>
      <c r="U108" s="47">
        <v>1</v>
      </c>
      <c r="V108" s="43"/>
      <c r="W108" s="40"/>
      <c r="X108" s="40"/>
      <c r="Y108" s="46"/>
      <c r="Z108" s="40">
        <v>350</v>
      </c>
      <c r="AA108" s="40">
        <v>2.3542857142857145</v>
      </c>
      <c r="AB108" s="40">
        <v>288</v>
      </c>
      <c r="AC108" s="40">
        <v>280</v>
      </c>
      <c r="AD108" s="45">
        <v>0</v>
      </c>
      <c r="AE108" s="45">
        <v>350</v>
      </c>
      <c r="AF108" s="45">
        <v>-1</v>
      </c>
      <c r="AG108" s="45">
        <v>350</v>
      </c>
      <c r="AH108" s="45">
        <v>350</v>
      </c>
      <c r="AI108" s="45"/>
      <c r="AJ108" s="45">
        <v>2.3542857142857145</v>
      </c>
      <c r="AK108" s="45">
        <v>2.3542857142857145</v>
      </c>
      <c r="AL108" s="45"/>
      <c r="AM108" s="45">
        <v>0</v>
      </c>
      <c r="AN108" s="45">
        <v>350</v>
      </c>
      <c r="AO108" s="45"/>
      <c r="AP108" s="45">
        <v>112</v>
      </c>
      <c r="AQ108" s="45">
        <v>288</v>
      </c>
      <c r="AR108" s="45"/>
      <c r="AS108" s="48"/>
      <c r="AT108" s="48"/>
      <c r="AU108" s="48"/>
      <c r="AV108" s="49" t="s">
        <v>20</v>
      </c>
      <c r="AW108" s="40"/>
      <c r="AX108" s="40"/>
      <c r="AY108" s="40"/>
      <c r="AZ108" s="40"/>
      <c r="BA108" s="40"/>
      <c r="BB108" s="40"/>
      <c r="BC108" s="51"/>
      <c r="BD108" s="51"/>
      <c r="BE108" s="51"/>
      <c r="BF108" s="51"/>
      <c r="BG108" s="51"/>
      <c r="BH108" s="51"/>
      <c r="BI108" s="51"/>
      <c r="BJ108" s="51"/>
      <c r="BK108" s="51"/>
      <c r="BL108" s="51"/>
      <c r="BM108" s="51"/>
      <c r="BN108" s="51"/>
      <c r="BO108" s="51"/>
      <c r="BP108" s="51"/>
      <c r="BQ108" s="51"/>
      <c r="BR108" s="51"/>
      <c r="BS108" s="51"/>
      <c r="BT108" s="51"/>
      <c r="BU108" s="51"/>
      <c r="BV108" s="51"/>
      <c r="BW108" s="50">
        <v>1230</v>
      </c>
      <c r="BX108" s="50">
        <v>1380</v>
      </c>
      <c r="BY108" s="50">
        <v>1500</v>
      </c>
      <c r="BZ108" s="50">
        <v>1695</v>
      </c>
      <c r="CA108" s="50">
        <v>1845</v>
      </c>
      <c r="CB108" s="50">
        <v>2145</v>
      </c>
      <c r="CC108" s="50">
        <v>2460</v>
      </c>
      <c r="CD108" s="50">
        <v>2760</v>
      </c>
      <c r="CE108" s="50">
        <v>3060</v>
      </c>
      <c r="CF108" s="50">
        <v>3375</v>
      </c>
      <c r="CG108" s="50">
        <v>3675</v>
      </c>
      <c r="CH108" s="50">
        <v>3870</v>
      </c>
      <c r="CI108" s="50">
        <v>4515</v>
      </c>
      <c r="CJ108" s="50">
        <v>5280</v>
      </c>
      <c r="CK108" s="50">
        <v>6015</v>
      </c>
      <c r="CL108" s="50">
        <v>6780</v>
      </c>
      <c r="CM108" s="50">
        <v>7530</v>
      </c>
      <c r="CN108" s="50">
        <v>8265</v>
      </c>
      <c r="CO108" s="51"/>
      <c r="CP108" s="51"/>
      <c r="CQ108" s="50"/>
      <c r="CR108" s="50"/>
      <c r="CS108" s="50"/>
      <c r="CT108" s="50"/>
      <c r="CU108" s="50"/>
      <c r="CV108" s="50"/>
      <c r="CW108" s="50"/>
      <c r="CX108" s="50"/>
      <c r="CY108" s="50"/>
      <c r="CZ108" s="50"/>
      <c r="DA108" s="50"/>
      <c r="DB108" s="50"/>
      <c r="DC108" s="50"/>
      <c r="DD108" s="50"/>
      <c r="DE108" s="50"/>
      <c r="DF108" s="50"/>
      <c r="DG108" s="50"/>
      <c r="DH108" s="50"/>
      <c r="DI108" s="50"/>
      <c r="DJ108" s="50"/>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v>288</v>
      </c>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v>1732320</v>
      </c>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v>0</v>
      </c>
      <c r="IB108" s="45">
        <v>1732320</v>
      </c>
      <c r="IC108" s="45"/>
      <c r="ID108" s="52" t="s">
        <v>21</v>
      </c>
      <c r="IE108" s="52" t="s">
        <v>21</v>
      </c>
      <c r="IF108" s="52" t="s">
        <v>21</v>
      </c>
      <c r="IG108" s="52" t="s">
        <v>21</v>
      </c>
      <c r="IH108" s="52" t="s">
        <v>21</v>
      </c>
      <c r="II108" s="52" t="s">
        <v>21</v>
      </c>
      <c r="IJ108" s="52" t="s">
        <v>21</v>
      </c>
      <c r="IK108" s="52" t="s">
        <v>21</v>
      </c>
      <c r="IL108" s="52" t="s">
        <v>21</v>
      </c>
      <c r="IM108" s="52" t="s">
        <v>21</v>
      </c>
      <c r="IN108" s="52" t="s">
        <v>21</v>
      </c>
      <c r="IO108" s="52" t="s">
        <v>21</v>
      </c>
      <c r="IP108" s="52" t="s">
        <v>21</v>
      </c>
      <c r="IQ108" s="52" t="s">
        <v>21</v>
      </c>
      <c r="IR108" s="52" t="s">
        <v>21</v>
      </c>
      <c r="IS108" s="52" t="s">
        <v>21</v>
      </c>
      <c r="IT108" s="52" t="s">
        <v>21</v>
      </c>
      <c r="IU108" s="52" t="s">
        <v>21</v>
      </c>
      <c r="IV108" s="52" t="s">
        <v>21</v>
      </c>
      <c r="IW108" s="52" t="s">
        <v>21</v>
      </c>
      <c r="IX108" s="52" t="s">
        <v>22</v>
      </c>
      <c r="IY108" s="52" t="s">
        <v>22</v>
      </c>
      <c r="IZ108" s="52" t="s">
        <v>22</v>
      </c>
      <c r="JA108" s="52" t="s">
        <v>22</v>
      </c>
      <c r="JB108" s="52" t="s">
        <v>22</v>
      </c>
      <c r="JC108" s="52" t="s">
        <v>22</v>
      </c>
      <c r="JD108" s="52" t="s">
        <v>22</v>
      </c>
      <c r="JE108" s="52" t="s">
        <v>22</v>
      </c>
      <c r="JF108" s="52" t="s">
        <v>22</v>
      </c>
      <c r="JG108" s="52" t="s">
        <v>22</v>
      </c>
      <c r="JH108" s="52" t="s">
        <v>22</v>
      </c>
      <c r="JI108" s="52" t="s">
        <v>22</v>
      </c>
      <c r="JJ108" s="52" t="s">
        <v>22</v>
      </c>
      <c r="JK108" s="52" t="s">
        <v>22</v>
      </c>
      <c r="JL108" s="52" t="s">
        <v>1</v>
      </c>
      <c r="JM108" s="52" t="s">
        <v>22</v>
      </c>
      <c r="JN108" s="52" t="s">
        <v>22</v>
      </c>
      <c r="JO108" s="52" t="s">
        <v>22</v>
      </c>
      <c r="JP108" s="52" t="s">
        <v>21</v>
      </c>
      <c r="JQ108" s="52" t="s">
        <v>21</v>
      </c>
      <c r="JR108" s="52"/>
      <c r="JS108" s="52"/>
      <c r="JT108" s="52"/>
      <c r="JU108" s="52"/>
      <c r="JV108" s="52"/>
      <c r="JW108" s="52"/>
      <c r="JX108" s="52"/>
      <c r="JY108" s="52"/>
      <c r="JZ108" s="52"/>
      <c r="KA108" s="52"/>
      <c r="KB108" s="52"/>
      <c r="KC108" s="52"/>
      <c r="KD108" s="52"/>
      <c r="KE108" s="52"/>
      <c r="KF108" s="52"/>
      <c r="KG108" s="52"/>
      <c r="KH108" s="52"/>
      <c r="KI108" s="52"/>
      <c r="KJ108" s="52"/>
      <c r="KK108" s="52"/>
      <c r="KL108" s="52"/>
      <c r="KM108" s="52"/>
      <c r="KN108" s="52"/>
    </row>
    <row r="109" spans="1:300">
      <c r="A109" s="46">
        <v>8</v>
      </c>
      <c r="B109" s="43"/>
      <c r="C109" s="43"/>
      <c r="D109" s="43"/>
      <c r="E109" s="40" t="s">
        <v>69</v>
      </c>
      <c r="F109" s="43" t="s">
        <v>211</v>
      </c>
      <c r="G109" s="43" t="s">
        <v>212</v>
      </c>
      <c r="H109" s="43" t="s">
        <v>213</v>
      </c>
      <c r="I109" s="43" t="s">
        <v>214</v>
      </c>
      <c r="J109" s="43" t="s">
        <v>215</v>
      </c>
      <c r="K109" s="43">
        <v>2010</v>
      </c>
      <c r="L109" s="43" t="s">
        <v>216</v>
      </c>
      <c r="M109" s="43" t="s">
        <v>178</v>
      </c>
      <c r="N109" s="43" t="s">
        <v>217</v>
      </c>
      <c r="O109" s="43" t="s">
        <v>218</v>
      </c>
      <c r="P109" s="43" t="s">
        <v>219</v>
      </c>
      <c r="Q109" s="43" t="s">
        <v>215</v>
      </c>
      <c r="R109" s="43" t="s">
        <v>215</v>
      </c>
      <c r="S109" s="43" t="s">
        <v>184</v>
      </c>
      <c r="T109" s="47" t="s">
        <v>220</v>
      </c>
      <c r="U109" s="47">
        <v>1</v>
      </c>
      <c r="V109" s="43"/>
      <c r="W109" s="40"/>
      <c r="X109" s="40"/>
      <c r="Y109" s="46"/>
      <c r="Z109" s="40">
        <v>23</v>
      </c>
      <c r="AA109" s="40">
        <v>8.2142857142857142E-2</v>
      </c>
      <c r="AB109" s="40">
        <v>288</v>
      </c>
      <c r="AC109" s="40">
        <v>280</v>
      </c>
      <c r="AD109" s="45">
        <v>0</v>
      </c>
      <c r="AE109" s="45">
        <v>23</v>
      </c>
      <c r="AF109" s="45">
        <v>-1</v>
      </c>
      <c r="AG109" s="45">
        <v>23</v>
      </c>
      <c r="AH109" s="45">
        <v>23</v>
      </c>
      <c r="AI109" s="45"/>
      <c r="AJ109" s="45">
        <v>8.2142857142857142E-2</v>
      </c>
      <c r="AK109" s="45">
        <v>8.2142857142857142E-2</v>
      </c>
      <c r="AL109" s="45"/>
      <c r="AM109" s="45">
        <v>0</v>
      </c>
      <c r="AN109" s="45">
        <v>23</v>
      </c>
      <c r="AO109" s="45"/>
      <c r="AP109" s="45">
        <v>288</v>
      </c>
      <c r="AQ109" s="45">
        <v>288</v>
      </c>
      <c r="AR109" s="45"/>
      <c r="AS109" s="48"/>
      <c r="AT109" s="48"/>
      <c r="AU109" s="48"/>
      <c r="AV109" s="49" t="s">
        <v>20</v>
      </c>
      <c r="AW109" s="40"/>
      <c r="AX109" s="40"/>
      <c r="AY109" s="40"/>
      <c r="AZ109" s="40"/>
      <c r="BA109" s="40"/>
      <c r="BB109" s="40"/>
      <c r="BC109" s="56"/>
      <c r="BD109" s="51"/>
      <c r="BE109" s="51"/>
      <c r="BF109" s="51"/>
      <c r="BG109" s="51"/>
      <c r="BH109" s="51"/>
      <c r="BI109" s="51"/>
      <c r="BJ109" s="51"/>
      <c r="BK109" s="51"/>
      <c r="BL109" s="51"/>
      <c r="BM109" s="51"/>
      <c r="BN109" s="51"/>
      <c r="BO109" s="51"/>
      <c r="BP109" s="51"/>
      <c r="BQ109" s="51"/>
      <c r="BR109" s="51"/>
      <c r="BS109" s="51"/>
      <c r="BT109" s="51"/>
      <c r="BU109" s="51"/>
      <c r="BV109" s="51"/>
      <c r="BW109" s="50">
        <v>410</v>
      </c>
      <c r="BX109" s="50">
        <v>460</v>
      </c>
      <c r="BY109" s="50">
        <v>500</v>
      </c>
      <c r="BZ109" s="50">
        <v>565</v>
      </c>
      <c r="CA109" s="50">
        <v>615</v>
      </c>
      <c r="CB109" s="50">
        <v>715</v>
      </c>
      <c r="CC109" s="50">
        <v>820</v>
      </c>
      <c r="CD109" s="50">
        <v>920</v>
      </c>
      <c r="CE109" s="50">
        <v>1020</v>
      </c>
      <c r="CF109" s="50">
        <v>1125</v>
      </c>
      <c r="CG109" s="50">
        <v>1225</v>
      </c>
      <c r="CH109" s="50">
        <v>1290</v>
      </c>
      <c r="CI109" s="50">
        <v>1505</v>
      </c>
      <c r="CJ109" s="50">
        <v>1760</v>
      </c>
      <c r="CK109" s="50">
        <v>2005</v>
      </c>
      <c r="CL109" s="50">
        <v>2260</v>
      </c>
      <c r="CM109" s="50">
        <v>2510</v>
      </c>
      <c r="CN109" s="50">
        <v>2755</v>
      </c>
      <c r="CO109" s="51"/>
      <c r="CP109" s="51"/>
      <c r="CQ109" s="50"/>
      <c r="CR109" s="50"/>
      <c r="CS109" s="50"/>
      <c r="CT109" s="50"/>
      <c r="CU109" s="50"/>
      <c r="CV109" s="50"/>
      <c r="CW109" s="50"/>
      <c r="CX109" s="50"/>
      <c r="CY109" s="50"/>
      <c r="CZ109" s="50"/>
      <c r="DA109" s="50"/>
      <c r="DB109" s="50"/>
      <c r="DC109" s="50"/>
      <c r="DD109" s="50"/>
      <c r="DE109" s="50"/>
      <c r="DF109" s="50"/>
      <c r="DG109" s="50"/>
      <c r="DH109" s="50"/>
      <c r="DI109" s="50"/>
      <c r="DJ109" s="50"/>
      <c r="DK109" s="45">
        <v>288</v>
      </c>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v>288</v>
      </c>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v>0</v>
      </c>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v>144000</v>
      </c>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v>0</v>
      </c>
      <c r="IB109" s="45">
        <v>144000</v>
      </c>
      <c r="IC109" s="45"/>
      <c r="ID109" s="52" t="s">
        <v>8</v>
      </c>
      <c r="IE109" s="52" t="s">
        <v>21</v>
      </c>
      <c r="IF109" s="52" t="s">
        <v>21</v>
      </c>
      <c r="IG109" s="52" t="s">
        <v>21</v>
      </c>
      <c r="IH109" s="52" t="s">
        <v>21</v>
      </c>
      <c r="II109" s="52" t="s">
        <v>21</v>
      </c>
      <c r="IJ109" s="52" t="s">
        <v>21</v>
      </c>
      <c r="IK109" s="52" t="s">
        <v>21</v>
      </c>
      <c r="IL109" s="52" t="s">
        <v>21</v>
      </c>
      <c r="IM109" s="52" t="s">
        <v>21</v>
      </c>
      <c r="IN109" s="52" t="s">
        <v>21</v>
      </c>
      <c r="IO109" s="52" t="s">
        <v>21</v>
      </c>
      <c r="IP109" s="52" t="s">
        <v>21</v>
      </c>
      <c r="IQ109" s="52" t="s">
        <v>21</v>
      </c>
      <c r="IR109" s="52" t="s">
        <v>21</v>
      </c>
      <c r="IS109" s="52" t="s">
        <v>21</v>
      </c>
      <c r="IT109" s="52" t="s">
        <v>21</v>
      </c>
      <c r="IU109" s="52" t="s">
        <v>21</v>
      </c>
      <c r="IV109" s="52" t="s">
        <v>21</v>
      </c>
      <c r="IW109" s="52" t="s">
        <v>21</v>
      </c>
      <c r="IX109" s="52" t="s">
        <v>22</v>
      </c>
      <c r="IY109" s="52" t="s">
        <v>22</v>
      </c>
      <c r="IZ109" s="52" t="s">
        <v>1</v>
      </c>
      <c r="JA109" s="52" t="s">
        <v>22</v>
      </c>
      <c r="JB109" s="52" t="s">
        <v>22</v>
      </c>
      <c r="JC109" s="52" t="s">
        <v>22</v>
      </c>
      <c r="JD109" s="52" t="s">
        <v>22</v>
      </c>
      <c r="JE109" s="52" t="s">
        <v>22</v>
      </c>
      <c r="JF109" s="52" t="s">
        <v>22</v>
      </c>
      <c r="JG109" s="52" t="s">
        <v>22</v>
      </c>
      <c r="JH109" s="52" t="s">
        <v>22</v>
      </c>
      <c r="JI109" s="52" t="s">
        <v>22</v>
      </c>
      <c r="JJ109" s="52" t="s">
        <v>22</v>
      </c>
      <c r="JK109" s="52" t="s">
        <v>22</v>
      </c>
      <c r="JL109" s="52" t="s">
        <v>22</v>
      </c>
      <c r="JM109" s="52" t="s">
        <v>22</v>
      </c>
      <c r="JN109" s="52" t="s">
        <v>22</v>
      </c>
      <c r="JO109" s="52" t="s">
        <v>22</v>
      </c>
      <c r="JP109" s="52" t="s">
        <v>21</v>
      </c>
      <c r="JQ109" s="52" t="s">
        <v>21</v>
      </c>
      <c r="JR109" s="52"/>
      <c r="JS109" s="52"/>
      <c r="JT109" s="52"/>
      <c r="JU109" s="52"/>
      <c r="JV109" s="52"/>
      <c r="JW109" s="52"/>
      <c r="JX109" s="52"/>
      <c r="JY109" s="52"/>
      <c r="JZ109" s="52"/>
      <c r="KA109" s="52"/>
      <c r="KB109" s="52"/>
      <c r="KC109" s="52"/>
      <c r="KD109" s="52"/>
      <c r="KE109" s="52"/>
      <c r="KF109" s="52"/>
      <c r="KG109" s="52"/>
      <c r="KH109" s="52"/>
      <c r="KI109" s="52"/>
      <c r="KJ109" s="52"/>
      <c r="KK109" s="52"/>
      <c r="KL109" s="52"/>
      <c r="KM109" s="52"/>
      <c r="KN109" s="52"/>
    </row>
    <row r="110" spans="1:300">
      <c r="A110" s="46">
        <v>9</v>
      </c>
      <c r="B110" s="43"/>
      <c r="C110" s="43"/>
      <c r="D110" s="43"/>
      <c r="E110" s="40" t="s">
        <v>69</v>
      </c>
      <c r="F110" s="43" t="s">
        <v>221</v>
      </c>
      <c r="G110" s="43" t="s">
        <v>222</v>
      </c>
      <c r="H110" s="43" t="s">
        <v>223</v>
      </c>
      <c r="I110" s="43" t="s">
        <v>224</v>
      </c>
      <c r="J110" s="43" t="s">
        <v>225</v>
      </c>
      <c r="K110" s="43">
        <v>6100</v>
      </c>
      <c r="L110" s="43" t="s">
        <v>226</v>
      </c>
      <c r="M110" s="43" t="s">
        <v>178</v>
      </c>
      <c r="N110" s="43" t="s">
        <v>227</v>
      </c>
      <c r="O110" s="43" t="s">
        <v>228</v>
      </c>
      <c r="P110" s="43" t="s">
        <v>213</v>
      </c>
      <c r="Q110" s="43" t="s">
        <v>229</v>
      </c>
      <c r="R110" s="43" t="s">
        <v>230</v>
      </c>
      <c r="S110" s="43" t="s">
        <v>184</v>
      </c>
      <c r="T110" s="47" t="s">
        <v>220</v>
      </c>
      <c r="U110" s="47">
        <v>1</v>
      </c>
      <c r="V110" s="43"/>
      <c r="W110" s="40"/>
      <c r="X110" s="40"/>
      <c r="Y110" s="46"/>
      <c r="Z110" s="40">
        <v>35</v>
      </c>
      <c r="AA110" s="40">
        <v>0.125</v>
      </c>
      <c r="AB110" s="40">
        <v>288</v>
      </c>
      <c r="AC110" s="40">
        <v>280</v>
      </c>
      <c r="AD110" s="45">
        <v>0</v>
      </c>
      <c r="AE110" s="45">
        <v>35</v>
      </c>
      <c r="AF110" s="45">
        <v>-1</v>
      </c>
      <c r="AG110" s="45">
        <v>35</v>
      </c>
      <c r="AH110" s="45">
        <v>35</v>
      </c>
      <c r="AI110" s="45"/>
      <c r="AJ110" s="45">
        <v>0.125</v>
      </c>
      <c r="AK110" s="45">
        <v>0.125</v>
      </c>
      <c r="AL110" s="45"/>
      <c r="AM110" s="45">
        <v>0</v>
      </c>
      <c r="AN110" s="45">
        <v>35</v>
      </c>
      <c r="AO110" s="45"/>
      <c r="AP110" s="45">
        <v>288</v>
      </c>
      <c r="AQ110" s="45">
        <v>288</v>
      </c>
      <c r="AR110" s="45"/>
      <c r="AS110" s="48"/>
      <c r="AT110" s="48"/>
      <c r="AU110" s="48"/>
      <c r="AV110" s="49" t="s">
        <v>20</v>
      </c>
      <c r="AW110" s="40"/>
      <c r="AX110" s="40"/>
      <c r="AY110" s="40"/>
      <c r="AZ110" s="40"/>
      <c r="BA110" s="40"/>
      <c r="BB110" s="40"/>
      <c r="BC110" s="56"/>
      <c r="BD110" s="51"/>
      <c r="BE110" s="51"/>
      <c r="BF110" s="51"/>
      <c r="BG110" s="51"/>
      <c r="BH110" s="51"/>
      <c r="BI110" s="51"/>
      <c r="BJ110" s="51"/>
      <c r="BK110" s="51"/>
      <c r="BL110" s="51"/>
      <c r="BM110" s="51"/>
      <c r="BN110" s="51"/>
      <c r="BO110" s="51"/>
      <c r="BP110" s="51"/>
      <c r="BQ110" s="51"/>
      <c r="BR110" s="51"/>
      <c r="BS110" s="51"/>
      <c r="BT110" s="51"/>
      <c r="BU110" s="51"/>
      <c r="BV110" s="51"/>
      <c r="BW110" s="50">
        <v>410</v>
      </c>
      <c r="BX110" s="50">
        <v>460</v>
      </c>
      <c r="BY110" s="50">
        <v>500</v>
      </c>
      <c r="BZ110" s="50">
        <v>565</v>
      </c>
      <c r="CA110" s="50">
        <v>615</v>
      </c>
      <c r="CB110" s="50">
        <v>715</v>
      </c>
      <c r="CC110" s="50">
        <v>820</v>
      </c>
      <c r="CD110" s="50">
        <v>920</v>
      </c>
      <c r="CE110" s="50">
        <v>1020</v>
      </c>
      <c r="CF110" s="50">
        <v>1125</v>
      </c>
      <c r="CG110" s="50">
        <v>1225</v>
      </c>
      <c r="CH110" s="50">
        <v>1290</v>
      </c>
      <c r="CI110" s="50">
        <v>1505</v>
      </c>
      <c r="CJ110" s="50">
        <v>1760</v>
      </c>
      <c r="CK110" s="50">
        <v>2005</v>
      </c>
      <c r="CL110" s="50">
        <v>2260</v>
      </c>
      <c r="CM110" s="50">
        <v>2510</v>
      </c>
      <c r="CN110" s="50">
        <v>2755</v>
      </c>
      <c r="CO110" s="51"/>
      <c r="CP110" s="51"/>
      <c r="CQ110" s="50"/>
      <c r="CR110" s="50"/>
      <c r="CS110" s="50"/>
      <c r="CT110" s="50"/>
      <c r="CU110" s="50"/>
      <c r="CV110" s="50"/>
      <c r="CW110" s="50"/>
      <c r="CX110" s="50"/>
      <c r="CY110" s="50"/>
      <c r="CZ110" s="50"/>
      <c r="DA110" s="50"/>
      <c r="DB110" s="50"/>
      <c r="DC110" s="50"/>
      <c r="DD110" s="50"/>
      <c r="DE110" s="50"/>
      <c r="DF110" s="50"/>
      <c r="DG110" s="50"/>
      <c r="DH110" s="50"/>
      <c r="DI110" s="50"/>
      <c r="DJ110" s="50"/>
      <c r="DK110" s="45">
        <v>288</v>
      </c>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v>288</v>
      </c>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v>0</v>
      </c>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v>162720</v>
      </c>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v>0</v>
      </c>
      <c r="IB110" s="45">
        <v>162720</v>
      </c>
      <c r="IC110" s="45"/>
      <c r="ID110" s="52" t="s">
        <v>8</v>
      </c>
      <c r="IE110" s="52" t="s">
        <v>21</v>
      </c>
      <c r="IF110" s="52" t="s">
        <v>21</v>
      </c>
      <c r="IG110" s="52" t="s">
        <v>21</v>
      </c>
      <c r="IH110" s="52" t="s">
        <v>21</v>
      </c>
      <c r="II110" s="52" t="s">
        <v>21</v>
      </c>
      <c r="IJ110" s="52" t="s">
        <v>21</v>
      </c>
      <c r="IK110" s="52" t="s">
        <v>21</v>
      </c>
      <c r="IL110" s="52" t="s">
        <v>21</v>
      </c>
      <c r="IM110" s="52" t="s">
        <v>21</v>
      </c>
      <c r="IN110" s="52" t="s">
        <v>21</v>
      </c>
      <c r="IO110" s="52" t="s">
        <v>21</v>
      </c>
      <c r="IP110" s="52" t="s">
        <v>21</v>
      </c>
      <c r="IQ110" s="52" t="s">
        <v>21</v>
      </c>
      <c r="IR110" s="52" t="s">
        <v>21</v>
      </c>
      <c r="IS110" s="52" t="s">
        <v>21</v>
      </c>
      <c r="IT110" s="52" t="s">
        <v>21</v>
      </c>
      <c r="IU110" s="52" t="s">
        <v>21</v>
      </c>
      <c r="IV110" s="52" t="s">
        <v>21</v>
      </c>
      <c r="IW110" s="52" t="s">
        <v>21</v>
      </c>
      <c r="IX110" s="52" t="s">
        <v>22</v>
      </c>
      <c r="IY110" s="52" t="s">
        <v>22</v>
      </c>
      <c r="IZ110" s="52" t="s">
        <v>22</v>
      </c>
      <c r="JA110" s="52" t="s">
        <v>1</v>
      </c>
      <c r="JB110" s="52" t="s">
        <v>22</v>
      </c>
      <c r="JC110" s="52" t="s">
        <v>22</v>
      </c>
      <c r="JD110" s="52" t="s">
        <v>22</v>
      </c>
      <c r="JE110" s="52" t="s">
        <v>22</v>
      </c>
      <c r="JF110" s="52" t="s">
        <v>22</v>
      </c>
      <c r="JG110" s="52" t="s">
        <v>22</v>
      </c>
      <c r="JH110" s="52" t="s">
        <v>22</v>
      </c>
      <c r="JI110" s="52" t="s">
        <v>22</v>
      </c>
      <c r="JJ110" s="52" t="s">
        <v>22</v>
      </c>
      <c r="JK110" s="52" t="s">
        <v>22</v>
      </c>
      <c r="JL110" s="52" t="s">
        <v>22</v>
      </c>
      <c r="JM110" s="52" t="s">
        <v>22</v>
      </c>
      <c r="JN110" s="52" t="s">
        <v>22</v>
      </c>
      <c r="JO110" s="52" t="s">
        <v>22</v>
      </c>
      <c r="JP110" s="52" t="s">
        <v>21</v>
      </c>
      <c r="JQ110" s="52" t="s">
        <v>21</v>
      </c>
      <c r="JR110" s="52"/>
      <c r="JS110" s="52"/>
      <c r="JT110" s="52"/>
      <c r="JU110" s="52"/>
      <c r="JV110" s="52"/>
      <c r="JW110" s="52"/>
      <c r="JX110" s="52"/>
      <c r="JY110" s="52"/>
      <c r="JZ110" s="52"/>
      <c r="KA110" s="52"/>
      <c r="KB110" s="52"/>
      <c r="KC110" s="52"/>
      <c r="KD110" s="52"/>
      <c r="KE110" s="52"/>
      <c r="KF110" s="52"/>
      <c r="KG110" s="52"/>
      <c r="KH110" s="52"/>
      <c r="KI110" s="52"/>
      <c r="KJ110" s="52"/>
      <c r="KK110" s="52"/>
      <c r="KL110" s="52"/>
      <c r="KM110" s="52"/>
      <c r="KN110" s="52"/>
    </row>
    <row r="111" spans="1:300">
      <c r="A111" s="46">
        <v>10</v>
      </c>
      <c r="B111" s="43"/>
      <c r="C111" s="43"/>
      <c r="D111" s="43"/>
      <c r="E111" s="40" t="s">
        <v>69</v>
      </c>
      <c r="F111" s="43" t="s">
        <v>231</v>
      </c>
      <c r="G111" s="43" t="s">
        <v>232</v>
      </c>
      <c r="H111" s="43" t="s">
        <v>233</v>
      </c>
      <c r="I111" s="43" t="s">
        <v>234</v>
      </c>
      <c r="J111" s="43" t="s">
        <v>235</v>
      </c>
      <c r="K111" s="43">
        <v>6311</v>
      </c>
      <c r="L111" s="43" t="s">
        <v>236</v>
      </c>
      <c r="M111" s="43" t="s">
        <v>178</v>
      </c>
      <c r="N111" s="43" t="s">
        <v>237</v>
      </c>
      <c r="O111" s="43" t="s">
        <v>238</v>
      </c>
      <c r="P111" s="43" t="s">
        <v>239</v>
      </c>
      <c r="Q111" s="43" t="s">
        <v>240</v>
      </c>
      <c r="R111" s="43" t="s">
        <v>230</v>
      </c>
      <c r="S111" s="43" t="s">
        <v>184</v>
      </c>
      <c r="T111" s="47" t="s">
        <v>220</v>
      </c>
      <c r="U111" s="47">
        <v>1</v>
      </c>
      <c r="V111" s="43"/>
      <c r="W111" s="40"/>
      <c r="X111" s="40"/>
      <c r="Y111" s="46"/>
      <c r="Z111" s="40">
        <v>24</v>
      </c>
      <c r="AA111" s="40">
        <v>8.5714285714285715E-2</v>
      </c>
      <c r="AB111" s="40">
        <v>288</v>
      </c>
      <c r="AC111" s="40">
        <v>280</v>
      </c>
      <c r="AD111" s="45">
        <v>0</v>
      </c>
      <c r="AE111" s="45">
        <v>24</v>
      </c>
      <c r="AF111" s="45">
        <v>-1</v>
      </c>
      <c r="AG111" s="45">
        <v>24</v>
      </c>
      <c r="AH111" s="45">
        <v>24</v>
      </c>
      <c r="AI111" s="45"/>
      <c r="AJ111" s="45">
        <v>8.5714285714285715E-2</v>
      </c>
      <c r="AK111" s="45">
        <v>8.5714285714285715E-2</v>
      </c>
      <c r="AL111" s="45"/>
      <c r="AM111" s="45">
        <v>0</v>
      </c>
      <c r="AN111" s="45">
        <v>24</v>
      </c>
      <c r="AO111" s="45"/>
      <c r="AP111" s="45">
        <v>288</v>
      </c>
      <c r="AQ111" s="45">
        <v>288</v>
      </c>
      <c r="AR111" s="45"/>
      <c r="AS111" s="48"/>
      <c r="AT111" s="48"/>
      <c r="AU111" s="48"/>
      <c r="AV111" s="49" t="s">
        <v>20</v>
      </c>
      <c r="AW111" s="40"/>
      <c r="AX111" s="40"/>
      <c r="AY111" s="40"/>
      <c r="AZ111" s="40"/>
      <c r="BA111" s="40"/>
      <c r="BB111" s="40"/>
      <c r="BC111" s="56"/>
      <c r="BD111" s="51"/>
      <c r="BE111" s="51"/>
      <c r="BF111" s="51"/>
      <c r="BG111" s="51"/>
      <c r="BH111" s="51"/>
      <c r="BI111" s="51"/>
      <c r="BJ111" s="51"/>
      <c r="BK111" s="51"/>
      <c r="BL111" s="51"/>
      <c r="BM111" s="51"/>
      <c r="BN111" s="51"/>
      <c r="BO111" s="51"/>
      <c r="BP111" s="51"/>
      <c r="BQ111" s="51"/>
      <c r="BR111" s="51"/>
      <c r="BS111" s="51"/>
      <c r="BT111" s="51"/>
      <c r="BU111" s="51"/>
      <c r="BV111" s="51"/>
      <c r="BW111" s="50">
        <v>460</v>
      </c>
      <c r="BX111" s="50">
        <v>510</v>
      </c>
      <c r="BY111" s="50">
        <v>550</v>
      </c>
      <c r="BZ111" s="50">
        <v>615</v>
      </c>
      <c r="CA111" s="50">
        <v>665</v>
      </c>
      <c r="CB111" s="50">
        <v>765</v>
      </c>
      <c r="CC111" s="50">
        <v>870</v>
      </c>
      <c r="CD111" s="50">
        <v>970</v>
      </c>
      <c r="CE111" s="50">
        <v>1070</v>
      </c>
      <c r="CF111" s="50">
        <v>1175</v>
      </c>
      <c r="CG111" s="50">
        <v>1275</v>
      </c>
      <c r="CH111" s="50">
        <v>1340</v>
      </c>
      <c r="CI111" s="50">
        <v>1555</v>
      </c>
      <c r="CJ111" s="50">
        <v>1810</v>
      </c>
      <c r="CK111" s="50">
        <v>2055</v>
      </c>
      <c r="CL111" s="50">
        <v>2310</v>
      </c>
      <c r="CM111" s="50">
        <v>2560</v>
      </c>
      <c r="CN111" s="50">
        <v>2805</v>
      </c>
      <c r="CO111" s="51"/>
      <c r="CP111" s="51"/>
      <c r="CQ111" s="50"/>
      <c r="CR111" s="50"/>
      <c r="CS111" s="50"/>
      <c r="CT111" s="50"/>
      <c r="CU111" s="50"/>
      <c r="CV111" s="50"/>
      <c r="CW111" s="50"/>
      <c r="CX111" s="50"/>
      <c r="CY111" s="50"/>
      <c r="CZ111" s="50"/>
      <c r="DA111" s="50"/>
      <c r="DB111" s="50"/>
      <c r="DC111" s="50"/>
      <c r="DD111" s="50"/>
      <c r="DE111" s="50"/>
      <c r="DF111" s="50"/>
      <c r="DG111" s="50"/>
      <c r="DH111" s="50"/>
      <c r="DI111" s="50"/>
      <c r="DJ111" s="50"/>
      <c r="DK111" s="45">
        <v>288</v>
      </c>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v>288</v>
      </c>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v>0</v>
      </c>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v>158400</v>
      </c>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v>0</v>
      </c>
      <c r="IB111" s="45">
        <v>158400</v>
      </c>
      <c r="IC111" s="45"/>
      <c r="ID111" s="52" t="s">
        <v>8</v>
      </c>
      <c r="IE111" s="52" t="s">
        <v>21</v>
      </c>
      <c r="IF111" s="52" t="s">
        <v>21</v>
      </c>
      <c r="IG111" s="52" t="s">
        <v>21</v>
      </c>
      <c r="IH111" s="52" t="s">
        <v>21</v>
      </c>
      <c r="II111" s="52" t="s">
        <v>21</v>
      </c>
      <c r="IJ111" s="52" t="s">
        <v>21</v>
      </c>
      <c r="IK111" s="52" t="s">
        <v>21</v>
      </c>
      <c r="IL111" s="52" t="s">
        <v>21</v>
      </c>
      <c r="IM111" s="52" t="s">
        <v>21</v>
      </c>
      <c r="IN111" s="52" t="s">
        <v>21</v>
      </c>
      <c r="IO111" s="52" t="s">
        <v>21</v>
      </c>
      <c r="IP111" s="52" t="s">
        <v>21</v>
      </c>
      <c r="IQ111" s="52" t="s">
        <v>21</v>
      </c>
      <c r="IR111" s="52" t="s">
        <v>21</v>
      </c>
      <c r="IS111" s="52" t="s">
        <v>21</v>
      </c>
      <c r="IT111" s="52" t="s">
        <v>21</v>
      </c>
      <c r="IU111" s="52" t="s">
        <v>21</v>
      </c>
      <c r="IV111" s="52" t="s">
        <v>21</v>
      </c>
      <c r="IW111" s="52" t="s">
        <v>21</v>
      </c>
      <c r="IX111" s="52" t="s">
        <v>22</v>
      </c>
      <c r="IY111" s="52" t="s">
        <v>22</v>
      </c>
      <c r="IZ111" s="52" t="s">
        <v>1</v>
      </c>
      <c r="JA111" s="52" t="s">
        <v>22</v>
      </c>
      <c r="JB111" s="52" t="s">
        <v>22</v>
      </c>
      <c r="JC111" s="52" t="s">
        <v>22</v>
      </c>
      <c r="JD111" s="52" t="s">
        <v>22</v>
      </c>
      <c r="JE111" s="52" t="s">
        <v>22</v>
      </c>
      <c r="JF111" s="52" t="s">
        <v>22</v>
      </c>
      <c r="JG111" s="52" t="s">
        <v>22</v>
      </c>
      <c r="JH111" s="52" t="s">
        <v>22</v>
      </c>
      <c r="JI111" s="52" t="s">
        <v>22</v>
      </c>
      <c r="JJ111" s="52" t="s">
        <v>22</v>
      </c>
      <c r="JK111" s="52" t="s">
        <v>22</v>
      </c>
      <c r="JL111" s="52" t="s">
        <v>22</v>
      </c>
      <c r="JM111" s="52" t="s">
        <v>22</v>
      </c>
      <c r="JN111" s="52" t="s">
        <v>22</v>
      </c>
      <c r="JO111" s="52" t="s">
        <v>22</v>
      </c>
      <c r="JP111" s="52" t="s">
        <v>21</v>
      </c>
      <c r="JQ111" s="52" t="s">
        <v>21</v>
      </c>
      <c r="JR111" s="52"/>
      <c r="JS111" s="52"/>
      <c r="JT111" s="52"/>
      <c r="JU111" s="52"/>
      <c r="JV111" s="52"/>
      <c r="JW111" s="52"/>
      <c r="JX111" s="52"/>
      <c r="JY111" s="52"/>
      <c r="JZ111" s="52"/>
      <c r="KA111" s="52"/>
      <c r="KB111" s="52"/>
      <c r="KC111" s="52"/>
      <c r="KD111" s="52"/>
      <c r="KE111" s="52"/>
      <c r="KF111" s="52"/>
      <c r="KG111" s="52"/>
      <c r="KH111" s="52"/>
      <c r="KI111" s="52"/>
      <c r="KJ111" s="52"/>
      <c r="KK111" s="52"/>
      <c r="KL111" s="52"/>
      <c r="KM111" s="52"/>
      <c r="KN111" s="52"/>
    </row>
  </sheetData>
  <autoFilter ref="A60:KN60"/>
  <mergeCells count="17">
    <mergeCell ref="F59:L59"/>
    <mergeCell ref="M59:S59"/>
    <mergeCell ref="AS59:AV59"/>
    <mergeCell ref="T59:Y59"/>
    <mergeCell ref="Z59:AR59"/>
    <mergeCell ref="DK59:ED59"/>
    <mergeCell ref="EE59:EX59"/>
    <mergeCell ref="FS59:GL59"/>
    <mergeCell ref="GM59:HF59"/>
    <mergeCell ref="BC59:BV59"/>
    <mergeCell ref="BW59:CP59"/>
    <mergeCell ref="CQ59:DJ59"/>
    <mergeCell ref="JR59:KK59"/>
    <mergeCell ref="ID59:IW59"/>
    <mergeCell ref="IX59:JQ59"/>
    <mergeCell ref="EY59:FR59"/>
    <mergeCell ref="HG59:HZ59"/>
  </mergeCells>
  <phoneticPr fontId="34" type="noConversion"/>
  <dataValidations count="8">
    <dataValidation type="list" allowBlank="1" showInputMessage="1" showErrorMessage="1" sqref="U22 U31 U13 U4">
      <formula1>"&gt;=,&gt;"</formula1>
    </dataValidation>
    <dataValidation type="decimal" allowBlank="1" showInputMessage="1" showErrorMessage="1" sqref="J31">
      <formula1>0</formula1>
      <formula2>100</formula2>
    </dataValidation>
    <dataValidation type="list" allowBlank="1" showInputMessage="1" showErrorMessage="1" sqref="J34">
      <formula1>"Y,N"</formula1>
    </dataValidation>
    <dataValidation type="list" allowBlank="1" showInputMessage="1" showErrorMessage="1" sqref="H41 K41 N41">
      <formula1>"CW, W, V, CAPA"</formula1>
    </dataValidation>
    <dataValidation type="list" allowBlank="1" showInputMessage="1" showErrorMessage="1" sqref="N44 K44 H44">
      <formula1>"U x CU x Q, F x Q, F,C"</formula1>
    </dataValidation>
    <dataValidation type="list" allowBlank="1" showInputMessage="1" showErrorMessage="1" sqref="H45 K45 N45">
      <formula1>"Mixin, Standalone"</formula1>
    </dataValidation>
    <dataValidation type="list" allowBlank="1" showInputMessage="1" showErrorMessage="1" sqref="T62:T111">
      <formula1>"DDS/LTL,DDS,,,,,,,,,,,,,,,,,,,,,,,,,,,,,"</formula1>
    </dataValidation>
    <dataValidation type="list" allowBlank="1" showInputMessage="1" showErrorMessage="1" sqref="U62:U111">
      <formula1>" 1,"</formula1>
    </dataValidation>
  </dataValidations>
  <pageMargins left="0.7" right="0.7" top="0.75" bottom="0.75" header="0.3" footer="0.3"/>
  <pageSetup paperSize="9" orientation="portrait" r:id="rId1"/>
  <drawing r:id="rId2"/>
  <legacyDrawing r:id="rId3"/>
  <controls>
    <mc:AlternateContent xmlns:mc="http://schemas.openxmlformats.org/markup-compatibility/2006">
      <mc:Choice Requires="x14">
        <control shapeId="1030" r:id="rId4" name="cmdInitialise">
          <controlPr defaultSize="0" disabled="1" autoLine="0" r:id="rId5">
            <anchor moveWithCells="1">
              <from>
                <xdr:col>8</xdr:col>
                <xdr:colOff>0</xdr:colOff>
                <xdr:row>49</xdr:row>
                <xdr:rowOff>0</xdr:rowOff>
              </from>
              <to>
                <xdr:col>10</xdr:col>
                <xdr:colOff>590550</xdr:colOff>
                <xdr:row>50</xdr:row>
                <xdr:rowOff>142875</xdr:rowOff>
              </to>
            </anchor>
          </controlPr>
        </control>
      </mc:Choice>
      <mc:Fallback>
        <control shapeId="1030" r:id="rId4" name="cmdInitialise"/>
      </mc:Fallback>
    </mc:AlternateContent>
    <mc:AlternateContent xmlns:mc="http://schemas.openxmlformats.org/markup-compatibility/2006">
      <mc:Choice Requires="x14">
        <control shapeId="1033" r:id="rId6" name="cmdClear">
          <controlPr defaultSize="0" disabled="1" autoLine="0" r:id="rId7">
            <anchor moveWithCells="1">
              <from>
                <xdr:col>5</xdr:col>
                <xdr:colOff>28575</xdr:colOff>
                <xdr:row>49</xdr:row>
                <xdr:rowOff>0</xdr:rowOff>
              </from>
              <to>
                <xdr:col>7</xdr:col>
                <xdr:colOff>619125</xdr:colOff>
                <xdr:row>50</xdr:row>
                <xdr:rowOff>142875</xdr:rowOff>
              </to>
            </anchor>
          </controlPr>
        </control>
      </mc:Choice>
      <mc:Fallback>
        <control shapeId="1033" r:id="rId6" name="cmdClear"/>
      </mc:Fallback>
    </mc:AlternateContent>
    <mc:AlternateContent xmlns:mc="http://schemas.openxmlformats.org/markup-compatibility/2006">
      <mc:Choice Requires="x14">
        <control shapeId="1035" r:id="rId8" name="cmdBuildDatabase">
          <controlPr defaultSize="0" disabled="1" autoLine="0" r:id="rId9">
            <anchor moveWithCells="1">
              <from>
                <xdr:col>5</xdr:col>
                <xdr:colOff>28575</xdr:colOff>
                <xdr:row>51</xdr:row>
                <xdr:rowOff>28575</xdr:rowOff>
              </from>
              <to>
                <xdr:col>7</xdr:col>
                <xdr:colOff>619125</xdr:colOff>
                <xdr:row>53</xdr:row>
                <xdr:rowOff>19050</xdr:rowOff>
              </to>
            </anchor>
          </controlPr>
        </control>
      </mc:Choice>
      <mc:Fallback>
        <control shapeId="1035" r:id="rId8" name="cmdBuildDatabase"/>
      </mc:Fallback>
    </mc:AlternateContent>
    <mc:AlternateContent xmlns:mc="http://schemas.openxmlformats.org/markup-compatibility/2006">
      <mc:Choice Requires="x14">
        <control shapeId="1036" r:id="rId10" name="cmdFreeze">
          <controlPr defaultSize="0" autoLine="0" r:id="rId11">
            <anchor moveWithCells="1">
              <from>
                <xdr:col>8</xdr:col>
                <xdr:colOff>0</xdr:colOff>
                <xdr:row>51</xdr:row>
                <xdr:rowOff>28575</xdr:rowOff>
              </from>
              <to>
                <xdr:col>10</xdr:col>
                <xdr:colOff>590550</xdr:colOff>
                <xdr:row>53</xdr:row>
                <xdr:rowOff>19050</xdr:rowOff>
              </to>
            </anchor>
          </controlPr>
        </control>
      </mc:Choice>
      <mc:Fallback>
        <control shapeId="1036" r:id="rId10" name="cmdFreeze"/>
      </mc:Fallback>
    </mc:AlternateContent>
    <mc:AlternateContent xmlns:mc="http://schemas.openxmlformats.org/markup-compatibility/2006">
      <mc:Choice Requires="x14">
        <control shapeId="1037" r:id="rId12" name="cmdCalculate">
          <controlPr defaultSize="0" autoLine="0" r:id="rId13">
            <anchor moveWithCells="1">
              <from>
                <xdr:col>5</xdr:col>
                <xdr:colOff>28575</xdr:colOff>
                <xdr:row>53</xdr:row>
                <xdr:rowOff>47625</xdr:rowOff>
              </from>
              <to>
                <xdr:col>7</xdr:col>
                <xdr:colOff>619125</xdr:colOff>
                <xdr:row>55</xdr:row>
                <xdr:rowOff>38100</xdr:rowOff>
              </to>
            </anchor>
          </controlPr>
        </control>
      </mc:Choice>
      <mc:Fallback>
        <control shapeId="1037" r:id="rId12" name="cmdCalculate"/>
      </mc:Fallback>
    </mc:AlternateContent>
    <mc:AlternateContent xmlns:mc="http://schemas.openxmlformats.org/markup-compatibility/2006">
      <mc:Choice Requires="x14">
        <control shapeId="1046" r:id="rId14" name="cmdAnalyse">
          <controlPr defaultSize="0" autoLine="0" r:id="rId15">
            <anchor moveWithCells="1">
              <from>
                <xdr:col>8</xdr:col>
                <xdr:colOff>0</xdr:colOff>
                <xdr:row>53</xdr:row>
                <xdr:rowOff>47625</xdr:rowOff>
              </from>
              <to>
                <xdr:col>10</xdr:col>
                <xdr:colOff>590550</xdr:colOff>
                <xdr:row>55</xdr:row>
                <xdr:rowOff>38100</xdr:rowOff>
              </to>
            </anchor>
          </controlPr>
        </control>
      </mc:Choice>
      <mc:Fallback>
        <control shapeId="1046" r:id="rId14" name="cmdAnalyse"/>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A21"/>
  <sheetViews>
    <sheetView tabSelected="1" topLeftCell="A6" zoomScaleNormal="100" workbookViewId="0">
      <selection activeCell="E15" sqref="E15"/>
    </sheetView>
  </sheetViews>
  <sheetFormatPr defaultColWidth="8.7109375" defaultRowHeight="12.75"/>
  <cols>
    <col min="1" max="23" width="10" style="44" customWidth="1"/>
    <col min="24" max="16384" width="8.7109375" style="44"/>
  </cols>
  <sheetData>
    <row r="1" spans="1:27">
      <c r="A1" s="44" t="s">
        <v>158</v>
      </c>
    </row>
    <row r="3" spans="1:27">
      <c r="A3" s="44" t="s">
        <v>157</v>
      </c>
      <c r="B3" s="58">
        <v>2</v>
      </c>
      <c r="D3" s="44" t="s">
        <v>161</v>
      </c>
      <c r="E3" s="58">
        <v>4</v>
      </c>
    </row>
    <row r="4" spans="1:27">
      <c r="A4" s="44" t="s">
        <v>159</v>
      </c>
      <c r="B4" s="58">
        <v>11</v>
      </c>
      <c r="D4" s="44" t="s">
        <v>164</v>
      </c>
      <c r="E4" s="58">
        <v>1</v>
      </c>
    </row>
    <row r="5" spans="1:27">
      <c r="A5" s="44" t="s">
        <v>160</v>
      </c>
      <c r="B5" s="58">
        <v>1</v>
      </c>
      <c r="D5" s="44" t="s">
        <v>162</v>
      </c>
      <c r="E5" s="58">
        <v>10</v>
      </c>
    </row>
    <row r="6" spans="1:27">
      <c r="A6" s="44" t="s">
        <v>163</v>
      </c>
      <c r="B6" s="58">
        <v>3</v>
      </c>
      <c r="D6" s="44" t="s">
        <v>166</v>
      </c>
      <c r="E6" s="58">
        <v>24</v>
      </c>
    </row>
    <row r="7" spans="1:27">
      <c r="A7" s="44" t="s">
        <v>241</v>
      </c>
      <c r="B7" s="58">
        <v>2</v>
      </c>
      <c r="D7" s="44" t="s">
        <v>165</v>
      </c>
      <c r="E7" s="16">
        <v>2</v>
      </c>
    </row>
    <row r="11" spans="1:27">
      <c r="A11" s="44" t="s">
        <v>101</v>
      </c>
      <c r="B11" s="44" t="s">
        <v>69</v>
      </c>
      <c r="C11" s="44" t="s">
        <v>108</v>
      </c>
      <c r="D11" s="44" t="s">
        <v>109</v>
      </c>
      <c r="E11" s="44" t="s">
        <v>110</v>
      </c>
      <c r="F11" s="44" t="s">
        <v>69</v>
      </c>
      <c r="H11" s="44" t="s">
        <v>102</v>
      </c>
      <c r="I11" s="44" t="s">
        <v>157</v>
      </c>
      <c r="J11" s="44" t="s">
        <v>108</v>
      </c>
      <c r="K11" s="44" t="s">
        <v>109</v>
      </c>
      <c r="L11" s="44" t="s">
        <v>110</v>
      </c>
      <c r="M11" s="44" t="s">
        <v>69</v>
      </c>
      <c r="O11" s="44" t="s">
        <v>103</v>
      </c>
      <c r="P11" s="44" t="s">
        <v>69</v>
      </c>
      <c r="Q11" s="44" t="s">
        <v>108</v>
      </c>
      <c r="R11" s="44" t="s">
        <v>109</v>
      </c>
      <c r="S11" s="44" t="s">
        <v>110</v>
      </c>
      <c r="T11" s="44" t="s">
        <v>69</v>
      </c>
      <c r="V11" s="44" t="s">
        <v>104</v>
      </c>
      <c r="W11" s="44" t="s">
        <v>157</v>
      </c>
      <c r="X11" s="44" t="s">
        <v>108</v>
      </c>
      <c r="Y11" s="44" t="s">
        <v>109</v>
      </c>
      <c r="Z11" s="44" t="s">
        <v>110</v>
      </c>
      <c r="AA11" s="44" t="s">
        <v>69</v>
      </c>
    </row>
    <row r="12" spans="1:27">
      <c r="A12" s="44">
        <v>1</v>
      </c>
      <c r="B12" s="44" t="s">
        <v>122</v>
      </c>
      <c r="C12" s="44" t="s">
        <v>152</v>
      </c>
      <c r="D12" s="44" t="s">
        <v>154</v>
      </c>
      <c r="F12" s="44" t="s">
        <v>122</v>
      </c>
      <c r="H12" s="44">
        <v>1</v>
      </c>
      <c r="I12" s="44">
        <v>6000000</v>
      </c>
      <c r="J12" s="44">
        <v>9600000</v>
      </c>
      <c r="K12" s="44">
        <v>5700000</v>
      </c>
      <c r="L12" s="44">
        <v>0</v>
      </c>
      <c r="M12" s="44">
        <v>6000000</v>
      </c>
      <c r="O12" s="44">
        <v>1</v>
      </c>
      <c r="V12" s="44">
        <v>1</v>
      </c>
      <c r="W12" s="44">
        <v>1154880</v>
      </c>
      <c r="X12" s="44">
        <v>1048319.9999999999</v>
      </c>
      <c r="Y12" s="44">
        <v>1153440</v>
      </c>
      <c r="Z12" s="44">
        <v>1154880</v>
      </c>
      <c r="AA12" s="44">
        <v>1154880</v>
      </c>
    </row>
    <row r="13" spans="1:27">
      <c r="A13" s="44">
        <v>2</v>
      </c>
      <c r="B13" s="44" t="s">
        <v>122</v>
      </c>
      <c r="C13" s="44" t="s">
        <v>152</v>
      </c>
      <c r="D13" s="44" t="s">
        <v>154</v>
      </c>
      <c r="F13" s="44" t="s">
        <v>122</v>
      </c>
      <c r="H13" s="44">
        <v>2</v>
      </c>
      <c r="I13" s="44">
        <v>0</v>
      </c>
      <c r="J13" s="44">
        <v>0</v>
      </c>
      <c r="K13" s="44">
        <v>0</v>
      </c>
      <c r="L13" s="44">
        <v>0</v>
      </c>
      <c r="M13" s="44">
        <v>0</v>
      </c>
      <c r="O13" s="44">
        <v>2</v>
      </c>
      <c r="V13" s="44">
        <v>2</v>
      </c>
      <c r="W13" s="44">
        <v>1203000</v>
      </c>
      <c r="X13" s="44">
        <v>1091999.9999999998</v>
      </c>
      <c r="Y13" s="44">
        <v>1201500</v>
      </c>
      <c r="Z13" s="44">
        <v>1203000</v>
      </c>
      <c r="AA13" s="44">
        <v>1203000</v>
      </c>
    </row>
    <row r="14" spans="1:27">
      <c r="A14" s="44">
        <v>3</v>
      </c>
      <c r="B14" s="44" t="s">
        <v>123</v>
      </c>
      <c r="C14" s="44" t="s">
        <v>152</v>
      </c>
      <c r="D14" s="44" t="s">
        <v>155</v>
      </c>
      <c r="E14" s="44" t="s">
        <v>150</v>
      </c>
      <c r="F14" s="44" t="s">
        <v>123</v>
      </c>
      <c r="H14" s="44">
        <v>3</v>
      </c>
      <c r="I14" s="44">
        <v>5760000</v>
      </c>
      <c r="J14" s="44">
        <v>0</v>
      </c>
      <c r="K14" s="44">
        <v>5760000</v>
      </c>
      <c r="L14" s="44">
        <v>9504000</v>
      </c>
      <c r="M14" s="44">
        <v>5760000</v>
      </c>
      <c r="O14" s="44">
        <v>3</v>
      </c>
      <c r="V14" s="44">
        <v>3</v>
      </c>
      <c r="W14" s="44">
        <v>1212624</v>
      </c>
      <c r="X14" s="44">
        <v>1048319.9999999999</v>
      </c>
      <c r="Y14" s="44">
        <v>1211184</v>
      </c>
      <c r="Z14" s="44">
        <v>1212624</v>
      </c>
      <c r="AA14" s="44">
        <v>1212624</v>
      </c>
    </row>
    <row r="15" spans="1:27">
      <c r="A15" s="44">
        <v>4</v>
      </c>
      <c r="B15" s="44" t="s">
        <v>123</v>
      </c>
      <c r="D15" s="44" t="s">
        <v>155</v>
      </c>
      <c r="F15" s="44" t="s">
        <v>123</v>
      </c>
      <c r="H15" s="44">
        <v>4</v>
      </c>
      <c r="I15" s="44">
        <v>0</v>
      </c>
      <c r="J15" s="44">
        <v>0</v>
      </c>
      <c r="K15" s="44">
        <v>0</v>
      </c>
      <c r="L15" s="44">
        <v>0</v>
      </c>
      <c r="M15" s="44">
        <v>0</v>
      </c>
      <c r="O15" s="44">
        <v>4</v>
      </c>
      <c r="V15" s="44">
        <v>4</v>
      </c>
      <c r="W15" s="44">
        <v>1212624</v>
      </c>
      <c r="X15" s="44">
        <v>577440</v>
      </c>
      <c r="Y15" s="44">
        <v>1211184</v>
      </c>
      <c r="Z15" s="44">
        <v>1212624</v>
      </c>
      <c r="AA15" s="44">
        <v>1212624</v>
      </c>
    </row>
    <row r="16" spans="1:27">
      <c r="A16" s="44">
        <v>5</v>
      </c>
      <c r="B16" s="44" t="s">
        <v>124</v>
      </c>
      <c r="C16" s="44" t="s">
        <v>153</v>
      </c>
      <c r="D16" s="44" t="s">
        <v>156</v>
      </c>
      <c r="E16" s="44" t="s">
        <v>150</v>
      </c>
      <c r="F16" s="44" t="s">
        <v>124</v>
      </c>
      <c r="H16" s="44">
        <v>5</v>
      </c>
      <c r="I16" s="44">
        <v>12000000</v>
      </c>
      <c r="J16" s="44">
        <v>12800000</v>
      </c>
      <c r="K16" s="44">
        <v>12000000</v>
      </c>
      <c r="L16" s="44">
        <v>0</v>
      </c>
      <c r="M16" s="44">
        <v>12000000</v>
      </c>
      <c r="O16" s="44">
        <v>5</v>
      </c>
      <c r="V16" s="44">
        <v>5</v>
      </c>
      <c r="W16" s="44">
        <v>1300320</v>
      </c>
      <c r="X16" s="44">
        <v>1274313.5999999999</v>
      </c>
      <c r="Y16" s="44">
        <v>1301760</v>
      </c>
      <c r="Z16" s="44">
        <v>1300320</v>
      </c>
      <c r="AA16" s="44">
        <v>1300320</v>
      </c>
    </row>
    <row r="17" spans="1:27">
      <c r="A17" s="44">
        <v>6</v>
      </c>
      <c r="B17" s="44" t="s">
        <v>124</v>
      </c>
      <c r="C17" s="44" t="s">
        <v>153</v>
      </c>
      <c r="D17" s="44" t="s">
        <v>156</v>
      </c>
      <c r="E17" s="44" t="s">
        <v>151</v>
      </c>
      <c r="F17" s="44" t="s">
        <v>124</v>
      </c>
      <c r="H17" s="44">
        <v>6</v>
      </c>
      <c r="I17" s="44">
        <v>0</v>
      </c>
      <c r="J17" s="44">
        <v>0</v>
      </c>
      <c r="K17" s="44">
        <v>0</v>
      </c>
      <c r="L17" s="44">
        <v>10000000</v>
      </c>
      <c r="M17" s="44">
        <v>0</v>
      </c>
      <c r="O17" s="44">
        <v>6</v>
      </c>
      <c r="V17" s="44">
        <v>6</v>
      </c>
      <c r="W17" s="44">
        <v>2406000</v>
      </c>
      <c r="X17" s="44">
        <v>2357880</v>
      </c>
      <c r="Y17" s="44">
        <v>2408000</v>
      </c>
      <c r="Z17" s="44">
        <v>2406000</v>
      </c>
      <c r="AA17" s="44">
        <v>2406000</v>
      </c>
    </row>
    <row r="18" spans="1:27">
      <c r="A18" s="44">
        <v>7</v>
      </c>
      <c r="B18" s="44" t="s">
        <v>124</v>
      </c>
      <c r="C18" s="44" t="s">
        <v>153</v>
      </c>
      <c r="D18" s="44" t="s">
        <v>156</v>
      </c>
      <c r="E18" s="44" t="s">
        <v>151</v>
      </c>
      <c r="F18" s="44" t="s">
        <v>124</v>
      </c>
      <c r="H18" s="44">
        <v>7</v>
      </c>
      <c r="I18" s="44">
        <v>0</v>
      </c>
      <c r="J18" s="44">
        <v>0</v>
      </c>
      <c r="K18" s="44">
        <v>0</v>
      </c>
      <c r="L18" s="44">
        <v>0</v>
      </c>
      <c r="M18" s="44">
        <v>0</v>
      </c>
      <c r="O18" s="44">
        <v>7</v>
      </c>
      <c r="V18" s="44">
        <v>7</v>
      </c>
      <c r="W18" s="44">
        <v>1732320</v>
      </c>
      <c r="X18" s="44">
        <v>1697673.5999999999</v>
      </c>
      <c r="Y18" s="44">
        <v>1733760</v>
      </c>
      <c r="Z18" s="44">
        <v>1732320</v>
      </c>
      <c r="AA18" s="44">
        <v>1732320</v>
      </c>
    </row>
    <row r="19" spans="1:27">
      <c r="A19" s="44">
        <v>8</v>
      </c>
      <c r="H19" s="44">
        <v>8</v>
      </c>
      <c r="I19" s="44">
        <v>0</v>
      </c>
      <c r="J19" s="44">
        <v>0</v>
      </c>
      <c r="K19" s="44">
        <v>0</v>
      </c>
      <c r="L19" s="44">
        <v>0</v>
      </c>
      <c r="M19" s="44">
        <v>0</v>
      </c>
      <c r="O19" s="44">
        <v>8</v>
      </c>
      <c r="V19" s="44">
        <v>8</v>
      </c>
      <c r="W19" s="44">
        <v>144000</v>
      </c>
      <c r="X19" s="44">
        <v>145440</v>
      </c>
      <c r="Y19" s="44">
        <v>145440</v>
      </c>
      <c r="Z19" s="44">
        <v>144000</v>
      </c>
      <c r="AA19" s="44">
        <v>144000</v>
      </c>
    </row>
    <row r="20" spans="1:27">
      <c r="A20" s="44">
        <v>9</v>
      </c>
      <c r="H20" s="44">
        <v>9</v>
      </c>
      <c r="I20" s="44">
        <v>0</v>
      </c>
      <c r="J20" s="44">
        <v>0</v>
      </c>
      <c r="K20" s="44">
        <v>0</v>
      </c>
      <c r="L20" s="44">
        <v>0</v>
      </c>
      <c r="M20" s="44">
        <v>0</v>
      </c>
      <c r="O20" s="44">
        <v>9</v>
      </c>
      <c r="V20" s="44">
        <v>9</v>
      </c>
      <c r="W20" s="44">
        <v>162720</v>
      </c>
      <c r="X20" s="44">
        <v>164160</v>
      </c>
      <c r="Y20" s="44">
        <v>164160</v>
      </c>
      <c r="Z20" s="44">
        <v>162720</v>
      </c>
      <c r="AA20" s="44">
        <v>162720</v>
      </c>
    </row>
    <row r="21" spans="1:27">
      <c r="A21" s="44">
        <v>10</v>
      </c>
      <c r="H21" s="44">
        <v>10</v>
      </c>
      <c r="I21" s="44">
        <v>0</v>
      </c>
      <c r="J21" s="44">
        <v>0</v>
      </c>
      <c r="K21" s="44">
        <v>0</v>
      </c>
      <c r="L21" s="44">
        <v>0</v>
      </c>
      <c r="M21" s="44">
        <v>0</v>
      </c>
      <c r="O21" s="44">
        <v>10</v>
      </c>
      <c r="V21" s="44">
        <v>10</v>
      </c>
      <c r="W21" s="44">
        <v>158400</v>
      </c>
      <c r="X21" s="44">
        <v>156960</v>
      </c>
      <c r="Y21" s="44">
        <v>156960</v>
      </c>
      <c r="Z21" s="44">
        <v>158400</v>
      </c>
      <c r="AA21" s="44">
        <v>158400</v>
      </c>
    </row>
  </sheetData>
  <phoneticPr fontId="34" type="noConversion"/>
  <pageMargins left="0.7" right="0.7" top="0.75" bottom="0.75" header="0.3" footer="0.3"/>
  <pageSetup paperSize="9" orientation="portrait" r:id="rId1"/>
  <drawing r:id="rId2"/>
  <legacyDrawing r:id="rId3"/>
  <controls>
    <mc:AlternateContent xmlns:mc="http://schemas.openxmlformats.org/markup-compatibility/2006">
      <mc:Choice Requires="x14">
        <control shapeId="2049" r:id="rId4" name="cmdAnalyse">
          <controlPr defaultSize="0" autoLine="0" r:id="rId5">
            <anchor moveWithCells="1">
              <from>
                <xdr:col>9</xdr:col>
                <xdr:colOff>28575</xdr:colOff>
                <xdr:row>2</xdr:row>
                <xdr:rowOff>19050</xdr:rowOff>
              </from>
              <to>
                <xdr:col>12</xdr:col>
                <xdr:colOff>647700</xdr:colOff>
                <xdr:row>4</xdr:row>
                <xdr:rowOff>57150</xdr:rowOff>
              </to>
            </anchor>
          </controlPr>
        </control>
      </mc:Choice>
      <mc:Fallback>
        <control shapeId="2049" r:id="rId4" name="cmdAnalyse"/>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45032A02BF9634E9DF04AC73A038DF0" ma:contentTypeVersion="0" ma:contentTypeDescription="Create a new document." ma:contentTypeScope="" ma:versionID="960e9217d220627a99a35705f3acd0e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9F188-3948-4D4A-9404-87BD1CB685A8}">
  <ds:schemaRefs>
    <ds:schemaRef ds:uri="http://schemas.microsoft.com/sharepoint/v3/contenttype/forms"/>
  </ds:schemaRefs>
</ds:datastoreItem>
</file>

<file path=customXml/itemProps2.xml><?xml version="1.0" encoding="utf-8"?>
<ds:datastoreItem xmlns:ds="http://schemas.openxmlformats.org/officeDocument/2006/customXml" ds:itemID="{294A415B-1D59-4C21-AD03-A47B40E97E05}">
  <ds:schemaRefs>
    <ds:schemaRef ds:uri="http://purl.org/dc/elements/1.1/"/>
    <ds:schemaRef ds:uri="http://purl.org/dc/terms/"/>
    <ds:schemaRef ds:uri="http://schemas.openxmlformats.org/package/2006/metadata/core-properties"/>
    <ds:schemaRef ds:uri="http://schemas.microsoft.com/office/infopath/2007/PartnerControls"/>
    <ds:schemaRef ds:uri="http://purl.org/dc/dcmitype/"/>
    <ds:schemaRef ds:uri="http://www.w3.org/XML/1998/namespace"/>
    <ds:schemaRef ds:uri="http://schemas.microsoft.com/office/2006/documentManagement/types"/>
    <ds:schemaRef ds:uri="http://schemas.microsoft.com/office/2006/metadata/properties"/>
  </ds:schemaRefs>
</ds:datastoreItem>
</file>

<file path=customXml/itemProps3.xml><?xml version="1.0" encoding="utf-8"?>
<ds:datastoreItem xmlns:ds="http://schemas.openxmlformats.org/officeDocument/2006/customXml" ds:itemID="{7B61D8B1-A19C-4B07-BD90-9CD39138C8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80</vt:i4>
      </vt:variant>
    </vt:vector>
  </HeadingPairs>
  <TitlesOfParts>
    <vt:vector size="83" baseType="lpstr">
      <vt:lpstr>Guide</vt:lpstr>
      <vt:lpstr>Database</vt:lpstr>
      <vt:lpstr>Analysis</vt:lpstr>
      <vt:lpstr>Database!_FilterDatabase</vt:lpstr>
      <vt:lpstr>Additional</vt:lpstr>
      <vt:lpstr>Database!Adj_Base</vt:lpstr>
      <vt:lpstr>Database!Adj_Base_Old</vt:lpstr>
      <vt:lpstr>Adj_Reference</vt:lpstr>
      <vt:lpstr>Adj_Share</vt:lpstr>
      <vt:lpstr>Aggregated_CU</vt:lpstr>
      <vt:lpstr>Aggregated_Q</vt:lpstr>
      <vt:lpstr>Aggregated_V</vt:lpstr>
      <vt:lpstr>Aggregated_W</vt:lpstr>
      <vt:lpstr>Aggregation_Groups</vt:lpstr>
      <vt:lpstr>Allocated_Q</vt:lpstr>
      <vt:lpstr>Basic1</vt:lpstr>
      <vt:lpstr>Basic2</vt:lpstr>
      <vt:lpstr>Database!Bundle</vt:lpstr>
      <vt:lpstr>Database!CellTopLeft</vt:lpstr>
      <vt:lpstr>Database!Chargeable_Units</vt:lpstr>
      <vt:lpstr>Analysis!colbreak</vt:lpstr>
      <vt:lpstr>Database!Comparable_Segment1</vt:lpstr>
      <vt:lpstr>Database!Comparable_Segment2</vt:lpstr>
      <vt:lpstr>Database!Comparable_Segment3</vt:lpstr>
      <vt:lpstr>ConversionFactor</vt:lpstr>
      <vt:lpstr>Costs</vt:lpstr>
      <vt:lpstr>Analysis!firstColA</vt:lpstr>
      <vt:lpstr>Analysis!firstRowA</vt:lpstr>
      <vt:lpstr>firstRowAnalysis</vt:lpstr>
      <vt:lpstr>Analysis!Flows</vt:lpstr>
      <vt:lpstr>Database!FuelShare</vt:lpstr>
      <vt:lpstr>Header_Analysis_Mixin</vt:lpstr>
      <vt:lpstr>Database!Header_ApplyAdjCost</vt:lpstr>
      <vt:lpstr>Database!Header_Cost_Models</vt:lpstr>
      <vt:lpstr>Database!Header_CostValidationTolerance</vt:lpstr>
      <vt:lpstr>Database!Header_Currency</vt:lpstr>
      <vt:lpstr>Header_Inclusion_CAPA</vt:lpstr>
      <vt:lpstr>Header_Inclusion_CW</vt:lpstr>
      <vt:lpstr>Database!Header_Inclusion_SingleDimension</vt:lpstr>
      <vt:lpstr>Header_Inclusion_V</vt:lpstr>
      <vt:lpstr>Header_Inclusion_W</vt:lpstr>
      <vt:lpstr>Database!Header_Instruction</vt:lpstr>
      <vt:lpstr>Header_Lower_Limit_CAPA_V</vt:lpstr>
      <vt:lpstr>Header_Lower_Limit_CAPA_W</vt:lpstr>
      <vt:lpstr>Database!Header_Lower_Limit_CW</vt:lpstr>
      <vt:lpstr>Database!Header_Lower_Limit_V</vt:lpstr>
      <vt:lpstr>Database!Header_Lower_Limit_W</vt:lpstr>
      <vt:lpstr>Database!Header_NbrofBundles</vt:lpstr>
      <vt:lpstr>Database!Header_NbrofFlows</vt:lpstr>
      <vt:lpstr>Database!Header_NbrofSegments</vt:lpstr>
      <vt:lpstr>Header_NbrofSuppliers</vt:lpstr>
      <vt:lpstr>Database!Header_Prefix</vt:lpstr>
      <vt:lpstr>Database!Header_Q_Allocation</vt:lpstr>
      <vt:lpstr>Database!Header_Suffix</vt:lpstr>
      <vt:lpstr>Database!Header_Title_DoubleDimensions</vt:lpstr>
      <vt:lpstr>Database!Header_Title_SingleDimension</vt:lpstr>
      <vt:lpstr>Database!Header_TotalNbrofFlows</vt:lpstr>
      <vt:lpstr>Header_Upper_Limit_CAPA_V</vt:lpstr>
      <vt:lpstr>Header_Upper_Limit_CAPA_W</vt:lpstr>
      <vt:lpstr>Database!Header_Upper_Limit_CW</vt:lpstr>
      <vt:lpstr>Database!Header_Upper_Limit_V</vt:lpstr>
      <vt:lpstr>Database!Header_Upper_Limit_W</vt:lpstr>
      <vt:lpstr>Analysis!Incumbents</vt:lpstr>
      <vt:lpstr>Location1</vt:lpstr>
      <vt:lpstr>Location2</vt:lpstr>
      <vt:lpstr>Max</vt:lpstr>
      <vt:lpstr>Min</vt:lpstr>
      <vt:lpstr>Analysis!Mixin</vt:lpstr>
      <vt:lpstr>Database!Phase</vt:lpstr>
      <vt:lpstr>Database!Q</vt:lpstr>
      <vt:lpstr>Rate_Segment1</vt:lpstr>
      <vt:lpstr>Rate_Segment2</vt:lpstr>
      <vt:lpstr>Rate_Segment3</vt:lpstr>
      <vt:lpstr>Rates</vt:lpstr>
      <vt:lpstr>Analysis!rowbreak</vt:lpstr>
      <vt:lpstr>Analysis!Selected</vt:lpstr>
      <vt:lpstr>Database!SupplierName</vt:lpstr>
      <vt:lpstr>Analysis!Suppliers</vt:lpstr>
      <vt:lpstr>TC</vt:lpstr>
      <vt:lpstr>Database!Tolerance</vt:lpstr>
      <vt:lpstr>Database!V</vt:lpstr>
      <vt:lpstr>Validation</vt:lpstr>
      <vt:lpstr>Database!W</vt:lpstr>
    </vt:vector>
  </TitlesOfParts>
  <Company>Volvo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Yuan</dc:creator>
  <cp:lastModifiedBy>Jingwei Yuan</cp:lastModifiedBy>
  <cp:lastPrinted>2012-11-16T02:34:11Z</cp:lastPrinted>
  <dcterms:created xsi:type="dcterms:W3CDTF">2012-11-14T06:57:30Z</dcterms:created>
  <dcterms:modified xsi:type="dcterms:W3CDTF">2016-02-15T10:06:34Z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0x010100845032A02BF9634E9DF04AC73A038DF0</vt:lpwstr>
  </property>
</Properties>
</file>