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9.png" ContentType="image/png"/>
  <Override PartName="/xl/media/image28.png" ContentType="image/png"/>
  <Override PartName="/xl/media/image27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7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<sst xmlns="http://schemas.openxmlformats.org/spreadsheetml/2006/main" count="339" uniqueCount="98">
  <si>
    <t>Henderson1982</t>
  </si>
  <si>
    <t>publication</t>
  </si>
  <si>
    <t>First-Order Clearance of Plasma Galactose: The Effect of liver disease</t>
  </si>
  <si>
    <t>species</t>
  </si>
  <si>
    <t>human</t>
  </si>
  <si>
    <t>method</t>
  </si>
  <si>
    <t>galactose clearance</t>
  </si>
  <si>
    <t>n</t>
  </si>
  <si>
    <t>11 + 28</t>
  </si>
  <si>
    <t>subjects</t>
  </si>
  <si>
    <t>11 healthy and 28 with liver disease were studied (22 cirrhosis and 6 had acute hepatocellular damage)</t>
  </si>
  <si>
    <t>Table 1 – Clinical and biochemical data</t>
  </si>
  <si>
    <t>study</t>
  </si>
  <si>
    <t>id</t>
  </si>
  <si>
    <t>sex</t>
  </si>
  <si>
    <t>status</t>
  </si>
  <si>
    <t>Body weight [kg]</t>
  </si>
  <si>
    <t>Galactose clearance [ml/min]</t>
  </si>
  <si>
    <t>Galactose clearance S.D. [ml/min]</t>
  </si>
  <si>
    <t>Albumin [g/dl]</t>
  </si>
  <si>
    <t>SGOT</t>
  </si>
  <si>
    <t>Bilirubin [mg/dl]</t>
  </si>
  <si>
    <t>Alkaline phosphatase</t>
  </si>
  <si>
    <t>Prothrombine time [s]</t>
  </si>
  <si>
    <t>Ascites</t>
  </si>
  <si>
    <t>Encephalopathy</t>
  </si>
  <si>
    <t>OP status</t>
  </si>
  <si>
    <t>Portal perfusion</t>
  </si>
  <si>
    <t>status_detail</t>
  </si>
  <si>
    <t>bodyweight</t>
  </si>
  <si>
    <t>CL</t>
  </si>
  <si>
    <t>CLSD</t>
  </si>
  <si>
    <t>albumin</t>
  </si>
  <si>
    <t>[U/dl]</t>
  </si>
  <si>
    <t>bilirubin</t>
  </si>
  <si>
    <t>alkphos</t>
  </si>
  <si>
    <t>pt_time</t>
  </si>
  <si>
    <t>ascites</t>
  </si>
  <si>
    <t>encephalopathy</t>
  </si>
  <si>
    <t>op</t>
  </si>
  <si>
    <t>portal_perfusion</t>
  </si>
  <si>
    <t>hen1982</t>
  </si>
  <si>
    <t>NA</t>
  </si>
  <si>
    <t>U</t>
  </si>
  <si>
    <t>healthy</t>
  </si>
  <si>
    <t>64-91</t>
  </si>
  <si>
    <t>&gt;3.5</t>
  </si>
  <si>
    <t>&lt;40</t>
  </si>
  <si>
    <t>&lt;1.0</t>
  </si>
  <si>
    <t>30-95</t>
  </si>
  <si>
    <t>&lt;+2</t>
  </si>
  <si>
    <t>I</t>
  </si>
  <si>
    <t>cirrhosis</t>
  </si>
  <si>
    <t>alcoholic cirrhosis</t>
  </si>
  <si>
    <t>III</t>
  </si>
  <si>
    <t>posthepatitis cirrhosis</t>
  </si>
  <si>
    <t>+</t>
  </si>
  <si>
    <t>Mescocaval</t>
  </si>
  <si>
    <t>IV</t>
  </si>
  <si>
    <t>DSRS</t>
  </si>
  <si>
    <t>iV</t>
  </si>
  <si>
    <t>+++</t>
  </si>
  <si>
    <t>a</t>
  </si>
  <si>
    <t>II</t>
  </si>
  <si>
    <t>++</t>
  </si>
  <si>
    <t>Portacaval</t>
  </si>
  <si>
    <t>hepatitis</t>
  </si>
  <si>
    <t>chronic active hepatitis</t>
  </si>
  <si>
    <t>Acute</t>
  </si>
  <si>
    <t>Table 4 – Hepatic vein extraction data</t>
  </si>
  <si>
    <t>C0 [mg/ml]</t>
  </si>
  <si>
    <t>Css – C0 [mg/ml]</t>
  </si>
  <si>
    <t>Chv – C0 [mg/ml]</t>
  </si>
  <si>
    <t>Extraction [%]</t>
  </si>
  <si>
    <t>Clearance SS [ml/min]</t>
  </si>
  <si>
    <t>Extraction Ration [-]</t>
  </si>
  <si>
    <t>C0 [mmol/L]</t>
  </si>
  <si>
    <t>Css [mmol/L]</t>
  </si>
  <si>
    <t>Chv [mmol/L]</t>
  </si>
  <si>
    <t>Bloodflow Q=CL/ER [ml/min]</t>
  </si>
  <si>
    <t>Galactose Elimination GE=CL*css [mmol/min]</t>
  </si>
  <si>
    <t>c0mg</t>
  </si>
  <si>
    <t>cssdifmg</t>
  </si>
  <si>
    <t>chvdifmg</t>
  </si>
  <si>
    <t>extraction</t>
  </si>
  <si>
    <t>ER</t>
  </si>
  <si>
    <t>c0</t>
  </si>
  <si>
    <t>css</t>
  </si>
  <si>
    <t>chv</t>
  </si>
  <si>
    <t>bloodflow</t>
  </si>
  <si>
    <t>GE</t>
  </si>
  <si>
    <t>Table 2 – Galactose Clearance</t>
  </si>
  <si>
    <t>Infusion rate [mg/min]</t>
  </si>
  <si>
    <t>Infusion rate [mmole/min]</t>
  </si>
  <si>
    <t>Clearance (steady state) [ml/min]</t>
  </si>
  <si>
    <t>Steady state  galactose concentration [mmol/L]</t>
  </si>
  <si>
    <t>Galactose elimination (CL*css) [mmol/min]</t>
  </si>
  <si>
    <t>Img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</si>
</sst>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DDDDDD"/>
      </patternFill>
    </fill>
    <fill>
      <patternFill patternType="solid">
        <fgColor rgb="FFFFCC00"/>
        <bgColor rgb="FFFFFF00"/>
      </patternFill>
    </fill>
    <fill>
      <patternFill patternType="solid">
        <fgColor rgb="FFDDDDDD"/>
        <bgColor rgb="FFCCCCCC"/>
      </patternFill>
    </fill>
    <fill>
      <patternFill patternType="solid">
        <fgColor rgb="FF99CC99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99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7.png"/><Relationship Id="rId2" Type="http://schemas.openxmlformats.org/officeDocument/2006/relationships/image" Target="../media/image28.png"/><Relationship Id="rId3" Type="http://schemas.openxmlformats.org/officeDocument/2006/relationships/image" Target="../media/image2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389880</xdr:colOff>
      <xdr:row>9</xdr:row>
      <xdr:rowOff>16560</xdr:rowOff>
    </xdr:from>
    <xdr:to>
      <xdr:col>28</xdr:col>
      <xdr:colOff>549360</xdr:colOff>
      <xdr:row>45</xdr:row>
      <xdr:rowOff>9000</xdr:rowOff>
    </xdr:to>
    <xdr:pic>
      <xdr:nvPicPr>
        <xdr:cNvPr id="0" name="Image 1" descr=""/>
        <xdr:cNvPicPr/>
      </xdr:nvPicPr>
      <xdr:blipFill>
        <a:blip r:embed="rId1"/>
        <a:stretch>
          <a:fillRect/>
        </a:stretch>
      </xdr:blipFill>
      <xdr:spPr>
        <a:xfrm>
          <a:off x="16577280" y="1483200"/>
          <a:ext cx="9100080" cy="6863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403920</xdr:colOff>
      <xdr:row>57</xdr:row>
      <xdr:rowOff>95760</xdr:rowOff>
    </xdr:from>
    <xdr:to>
      <xdr:col>21</xdr:col>
      <xdr:colOff>196560</xdr:colOff>
      <xdr:row>67</xdr:row>
      <xdr:rowOff>27720</xdr:rowOff>
    </xdr:to>
    <xdr:pic>
      <xdr:nvPicPr>
        <xdr:cNvPr id="1" name="Image 2" descr=""/>
        <xdr:cNvPicPr/>
      </xdr:nvPicPr>
      <xdr:blipFill>
        <a:blip r:embed="rId2"/>
        <a:stretch>
          <a:fillRect/>
        </a:stretch>
      </xdr:blipFill>
      <xdr:spPr>
        <a:xfrm>
          <a:off x="9276120" y="10384560"/>
          <a:ext cx="10359000" cy="198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141480</xdr:colOff>
      <xdr:row>66</xdr:row>
      <xdr:rowOff>156600</xdr:rowOff>
    </xdr:from>
    <xdr:to>
      <xdr:col>4</xdr:col>
      <xdr:colOff>1626840</xdr:colOff>
      <xdr:row>89</xdr:row>
      <xdr:rowOff>143280</xdr:rowOff>
    </xdr:to>
    <xdr:pic>
      <xdr:nvPicPr>
        <xdr:cNvPr id="2" name="Image 3" descr=""/>
        <xdr:cNvPicPr/>
      </xdr:nvPicPr>
      <xdr:blipFill>
        <a:blip r:embed="rId3"/>
        <a:stretch>
          <a:fillRect/>
        </a:stretch>
      </xdr:blipFill>
      <xdr:spPr>
        <a:xfrm>
          <a:off x="1208880" y="12333240"/>
          <a:ext cx="4310280" cy="3725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6"/>
  <sheetViews>
    <sheetView windowProtection="false" showFormulas="false" showGridLines="true" showRowColHeaders="true" showZeros="true" rightToLeft="false" tabSelected="true" showOutlineSymbols="true" defaultGridColor="true" view="normal" topLeftCell="A40" colorId="64" zoomScale="85" zoomScaleNormal="85" zoomScalePageLayoutView="100" workbookViewId="0">
      <selection pane="topLeft" activeCell="H63" activeCellId="0" sqref="H63:H66"/>
    </sheetView>
  </sheetViews>
  <sheetFormatPr defaultRowHeight="12.8"/>
  <cols>
    <col collapsed="false" hidden="false" max="1" min="1" style="0" width="15.1275510204082"/>
    <col collapsed="false" hidden="false" max="2" min="2" style="0" width="11.5204081632653"/>
    <col collapsed="false" hidden="false" max="3" min="3" style="0" width="17"/>
    <col collapsed="false" hidden="false" max="4" min="4" style="0" width="11.5204081632653"/>
    <col collapsed="false" hidden="false" max="5" min="5" style="0" width="24.515306122449"/>
    <col collapsed="false" hidden="false" max="6" min="6" style="0" width="21.734693877551"/>
    <col collapsed="false" hidden="false" max="7" min="7" style="0" width="11.5204081632653"/>
    <col collapsed="false" hidden="false" max="8" min="8" style="0" width="12.8061224489796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  <c r="B2" s="3" t="s">
        <v>2</v>
      </c>
    </row>
    <row r="3" customFormat="false" ht="12.65" hidden="false" customHeight="true" outlineLevel="0" collapsed="false">
      <c r="A3" s="2" t="s">
        <v>3</v>
      </c>
      <c r="B3" s="0" t="s">
        <v>4</v>
      </c>
    </row>
    <row r="4" customFormat="false" ht="12.8" hidden="false" customHeight="false" outlineLevel="0" collapsed="false">
      <c r="A4" s="2" t="s">
        <v>5</v>
      </c>
      <c r="B4" s="0" t="s">
        <v>6</v>
      </c>
    </row>
    <row r="5" customFormat="false" ht="12.8" hidden="false" customHeight="false" outlineLevel="0" collapsed="false">
      <c r="A5" s="2" t="s">
        <v>7</v>
      </c>
      <c r="B5" s="0" t="s">
        <v>8</v>
      </c>
    </row>
    <row r="6" customFormat="false" ht="12.8" hidden="false" customHeight="false" outlineLevel="0" collapsed="false">
      <c r="A6" s="2" t="s">
        <v>9</v>
      </c>
      <c r="B6" s="0" t="s">
        <v>10</v>
      </c>
    </row>
    <row r="7" customFormat="false" ht="12.8" hidden="false" customHeight="false" outlineLevel="0" collapsed="false">
      <c r="A7" s="4"/>
    </row>
    <row r="9" customFormat="false" ht="13.25" hidden="false" customHeight="true" outlineLevel="0" collapsed="false">
      <c r="A9" s="5" t="s">
        <v>11</v>
      </c>
      <c r="B9" s="6"/>
      <c r="C9" s="6"/>
      <c r="D9" s="6"/>
    </row>
    <row r="10" customFormat="false" ht="47.4" hidden="false" customHeight="false" outlineLevel="0" collapsed="false">
      <c r="A10" s="7" t="s">
        <v>12</v>
      </c>
      <c r="B10" s="7" t="s">
        <v>13</v>
      </c>
      <c r="C10" s="7" t="s">
        <v>7</v>
      </c>
      <c r="D10" s="7" t="s">
        <v>14</v>
      </c>
      <c r="E10" s="7" t="s">
        <v>15</v>
      </c>
      <c r="F10" s="7" t="s">
        <v>15</v>
      </c>
      <c r="G10" s="7" t="s">
        <v>16</v>
      </c>
      <c r="H10" s="7" t="s">
        <v>17</v>
      </c>
      <c r="I10" s="7" t="s">
        <v>18</v>
      </c>
      <c r="J10" s="7" t="s">
        <v>19</v>
      </c>
      <c r="K10" s="7" t="s">
        <v>20</v>
      </c>
      <c r="L10" s="7" t="s">
        <v>21</v>
      </c>
      <c r="M10" s="7" t="s">
        <v>22</v>
      </c>
      <c r="N10" s="7" t="s">
        <v>23</v>
      </c>
      <c r="O10" s="7" t="s">
        <v>24</v>
      </c>
      <c r="P10" s="7" t="s">
        <v>25</v>
      </c>
      <c r="Q10" s="7" t="s">
        <v>26</v>
      </c>
      <c r="R10" s="7" t="s">
        <v>27</v>
      </c>
    </row>
    <row r="11" customFormat="false" ht="24.55" hidden="false" customHeight="false" outlineLevel="0" collapsed="false">
      <c r="A11" s="8" t="s">
        <v>12</v>
      </c>
      <c r="B11" s="8" t="s">
        <v>13</v>
      </c>
      <c r="C11" s="8" t="s">
        <v>7</v>
      </c>
      <c r="D11" s="8" t="s">
        <v>14</v>
      </c>
      <c r="E11" s="8" t="s">
        <v>15</v>
      </c>
      <c r="F11" s="8" t="s">
        <v>28</v>
      </c>
      <c r="G11" s="8" t="s">
        <v>29</v>
      </c>
      <c r="H11" s="8" t="s">
        <v>30</v>
      </c>
      <c r="I11" s="8" t="s">
        <v>31</v>
      </c>
      <c r="J11" s="8" t="s">
        <v>32</v>
      </c>
      <c r="K11" s="8" t="s">
        <v>33</v>
      </c>
      <c r="L11" s="8" t="s">
        <v>34</v>
      </c>
      <c r="M11" s="8" t="s">
        <v>35</v>
      </c>
      <c r="N11" s="8" t="s">
        <v>36</v>
      </c>
      <c r="O11" s="8" t="s">
        <v>37</v>
      </c>
      <c r="P11" s="8" t="s">
        <v>38</v>
      </c>
      <c r="Q11" s="8" t="s">
        <v>39</v>
      </c>
      <c r="R11" s="8" t="s">
        <v>40</v>
      </c>
    </row>
    <row r="12" customFormat="false" ht="12.8" hidden="false" customHeight="false" outlineLevel="0" collapsed="false">
      <c r="A12" s="0" t="s">
        <v>41</v>
      </c>
      <c r="B12" s="0" t="s">
        <v>42</v>
      </c>
      <c r="C12" s="0" t="n">
        <v>11</v>
      </c>
      <c r="D12" s="0" t="s">
        <v>43</v>
      </c>
      <c r="E12" s="9" t="s">
        <v>44</v>
      </c>
      <c r="F12" s="0" t="s">
        <v>44</v>
      </c>
      <c r="G12" s="10" t="s">
        <v>45</v>
      </c>
      <c r="H12" s="0" t="n">
        <v>1378</v>
      </c>
      <c r="I12" s="0" t="n">
        <v>218</v>
      </c>
      <c r="J12" s="0" t="s">
        <v>46</v>
      </c>
      <c r="K12" s="0" t="s">
        <v>47</v>
      </c>
      <c r="L12" s="0" t="s">
        <v>48</v>
      </c>
      <c r="M12" s="0" t="s">
        <v>49</v>
      </c>
      <c r="N12" s="0" t="s">
        <v>50</v>
      </c>
      <c r="O12" s="0" t="n">
        <v>0</v>
      </c>
      <c r="P12" s="0" t="n">
        <v>0</v>
      </c>
      <c r="Q12" s="0" t="n">
        <v>0</v>
      </c>
      <c r="R12" s="0" t="s">
        <v>51</v>
      </c>
    </row>
    <row r="13" customFormat="false" ht="12.8" hidden="false" customHeight="false" outlineLevel="0" collapsed="false">
      <c r="A13" s="0" t="s">
        <v>41</v>
      </c>
      <c r="B13" s="0" t="n">
        <v>12</v>
      </c>
      <c r="C13" s="0" t="n">
        <v>1</v>
      </c>
      <c r="D13" s="0" t="s">
        <v>43</v>
      </c>
      <c r="E13" s="11" t="s">
        <v>52</v>
      </c>
      <c r="F13" s="0" t="s">
        <v>53</v>
      </c>
      <c r="G13" s="10" t="n">
        <v>68</v>
      </c>
      <c r="H13" s="0" t="n">
        <v>482</v>
      </c>
      <c r="I13" s="0" t="s">
        <v>42</v>
      </c>
      <c r="J13" s="0" t="n">
        <v>2.8</v>
      </c>
      <c r="K13" s="0" t="n">
        <v>41</v>
      </c>
      <c r="L13" s="0" t="n">
        <v>2.5</v>
      </c>
      <c r="M13" s="0" t="n">
        <v>255</v>
      </c>
      <c r="N13" s="0" t="n">
        <v>4.4</v>
      </c>
      <c r="O13" s="0" t="n">
        <v>0</v>
      </c>
      <c r="P13" s="0" t="n">
        <v>0</v>
      </c>
      <c r="Q13" s="0" t="n">
        <v>0</v>
      </c>
      <c r="R13" s="0" t="s">
        <v>54</v>
      </c>
    </row>
    <row r="14" customFormat="false" ht="12.8" hidden="false" customHeight="false" outlineLevel="0" collapsed="false">
      <c r="A14" s="0" t="s">
        <v>41</v>
      </c>
      <c r="B14" s="0" t="n">
        <v>13</v>
      </c>
      <c r="C14" s="0" t="n">
        <v>1</v>
      </c>
      <c r="D14" s="0" t="s">
        <v>43</v>
      </c>
      <c r="E14" s="11" t="s">
        <v>52</v>
      </c>
      <c r="F14" s="0" t="s">
        <v>55</v>
      </c>
      <c r="G14" s="0" t="n">
        <v>85</v>
      </c>
      <c r="H14" s="0" t="n">
        <v>636</v>
      </c>
      <c r="I14" s="0" t="s">
        <v>42</v>
      </c>
      <c r="J14" s="0" t="n">
        <v>3.4</v>
      </c>
      <c r="K14" s="0" t="n">
        <v>46</v>
      </c>
      <c r="L14" s="0" t="n">
        <v>2.1</v>
      </c>
      <c r="M14" s="0" t="n">
        <v>140</v>
      </c>
      <c r="N14" s="0" t="n">
        <v>3.1</v>
      </c>
      <c r="O14" s="0" t="n">
        <v>0</v>
      </c>
      <c r="P14" s="0" t="s">
        <v>56</v>
      </c>
      <c r="Q14" s="0" t="s">
        <v>57</v>
      </c>
      <c r="R14" s="0" t="s">
        <v>58</v>
      </c>
    </row>
    <row r="15" customFormat="false" ht="13.25" hidden="false" customHeight="true" outlineLevel="0" collapsed="false">
      <c r="A15" s="0" t="s">
        <v>41</v>
      </c>
      <c r="B15" s="0" t="n">
        <v>14</v>
      </c>
      <c r="C15" s="0" t="n">
        <v>1</v>
      </c>
      <c r="D15" s="0" t="s">
        <v>43</v>
      </c>
      <c r="E15" s="11" t="s">
        <v>52</v>
      </c>
      <c r="F15" s="0" t="s">
        <v>55</v>
      </c>
      <c r="G15" s="0" t="n">
        <v>64</v>
      </c>
      <c r="H15" s="0" t="n">
        <v>638</v>
      </c>
      <c r="I15" s="0" t="s">
        <v>42</v>
      </c>
      <c r="J15" s="0" t="n">
        <v>3.3</v>
      </c>
      <c r="K15" s="0" t="n">
        <v>43</v>
      </c>
      <c r="L15" s="0" t="n">
        <v>2.1</v>
      </c>
      <c r="M15" s="0" t="n">
        <v>139</v>
      </c>
      <c r="N15" s="0" t="n">
        <v>2.7</v>
      </c>
      <c r="O15" s="0" t="n">
        <v>0</v>
      </c>
      <c r="P15" s="0" t="n">
        <v>0</v>
      </c>
      <c r="Q15" s="0" t="s">
        <v>59</v>
      </c>
      <c r="R15" s="0" t="s">
        <v>58</v>
      </c>
    </row>
    <row r="16" customFormat="false" ht="12.8" hidden="false" customHeight="false" outlineLevel="0" collapsed="false">
      <c r="A16" s="0" t="s">
        <v>41</v>
      </c>
      <c r="B16" s="0" t="n">
        <v>15</v>
      </c>
      <c r="C16" s="0" t="n">
        <v>1</v>
      </c>
      <c r="D16" s="0" t="s">
        <v>43</v>
      </c>
      <c r="E16" s="11" t="s">
        <v>52</v>
      </c>
      <c r="F16" s="0" t="s">
        <v>55</v>
      </c>
      <c r="G16" s="0" t="n">
        <v>72</v>
      </c>
      <c r="H16" s="0" t="n">
        <v>698</v>
      </c>
      <c r="I16" s="0" t="s">
        <v>42</v>
      </c>
      <c r="J16" s="0" t="n">
        <v>3.2</v>
      </c>
      <c r="K16" s="0" t="n">
        <v>45</v>
      </c>
      <c r="L16" s="0" t="n">
        <v>1.6</v>
      </c>
      <c r="M16" s="0" t="n">
        <v>120</v>
      </c>
      <c r="N16" s="0" t="n">
        <v>3</v>
      </c>
      <c r="O16" s="0" t="n">
        <v>0</v>
      </c>
      <c r="P16" s="0" t="s">
        <v>56</v>
      </c>
      <c r="Q16" s="0" t="s">
        <v>57</v>
      </c>
      <c r="R16" s="0" t="s">
        <v>60</v>
      </c>
    </row>
    <row r="17" customFormat="false" ht="12.8" hidden="false" customHeight="false" outlineLevel="0" collapsed="false">
      <c r="A17" s="0" t="s">
        <v>41</v>
      </c>
      <c r="B17" s="0" t="n">
        <v>16</v>
      </c>
      <c r="C17" s="0" t="n">
        <v>1</v>
      </c>
      <c r="D17" s="0" t="s">
        <v>43</v>
      </c>
      <c r="E17" s="11" t="s">
        <v>52</v>
      </c>
      <c r="F17" s="0" t="s">
        <v>53</v>
      </c>
      <c r="G17" s="0" t="n">
        <v>65</v>
      </c>
      <c r="H17" s="0" t="n">
        <v>715</v>
      </c>
      <c r="I17" s="0" t="s">
        <v>42</v>
      </c>
      <c r="J17" s="0" t="n">
        <v>2.1</v>
      </c>
      <c r="K17" s="0" t="n">
        <v>127</v>
      </c>
      <c r="L17" s="0" t="n">
        <v>3.4</v>
      </c>
      <c r="M17" s="0" t="n">
        <v>201</v>
      </c>
      <c r="N17" s="0" t="n">
        <v>5</v>
      </c>
      <c r="O17" s="0" t="s">
        <v>61</v>
      </c>
      <c r="P17" s="0" t="s">
        <v>56</v>
      </c>
      <c r="Q17" s="0" t="n">
        <v>0</v>
      </c>
      <c r="R17" s="0" t="s">
        <v>62</v>
      </c>
    </row>
    <row r="18" customFormat="false" ht="12.8" hidden="false" customHeight="false" outlineLevel="0" collapsed="false">
      <c r="A18" s="0" t="s">
        <v>41</v>
      </c>
      <c r="B18" s="0" t="n">
        <v>17</v>
      </c>
      <c r="C18" s="0" t="n">
        <v>1</v>
      </c>
      <c r="D18" s="0" t="s">
        <v>43</v>
      </c>
      <c r="E18" s="11" t="s">
        <v>52</v>
      </c>
      <c r="F18" s="0" t="s">
        <v>53</v>
      </c>
      <c r="G18" s="0" t="n">
        <v>103</v>
      </c>
      <c r="H18" s="0" t="n">
        <v>776</v>
      </c>
      <c r="I18" s="0" t="s">
        <v>42</v>
      </c>
      <c r="J18" s="0" t="n">
        <v>4.1</v>
      </c>
      <c r="K18" s="0" t="n">
        <v>45</v>
      </c>
      <c r="L18" s="0" t="n">
        <v>2.4</v>
      </c>
      <c r="M18" s="0" t="n">
        <v>108</v>
      </c>
      <c r="N18" s="0" t="n">
        <v>0.7</v>
      </c>
      <c r="O18" s="0" t="n">
        <v>0</v>
      </c>
      <c r="P18" s="0" t="n">
        <v>0</v>
      </c>
      <c r="Q18" s="0" t="s">
        <v>59</v>
      </c>
      <c r="R18" s="0" t="s">
        <v>54</v>
      </c>
    </row>
    <row r="19" customFormat="false" ht="12.8" hidden="false" customHeight="false" outlineLevel="0" collapsed="false">
      <c r="A19" s="0" t="s">
        <v>41</v>
      </c>
      <c r="B19" s="0" t="n">
        <v>18</v>
      </c>
      <c r="C19" s="0" t="n">
        <v>1</v>
      </c>
      <c r="D19" s="0" t="s">
        <v>43</v>
      </c>
      <c r="E19" s="11" t="s">
        <v>52</v>
      </c>
      <c r="F19" s="0" t="s">
        <v>53</v>
      </c>
      <c r="G19" s="0" t="n">
        <v>70</v>
      </c>
      <c r="H19" s="0" t="n">
        <v>780</v>
      </c>
      <c r="I19" s="0" t="s">
        <v>42</v>
      </c>
      <c r="J19" s="0" t="n">
        <v>3.3</v>
      </c>
      <c r="K19" s="0" t="n">
        <v>25</v>
      </c>
      <c r="L19" s="0" t="n">
        <v>1.3</v>
      </c>
      <c r="M19" s="0" t="n">
        <v>77</v>
      </c>
      <c r="N19" s="0" t="n">
        <v>3.2</v>
      </c>
      <c r="O19" s="0" t="s">
        <v>56</v>
      </c>
      <c r="P19" s="0" t="n">
        <v>0</v>
      </c>
      <c r="Q19" s="0" t="n">
        <v>0</v>
      </c>
      <c r="R19" s="0" t="s">
        <v>63</v>
      </c>
    </row>
    <row r="20" customFormat="false" ht="12.8" hidden="false" customHeight="false" outlineLevel="0" collapsed="false">
      <c r="A20" s="0" t="s">
        <v>41</v>
      </c>
      <c r="B20" s="0" t="n">
        <v>19</v>
      </c>
      <c r="C20" s="0" t="n">
        <v>1</v>
      </c>
      <c r="D20" s="0" t="s">
        <v>43</v>
      </c>
      <c r="E20" s="11" t="s">
        <v>52</v>
      </c>
      <c r="F20" s="0" t="s">
        <v>53</v>
      </c>
      <c r="G20" s="0" t="n">
        <v>65</v>
      </c>
      <c r="H20" s="0" t="n">
        <v>794</v>
      </c>
      <c r="I20" s="0" t="s">
        <v>42</v>
      </c>
      <c r="J20" s="0" t="n">
        <v>4.2</v>
      </c>
      <c r="K20" s="0" t="n">
        <v>66</v>
      </c>
      <c r="L20" s="0" t="n">
        <v>1.6</v>
      </c>
      <c r="M20" s="0" t="n">
        <v>95</v>
      </c>
      <c r="N20" s="0" t="n">
        <v>2.5</v>
      </c>
      <c r="O20" s="0" t="s">
        <v>56</v>
      </c>
      <c r="P20" s="0" t="s">
        <v>56</v>
      </c>
      <c r="Q20" s="0" t="s">
        <v>59</v>
      </c>
      <c r="R20" s="0" t="s">
        <v>63</v>
      </c>
    </row>
    <row r="21" customFormat="false" ht="12.8" hidden="false" customHeight="false" outlineLevel="0" collapsed="false">
      <c r="A21" s="0" t="s">
        <v>41</v>
      </c>
      <c r="B21" s="0" t="n">
        <v>20</v>
      </c>
      <c r="C21" s="0" t="n">
        <v>1</v>
      </c>
      <c r="D21" s="0" t="s">
        <v>43</v>
      </c>
      <c r="E21" s="11" t="s">
        <v>52</v>
      </c>
      <c r="F21" s="0" t="s">
        <v>55</v>
      </c>
      <c r="G21" s="0" t="n">
        <v>86</v>
      </c>
      <c r="H21" s="0" t="n">
        <v>803</v>
      </c>
      <c r="I21" s="0" t="s">
        <v>42</v>
      </c>
      <c r="J21" s="0" t="n">
        <v>3.1</v>
      </c>
      <c r="K21" s="0" t="n">
        <v>81</v>
      </c>
      <c r="L21" s="0" t="n">
        <v>2.4</v>
      </c>
      <c r="M21" s="0" t="n">
        <v>98</v>
      </c>
      <c r="N21" s="0" t="n">
        <v>3</v>
      </c>
      <c r="O21" s="0" t="n">
        <v>0</v>
      </c>
      <c r="P21" s="0" t="n">
        <v>0</v>
      </c>
      <c r="Q21" s="0" t="s">
        <v>57</v>
      </c>
      <c r="R21" s="0" t="s">
        <v>58</v>
      </c>
    </row>
    <row r="22" customFormat="false" ht="12.8" hidden="false" customHeight="false" outlineLevel="0" collapsed="false">
      <c r="A22" s="0" t="s">
        <v>41</v>
      </c>
      <c r="B22" s="0" t="n">
        <v>21</v>
      </c>
      <c r="C22" s="0" t="n">
        <v>1</v>
      </c>
      <c r="D22" s="0" t="s">
        <v>43</v>
      </c>
      <c r="E22" s="11" t="s">
        <v>52</v>
      </c>
      <c r="F22" s="0" t="s">
        <v>53</v>
      </c>
      <c r="G22" s="0" t="n">
        <v>81</v>
      </c>
      <c r="H22" s="0" t="n">
        <v>815</v>
      </c>
      <c r="I22" s="0" t="s">
        <v>42</v>
      </c>
      <c r="J22" s="0" t="n">
        <v>3.8</v>
      </c>
      <c r="K22" s="0" t="n">
        <v>30</v>
      </c>
      <c r="L22" s="0" t="n">
        <v>0.7</v>
      </c>
      <c r="M22" s="0" t="n">
        <v>70</v>
      </c>
      <c r="N22" s="0" t="n">
        <v>0.1</v>
      </c>
      <c r="O22" s="0" t="n">
        <v>0</v>
      </c>
      <c r="P22" s="0" t="n">
        <v>0</v>
      </c>
      <c r="Q22" s="0" t="n">
        <v>0</v>
      </c>
      <c r="R22" s="0" t="s">
        <v>62</v>
      </c>
    </row>
    <row r="23" customFormat="false" ht="12.8" hidden="false" customHeight="false" outlineLevel="0" collapsed="false">
      <c r="A23" s="0" t="s">
        <v>41</v>
      </c>
      <c r="B23" s="0" t="n">
        <v>22</v>
      </c>
      <c r="C23" s="0" t="n">
        <v>1</v>
      </c>
      <c r="D23" s="0" t="s">
        <v>43</v>
      </c>
      <c r="E23" s="11" t="s">
        <v>52</v>
      </c>
      <c r="F23" s="0" t="s">
        <v>55</v>
      </c>
      <c r="G23" s="0" t="n">
        <v>62</v>
      </c>
      <c r="H23" s="0" t="n">
        <v>826</v>
      </c>
      <c r="I23" s="0" t="s">
        <v>42</v>
      </c>
      <c r="J23" s="0" t="n">
        <v>3.5</v>
      </c>
      <c r="K23" s="0" t="n">
        <v>66</v>
      </c>
      <c r="L23" s="0" t="n">
        <v>1.6</v>
      </c>
      <c r="M23" s="0" t="n">
        <v>460</v>
      </c>
      <c r="N23" s="0" t="n">
        <v>1.7</v>
      </c>
      <c r="O23" s="0" t="n">
        <v>0</v>
      </c>
      <c r="P23" s="0" t="n">
        <v>0</v>
      </c>
      <c r="Q23" s="0" t="s">
        <v>59</v>
      </c>
      <c r="R23" s="0" t="s">
        <v>54</v>
      </c>
    </row>
    <row r="24" customFormat="false" ht="12.8" hidden="false" customHeight="false" outlineLevel="0" collapsed="false">
      <c r="A24" s="0" t="s">
        <v>41</v>
      </c>
      <c r="B24" s="0" t="n">
        <v>23</v>
      </c>
      <c r="C24" s="0" t="n">
        <v>1</v>
      </c>
      <c r="D24" s="0" t="s">
        <v>43</v>
      </c>
      <c r="E24" s="11" t="s">
        <v>52</v>
      </c>
      <c r="F24" s="0" t="s">
        <v>55</v>
      </c>
      <c r="G24" s="0" t="n">
        <v>64</v>
      </c>
      <c r="H24" s="0" t="n">
        <v>863</v>
      </c>
      <c r="I24" s="0" t="s">
        <v>42</v>
      </c>
      <c r="J24" s="0" t="n">
        <v>3.1</v>
      </c>
      <c r="K24" s="0" t="n">
        <v>54</v>
      </c>
      <c r="L24" s="0" t="n">
        <v>1.2</v>
      </c>
      <c r="M24" s="0" t="n">
        <v>143</v>
      </c>
      <c r="N24" s="0" t="n">
        <v>2.5</v>
      </c>
      <c r="O24" s="0" t="n">
        <v>0</v>
      </c>
      <c r="P24" s="0" t="n">
        <v>0</v>
      </c>
      <c r="Q24" s="0" t="s">
        <v>59</v>
      </c>
      <c r="R24" s="0" t="s">
        <v>58</v>
      </c>
    </row>
    <row r="25" customFormat="false" ht="12.8" hidden="false" customHeight="false" outlineLevel="0" collapsed="false">
      <c r="A25" s="0" t="s">
        <v>41</v>
      </c>
      <c r="B25" s="0" t="n">
        <v>24</v>
      </c>
      <c r="C25" s="0" t="n">
        <v>1</v>
      </c>
      <c r="D25" s="0" t="s">
        <v>43</v>
      </c>
      <c r="E25" s="11" t="s">
        <v>52</v>
      </c>
      <c r="F25" s="0" t="s">
        <v>53</v>
      </c>
      <c r="G25" s="0" t="n">
        <v>81</v>
      </c>
      <c r="H25" s="0" t="n">
        <v>884</v>
      </c>
      <c r="I25" s="0" t="s">
        <v>42</v>
      </c>
      <c r="J25" s="0" t="n">
        <v>3.5</v>
      </c>
      <c r="K25" s="0" t="n">
        <v>28</v>
      </c>
      <c r="L25" s="0" t="n">
        <v>0.7</v>
      </c>
      <c r="M25" s="0" t="n">
        <v>127</v>
      </c>
      <c r="N25" s="0" t="n">
        <v>3.1</v>
      </c>
      <c r="O25" s="0" t="s">
        <v>64</v>
      </c>
      <c r="P25" s="0" t="n">
        <v>0</v>
      </c>
      <c r="Q25" s="0" t="s">
        <v>59</v>
      </c>
      <c r="R25" s="0" t="s">
        <v>51</v>
      </c>
    </row>
    <row r="26" customFormat="false" ht="12.8" hidden="false" customHeight="false" outlineLevel="0" collapsed="false">
      <c r="A26" s="0" t="s">
        <v>41</v>
      </c>
      <c r="B26" s="0" t="n">
        <v>25</v>
      </c>
      <c r="C26" s="0" t="n">
        <v>1</v>
      </c>
      <c r="D26" s="0" t="s">
        <v>43</v>
      </c>
      <c r="E26" s="11" t="s">
        <v>52</v>
      </c>
      <c r="F26" s="0" t="s">
        <v>53</v>
      </c>
      <c r="G26" s="0" t="n">
        <v>85</v>
      </c>
      <c r="H26" s="0" t="n">
        <v>932</v>
      </c>
      <c r="I26" s="0" t="s">
        <v>42</v>
      </c>
      <c r="J26" s="0" t="n">
        <v>3.9</v>
      </c>
      <c r="K26" s="0" t="n">
        <v>39</v>
      </c>
      <c r="L26" s="0" t="n">
        <v>0.8</v>
      </c>
      <c r="M26" s="0" t="n">
        <v>110</v>
      </c>
      <c r="N26" s="0" t="n">
        <v>2.1</v>
      </c>
      <c r="O26" s="0" t="n">
        <v>0</v>
      </c>
      <c r="P26" s="0" t="n">
        <v>0</v>
      </c>
      <c r="Q26" s="0" t="s">
        <v>65</v>
      </c>
      <c r="R26" s="0" t="s">
        <v>58</v>
      </c>
    </row>
    <row r="27" customFormat="false" ht="12.8" hidden="false" customHeight="false" outlineLevel="0" collapsed="false">
      <c r="A27" s="0" t="s">
        <v>41</v>
      </c>
      <c r="B27" s="0" t="n">
        <v>26</v>
      </c>
      <c r="C27" s="0" t="n">
        <v>1</v>
      </c>
      <c r="D27" s="0" t="s">
        <v>43</v>
      </c>
      <c r="E27" s="11" t="s">
        <v>52</v>
      </c>
      <c r="F27" s="0" t="s">
        <v>55</v>
      </c>
      <c r="G27" s="0" t="n">
        <v>76</v>
      </c>
      <c r="H27" s="0" t="n">
        <v>932</v>
      </c>
      <c r="I27" s="0" t="s">
        <v>42</v>
      </c>
      <c r="J27" s="0" t="n">
        <v>3.3</v>
      </c>
      <c r="K27" s="0" t="n">
        <v>49</v>
      </c>
      <c r="L27" s="0" t="n">
        <v>3</v>
      </c>
      <c r="M27" s="0" t="n">
        <v>113</v>
      </c>
      <c r="N27" s="0" t="n">
        <v>2.4</v>
      </c>
      <c r="O27" s="0" t="s">
        <v>56</v>
      </c>
      <c r="P27" s="0" t="n">
        <v>0</v>
      </c>
      <c r="Q27" s="0" t="s">
        <v>59</v>
      </c>
      <c r="R27" s="0" t="s">
        <v>63</v>
      </c>
    </row>
    <row r="28" customFormat="false" ht="12.8" hidden="false" customHeight="false" outlineLevel="0" collapsed="false">
      <c r="A28" s="0" t="s">
        <v>41</v>
      </c>
      <c r="B28" s="0" t="n">
        <v>27</v>
      </c>
      <c r="C28" s="0" t="n">
        <v>1</v>
      </c>
      <c r="D28" s="0" t="s">
        <v>43</v>
      </c>
      <c r="E28" s="11" t="s">
        <v>52</v>
      </c>
      <c r="F28" s="0" t="s">
        <v>53</v>
      </c>
      <c r="G28" s="0" t="n">
        <v>86</v>
      </c>
      <c r="H28" s="0" t="n">
        <v>936</v>
      </c>
      <c r="I28" s="0" t="s">
        <v>42</v>
      </c>
      <c r="J28" s="0" t="n">
        <v>3.3</v>
      </c>
      <c r="K28" s="0" t="n">
        <v>129</v>
      </c>
      <c r="L28" s="0" t="n">
        <v>4.7</v>
      </c>
      <c r="M28" s="0" t="n">
        <v>239</v>
      </c>
      <c r="N28" s="0" t="n">
        <v>3</v>
      </c>
      <c r="O28" s="0" t="n">
        <v>0</v>
      </c>
      <c r="P28" s="0" t="n">
        <v>0</v>
      </c>
      <c r="Q28" s="0" t="s">
        <v>59</v>
      </c>
      <c r="R28" s="0" t="s">
        <v>63</v>
      </c>
    </row>
    <row r="29" customFormat="false" ht="12.8" hidden="false" customHeight="false" outlineLevel="0" collapsed="false">
      <c r="A29" s="0" t="s">
        <v>41</v>
      </c>
      <c r="B29" s="0" t="n">
        <v>28</v>
      </c>
      <c r="C29" s="0" t="n">
        <v>1</v>
      </c>
      <c r="D29" s="0" t="s">
        <v>43</v>
      </c>
      <c r="E29" s="11" t="s">
        <v>52</v>
      </c>
      <c r="F29" s="0" t="s">
        <v>53</v>
      </c>
      <c r="G29" s="0" t="n">
        <v>70</v>
      </c>
      <c r="H29" s="0" t="n">
        <v>984</v>
      </c>
      <c r="I29" s="0" t="s">
        <v>42</v>
      </c>
      <c r="J29" s="0" t="n">
        <v>2.2</v>
      </c>
      <c r="K29" s="0" t="n">
        <v>135</v>
      </c>
      <c r="L29" s="0" t="n">
        <v>1.7</v>
      </c>
      <c r="M29" s="0" t="n">
        <v>117</v>
      </c>
      <c r="N29" s="0" t="n">
        <v>4</v>
      </c>
      <c r="O29" s="0" t="s">
        <v>64</v>
      </c>
      <c r="P29" s="0" t="n">
        <v>0</v>
      </c>
      <c r="Q29" s="0" t="n">
        <v>0</v>
      </c>
      <c r="R29" s="0" t="s">
        <v>62</v>
      </c>
    </row>
    <row r="30" customFormat="false" ht="12.8" hidden="false" customHeight="false" outlineLevel="0" collapsed="false">
      <c r="A30" s="0" t="s">
        <v>41</v>
      </c>
      <c r="B30" s="0" t="n">
        <v>29</v>
      </c>
      <c r="C30" s="0" t="n">
        <v>1</v>
      </c>
      <c r="D30" s="0" t="s">
        <v>43</v>
      </c>
      <c r="E30" s="11" t="s">
        <v>52</v>
      </c>
      <c r="F30" s="0" t="s">
        <v>55</v>
      </c>
      <c r="G30" s="0" t="n">
        <v>67</v>
      </c>
      <c r="H30" s="0" t="n">
        <v>987</v>
      </c>
      <c r="I30" s="0" t="s">
        <v>42</v>
      </c>
      <c r="J30" s="0" t="n">
        <v>4.1</v>
      </c>
      <c r="K30" s="0" t="n">
        <v>35</v>
      </c>
      <c r="L30" s="0" t="n">
        <v>1.3</v>
      </c>
      <c r="M30" s="0" t="n">
        <v>53</v>
      </c>
      <c r="N30" s="0" t="n">
        <v>2.3</v>
      </c>
      <c r="O30" s="0" t="n">
        <v>0</v>
      </c>
      <c r="P30" s="0" t="n">
        <v>0</v>
      </c>
      <c r="Q30" s="0" t="n">
        <v>0</v>
      </c>
      <c r="R30" s="0" t="s">
        <v>51</v>
      </c>
    </row>
    <row r="31" customFormat="false" ht="12.8" hidden="false" customHeight="false" outlineLevel="0" collapsed="false">
      <c r="A31" s="0" t="s">
        <v>41</v>
      </c>
      <c r="B31" s="0" t="n">
        <v>30</v>
      </c>
      <c r="C31" s="0" t="n">
        <v>1</v>
      </c>
      <c r="D31" s="0" t="s">
        <v>43</v>
      </c>
      <c r="E31" s="11" t="s">
        <v>52</v>
      </c>
      <c r="F31" s="0" t="s">
        <v>53</v>
      </c>
      <c r="G31" s="0" t="n">
        <v>49</v>
      </c>
      <c r="H31" s="0" t="n">
        <v>12282</v>
      </c>
      <c r="I31" s="0" t="s">
        <v>42</v>
      </c>
      <c r="J31" s="0" t="n">
        <v>3.2</v>
      </c>
      <c r="K31" s="0" t="n">
        <v>36</v>
      </c>
      <c r="L31" s="0" t="n">
        <v>1.1</v>
      </c>
      <c r="M31" s="0" t="n">
        <v>172</v>
      </c>
      <c r="N31" s="0" t="n">
        <v>0</v>
      </c>
      <c r="O31" s="0" t="n">
        <v>0</v>
      </c>
      <c r="P31" s="0" t="s">
        <v>56</v>
      </c>
      <c r="Q31" s="0" t="s">
        <v>65</v>
      </c>
      <c r="R31" s="0" t="s">
        <v>58</v>
      </c>
    </row>
    <row r="32" customFormat="false" ht="12.8" hidden="false" customHeight="false" outlineLevel="0" collapsed="false">
      <c r="A32" s="0" t="s">
        <v>41</v>
      </c>
      <c r="B32" s="0" t="n">
        <v>31</v>
      </c>
      <c r="C32" s="0" t="n">
        <v>1</v>
      </c>
      <c r="D32" s="0" t="s">
        <v>43</v>
      </c>
      <c r="E32" s="11" t="s">
        <v>52</v>
      </c>
      <c r="F32" s="0" t="s">
        <v>53</v>
      </c>
      <c r="G32" s="0" t="n">
        <v>84</v>
      </c>
      <c r="H32" s="0" t="n">
        <v>1342</v>
      </c>
      <c r="I32" s="0" t="s">
        <v>42</v>
      </c>
      <c r="J32" s="0" t="n">
        <v>3.7</v>
      </c>
      <c r="K32" s="0" t="n">
        <v>142</v>
      </c>
      <c r="L32" s="0" t="n">
        <v>2.6</v>
      </c>
      <c r="M32" s="0" t="n">
        <v>191</v>
      </c>
      <c r="N32" s="0" t="n">
        <v>2.5</v>
      </c>
      <c r="O32" s="0" t="n">
        <v>0</v>
      </c>
      <c r="P32" s="0" t="n">
        <v>0</v>
      </c>
      <c r="Q32" s="0" t="s">
        <v>59</v>
      </c>
      <c r="R32" s="0" t="s">
        <v>51</v>
      </c>
    </row>
    <row r="33" customFormat="false" ht="12.8" hidden="false" customHeight="false" outlineLevel="0" collapsed="false">
      <c r="A33" s="0" t="s">
        <v>41</v>
      </c>
      <c r="B33" s="0" t="n">
        <v>32</v>
      </c>
      <c r="C33" s="0" t="n">
        <v>1</v>
      </c>
      <c r="D33" s="0" t="s">
        <v>43</v>
      </c>
      <c r="E33" s="11" t="s">
        <v>52</v>
      </c>
      <c r="F33" s="0" t="s">
        <v>53</v>
      </c>
      <c r="G33" s="0" t="n">
        <v>96</v>
      </c>
      <c r="H33" s="0" t="n">
        <v>1457</v>
      </c>
      <c r="I33" s="0" t="s">
        <v>42</v>
      </c>
      <c r="J33" s="0" t="n">
        <v>3.7</v>
      </c>
      <c r="K33" s="0" t="n">
        <v>43</v>
      </c>
      <c r="L33" s="0" t="n">
        <v>0.7</v>
      </c>
      <c r="M33" s="0" t="n">
        <v>79</v>
      </c>
      <c r="N33" s="0" t="n">
        <v>1.3</v>
      </c>
      <c r="O33" s="0" t="s">
        <v>56</v>
      </c>
      <c r="P33" s="0" t="n">
        <v>0</v>
      </c>
      <c r="Q33" s="0" t="n">
        <v>0</v>
      </c>
      <c r="R33" s="0" t="s">
        <v>51</v>
      </c>
    </row>
    <row r="34" customFormat="false" ht="12.8" hidden="false" customHeight="false" outlineLevel="0" collapsed="false">
      <c r="A34" s="0" t="s">
        <v>41</v>
      </c>
      <c r="B34" s="0" t="n">
        <v>33</v>
      </c>
      <c r="C34" s="0" t="n">
        <v>1</v>
      </c>
      <c r="D34" s="0" t="s">
        <v>43</v>
      </c>
      <c r="E34" s="11" t="s">
        <v>52</v>
      </c>
      <c r="F34" s="0" t="s">
        <v>53</v>
      </c>
      <c r="G34" s="0" t="n">
        <v>110</v>
      </c>
      <c r="H34" s="0" t="n">
        <v>1623</v>
      </c>
      <c r="I34" s="0" t="s">
        <v>42</v>
      </c>
      <c r="J34" s="0" t="n">
        <v>3.4</v>
      </c>
      <c r="K34" s="0" t="n">
        <v>35</v>
      </c>
      <c r="L34" s="0" t="n">
        <v>0.9</v>
      </c>
      <c r="M34" s="0" t="n">
        <v>146</v>
      </c>
      <c r="N34" s="0" t="n">
        <v>1.7</v>
      </c>
      <c r="O34" s="0" t="n">
        <v>0</v>
      </c>
      <c r="P34" s="0" t="n">
        <v>0</v>
      </c>
      <c r="Q34" s="0" t="s">
        <v>59</v>
      </c>
      <c r="R34" s="0" t="s">
        <v>58</v>
      </c>
    </row>
    <row r="35" customFormat="false" ht="12.8" hidden="false" customHeight="false" outlineLevel="0" collapsed="false">
      <c r="A35" s="0" t="s">
        <v>41</v>
      </c>
      <c r="B35" s="0" t="n">
        <v>34</v>
      </c>
      <c r="C35" s="0" t="n">
        <v>1</v>
      </c>
      <c r="D35" s="0" t="s">
        <v>43</v>
      </c>
      <c r="E35" s="12" t="s">
        <v>66</v>
      </c>
      <c r="F35" s="0" t="s">
        <v>67</v>
      </c>
      <c r="G35" s="0" t="n">
        <v>45</v>
      </c>
      <c r="H35" s="0" t="n">
        <v>784</v>
      </c>
      <c r="I35" s="0" t="s">
        <v>42</v>
      </c>
      <c r="J35" s="0" t="n">
        <v>2.8</v>
      </c>
      <c r="K35" s="0" t="n">
        <v>140</v>
      </c>
      <c r="L35" s="0" t="n">
        <v>23.2</v>
      </c>
      <c r="M35" s="0" t="n">
        <v>210</v>
      </c>
      <c r="N35" s="0" t="n">
        <v>10</v>
      </c>
      <c r="O35" s="0" t="s">
        <v>64</v>
      </c>
      <c r="P35" s="0" t="n">
        <v>0</v>
      </c>
      <c r="Q35" s="0" t="n">
        <v>0</v>
      </c>
      <c r="R35" s="0" t="s">
        <v>62</v>
      </c>
    </row>
    <row r="36" customFormat="false" ht="12.8" hidden="false" customHeight="false" outlineLevel="0" collapsed="false">
      <c r="A36" s="0" t="s">
        <v>41</v>
      </c>
      <c r="B36" s="0" t="n">
        <v>35</v>
      </c>
      <c r="C36" s="0" t="n">
        <v>1</v>
      </c>
      <c r="D36" s="0" t="s">
        <v>43</v>
      </c>
      <c r="E36" s="12" t="s">
        <v>66</v>
      </c>
      <c r="F36" s="0" t="s">
        <v>53</v>
      </c>
      <c r="G36" s="0" t="n">
        <v>71</v>
      </c>
      <c r="H36" s="0" t="n">
        <v>1031</v>
      </c>
      <c r="I36" s="0" t="s">
        <v>42</v>
      </c>
      <c r="J36" s="0" t="n">
        <v>2.7</v>
      </c>
      <c r="K36" s="0" t="n">
        <v>438</v>
      </c>
      <c r="L36" s="0" t="n">
        <v>30.1</v>
      </c>
      <c r="M36" s="0" t="n">
        <v>341</v>
      </c>
      <c r="N36" s="0" t="n">
        <v>5</v>
      </c>
      <c r="O36" s="0" t="s">
        <v>64</v>
      </c>
      <c r="P36" s="0" t="n">
        <v>0</v>
      </c>
      <c r="Q36" s="0" t="n">
        <v>0</v>
      </c>
      <c r="R36" s="0" t="s">
        <v>62</v>
      </c>
    </row>
    <row r="37" customFormat="false" ht="12.8" hidden="false" customHeight="false" outlineLevel="0" collapsed="false">
      <c r="A37" s="0" t="s">
        <v>41</v>
      </c>
      <c r="B37" s="0" t="n">
        <v>36</v>
      </c>
      <c r="C37" s="0" t="n">
        <v>1</v>
      </c>
      <c r="D37" s="0" t="s">
        <v>43</v>
      </c>
      <c r="E37" s="12" t="s">
        <v>66</v>
      </c>
      <c r="F37" s="0" t="s">
        <v>67</v>
      </c>
      <c r="G37" s="0" t="n">
        <v>60</v>
      </c>
      <c r="H37" s="0" t="n">
        <v>1071</v>
      </c>
      <c r="I37" s="0" t="s">
        <v>42</v>
      </c>
      <c r="J37" s="0" t="n">
        <v>2.5</v>
      </c>
      <c r="K37" s="0" t="n">
        <v>200</v>
      </c>
      <c r="L37" s="0" t="n">
        <v>8.2</v>
      </c>
      <c r="M37" s="0" t="n">
        <v>170</v>
      </c>
      <c r="N37" s="0" t="n">
        <v>10</v>
      </c>
      <c r="O37" s="0" t="s">
        <v>64</v>
      </c>
      <c r="P37" s="0" t="n">
        <v>0</v>
      </c>
      <c r="Q37" s="0" t="s">
        <v>57</v>
      </c>
      <c r="R37" s="0" t="s">
        <v>58</v>
      </c>
    </row>
    <row r="38" customFormat="false" ht="12.8" hidden="false" customHeight="false" outlineLevel="0" collapsed="false">
      <c r="A38" s="0" t="s">
        <v>41</v>
      </c>
      <c r="B38" s="0" t="n">
        <v>37</v>
      </c>
      <c r="C38" s="0" t="n">
        <v>1</v>
      </c>
      <c r="D38" s="0" t="s">
        <v>43</v>
      </c>
      <c r="E38" s="12" t="s">
        <v>66</v>
      </c>
      <c r="F38" s="0" t="s">
        <v>68</v>
      </c>
      <c r="G38" s="0" t="n">
        <v>65</v>
      </c>
      <c r="H38" s="0" t="n">
        <v>1165</v>
      </c>
      <c r="I38" s="0" t="s">
        <v>42</v>
      </c>
      <c r="J38" s="0" t="n">
        <v>3.1</v>
      </c>
      <c r="K38" s="0" t="n">
        <v>2690</v>
      </c>
      <c r="L38" s="0" t="n">
        <v>24.3</v>
      </c>
      <c r="M38" s="0" t="n">
        <v>209</v>
      </c>
      <c r="N38" s="0" t="n">
        <v>1</v>
      </c>
      <c r="O38" s="0" t="n">
        <v>0</v>
      </c>
      <c r="P38" s="0" t="n">
        <v>0</v>
      </c>
      <c r="Q38" s="0" t="n">
        <v>0</v>
      </c>
      <c r="R38" s="0" t="s">
        <v>62</v>
      </c>
    </row>
    <row r="39" customFormat="false" ht="12.8" hidden="false" customHeight="false" outlineLevel="0" collapsed="false">
      <c r="A39" s="0" t="s">
        <v>41</v>
      </c>
      <c r="B39" s="0" t="n">
        <v>38</v>
      </c>
      <c r="C39" s="0" t="n">
        <v>1</v>
      </c>
      <c r="D39" s="0" t="s">
        <v>43</v>
      </c>
      <c r="E39" s="12" t="s">
        <v>66</v>
      </c>
      <c r="F39" s="0" t="s">
        <v>67</v>
      </c>
      <c r="G39" s="0" t="n">
        <v>70</v>
      </c>
      <c r="H39" s="0" t="n">
        <v>1467</v>
      </c>
      <c r="I39" s="0" t="s">
        <v>42</v>
      </c>
      <c r="J39" s="0" t="n">
        <v>2.6</v>
      </c>
      <c r="K39" s="0" t="n">
        <v>338</v>
      </c>
      <c r="L39" s="0" t="n">
        <v>5</v>
      </c>
      <c r="M39" s="0" t="n">
        <v>257</v>
      </c>
      <c r="N39" s="0" t="n">
        <v>4</v>
      </c>
      <c r="O39" s="0" t="s">
        <v>64</v>
      </c>
      <c r="P39" s="0" t="n">
        <v>0</v>
      </c>
      <c r="Q39" s="0" t="n">
        <v>0</v>
      </c>
      <c r="R39" s="0" t="s">
        <v>62</v>
      </c>
    </row>
    <row r="40" customFormat="false" ht="12.8" hidden="false" customHeight="false" outlineLevel="0" collapsed="false">
      <c r="A40" s="0" t="s">
        <v>41</v>
      </c>
      <c r="B40" s="0" t="n">
        <v>39</v>
      </c>
      <c r="C40" s="0" t="n">
        <v>1</v>
      </c>
      <c r="D40" s="0" t="s">
        <v>43</v>
      </c>
      <c r="E40" s="12" t="s">
        <v>66</v>
      </c>
      <c r="F40" s="0" t="s">
        <v>68</v>
      </c>
      <c r="G40" s="0" t="n">
        <v>53</v>
      </c>
      <c r="H40" s="0" t="n">
        <v>1600</v>
      </c>
      <c r="I40" s="0" t="s">
        <v>42</v>
      </c>
      <c r="J40" s="0" t="n">
        <v>3.4</v>
      </c>
      <c r="K40" s="0" t="n">
        <v>605</v>
      </c>
      <c r="L40" s="0" t="n">
        <v>33.9</v>
      </c>
      <c r="M40" s="0" t="n">
        <v>165</v>
      </c>
      <c r="N40" s="0" t="n">
        <v>4</v>
      </c>
      <c r="O40" s="0" t="s">
        <v>56</v>
      </c>
      <c r="P40" s="0" t="n">
        <v>0</v>
      </c>
      <c r="Q40" s="0" t="n">
        <v>0</v>
      </c>
      <c r="R40" s="0" t="s">
        <v>62</v>
      </c>
    </row>
    <row r="43" customFormat="false" ht="12.8" hidden="false" customHeight="false" outlineLevel="0" collapsed="false">
      <c r="A43" s="5" t="s">
        <v>69</v>
      </c>
      <c r="B43" s="6"/>
      <c r="C43" s="6"/>
      <c r="D43" s="6"/>
    </row>
    <row r="44" customFormat="false" ht="46.25" hidden="false" customHeight="false" outlineLevel="0" collapsed="false">
      <c r="A44" s="7" t="s">
        <v>12</v>
      </c>
      <c r="B44" s="7" t="s">
        <v>13</v>
      </c>
      <c r="C44" s="7" t="s">
        <v>15</v>
      </c>
      <c r="D44" s="7" t="s">
        <v>70</v>
      </c>
      <c r="E44" s="7" t="s">
        <v>71</v>
      </c>
      <c r="F44" s="7" t="s">
        <v>72</v>
      </c>
      <c r="G44" s="7" t="s">
        <v>73</v>
      </c>
      <c r="H44" s="7" t="s">
        <v>74</v>
      </c>
      <c r="I44" s="7" t="s">
        <v>75</v>
      </c>
      <c r="J44" s="7" t="s">
        <v>76</v>
      </c>
      <c r="K44" s="7" t="s">
        <v>77</v>
      </c>
      <c r="L44" s="7" t="s">
        <v>78</v>
      </c>
      <c r="M44" s="7" t="s">
        <v>79</v>
      </c>
      <c r="N44" s="7" t="s">
        <v>80</v>
      </c>
    </row>
    <row r="45" customFormat="false" ht="12.8" hidden="false" customHeight="false" outlineLevel="0" collapsed="false">
      <c r="A45" s="8" t="s">
        <v>12</v>
      </c>
      <c r="B45" s="8" t="s">
        <v>13</v>
      </c>
      <c r="C45" s="8" t="s">
        <v>15</v>
      </c>
      <c r="D45" s="8" t="s">
        <v>81</v>
      </c>
      <c r="E45" s="8" t="s">
        <v>82</v>
      </c>
      <c r="F45" s="8" t="s">
        <v>83</v>
      </c>
      <c r="G45" s="8" t="s">
        <v>84</v>
      </c>
      <c r="H45" s="8" t="s">
        <v>30</v>
      </c>
      <c r="I45" s="8" t="s">
        <v>85</v>
      </c>
      <c r="J45" s="8" t="s">
        <v>86</v>
      </c>
      <c r="K45" s="8" t="s">
        <v>87</v>
      </c>
      <c r="L45" s="8" t="s">
        <v>88</v>
      </c>
      <c r="M45" s="8" t="s">
        <v>89</v>
      </c>
      <c r="N45" s="8" t="s">
        <v>90</v>
      </c>
    </row>
    <row r="46" customFormat="false" ht="12.8" hidden="false" customHeight="false" outlineLevel="0" collapsed="false">
      <c r="A46" s="0" t="s">
        <v>41</v>
      </c>
      <c r="B46" s="0" t="n">
        <v>10</v>
      </c>
      <c r="C46" s="9" t="s">
        <v>44</v>
      </c>
      <c r="D46" s="0" t="n">
        <v>0.01</v>
      </c>
      <c r="E46" s="0" t="n">
        <v>0.027</v>
      </c>
      <c r="F46" s="0" t="n">
        <v>0.002</v>
      </c>
      <c r="G46" s="0" t="n">
        <v>93</v>
      </c>
      <c r="H46" s="0" t="n">
        <v>1851</v>
      </c>
      <c r="I46" s="0" t="n">
        <f aca="false">G46/100</f>
        <v>0.93</v>
      </c>
      <c r="J46" s="0" t="n">
        <f aca="false">D46/0.18</f>
        <v>0.0555555555555556</v>
      </c>
      <c r="K46" s="0" t="n">
        <f aca="false">(E46+D46)/0.18</f>
        <v>0.205555555555556</v>
      </c>
      <c r="L46" s="0" t="n">
        <f aca="false">(F46+D46)/0.18</f>
        <v>0.0666666666666667</v>
      </c>
      <c r="M46" s="0" t="n">
        <f aca="false">H46/I46</f>
        <v>1990.32258064516</v>
      </c>
      <c r="N46" s="0" t="n">
        <f aca="false">H46*K46/1000</f>
        <v>0.380483333333334</v>
      </c>
    </row>
    <row r="47" customFormat="false" ht="12.8" hidden="false" customHeight="false" outlineLevel="0" collapsed="false">
      <c r="A47" s="0" t="s">
        <v>41</v>
      </c>
      <c r="B47" s="0" t="n">
        <v>11</v>
      </c>
      <c r="C47" s="9" t="s">
        <v>44</v>
      </c>
      <c r="D47" s="0" t="n">
        <v>0.009</v>
      </c>
      <c r="E47" s="0" t="n">
        <v>0.021</v>
      </c>
      <c r="F47" s="0" t="n">
        <v>0.001</v>
      </c>
      <c r="G47" s="0" t="n">
        <v>95</v>
      </c>
      <c r="H47" s="0" t="n">
        <v>1905</v>
      </c>
      <c r="I47" s="0" t="n">
        <f aca="false">G47/100</f>
        <v>0.95</v>
      </c>
      <c r="J47" s="0" t="n">
        <f aca="false">D47/0.18</f>
        <v>0.05</v>
      </c>
      <c r="K47" s="0" t="n">
        <f aca="false">(E47+D47)/0.18</f>
        <v>0.166666666666667</v>
      </c>
      <c r="L47" s="0" t="n">
        <f aca="false">(F47+D47)/0.18</f>
        <v>0.0555555555555556</v>
      </c>
      <c r="M47" s="0" t="n">
        <f aca="false">H47/I47</f>
        <v>2005.26315789474</v>
      </c>
      <c r="N47" s="0" t="n">
        <f aca="false">H47*K47/1000</f>
        <v>0.317500000000001</v>
      </c>
    </row>
    <row r="48" customFormat="false" ht="12.8" hidden="false" customHeight="false" outlineLevel="0" collapsed="false">
      <c r="A48" s="0" t="s">
        <v>41</v>
      </c>
      <c r="B48" s="0" t="n">
        <v>13</v>
      </c>
      <c r="C48" s="11" t="s">
        <v>52</v>
      </c>
      <c r="D48" s="0" t="n">
        <v>0.01</v>
      </c>
      <c r="E48" s="0" t="n">
        <v>0.066</v>
      </c>
      <c r="F48" s="0" t="n">
        <v>0.013</v>
      </c>
      <c r="G48" s="0" t="n">
        <v>80</v>
      </c>
      <c r="H48" s="0" t="n">
        <v>636</v>
      </c>
      <c r="I48" s="0" t="n">
        <f aca="false">G48/100</f>
        <v>0.8</v>
      </c>
      <c r="J48" s="0" t="n">
        <f aca="false">D48/0.18</f>
        <v>0.0555555555555556</v>
      </c>
      <c r="K48" s="0" t="n">
        <f aca="false">(E48+D48)/0.18</f>
        <v>0.422222222222222</v>
      </c>
      <c r="L48" s="0" t="n">
        <f aca="false">(F48+D48)/0.18</f>
        <v>0.127777777777778</v>
      </c>
      <c r="M48" s="0" t="n">
        <f aca="false">H48/I48</f>
        <v>795</v>
      </c>
      <c r="N48" s="0" t="n">
        <f aca="false">H48*K48/1000</f>
        <v>0.268533333333333</v>
      </c>
    </row>
    <row r="49" customFormat="false" ht="12.8" hidden="false" customHeight="false" outlineLevel="0" collapsed="false">
      <c r="A49" s="0" t="s">
        <v>41</v>
      </c>
      <c r="B49" s="0" t="n">
        <v>14</v>
      </c>
      <c r="C49" s="11" t="s">
        <v>52</v>
      </c>
      <c r="D49" s="0" t="n">
        <v>0.001</v>
      </c>
      <c r="E49" s="0" t="n">
        <v>0.118</v>
      </c>
      <c r="F49" s="0" t="n">
        <v>0.047</v>
      </c>
      <c r="G49" s="0" t="n">
        <v>60</v>
      </c>
      <c r="H49" s="0" t="n">
        <v>638</v>
      </c>
      <c r="I49" s="0" t="n">
        <f aca="false">G49/100</f>
        <v>0.6</v>
      </c>
      <c r="J49" s="0" t="n">
        <f aca="false">D49/0.18</f>
        <v>0.00555555555555556</v>
      </c>
      <c r="K49" s="0" t="n">
        <f aca="false">(E49+D49)/0.18</f>
        <v>0.661111111111111</v>
      </c>
      <c r="L49" s="0" t="n">
        <f aca="false">(F49+D49)/0.18</f>
        <v>0.266666666666667</v>
      </c>
      <c r="M49" s="0" t="n">
        <f aca="false">H49/I49</f>
        <v>1063.33333333333</v>
      </c>
      <c r="N49" s="0" t="n">
        <f aca="false">H49*K49/1000</f>
        <v>0.421788888888889</v>
      </c>
    </row>
    <row r="50" customFormat="false" ht="12.8" hidden="false" customHeight="false" outlineLevel="0" collapsed="false">
      <c r="A50" s="0" t="s">
        <v>41</v>
      </c>
      <c r="B50" s="0" t="n">
        <v>17</v>
      </c>
      <c r="C50" s="11" t="s">
        <v>52</v>
      </c>
      <c r="D50" s="0" t="n">
        <v>0.011</v>
      </c>
      <c r="E50" s="0" t="n">
        <v>0.081</v>
      </c>
      <c r="F50" s="0" t="n">
        <v>0.008</v>
      </c>
      <c r="G50" s="0" t="n">
        <v>90</v>
      </c>
      <c r="H50" s="0" t="n">
        <v>776</v>
      </c>
      <c r="I50" s="0" t="n">
        <f aca="false">G50/100</f>
        <v>0.9</v>
      </c>
      <c r="J50" s="0" t="n">
        <f aca="false">D50/0.18</f>
        <v>0.0611111111111111</v>
      </c>
      <c r="K50" s="0" t="n">
        <f aca="false">(E50+D50)/0.18</f>
        <v>0.511111111111111</v>
      </c>
      <c r="L50" s="0" t="n">
        <f aca="false">(F50+D50)/0.18</f>
        <v>0.105555555555556</v>
      </c>
      <c r="M50" s="0" t="n">
        <f aca="false">H50/I50</f>
        <v>862.222222222222</v>
      </c>
      <c r="N50" s="0" t="n">
        <f aca="false">H50*K50/1000</f>
        <v>0.396622222222222</v>
      </c>
    </row>
    <row r="51" customFormat="false" ht="12.8" hidden="false" customHeight="false" outlineLevel="0" collapsed="false">
      <c r="A51" s="0" t="s">
        <v>41</v>
      </c>
      <c r="B51" s="0" t="n">
        <v>23</v>
      </c>
      <c r="C51" s="11" t="s">
        <v>52</v>
      </c>
      <c r="D51" s="0" t="n">
        <v>0.014</v>
      </c>
      <c r="E51" s="0" t="n">
        <v>0.051</v>
      </c>
      <c r="F51" s="0" t="n">
        <v>0.017</v>
      </c>
      <c r="G51" s="0" t="n">
        <v>67</v>
      </c>
      <c r="H51" s="0" t="n">
        <v>863</v>
      </c>
      <c r="I51" s="0" t="n">
        <f aca="false">G51/100</f>
        <v>0.67</v>
      </c>
      <c r="J51" s="0" t="n">
        <f aca="false">D51/0.18</f>
        <v>0.0777777777777778</v>
      </c>
      <c r="K51" s="0" t="n">
        <f aca="false">(E51+D51)/0.18</f>
        <v>0.361111111111111</v>
      </c>
      <c r="L51" s="0" t="n">
        <f aca="false">(F51+D51)/0.18</f>
        <v>0.172222222222222</v>
      </c>
      <c r="M51" s="0" t="n">
        <f aca="false">H51/I51</f>
        <v>1288.05970149254</v>
      </c>
      <c r="N51" s="0" t="n">
        <f aca="false">H51*K51/1000</f>
        <v>0.311638888888889</v>
      </c>
    </row>
    <row r="52" customFormat="false" ht="12.8" hidden="false" customHeight="false" outlineLevel="0" collapsed="false">
      <c r="A52" s="0" t="s">
        <v>41</v>
      </c>
      <c r="B52" s="0" t="n">
        <v>25</v>
      </c>
      <c r="C52" s="11" t="s">
        <v>52</v>
      </c>
      <c r="D52" s="0" t="n">
        <v>0.009</v>
      </c>
      <c r="E52" s="0" t="n">
        <v>0.04</v>
      </c>
      <c r="F52" s="0" t="n">
        <v>0.004</v>
      </c>
      <c r="G52" s="0" t="n">
        <v>90</v>
      </c>
      <c r="H52" s="0" t="n">
        <v>1285</v>
      </c>
      <c r="I52" s="0" t="n">
        <f aca="false">G52/100</f>
        <v>0.9</v>
      </c>
      <c r="J52" s="0" t="n">
        <f aca="false">D52/0.18</f>
        <v>0.05</v>
      </c>
      <c r="K52" s="0" t="n">
        <f aca="false">(E52+D52)/0.18</f>
        <v>0.272222222222222</v>
      </c>
      <c r="L52" s="0" t="n">
        <f aca="false">(F52+D52)/0.18</f>
        <v>0.0722222222222222</v>
      </c>
      <c r="M52" s="0" t="n">
        <f aca="false">H52/I52</f>
        <v>1427.77777777778</v>
      </c>
      <c r="N52" s="0" t="n">
        <f aca="false">H52*K52/1000</f>
        <v>0.349805555555555</v>
      </c>
    </row>
    <row r="53" customFormat="false" ht="12.8" hidden="false" customHeight="false" outlineLevel="0" collapsed="false">
      <c r="A53" s="0" t="s">
        <v>41</v>
      </c>
      <c r="B53" s="0" t="n">
        <v>30</v>
      </c>
      <c r="C53" s="11" t="s">
        <v>52</v>
      </c>
      <c r="D53" s="0" t="n">
        <v>0.004</v>
      </c>
      <c r="E53" s="0" t="n">
        <v>0.039</v>
      </c>
      <c r="F53" s="0" t="n">
        <v>0.008</v>
      </c>
      <c r="G53" s="0" t="n">
        <v>79</v>
      </c>
      <c r="H53" s="0" t="n">
        <v>1282</v>
      </c>
      <c r="I53" s="0" t="n">
        <f aca="false">G53/100</f>
        <v>0.79</v>
      </c>
      <c r="J53" s="0" t="n">
        <f aca="false">D53/0.18</f>
        <v>0.0222222222222222</v>
      </c>
      <c r="K53" s="0" t="n">
        <f aca="false">(E53+D53)/0.18</f>
        <v>0.238888888888889</v>
      </c>
      <c r="L53" s="0" t="n">
        <f aca="false">(F53+D53)/0.18</f>
        <v>0.0666666666666667</v>
      </c>
      <c r="M53" s="0" t="n">
        <f aca="false">H53/I53</f>
        <v>1622.78481012658</v>
      </c>
      <c r="N53" s="0" t="n">
        <f aca="false">H53*K53/1000</f>
        <v>0.306255555555556</v>
      </c>
    </row>
    <row r="54" customFormat="false" ht="12.8" hidden="false" customHeight="false" outlineLevel="0" collapsed="false">
      <c r="A54" s="0" t="s">
        <v>41</v>
      </c>
      <c r="B54" s="0" t="n">
        <v>31</v>
      </c>
      <c r="C54" s="11" t="s">
        <v>52</v>
      </c>
      <c r="D54" s="0" t="n">
        <v>0.009</v>
      </c>
      <c r="E54" s="0" t="n">
        <v>0.036</v>
      </c>
      <c r="F54" s="0" t="n">
        <v>0.006</v>
      </c>
      <c r="G54" s="0" t="n">
        <v>83</v>
      </c>
      <c r="H54" s="0" t="n">
        <v>1342</v>
      </c>
      <c r="I54" s="0" t="n">
        <f aca="false">G54/100</f>
        <v>0.83</v>
      </c>
      <c r="J54" s="0" t="n">
        <f aca="false">D54/0.18</f>
        <v>0.05</v>
      </c>
      <c r="K54" s="0" t="n">
        <f aca="false">(E54+D54)/0.18</f>
        <v>0.25</v>
      </c>
      <c r="L54" s="0" t="n">
        <f aca="false">(F54+D54)/0.18</f>
        <v>0.0833333333333333</v>
      </c>
      <c r="M54" s="0" t="n">
        <f aca="false">H54/I54</f>
        <v>1616.86746987952</v>
      </c>
      <c r="N54" s="0" t="n">
        <f aca="false">H54*K54/1000</f>
        <v>0.3355</v>
      </c>
    </row>
    <row r="55" customFormat="false" ht="12.8" hidden="false" customHeight="false" outlineLevel="0" collapsed="false">
      <c r="A55" s="0" t="s">
        <v>41</v>
      </c>
      <c r="B55" s="0" t="n">
        <v>32</v>
      </c>
      <c r="C55" s="11" t="s">
        <v>52</v>
      </c>
      <c r="D55" s="0" t="n">
        <v>0.008</v>
      </c>
      <c r="E55" s="0" t="n">
        <v>0.035</v>
      </c>
      <c r="F55" s="0" t="n">
        <v>0.01</v>
      </c>
      <c r="G55" s="0" t="n">
        <v>71</v>
      </c>
      <c r="H55" s="0" t="n">
        <v>1457</v>
      </c>
      <c r="I55" s="0" t="n">
        <f aca="false">G55/100</f>
        <v>0.71</v>
      </c>
      <c r="J55" s="0" t="n">
        <f aca="false">D55/0.18</f>
        <v>0.0444444444444444</v>
      </c>
      <c r="K55" s="0" t="n">
        <f aca="false">(E55+D55)/0.18</f>
        <v>0.238888888888889</v>
      </c>
      <c r="L55" s="0" t="n">
        <f aca="false">(F55+D55)/0.18</f>
        <v>0.1</v>
      </c>
      <c r="M55" s="0" t="n">
        <f aca="false">H55/I55</f>
        <v>2052.11267605634</v>
      </c>
      <c r="N55" s="0" t="n">
        <f aca="false">H55*K55/1000</f>
        <v>0.348061111111111</v>
      </c>
    </row>
    <row r="56" customFormat="false" ht="12.8" hidden="false" customHeight="false" outlineLevel="0" collapsed="false">
      <c r="A56" s="0" t="s">
        <v>41</v>
      </c>
      <c r="B56" s="0" t="n">
        <v>33</v>
      </c>
      <c r="C56" s="11" t="s">
        <v>52</v>
      </c>
      <c r="D56" s="0" t="n">
        <v>0.004</v>
      </c>
      <c r="E56" s="0" t="n">
        <v>0.039</v>
      </c>
      <c r="F56" s="0" t="n">
        <v>0.002</v>
      </c>
      <c r="G56" s="0" t="n">
        <v>95</v>
      </c>
      <c r="H56" s="0" t="n">
        <v>1623</v>
      </c>
      <c r="I56" s="0" t="n">
        <f aca="false">G56/100</f>
        <v>0.95</v>
      </c>
      <c r="J56" s="0" t="n">
        <f aca="false">D56/0.18</f>
        <v>0.0222222222222222</v>
      </c>
      <c r="K56" s="0" t="n">
        <f aca="false">(E56+D56)/0.18</f>
        <v>0.238888888888889</v>
      </c>
      <c r="L56" s="0" t="n">
        <f aca="false">(F56+D56)/0.18</f>
        <v>0.0333333333333333</v>
      </c>
      <c r="M56" s="0" t="n">
        <f aca="false">H56/I56</f>
        <v>1708.42105263158</v>
      </c>
      <c r="N56" s="0" t="n">
        <f aca="false">H56*K56/1000</f>
        <v>0.387716666666667</v>
      </c>
    </row>
    <row r="59" customFormat="false" ht="12.8" hidden="false" customHeight="false" outlineLevel="0" collapsed="false">
      <c r="A59" s="5" t="s">
        <v>91</v>
      </c>
      <c r="B59" s="6"/>
      <c r="C59" s="6"/>
      <c r="D59" s="6"/>
    </row>
    <row r="60" customFormat="false" ht="46.25" hidden="false" customHeight="false" outlineLevel="0" collapsed="false">
      <c r="A60" s="7" t="s">
        <v>12</v>
      </c>
      <c r="B60" s="7" t="s">
        <v>13</v>
      </c>
      <c r="C60" s="7" t="s">
        <v>15</v>
      </c>
      <c r="D60" s="7" t="s">
        <v>92</v>
      </c>
      <c r="E60" s="7" t="s">
        <v>93</v>
      </c>
      <c r="F60" s="7" t="s">
        <v>94</v>
      </c>
      <c r="G60" s="7" t="s">
        <v>95</v>
      </c>
      <c r="H60" s="7" t="s">
        <v>96</v>
      </c>
    </row>
    <row r="61" customFormat="false" ht="12.8" hidden="false" customHeight="false" outlineLevel="0" collapsed="false">
      <c r="A61" s="8" t="s">
        <v>12</v>
      </c>
      <c r="B61" s="8" t="s">
        <v>13</v>
      </c>
      <c r="C61" s="8" t="s">
        <v>15</v>
      </c>
      <c r="D61" s="8" t="s">
        <v>97</v>
      </c>
      <c r="E61" s="8" t="s">
        <v>51</v>
      </c>
      <c r="F61" s="8" t="s">
        <v>30</v>
      </c>
      <c r="G61" s="8" t="s">
        <v>87</v>
      </c>
      <c r="H61" s="8" t="s">
        <v>90</v>
      </c>
    </row>
    <row r="62" customFormat="false" ht="12.8" hidden="false" customHeight="false" outlineLevel="0" collapsed="false">
      <c r="A62" s="0" t="s">
        <v>41</v>
      </c>
      <c r="B62" s="0" t="n">
        <v>1</v>
      </c>
      <c r="C62" s="9" t="s">
        <v>44</v>
      </c>
      <c r="D62" s="0" t="n">
        <v>50</v>
      </c>
      <c r="E62" s="0" t="n">
        <f aca="false">D62/180</f>
        <v>0.277777777777778</v>
      </c>
      <c r="F62" s="0" t="n">
        <v>1502</v>
      </c>
      <c r="G62" s="0" t="n">
        <f aca="false">E62/F62*1000</f>
        <v>0.184938600384672</v>
      </c>
      <c r="H62" s="0" t="n">
        <f aca="false">G62*F62/1000</f>
        <v>0.277777777777778</v>
      </c>
    </row>
    <row r="63" customFormat="false" ht="12.8" hidden="false" customHeight="false" outlineLevel="0" collapsed="false">
      <c r="A63" s="0" t="s">
        <v>41</v>
      </c>
      <c r="B63" s="0" t="n">
        <v>2</v>
      </c>
      <c r="C63" s="9" t="s">
        <v>44</v>
      </c>
      <c r="D63" s="0" t="n">
        <v>50</v>
      </c>
      <c r="E63" s="0" t="n">
        <f aca="false">D63/180</f>
        <v>0.277777777777778</v>
      </c>
      <c r="F63" s="0" t="n">
        <v>1572</v>
      </c>
      <c r="G63" s="0" t="n">
        <f aca="false">E63/F63*1000</f>
        <v>0.17670342097823</v>
      </c>
      <c r="H63" s="0" t="n">
        <f aca="false">G63*F63/1000</f>
        <v>0.277777777777778</v>
      </c>
    </row>
    <row r="64" customFormat="false" ht="12.8" hidden="false" customHeight="false" outlineLevel="0" collapsed="false">
      <c r="A64" s="0" t="s">
        <v>41</v>
      </c>
      <c r="B64" s="0" t="n">
        <v>3</v>
      </c>
      <c r="C64" s="9" t="s">
        <v>44</v>
      </c>
      <c r="D64" s="0" t="n">
        <v>46</v>
      </c>
      <c r="E64" s="0" t="n">
        <f aca="false">D64/180</f>
        <v>0.255555555555556</v>
      </c>
      <c r="F64" s="0" t="n">
        <v>1144</v>
      </c>
      <c r="G64" s="0" t="n">
        <f aca="false">E64/F64*1000</f>
        <v>0.223387723387723</v>
      </c>
      <c r="H64" s="0" t="n">
        <f aca="false">G64*F64/1000</f>
        <v>0.255555555555556</v>
      </c>
    </row>
    <row r="65" customFormat="false" ht="12.8" hidden="false" customHeight="false" outlineLevel="0" collapsed="false">
      <c r="A65" s="0" t="s">
        <v>41</v>
      </c>
      <c r="B65" s="0" t="n">
        <v>4</v>
      </c>
      <c r="C65" s="9" t="s">
        <v>44</v>
      </c>
      <c r="D65" s="0" t="n">
        <v>50</v>
      </c>
      <c r="E65" s="0" t="n">
        <f aca="false">D65/180</f>
        <v>0.277777777777778</v>
      </c>
      <c r="F65" s="0" t="n">
        <v>1333</v>
      </c>
      <c r="G65" s="0" t="n">
        <f aca="false">E65/F65*1000</f>
        <v>0.208385429690756</v>
      </c>
      <c r="H65" s="0" t="n">
        <f aca="false">G65*F65/1000</f>
        <v>0.277777777777778</v>
      </c>
    </row>
    <row r="66" customFormat="false" ht="12.8" hidden="false" customHeight="false" outlineLevel="0" collapsed="false">
      <c r="A66" s="0" t="s">
        <v>41</v>
      </c>
      <c r="B66" s="0" t="n">
        <v>5</v>
      </c>
      <c r="C66" s="9" t="s">
        <v>44</v>
      </c>
      <c r="D66" s="0" t="n">
        <v>61</v>
      </c>
      <c r="E66" s="0" t="n">
        <f aca="false">D66/180</f>
        <v>0.338888888888889</v>
      </c>
      <c r="F66" s="0" t="n">
        <v>1279</v>
      </c>
      <c r="G66" s="0" t="n">
        <f aca="false">E66/F66*1000</f>
        <v>0.264963947528451</v>
      </c>
      <c r="H66" s="0" t="n">
        <f aca="false">G66*F66/1000</f>
        <v>0.338888888888889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2014-09-23T16:24:50Z</dcterms:created>
  <dc:creator>Matthias König</dc:creator>
  <dc:language>en-US</dc:language>
  <cp:revision>0</cp:revision>
</cp:coreProperties>
</file>