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Botini2005" localSheetId="0">Sheet1!$H$13</definedName>
    <definedName name="CHIQUOINE1953" localSheetId="0">Sheet1!$G$10</definedName>
  </definedNames>
  <calcPr calcId="145621"/>
</workbook>
</file>

<file path=xl/calcChain.xml><?xml version="1.0" encoding="utf-8"?>
<calcChain xmlns="http://schemas.openxmlformats.org/spreadsheetml/2006/main">
  <c r="E21" i="1" l="1"/>
  <c r="E20" i="1"/>
  <c r="E19" i="1"/>
  <c r="E18" i="1"/>
  <c r="E17" i="1"/>
  <c r="E16" i="1"/>
  <c r="E15" i="1"/>
  <c r="E6" i="1"/>
  <c r="D9" i="1" l="1"/>
  <c r="E9" i="1" s="1"/>
  <c r="D7" i="1"/>
  <c r="E7" i="1" s="1"/>
  <c r="D8" i="1"/>
  <c r="E8" i="1" s="1"/>
  <c r="D5" i="1"/>
  <c r="E5" i="1" s="1"/>
  <c r="D4" i="1"/>
  <c r="E4" i="1" s="1"/>
</calcChain>
</file>

<file path=xl/sharedStrings.xml><?xml version="1.0" encoding="utf-8"?>
<sst xmlns="http://schemas.openxmlformats.org/spreadsheetml/2006/main" count="416" uniqueCount="122">
  <si>
    <t>Reference</t>
  </si>
  <si>
    <t>AssayType</t>
  </si>
  <si>
    <t>Bertinat et al., 2012</t>
  </si>
  <si>
    <t>PMID</t>
  </si>
  <si>
    <t>Periportal (pp)</t>
  </si>
  <si>
    <t>Perivenious (pv)</t>
  </si>
  <si>
    <t>low</t>
  </si>
  <si>
    <t>high</t>
  </si>
  <si>
    <t>Figure 2</t>
  </si>
  <si>
    <t>Paper</t>
  </si>
  <si>
    <t>Statement</t>
  </si>
  <si>
    <t>In this context, PEPCK periportal zonation was only and strongly decreased after feeding of healthy  rats, whereas FBPase gradient remained unchanged in all conditions (Fig. 2).</t>
  </si>
  <si>
    <t>Immunohistochemical analysis with specific antibodies against liver FBPase</t>
  </si>
  <si>
    <t>Immunohistochemical analysis with specific antibodies against cytosolic PEPCK</t>
  </si>
  <si>
    <t>Table 4</t>
  </si>
  <si>
    <t>Chaloub et al., 2007</t>
  </si>
  <si>
    <t>Jungerman et al. [42]</t>
  </si>
  <si>
    <t>Katz et al. [45]</t>
  </si>
  <si>
    <t>Matsumura et al. [53]</t>
  </si>
  <si>
    <t>Guder and Schmidt [29]; Jungermann[40]</t>
  </si>
  <si>
    <t>Guder and Schmidt [29]; Matsumura et al [53]</t>
  </si>
  <si>
    <t>Botini et al., 2005</t>
  </si>
  <si>
    <t>Abstract</t>
  </si>
  <si>
    <t>Gluconeogenesis and the associated extra oxygen consumption were more pronounced in the periportal region.</t>
  </si>
  <si>
    <t>Species, Celltype</t>
  </si>
  <si>
    <t>Nutritional State</t>
  </si>
  <si>
    <t>CHIQUOINE1953</t>
  </si>
  <si>
    <t>Figure 1</t>
  </si>
  <si>
    <t>Frozen unfixed liver</t>
  </si>
  <si>
    <t>mouse (8 week old, male Swiss albino mice)</t>
  </si>
  <si>
    <t>Figure 6</t>
  </si>
  <si>
    <t>Jungermann1997, Eilers1995</t>
  </si>
  <si>
    <t>9027713, 7648405</t>
  </si>
  <si>
    <t>rat liver parenchyma</t>
  </si>
  <si>
    <t>mRNA detection by in situ hybridization with antisense RNA probes</t>
  </si>
  <si>
    <t>PCK mRNA and FBPase mRNA showed high levels in the periportal zone (high grain density). With sense RNA probes only non-specific background hybridization was observed.</t>
  </si>
  <si>
    <t>liver parenchyma of fed rats</t>
  </si>
  <si>
    <t>fed</t>
  </si>
  <si>
    <t>glucokinase (GK) + hexokinase (HK)</t>
  </si>
  <si>
    <t>pp/pv</t>
  </si>
  <si>
    <t>Reaction/Pathway</t>
  </si>
  <si>
    <t>Jungermann1983</t>
  </si>
  <si>
    <t>microbiochemical techniques</t>
  </si>
  <si>
    <t>glucokinase (GK)</t>
  </si>
  <si>
    <t>pyruvate kinase (PK)</t>
  </si>
  <si>
    <t>microbiochemical techniques [3]</t>
  </si>
  <si>
    <t>microbiochemical techniques [10,13]</t>
  </si>
  <si>
    <t>glucose-6-phosphatase (G6Pase)</t>
  </si>
  <si>
    <t>microbiochemical techniques [10,14]</t>
  </si>
  <si>
    <t>microbiochemical techniques [13]</t>
  </si>
  <si>
    <t>microbiochemical techniques [20]</t>
  </si>
  <si>
    <t>phosphoenolpyruvate carboxykinase (PEPCK)</t>
  </si>
  <si>
    <t>microbiochemical techniques [4]</t>
  </si>
  <si>
    <t>mRNA</t>
  </si>
  <si>
    <t>"+++"</t>
  </si>
  <si>
    <t>"+"</t>
  </si>
  <si>
    <t>"++++"</t>
  </si>
  <si>
    <t>[32]</t>
  </si>
  <si>
    <t>[2]</t>
  </si>
  <si>
    <t>Jungermann1996</t>
  </si>
  <si>
    <t>Table 3</t>
  </si>
  <si>
    <t>rat liver</t>
  </si>
  <si>
    <t>fructose-1,6-bisphosphatase (FBPase)</t>
  </si>
  <si>
    <t>[10]</t>
  </si>
  <si>
    <t>"++"</t>
  </si>
  <si>
    <t>pyruvate kinase L (PKL)</t>
  </si>
  <si>
    <t>[43]</t>
  </si>
  <si>
    <t>malate dehydrogenase (MDH)</t>
  </si>
  <si>
    <t>Jungermann1989</t>
  </si>
  <si>
    <t>liver parenchyma</t>
  </si>
  <si>
    <t>1.7 - 2.8</t>
  </si>
  <si>
    <t>1.9 - 3.5</t>
  </si>
  <si>
    <t>Table 2</t>
  </si>
  <si>
    <t>MMB, IHC [2, 108, 236]</t>
  </si>
  <si>
    <t>KMP, MMB [315, 373]</t>
  </si>
  <si>
    <t>0.3 - 0.6</t>
  </si>
  <si>
    <t>1.3 - 1.8</t>
  </si>
  <si>
    <t>MMB, IHC [82, 184, 202, 203, 344, 353]</t>
  </si>
  <si>
    <t>hexokinase (HK)</t>
  </si>
  <si>
    <t>1.5 - 1.9</t>
  </si>
  <si>
    <t>MMB, IHC [82, 203, 353]</t>
  </si>
  <si>
    <t>0.4 - 0.6</t>
  </si>
  <si>
    <t>MMB [52, 108, 236, 385]</t>
  </si>
  <si>
    <t>pyruvate kinase M2 (PKM2)</t>
  </si>
  <si>
    <t>0.9 - 1.1</t>
  </si>
  <si>
    <t>MMB [52, 236, 385]</t>
  </si>
  <si>
    <t>0.7 (female)</t>
  </si>
  <si>
    <t>0.4 (female, cor)</t>
  </si>
  <si>
    <t>2.1 (male)</t>
  </si>
  <si>
    <t>2.1 (male, cor)</t>
  </si>
  <si>
    <t>0.5 - 1.0</t>
  </si>
  <si>
    <t>MMB [345]</t>
  </si>
  <si>
    <t>6-Phosphogluconate-dehydrogenase (PGDH)</t>
  </si>
  <si>
    <t>0.7 (m)</t>
  </si>
  <si>
    <t>MMB [138]</t>
  </si>
  <si>
    <t>Kinetic microscope photometry (KMP) [373]</t>
  </si>
  <si>
    <t>microdissection with microbiochemistry (MMB) [185,228,339]</t>
  </si>
  <si>
    <t>MMB, immunohistochemistry (IHC) [184, 202, 310]</t>
  </si>
  <si>
    <t>MMB, histochemistry (HC), microscope photometry (MP) [243, 368, 308, 324]</t>
  </si>
  <si>
    <t>Within the liver lobule a strong gradient of enzymatic activity was observed which ranged from a very dark staining of the peripheral one-third of the lobule to a lighter staining of the inner two-thirds (Fig.1). The distribution of the Protein does not change significantly during a 24 hour period after feeding.</t>
  </si>
  <si>
    <t>Protein activities were determined in microdissected liver tissue with microbiochemical techniques. In order to facilitate comparison the originally measured activities were all extrapolated to 37 ° assuming a doubling of activity per 10°C temperature increase and converted from dry to wet weight using a factor of 0.3.</t>
  </si>
  <si>
    <t>protein</t>
  </si>
  <si>
    <t>activity</t>
  </si>
  <si>
    <t>Table 1</t>
  </si>
  <si>
    <t>Jungermann1992</t>
  </si>
  <si>
    <t>rhythm starved fed</t>
  </si>
  <si>
    <t>[75, 76]</t>
  </si>
  <si>
    <t>rat liver ?</t>
  </si>
  <si>
    <t xml:space="preserve">Major site of regulation: pretranslational; Rhythm = normal feeding rhythm with dark phase and access to food from 7.pm to 7.am; </t>
  </si>
  <si>
    <t>equal</t>
  </si>
  <si>
    <t>[77]</t>
  </si>
  <si>
    <t>Major site of regulation: translational/posttranslational; fed = 9 a.m. during a normal feeding rhythm</t>
  </si>
  <si>
    <t>pathway</t>
  </si>
  <si>
    <t>pyruvate carboxylase (PC)</t>
  </si>
  <si>
    <t>gluconeogenesis</t>
  </si>
  <si>
    <t>oxygen consumption</t>
  </si>
  <si>
    <t>Type</t>
  </si>
  <si>
    <t>GAP -&gt; G6P</t>
  </si>
  <si>
    <t>fructose-1,6-bisphosphatase (FBPASE)</t>
  </si>
  <si>
    <t>glucose-6-phosphatase (G6PASE)</t>
  </si>
  <si>
    <t>lactate dehydrogenase [LDH]</t>
  </si>
  <si>
    <t>[78]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</si>
</sst>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rgb="FF00CC66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8" borderId="0" xfId="0" applyNumberFormat="1" applyFont="1" applyFill="1" applyAlignment="1">
      <alignment vertical="top" wrapText="1"/>
    </xf>
    <xf numFmtId="2" fontId="1" fillId="8" borderId="0" xfId="0" applyNumberFormat="1" applyFont="1" applyFill="1" applyAlignment="1">
      <alignment vertical="top" wrapText="1"/>
    </xf>
    <xf numFmtId="0" fontId="1" fillId="8" borderId="0" xfId="0" applyNumberFormat="1" applyFont="1" applyFill="1" applyAlignment="1">
      <alignment horizontal="left" vertical="top" wrapText="1"/>
    </xf>
    <xf numFmtId="0" fontId="1" fillId="2" borderId="0" xfId="0" applyNumberFormat="1" applyFont="1" applyFill="1" applyAlignment="1">
      <alignment vertical="top" wrapText="1"/>
    </xf>
    <xf numFmtId="0" fontId="1" fillId="0" borderId="0" xfId="0" applyNumberFormat="1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2" fontId="0" fillId="0" borderId="0" xfId="0" applyNumberFormat="1" applyFont="1" applyAlignment="1">
      <alignment vertical="top" wrapText="1"/>
    </xf>
    <xf numFmtId="0" fontId="0" fillId="0" borderId="0" xfId="0" applyNumberFormat="1" applyFont="1" applyAlignment="1">
      <alignment horizontal="left" vertical="top" wrapText="1"/>
    </xf>
    <xf numFmtId="0" fontId="0" fillId="4" borderId="0" xfId="0" applyNumberFormat="1" applyFont="1" applyFill="1" applyAlignment="1">
      <alignment vertical="top" wrapText="1"/>
    </xf>
    <xf numFmtId="0" fontId="0" fillId="7" borderId="0" xfId="0" applyNumberFormat="1" applyFont="1" applyFill="1" applyAlignment="1">
      <alignment vertical="top" wrapText="1"/>
    </xf>
    <xf numFmtId="2" fontId="0" fillId="4" borderId="0" xfId="0" applyNumberFormat="1" applyFont="1" applyFill="1" applyAlignment="1">
      <alignment vertical="top" wrapText="1"/>
    </xf>
    <xf numFmtId="2" fontId="0" fillId="7" borderId="0" xfId="0" applyNumberFormat="1" applyFont="1" applyFill="1" applyAlignment="1">
      <alignment vertical="top" wrapText="1"/>
    </xf>
    <xf numFmtId="0" fontId="0" fillId="0" borderId="0" xfId="0" applyFont="1" applyAlignment="1">
      <alignment vertical="top"/>
    </xf>
    <xf numFmtId="2" fontId="0" fillId="6" borderId="0" xfId="0" applyNumberFormat="1" applyFont="1" applyFill="1" applyAlignment="1">
      <alignment vertical="top" wrapText="1"/>
    </xf>
    <xf numFmtId="0" fontId="1" fillId="3" borderId="0" xfId="0" applyNumberFormat="1" applyFont="1" applyFill="1" applyAlignment="1">
      <alignment vertical="top" wrapText="1"/>
    </xf>
    <xf numFmtId="0" fontId="0" fillId="0" borderId="0" xfId="0" applyFont="1" applyAlignment="1">
      <alignment horizontal="left" vertical="top"/>
    </xf>
    <xf numFmtId="0" fontId="1" fillId="5" borderId="0" xfId="0" applyNumberFormat="1" applyFont="1" applyFill="1" applyAlignment="1">
      <alignment vertical="top" wrapText="1"/>
    </xf>
    <xf numFmtId="0" fontId="1" fillId="4" borderId="0" xfId="0" applyNumberFormat="1" applyFont="1" applyFill="1" applyAlignment="1">
      <alignment vertical="top" wrapText="1"/>
    </xf>
  </cellXfs>
  <cellStyles count="1">
    <cellStyle name="Normal" xfId="0" builtinId="0"/>
  </cellStyles>
  <dxfs count="9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colors>
    <mruColors>
      <color rgb="FF00CC66"/>
      <color rgb="FF33CC3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3"/>
  <sheetViews>
    <sheetView tabSelected="1" zoomScale="80" zoomScaleNormal="80" workbookViewId="0">
      <selection activeCell="C7" sqref="C7"/>
    </sheetView>
  </sheetViews>
  <sheetFormatPr defaultRowHeight="15" x14ac:dyDescent="0.25"/>
  <cols>
    <col min="1" max="1" width="15.42578125" style="6" customWidth="1"/>
    <col min="2" max="2" width="42.7109375" style="5" customWidth="1"/>
    <col min="3" max="3" width="14.7109375" style="6" customWidth="1"/>
    <col min="4" max="4" width="17" style="6" customWidth="1"/>
    <col min="5" max="5" width="17" style="7" customWidth="1"/>
    <col min="6" max="6" width="10" style="6" customWidth="1"/>
    <col min="7" max="7" width="23.7109375" style="6" customWidth="1"/>
    <col min="8" max="8" width="12.7109375" style="8" customWidth="1"/>
    <col min="9" max="10" width="20.42578125" style="6" customWidth="1"/>
    <col min="11" max="11" width="33.5703125" style="6" customWidth="1"/>
    <col min="12" max="12" width="76" style="6" customWidth="1"/>
    <col min="13" max="16384" width="9.140625" style="6"/>
  </cols>
  <sheetData>
    <row r="1" spans="1:12" s="1" customFormat="1" x14ac:dyDescent="0.25">
      <c r="A1" s="1" t="s">
        <v>116</v>
      </c>
      <c r="B1" s="1" t="s">
        <v>40</v>
      </c>
      <c r="C1" s="1" t="s">
        <v>4</v>
      </c>
      <c r="D1" s="1" t="s">
        <v>5</v>
      </c>
      <c r="E1" s="2" t="s">
        <v>39</v>
      </c>
      <c r="F1" s="1" t="s">
        <v>9</v>
      </c>
      <c r="G1" s="1" t="s">
        <v>0</v>
      </c>
      <c r="H1" s="3" t="s">
        <v>3</v>
      </c>
      <c r="I1" s="1" t="s">
        <v>24</v>
      </c>
      <c r="J1" s="1" t="s">
        <v>25</v>
      </c>
      <c r="K1" s="1" t="s">
        <v>1</v>
      </c>
      <c r="L1" s="1" t="s">
        <v>10</v>
      </c>
    </row>
    <row r="2" spans="1:12" ht="45" x14ac:dyDescent="0.25">
      <c r="A2" s="4" t="s">
        <v>101</v>
      </c>
      <c r="B2" s="5" t="s">
        <v>118</v>
      </c>
      <c r="C2" s="6" t="s">
        <v>6</v>
      </c>
      <c r="D2" s="6" t="s">
        <v>7</v>
      </c>
      <c r="E2" s="7" t="s">
        <v>6</v>
      </c>
      <c r="F2" s="6" t="s">
        <v>8</v>
      </c>
      <c r="G2" s="6" t="s">
        <v>2</v>
      </c>
      <c r="H2" s="8">
        <v>22021109</v>
      </c>
      <c r="K2" s="6" t="s">
        <v>12</v>
      </c>
      <c r="L2" s="6" t="s">
        <v>11</v>
      </c>
    </row>
    <row r="3" spans="1:12" ht="45" x14ac:dyDescent="0.25">
      <c r="A3" s="4" t="s">
        <v>101</v>
      </c>
      <c r="B3" s="5" t="s">
        <v>51</v>
      </c>
      <c r="C3" s="6" t="s">
        <v>6</v>
      </c>
      <c r="D3" s="6" t="s">
        <v>7</v>
      </c>
      <c r="E3" s="7" t="s">
        <v>6</v>
      </c>
      <c r="F3" s="6" t="s">
        <v>8</v>
      </c>
      <c r="G3" s="6" t="s">
        <v>2</v>
      </c>
      <c r="H3" s="8">
        <v>22021109</v>
      </c>
      <c r="K3" s="6" t="s">
        <v>13</v>
      </c>
      <c r="L3" s="6" t="s">
        <v>11</v>
      </c>
    </row>
    <row r="4" spans="1:12" x14ac:dyDescent="0.25">
      <c r="A4" s="4" t="s">
        <v>101</v>
      </c>
      <c r="B4" s="5" t="s">
        <v>43</v>
      </c>
      <c r="C4" s="9">
        <v>0.17</v>
      </c>
      <c r="D4" s="10">
        <f>SUM(0.17, 0.74)</f>
        <v>0.91</v>
      </c>
      <c r="E4" s="11">
        <f>C4/D4</f>
        <v>0.18681318681318682</v>
      </c>
      <c r="F4" s="6" t="s">
        <v>14</v>
      </c>
      <c r="G4" s="6" t="s">
        <v>15</v>
      </c>
      <c r="H4" s="8">
        <v>17151925</v>
      </c>
      <c r="K4" s="6" t="s">
        <v>16</v>
      </c>
    </row>
    <row r="5" spans="1:12" ht="30" x14ac:dyDescent="0.25">
      <c r="A5" s="4" t="s">
        <v>101</v>
      </c>
      <c r="B5" s="5" t="s">
        <v>119</v>
      </c>
      <c r="C5" s="10">
        <v>1.87</v>
      </c>
      <c r="D5" s="9">
        <f>1</f>
        <v>1</v>
      </c>
      <c r="E5" s="12">
        <f>C5/D5</f>
        <v>1.87</v>
      </c>
      <c r="F5" s="6" t="s">
        <v>14</v>
      </c>
      <c r="G5" s="6" t="s">
        <v>15</v>
      </c>
      <c r="H5" s="8">
        <v>17151925</v>
      </c>
      <c r="K5" s="6" t="s">
        <v>17</v>
      </c>
    </row>
    <row r="6" spans="1:12" x14ac:dyDescent="0.25">
      <c r="A6" s="4" t="s">
        <v>101</v>
      </c>
      <c r="B6" s="5" t="s">
        <v>117</v>
      </c>
      <c r="C6" s="9">
        <v>2.7</v>
      </c>
      <c r="D6" s="10">
        <v>4.8600000000000003</v>
      </c>
      <c r="E6" s="11">
        <f>C6/D6</f>
        <v>0.55555555555555558</v>
      </c>
      <c r="F6" s="6" t="s">
        <v>14</v>
      </c>
      <c r="G6" s="6" t="s">
        <v>15</v>
      </c>
      <c r="H6" s="8">
        <v>17151925</v>
      </c>
      <c r="K6" s="6" t="s">
        <v>18</v>
      </c>
    </row>
    <row r="7" spans="1:12" ht="30" x14ac:dyDescent="0.25">
      <c r="A7" s="4" t="s">
        <v>101</v>
      </c>
      <c r="B7" s="5" t="s">
        <v>44</v>
      </c>
      <c r="C7" s="10">
        <v>2.33</v>
      </c>
      <c r="D7" s="9">
        <f>(2.33-1.33)</f>
        <v>1</v>
      </c>
      <c r="E7" s="12">
        <f>C7/D7</f>
        <v>2.33</v>
      </c>
      <c r="F7" s="6" t="s">
        <v>14</v>
      </c>
      <c r="G7" s="6" t="s">
        <v>15</v>
      </c>
      <c r="H7" s="8">
        <v>17151925</v>
      </c>
      <c r="K7" s="6" t="s">
        <v>19</v>
      </c>
    </row>
    <row r="8" spans="1:12" ht="30" x14ac:dyDescent="0.25">
      <c r="A8" s="4" t="s">
        <v>101</v>
      </c>
      <c r="B8" s="5" t="s">
        <v>51</v>
      </c>
      <c r="C8" s="10">
        <v>8.5399999999999991</v>
      </c>
      <c r="D8" s="9">
        <f>(8.54-5.76)</f>
        <v>2.7799999999999994</v>
      </c>
      <c r="E8" s="12">
        <f>C8/D8</f>
        <v>3.0719424460431659</v>
      </c>
      <c r="F8" s="6" t="s">
        <v>14</v>
      </c>
      <c r="G8" s="6" t="s">
        <v>15</v>
      </c>
      <c r="H8" s="8">
        <v>17151925</v>
      </c>
      <c r="K8" s="6" t="s">
        <v>20</v>
      </c>
    </row>
    <row r="9" spans="1:12" x14ac:dyDescent="0.25">
      <c r="A9" s="4" t="s">
        <v>101</v>
      </c>
      <c r="B9" s="5" t="s">
        <v>113</v>
      </c>
      <c r="C9" s="10">
        <v>8.5399999999999991</v>
      </c>
      <c r="D9" s="9">
        <f>(8.54-5.76)</f>
        <v>2.7799999999999994</v>
      </c>
      <c r="E9" s="12">
        <f>C9/D9</f>
        <v>3.0719424460431659</v>
      </c>
      <c r="F9" s="6" t="s">
        <v>14</v>
      </c>
      <c r="G9" s="6" t="s">
        <v>15</v>
      </c>
      <c r="H9" s="8">
        <v>17151925</v>
      </c>
    </row>
    <row r="10" spans="1:12" ht="45" x14ac:dyDescent="0.25">
      <c r="A10" s="4" t="s">
        <v>101</v>
      </c>
      <c r="B10" s="5" t="s">
        <v>119</v>
      </c>
      <c r="C10" s="6" t="s">
        <v>7</v>
      </c>
      <c r="D10" s="6" t="s">
        <v>6</v>
      </c>
      <c r="E10" s="7" t="s">
        <v>7</v>
      </c>
      <c r="F10" s="6" t="s">
        <v>27</v>
      </c>
      <c r="G10" s="13" t="s">
        <v>26</v>
      </c>
      <c r="H10" s="8">
        <v>13118124</v>
      </c>
      <c r="I10" s="6" t="s">
        <v>29</v>
      </c>
      <c r="K10" s="6" t="s">
        <v>28</v>
      </c>
      <c r="L10" s="6" t="s">
        <v>99</v>
      </c>
    </row>
    <row r="11" spans="1:12" ht="45" x14ac:dyDescent="0.25">
      <c r="A11" s="4" t="s">
        <v>101</v>
      </c>
      <c r="B11" s="5" t="s">
        <v>51</v>
      </c>
      <c r="C11" s="6" t="s">
        <v>7</v>
      </c>
      <c r="D11" s="6" t="s">
        <v>6</v>
      </c>
      <c r="E11" s="14" t="s">
        <v>7</v>
      </c>
      <c r="F11" s="6" t="s">
        <v>30</v>
      </c>
      <c r="G11" s="6" t="s">
        <v>31</v>
      </c>
      <c r="H11" s="8" t="s">
        <v>32</v>
      </c>
      <c r="I11" s="6" t="s">
        <v>33</v>
      </c>
      <c r="K11" s="6" t="s">
        <v>34</v>
      </c>
      <c r="L11" s="6" t="s">
        <v>35</v>
      </c>
    </row>
    <row r="12" spans="1:12" ht="45" x14ac:dyDescent="0.25">
      <c r="A12" s="4" t="s">
        <v>101</v>
      </c>
      <c r="B12" s="5" t="s">
        <v>118</v>
      </c>
      <c r="C12" s="6" t="s">
        <v>7</v>
      </c>
      <c r="D12" s="6" t="s">
        <v>6</v>
      </c>
      <c r="E12" s="14" t="s">
        <v>7</v>
      </c>
      <c r="F12" s="6" t="s">
        <v>30</v>
      </c>
      <c r="G12" s="6" t="s">
        <v>31</v>
      </c>
      <c r="H12" s="8" t="s">
        <v>32</v>
      </c>
      <c r="I12" s="6" t="s">
        <v>33</v>
      </c>
      <c r="K12" s="6" t="s">
        <v>34</v>
      </c>
      <c r="L12" s="6" t="s">
        <v>35</v>
      </c>
    </row>
    <row r="13" spans="1:12" x14ac:dyDescent="0.25">
      <c r="A13" s="15" t="s">
        <v>112</v>
      </c>
      <c r="B13" s="5" t="s">
        <v>114</v>
      </c>
      <c r="C13" s="6" t="s">
        <v>7</v>
      </c>
      <c r="D13" s="6" t="s">
        <v>6</v>
      </c>
      <c r="E13" s="14" t="s">
        <v>7</v>
      </c>
      <c r="F13" s="6" t="s">
        <v>22</v>
      </c>
      <c r="G13" s="6" t="s">
        <v>21</v>
      </c>
      <c r="H13" s="16">
        <v>15998438</v>
      </c>
      <c r="I13" s="13"/>
      <c r="J13" s="13"/>
      <c r="L13" s="6" t="s">
        <v>23</v>
      </c>
    </row>
    <row r="14" spans="1:12" x14ac:dyDescent="0.25">
      <c r="A14" s="15" t="s">
        <v>112</v>
      </c>
      <c r="B14" s="5" t="s">
        <v>115</v>
      </c>
      <c r="C14" s="6" t="s">
        <v>7</v>
      </c>
      <c r="D14" s="6" t="s">
        <v>6</v>
      </c>
      <c r="E14" s="14" t="s">
        <v>7</v>
      </c>
      <c r="F14" s="6" t="s">
        <v>22</v>
      </c>
      <c r="G14" s="6" t="s">
        <v>21</v>
      </c>
      <c r="H14" s="16">
        <v>15998438</v>
      </c>
      <c r="I14" s="13"/>
      <c r="J14" s="13"/>
      <c r="L14" s="6" t="s">
        <v>23</v>
      </c>
    </row>
    <row r="15" spans="1:12" ht="45" x14ac:dyDescent="0.25">
      <c r="A15" s="4" t="s">
        <v>101</v>
      </c>
      <c r="B15" s="5" t="s">
        <v>38</v>
      </c>
      <c r="C15" s="9">
        <v>1.7</v>
      </c>
      <c r="D15" s="10">
        <v>3.4</v>
      </c>
      <c r="E15" s="11">
        <f>C15/D15</f>
        <v>0.5</v>
      </c>
      <c r="F15" s="6" t="s">
        <v>8</v>
      </c>
      <c r="G15" s="6" t="s">
        <v>41</v>
      </c>
      <c r="I15" s="6" t="s">
        <v>36</v>
      </c>
      <c r="J15" s="5" t="s">
        <v>37</v>
      </c>
      <c r="K15" s="6" t="s">
        <v>46</v>
      </c>
      <c r="L15" s="6" t="s">
        <v>100</v>
      </c>
    </row>
    <row r="16" spans="1:12" ht="45" x14ac:dyDescent="0.25">
      <c r="A16" s="4" t="s">
        <v>101</v>
      </c>
      <c r="B16" s="5" t="s">
        <v>43</v>
      </c>
      <c r="C16" s="9">
        <v>1</v>
      </c>
      <c r="D16" s="10">
        <v>3</v>
      </c>
      <c r="E16" s="11">
        <f>C16/D16</f>
        <v>0.33333333333333331</v>
      </c>
      <c r="F16" s="6" t="s">
        <v>8</v>
      </c>
      <c r="G16" s="6" t="s">
        <v>41</v>
      </c>
      <c r="I16" s="6" t="s">
        <v>36</v>
      </c>
      <c r="J16" s="5" t="s">
        <v>37</v>
      </c>
      <c r="K16" s="6" t="s">
        <v>45</v>
      </c>
      <c r="L16" s="6" t="s">
        <v>100</v>
      </c>
    </row>
    <row r="17" spans="1:12" ht="45" x14ac:dyDescent="0.25">
      <c r="A17" s="4" t="s">
        <v>101</v>
      </c>
      <c r="B17" s="5" t="s">
        <v>47</v>
      </c>
      <c r="C17" s="10">
        <v>10.7</v>
      </c>
      <c r="D17" s="9">
        <v>4.7</v>
      </c>
      <c r="E17" s="12">
        <f>C17/D17</f>
        <v>2.2765957446808507</v>
      </c>
      <c r="F17" s="6" t="s">
        <v>8</v>
      </c>
      <c r="G17" s="6" t="s">
        <v>41</v>
      </c>
      <c r="I17" s="6" t="s">
        <v>36</v>
      </c>
      <c r="J17" s="5" t="s">
        <v>37</v>
      </c>
      <c r="K17" s="6" t="s">
        <v>48</v>
      </c>
      <c r="L17" s="6" t="s">
        <v>100</v>
      </c>
    </row>
    <row r="18" spans="1:12" ht="45" x14ac:dyDescent="0.25">
      <c r="A18" s="4" t="s">
        <v>101</v>
      </c>
      <c r="B18" s="5" t="s">
        <v>62</v>
      </c>
      <c r="C18" s="10">
        <v>11.7</v>
      </c>
      <c r="D18" s="9">
        <v>6.1</v>
      </c>
      <c r="E18" s="12">
        <f>C18/D18</f>
        <v>1.9180327868852458</v>
      </c>
      <c r="F18" s="6" t="s">
        <v>8</v>
      </c>
      <c r="G18" s="6" t="s">
        <v>41</v>
      </c>
      <c r="I18" s="6" t="s">
        <v>36</v>
      </c>
      <c r="J18" s="5" t="s">
        <v>37</v>
      </c>
      <c r="K18" s="6" t="s">
        <v>49</v>
      </c>
      <c r="L18" s="6" t="s">
        <v>100</v>
      </c>
    </row>
    <row r="19" spans="1:12" ht="45" x14ac:dyDescent="0.25">
      <c r="A19" s="4" t="s">
        <v>101</v>
      </c>
      <c r="B19" s="5" t="s">
        <v>62</v>
      </c>
      <c r="C19" s="10">
        <v>10.5</v>
      </c>
      <c r="D19" s="9">
        <v>3</v>
      </c>
      <c r="E19" s="12">
        <f>C19/D19</f>
        <v>3.5</v>
      </c>
      <c r="F19" s="6" t="s">
        <v>8</v>
      </c>
      <c r="G19" s="6" t="s">
        <v>41</v>
      </c>
      <c r="I19" s="6" t="s">
        <v>36</v>
      </c>
      <c r="J19" s="5" t="s">
        <v>37</v>
      </c>
      <c r="K19" s="6" t="s">
        <v>50</v>
      </c>
      <c r="L19" s="6" t="s">
        <v>100</v>
      </c>
    </row>
    <row r="20" spans="1:12" ht="45" x14ac:dyDescent="0.25">
      <c r="A20" s="4" t="s">
        <v>101</v>
      </c>
      <c r="B20" s="5" t="s">
        <v>44</v>
      </c>
      <c r="C20" s="9">
        <v>84</v>
      </c>
      <c r="D20" s="10">
        <v>193</v>
      </c>
      <c r="E20" s="11">
        <f>C20/D20</f>
        <v>0.43523316062176165</v>
      </c>
      <c r="F20" s="6" t="s">
        <v>8</v>
      </c>
      <c r="G20" s="6" t="s">
        <v>41</v>
      </c>
      <c r="I20" s="6" t="s">
        <v>36</v>
      </c>
      <c r="J20" s="5" t="s">
        <v>37</v>
      </c>
      <c r="K20" s="6" t="s">
        <v>42</v>
      </c>
      <c r="L20" s="6" t="s">
        <v>100</v>
      </c>
    </row>
    <row r="21" spans="1:12" ht="45" x14ac:dyDescent="0.25">
      <c r="A21" s="4" t="s">
        <v>101</v>
      </c>
      <c r="B21" s="5" t="s">
        <v>51</v>
      </c>
      <c r="C21" s="10">
        <v>7.7</v>
      </c>
      <c r="D21" s="9">
        <v>2.7</v>
      </c>
      <c r="E21" s="12">
        <f>C21/D21</f>
        <v>2.8518518518518516</v>
      </c>
      <c r="F21" s="6" t="s">
        <v>8</v>
      </c>
      <c r="G21" s="6" t="s">
        <v>41</v>
      </c>
      <c r="I21" s="6" t="s">
        <v>36</v>
      </c>
      <c r="J21" s="5" t="s">
        <v>37</v>
      </c>
      <c r="K21" s="6" t="s">
        <v>52</v>
      </c>
      <c r="L21" s="6" t="s">
        <v>100</v>
      </c>
    </row>
    <row r="22" spans="1:12" ht="30" x14ac:dyDescent="0.25">
      <c r="A22" s="4" t="s">
        <v>101</v>
      </c>
      <c r="B22" s="5" t="s">
        <v>51</v>
      </c>
      <c r="C22" s="6" t="s">
        <v>54</v>
      </c>
      <c r="D22" s="6" t="s">
        <v>55</v>
      </c>
      <c r="E22" s="7" t="s">
        <v>7</v>
      </c>
      <c r="F22" s="6" t="s">
        <v>60</v>
      </c>
      <c r="G22" s="6" t="s">
        <v>59</v>
      </c>
      <c r="I22" s="6" t="s">
        <v>61</v>
      </c>
      <c r="K22" s="6" t="s">
        <v>57</v>
      </c>
    </row>
    <row r="23" spans="1:12" ht="30" x14ac:dyDescent="0.25">
      <c r="A23" s="17" t="s">
        <v>53</v>
      </c>
      <c r="B23" s="5" t="s">
        <v>51</v>
      </c>
      <c r="C23" s="6" t="s">
        <v>56</v>
      </c>
      <c r="D23" s="6" t="s">
        <v>55</v>
      </c>
      <c r="E23" s="7" t="s">
        <v>7</v>
      </c>
      <c r="F23" s="6" t="s">
        <v>60</v>
      </c>
      <c r="G23" s="6" t="s">
        <v>59</v>
      </c>
      <c r="I23" s="6" t="s">
        <v>61</v>
      </c>
      <c r="K23" s="6" t="s">
        <v>58</v>
      </c>
    </row>
    <row r="24" spans="1:12" ht="30" x14ac:dyDescent="0.25">
      <c r="A24" s="4" t="s">
        <v>101</v>
      </c>
      <c r="B24" s="5" t="s">
        <v>62</v>
      </c>
      <c r="C24" s="6" t="s">
        <v>55</v>
      </c>
      <c r="D24" s="5" t="s">
        <v>55</v>
      </c>
      <c r="F24" s="6" t="s">
        <v>60</v>
      </c>
      <c r="G24" s="6" t="s">
        <v>59</v>
      </c>
      <c r="I24" s="6" t="s">
        <v>61</v>
      </c>
      <c r="K24" s="6" t="s">
        <v>57</v>
      </c>
    </row>
    <row r="25" spans="1:12" ht="30" x14ac:dyDescent="0.25">
      <c r="A25" s="17" t="s">
        <v>53</v>
      </c>
      <c r="B25" s="5" t="s">
        <v>62</v>
      </c>
      <c r="C25" s="7" t="s">
        <v>54</v>
      </c>
      <c r="D25" s="6" t="s">
        <v>55</v>
      </c>
      <c r="E25" s="7" t="s">
        <v>7</v>
      </c>
      <c r="F25" s="6" t="s">
        <v>60</v>
      </c>
      <c r="G25" s="6" t="s">
        <v>59</v>
      </c>
      <c r="I25" s="6" t="s">
        <v>61</v>
      </c>
      <c r="K25" s="6" t="s">
        <v>63</v>
      </c>
    </row>
    <row r="26" spans="1:12" x14ac:dyDescent="0.25">
      <c r="A26" s="4" t="s">
        <v>101</v>
      </c>
      <c r="B26" s="5" t="s">
        <v>43</v>
      </c>
      <c r="C26" s="6" t="s">
        <v>55</v>
      </c>
      <c r="D26" s="6" t="s">
        <v>64</v>
      </c>
      <c r="E26" s="6" t="s">
        <v>6</v>
      </c>
      <c r="F26" s="6" t="s">
        <v>60</v>
      </c>
      <c r="G26" s="6" t="s">
        <v>59</v>
      </c>
      <c r="I26" s="6" t="s">
        <v>61</v>
      </c>
      <c r="K26" s="6" t="s">
        <v>57</v>
      </c>
    </row>
    <row r="27" spans="1:12" x14ac:dyDescent="0.25">
      <c r="A27" s="17" t="s">
        <v>53</v>
      </c>
      <c r="B27" s="5" t="s">
        <v>43</v>
      </c>
      <c r="C27" s="6" t="s">
        <v>55</v>
      </c>
      <c r="D27" s="6" t="s">
        <v>55</v>
      </c>
      <c r="F27" s="6" t="s">
        <v>60</v>
      </c>
      <c r="G27" s="6" t="s">
        <v>59</v>
      </c>
      <c r="I27" s="6" t="s">
        <v>61</v>
      </c>
      <c r="K27" s="6" t="s">
        <v>57</v>
      </c>
    </row>
    <row r="28" spans="1:12" x14ac:dyDescent="0.25">
      <c r="A28" s="4" t="s">
        <v>101</v>
      </c>
      <c r="B28" s="5" t="s">
        <v>65</v>
      </c>
      <c r="C28" s="6" t="s">
        <v>55</v>
      </c>
      <c r="D28" s="6" t="s">
        <v>64</v>
      </c>
      <c r="E28" s="6" t="s">
        <v>6</v>
      </c>
      <c r="F28" s="6" t="s">
        <v>60</v>
      </c>
      <c r="G28" s="6" t="s">
        <v>59</v>
      </c>
      <c r="I28" s="6" t="s">
        <v>61</v>
      </c>
      <c r="K28" s="6" t="s">
        <v>66</v>
      </c>
    </row>
    <row r="29" spans="1:12" x14ac:dyDescent="0.25">
      <c r="A29" s="17" t="s">
        <v>53</v>
      </c>
      <c r="B29" s="5" t="s">
        <v>65</v>
      </c>
      <c r="C29" s="6" t="s">
        <v>55</v>
      </c>
      <c r="D29" s="6" t="s">
        <v>55</v>
      </c>
      <c r="E29" s="6" t="s">
        <v>6</v>
      </c>
      <c r="F29" s="6" t="s">
        <v>60</v>
      </c>
      <c r="G29" s="6" t="s">
        <v>59</v>
      </c>
      <c r="I29" s="6" t="s">
        <v>61</v>
      </c>
    </row>
    <row r="30" spans="1:12" ht="30" x14ac:dyDescent="0.25">
      <c r="A30" s="4" t="s">
        <v>101</v>
      </c>
      <c r="B30" s="5" t="s">
        <v>67</v>
      </c>
      <c r="E30" s="12">
        <v>1.7</v>
      </c>
      <c r="F30" s="6" t="s">
        <v>72</v>
      </c>
      <c r="G30" s="6" t="s">
        <v>68</v>
      </c>
      <c r="I30" s="6" t="s">
        <v>69</v>
      </c>
      <c r="K30" s="6" t="s">
        <v>95</v>
      </c>
    </row>
    <row r="31" spans="1:12" ht="45" x14ac:dyDescent="0.25">
      <c r="A31" s="4" t="s">
        <v>101</v>
      </c>
      <c r="B31" s="5" t="s">
        <v>47</v>
      </c>
      <c r="E31" s="12" t="s">
        <v>70</v>
      </c>
      <c r="F31" s="6" t="s">
        <v>72</v>
      </c>
      <c r="G31" s="6" t="s">
        <v>68</v>
      </c>
      <c r="I31" s="6" t="s">
        <v>69</v>
      </c>
      <c r="K31" s="6" t="s">
        <v>96</v>
      </c>
    </row>
    <row r="32" spans="1:12" ht="30" x14ac:dyDescent="0.25">
      <c r="A32" s="4" t="s">
        <v>101</v>
      </c>
      <c r="B32" s="5" t="s">
        <v>62</v>
      </c>
      <c r="E32" s="12" t="s">
        <v>71</v>
      </c>
      <c r="F32" s="6" t="s">
        <v>72</v>
      </c>
      <c r="G32" s="6" t="s">
        <v>68</v>
      </c>
      <c r="I32" s="6" t="s">
        <v>69</v>
      </c>
      <c r="K32" s="6" t="s">
        <v>97</v>
      </c>
    </row>
    <row r="33" spans="1:12" ht="30" x14ac:dyDescent="0.25">
      <c r="A33" s="4" t="s">
        <v>101</v>
      </c>
      <c r="B33" s="5" t="s">
        <v>51</v>
      </c>
      <c r="E33" s="12">
        <v>2.9</v>
      </c>
      <c r="F33" s="6" t="s">
        <v>72</v>
      </c>
      <c r="G33" s="6" t="s">
        <v>68</v>
      </c>
      <c r="I33" s="6" t="s">
        <v>69</v>
      </c>
      <c r="K33" s="6" t="s">
        <v>73</v>
      </c>
    </row>
    <row r="34" spans="1:12" x14ac:dyDescent="0.25">
      <c r="A34" s="4" t="s">
        <v>101</v>
      </c>
      <c r="B34" s="5" t="s">
        <v>120</v>
      </c>
      <c r="E34" s="12" t="s">
        <v>76</v>
      </c>
      <c r="F34" s="6" t="s">
        <v>72</v>
      </c>
      <c r="G34" s="6" t="s">
        <v>68</v>
      </c>
      <c r="I34" s="6" t="s">
        <v>69</v>
      </c>
      <c r="K34" s="6" t="s">
        <v>74</v>
      </c>
    </row>
    <row r="35" spans="1:12" ht="30" x14ac:dyDescent="0.25">
      <c r="A35" s="4" t="s">
        <v>101</v>
      </c>
      <c r="B35" s="5" t="s">
        <v>43</v>
      </c>
      <c r="E35" s="9" t="s">
        <v>75</v>
      </c>
      <c r="F35" s="6" t="s">
        <v>72</v>
      </c>
      <c r="G35" s="6" t="s">
        <v>68</v>
      </c>
      <c r="I35" s="6" t="s">
        <v>69</v>
      </c>
      <c r="K35" s="6" t="s">
        <v>77</v>
      </c>
    </row>
    <row r="36" spans="1:12" x14ac:dyDescent="0.25">
      <c r="A36" s="4" t="s">
        <v>101</v>
      </c>
      <c r="B36" s="5" t="s">
        <v>78</v>
      </c>
      <c r="E36" s="12" t="s">
        <v>79</v>
      </c>
      <c r="F36" s="6" t="s">
        <v>72</v>
      </c>
      <c r="G36" s="6" t="s">
        <v>68</v>
      </c>
      <c r="I36" s="6" t="s">
        <v>69</v>
      </c>
      <c r="K36" s="6" t="s">
        <v>80</v>
      </c>
    </row>
    <row r="37" spans="1:12" x14ac:dyDescent="0.25">
      <c r="A37" s="4" t="s">
        <v>101</v>
      </c>
      <c r="B37" s="5" t="s">
        <v>65</v>
      </c>
      <c r="E37" s="9" t="s">
        <v>81</v>
      </c>
      <c r="F37" s="6" t="s">
        <v>72</v>
      </c>
      <c r="G37" s="6" t="s">
        <v>68</v>
      </c>
      <c r="I37" s="6" t="s">
        <v>69</v>
      </c>
      <c r="K37" s="6" t="s">
        <v>82</v>
      </c>
    </row>
    <row r="38" spans="1:12" x14ac:dyDescent="0.25">
      <c r="A38" s="4" t="s">
        <v>101</v>
      </c>
      <c r="B38" s="5" t="s">
        <v>83</v>
      </c>
      <c r="E38" s="7" t="s">
        <v>84</v>
      </c>
      <c r="F38" s="6" t="s">
        <v>72</v>
      </c>
      <c r="G38" s="6" t="s">
        <v>68</v>
      </c>
      <c r="I38" s="6" t="s">
        <v>69</v>
      </c>
      <c r="K38" s="6" t="s">
        <v>85</v>
      </c>
    </row>
    <row r="39" spans="1:12" ht="30" x14ac:dyDescent="0.25">
      <c r="A39" s="4" t="s">
        <v>101</v>
      </c>
      <c r="B39" s="5" t="s">
        <v>47</v>
      </c>
      <c r="E39" s="9" t="s">
        <v>86</v>
      </c>
      <c r="F39" s="6" t="s">
        <v>72</v>
      </c>
      <c r="G39" s="6" t="s">
        <v>68</v>
      </c>
      <c r="I39" s="6" t="s">
        <v>69</v>
      </c>
      <c r="K39" s="6" t="s">
        <v>91</v>
      </c>
    </row>
    <row r="40" spans="1:12" ht="30" x14ac:dyDescent="0.25">
      <c r="A40" s="4" t="s">
        <v>101</v>
      </c>
      <c r="B40" s="5" t="s">
        <v>47</v>
      </c>
      <c r="E40" s="9" t="s">
        <v>87</v>
      </c>
      <c r="F40" s="6" t="s">
        <v>72</v>
      </c>
      <c r="G40" s="6" t="s">
        <v>68</v>
      </c>
      <c r="I40" s="6" t="s">
        <v>69</v>
      </c>
      <c r="K40" s="6" t="s">
        <v>91</v>
      </c>
    </row>
    <row r="41" spans="1:12" ht="30" x14ac:dyDescent="0.25">
      <c r="A41" s="4" t="s">
        <v>101</v>
      </c>
      <c r="B41" s="5" t="s">
        <v>47</v>
      </c>
      <c r="E41" s="12" t="s">
        <v>88</v>
      </c>
      <c r="F41" s="6" t="s">
        <v>72</v>
      </c>
      <c r="G41" s="6" t="s">
        <v>68</v>
      </c>
      <c r="I41" s="6" t="s">
        <v>69</v>
      </c>
      <c r="K41" s="6" t="s">
        <v>91</v>
      </c>
    </row>
    <row r="42" spans="1:12" ht="30" x14ac:dyDescent="0.25">
      <c r="A42" s="4" t="s">
        <v>101</v>
      </c>
      <c r="B42" s="5" t="s">
        <v>47</v>
      </c>
      <c r="E42" s="12" t="s">
        <v>89</v>
      </c>
      <c r="F42" s="6" t="s">
        <v>72</v>
      </c>
      <c r="G42" s="6" t="s">
        <v>68</v>
      </c>
      <c r="I42" s="6" t="s">
        <v>69</v>
      </c>
      <c r="K42" s="6" t="s">
        <v>91</v>
      </c>
    </row>
    <row r="43" spans="1:12" ht="45" x14ac:dyDescent="0.25">
      <c r="A43" s="4" t="s">
        <v>101</v>
      </c>
      <c r="B43" s="5" t="s">
        <v>47</v>
      </c>
      <c r="E43" s="9" t="s">
        <v>90</v>
      </c>
      <c r="F43" s="6" t="s">
        <v>72</v>
      </c>
      <c r="G43" s="6" t="s">
        <v>68</v>
      </c>
      <c r="I43" s="6" t="s">
        <v>69</v>
      </c>
      <c r="K43" s="6" t="s">
        <v>98</v>
      </c>
    </row>
    <row r="44" spans="1:12" ht="30" x14ac:dyDescent="0.25">
      <c r="A44" s="4" t="s">
        <v>101</v>
      </c>
      <c r="B44" s="5" t="s">
        <v>92</v>
      </c>
      <c r="E44" s="9" t="s">
        <v>93</v>
      </c>
      <c r="F44" s="6" t="s">
        <v>72</v>
      </c>
      <c r="G44" s="6" t="s">
        <v>68</v>
      </c>
      <c r="I44" s="6" t="s">
        <v>69</v>
      </c>
      <c r="K44" s="6" t="s">
        <v>94</v>
      </c>
    </row>
    <row r="45" spans="1:12" ht="30" x14ac:dyDescent="0.25">
      <c r="A45" s="17" t="s">
        <v>53</v>
      </c>
      <c r="B45" s="5" t="s">
        <v>51</v>
      </c>
      <c r="E45" s="7" t="s">
        <v>7</v>
      </c>
      <c r="F45" s="6" t="s">
        <v>103</v>
      </c>
      <c r="G45" s="6" t="s">
        <v>104</v>
      </c>
      <c r="I45" s="6" t="s">
        <v>107</v>
      </c>
      <c r="J45" s="6" t="s">
        <v>105</v>
      </c>
      <c r="K45" s="6" t="s">
        <v>106</v>
      </c>
      <c r="L45" s="6" t="s">
        <v>108</v>
      </c>
    </row>
    <row r="46" spans="1:12" ht="30" x14ac:dyDescent="0.25">
      <c r="A46" s="4" t="s">
        <v>101</v>
      </c>
      <c r="B46" s="5" t="s">
        <v>51</v>
      </c>
      <c r="E46" s="7" t="s">
        <v>7</v>
      </c>
      <c r="F46" s="6" t="s">
        <v>103</v>
      </c>
      <c r="G46" s="6" t="s">
        <v>104</v>
      </c>
      <c r="I46" s="6" t="s">
        <v>107</v>
      </c>
      <c r="J46" s="6" t="s">
        <v>105</v>
      </c>
      <c r="K46" s="6" t="s">
        <v>106</v>
      </c>
      <c r="L46" s="6" t="s">
        <v>108</v>
      </c>
    </row>
    <row r="47" spans="1:12" ht="30" x14ac:dyDescent="0.25">
      <c r="A47" s="18" t="s">
        <v>102</v>
      </c>
      <c r="B47" s="5" t="s">
        <v>51</v>
      </c>
      <c r="E47" s="7" t="s">
        <v>7</v>
      </c>
      <c r="F47" s="6" t="s">
        <v>103</v>
      </c>
      <c r="G47" s="6" t="s">
        <v>104</v>
      </c>
      <c r="I47" s="6" t="s">
        <v>107</v>
      </c>
      <c r="J47" s="6" t="s">
        <v>105</v>
      </c>
      <c r="K47" s="6" t="s">
        <v>106</v>
      </c>
      <c r="L47" s="6" t="s">
        <v>108</v>
      </c>
    </row>
    <row r="48" spans="1:12" x14ac:dyDescent="0.25">
      <c r="A48" s="17" t="s">
        <v>53</v>
      </c>
      <c r="B48" s="5" t="s">
        <v>65</v>
      </c>
      <c r="E48" s="7" t="s">
        <v>109</v>
      </c>
      <c r="F48" s="6" t="s">
        <v>103</v>
      </c>
      <c r="G48" s="6" t="s">
        <v>104</v>
      </c>
      <c r="I48" s="6" t="s">
        <v>107</v>
      </c>
      <c r="J48" s="6" t="s">
        <v>37</v>
      </c>
      <c r="K48" s="6" t="s">
        <v>110</v>
      </c>
      <c r="L48" s="6" t="s">
        <v>111</v>
      </c>
    </row>
    <row r="49" spans="1:12" x14ac:dyDescent="0.25">
      <c r="A49" s="4" t="s">
        <v>101</v>
      </c>
      <c r="B49" s="5" t="s">
        <v>65</v>
      </c>
      <c r="E49" s="6" t="s">
        <v>6</v>
      </c>
      <c r="F49" s="6" t="s">
        <v>103</v>
      </c>
      <c r="G49" s="6" t="s">
        <v>104</v>
      </c>
      <c r="I49" s="6" t="s">
        <v>107</v>
      </c>
      <c r="J49" s="6" t="s">
        <v>37</v>
      </c>
      <c r="K49" s="6" t="s">
        <v>110</v>
      </c>
      <c r="L49" s="6" t="s">
        <v>111</v>
      </c>
    </row>
    <row r="50" spans="1:12" x14ac:dyDescent="0.25">
      <c r="A50" s="18" t="s">
        <v>102</v>
      </c>
      <c r="B50" s="5" t="s">
        <v>65</v>
      </c>
      <c r="E50" s="6" t="s">
        <v>6</v>
      </c>
      <c r="F50" s="6" t="s">
        <v>103</v>
      </c>
      <c r="G50" s="6" t="s">
        <v>104</v>
      </c>
      <c r="I50" s="6" t="s">
        <v>107</v>
      </c>
      <c r="J50" s="6" t="s">
        <v>37</v>
      </c>
      <c r="K50" s="6" t="s">
        <v>110</v>
      </c>
      <c r="L50" s="6" t="s">
        <v>111</v>
      </c>
    </row>
    <row r="51" spans="1:12" ht="30" x14ac:dyDescent="0.25">
      <c r="A51" s="17" t="s">
        <v>53</v>
      </c>
      <c r="B51" s="5" t="s">
        <v>43</v>
      </c>
      <c r="E51" s="7" t="s">
        <v>109</v>
      </c>
      <c r="F51" s="6" t="s">
        <v>103</v>
      </c>
      <c r="G51" s="6" t="s">
        <v>104</v>
      </c>
      <c r="I51" s="6" t="s">
        <v>107</v>
      </c>
      <c r="J51" s="6" t="s">
        <v>37</v>
      </c>
      <c r="K51" s="6" t="s">
        <v>121</v>
      </c>
      <c r="L51" s="6" t="s">
        <v>111</v>
      </c>
    </row>
    <row r="52" spans="1:12" ht="30" x14ac:dyDescent="0.25">
      <c r="A52" s="4" t="s">
        <v>101</v>
      </c>
      <c r="B52" s="5" t="s">
        <v>43</v>
      </c>
      <c r="E52" s="6" t="s">
        <v>6</v>
      </c>
      <c r="F52" s="6" t="s">
        <v>103</v>
      </c>
      <c r="G52" s="6" t="s">
        <v>104</v>
      </c>
      <c r="I52" s="6" t="s">
        <v>107</v>
      </c>
      <c r="J52" s="6" t="s">
        <v>37</v>
      </c>
      <c r="K52" s="6" t="s">
        <v>121</v>
      </c>
      <c r="L52" s="6" t="s">
        <v>111</v>
      </c>
    </row>
    <row r="53" spans="1:12" ht="30" x14ac:dyDescent="0.25">
      <c r="A53" s="18" t="s">
        <v>102</v>
      </c>
      <c r="B53" s="5" t="s">
        <v>43</v>
      </c>
      <c r="E53" s="6" t="s">
        <v>6</v>
      </c>
      <c r="F53" s="6" t="s">
        <v>103</v>
      </c>
      <c r="G53" s="6" t="s">
        <v>104</v>
      </c>
      <c r="I53" s="6" t="s">
        <v>107</v>
      </c>
      <c r="J53" s="6" t="s">
        <v>37</v>
      </c>
      <c r="K53" s="6" t="s">
        <v>121</v>
      </c>
      <c r="L53" s="6" t="s">
        <v>111</v>
      </c>
    </row>
  </sheetData>
  <conditionalFormatting sqref="C13:D14 C1:E9 C15:E18 C22:E25 C27:E27 C38:E38 C28 C29:D37 C39:D39 C43:D44 C45:E48 C49:D50 C51:E51 C54:E1048576 C52:D53">
    <cfRule type="cellIs" dxfId="85" priority="81" operator="equal">
      <formula>"high"</formula>
    </cfRule>
    <cfRule type="cellIs" dxfId="84" priority="82" operator="equal">
      <formula>"low"</formula>
    </cfRule>
  </conditionalFormatting>
  <conditionalFormatting sqref="C10">
    <cfRule type="cellIs" dxfId="83" priority="79" operator="equal">
      <formula>"high"</formula>
    </cfRule>
    <cfRule type="cellIs" dxfId="82" priority="80" operator="equal">
      <formula>"low"</formula>
    </cfRule>
  </conditionalFormatting>
  <conditionalFormatting sqref="D10">
    <cfRule type="cellIs" dxfId="81" priority="77" operator="equal">
      <formula>"high"</formula>
    </cfRule>
    <cfRule type="cellIs" dxfId="80" priority="78" operator="equal">
      <formula>"low"</formula>
    </cfRule>
  </conditionalFormatting>
  <conditionalFormatting sqref="C11">
    <cfRule type="cellIs" dxfId="79" priority="75" operator="equal">
      <formula>"high"</formula>
    </cfRule>
    <cfRule type="cellIs" dxfId="78" priority="76" operator="equal">
      <formula>"low"</formula>
    </cfRule>
  </conditionalFormatting>
  <conditionalFormatting sqref="D11">
    <cfRule type="cellIs" dxfId="77" priority="73" operator="equal">
      <formula>"high"</formula>
    </cfRule>
    <cfRule type="cellIs" dxfId="76" priority="74" operator="equal">
      <formula>"low"</formula>
    </cfRule>
  </conditionalFormatting>
  <conditionalFormatting sqref="C12">
    <cfRule type="cellIs" dxfId="75" priority="71" operator="equal">
      <formula>"high"</formula>
    </cfRule>
    <cfRule type="cellIs" dxfId="74" priority="72" operator="equal">
      <formula>"low"</formula>
    </cfRule>
  </conditionalFormatting>
  <conditionalFormatting sqref="D12">
    <cfRule type="cellIs" dxfId="73" priority="69" operator="equal">
      <formula>"high"</formula>
    </cfRule>
    <cfRule type="cellIs" dxfId="72" priority="70" operator="equal">
      <formula>"low"</formula>
    </cfRule>
  </conditionalFormatting>
  <conditionalFormatting sqref="E10">
    <cfRule type="cellIs" dxfId="71" priority="67" operator="equal">
      <formula>"high"</formula>
    </cfRule>
    <cfRule type="cellIs" dxfId="70" priority="68" operator="equal">
      <formula>"low"</formula>
    </cfRule>
  </conditionalFormatting>
  <conditionalFormatting sqref="E11">
    <cfRule type="cellIs" dxfId="69" priority="65" operator="equal">
      <formula>"high"</formula>
    </cfRule>
    <cfRule type="cellIs" dxfId="68" priority="66" operator="equal">
      <formula>"low"</formula>
    </cfRule>
  </conditionalFormatting>
  <conditionalFormatting sqref="E12">
    <cfRule type="cellIs" dxfId="67" priority="63" operator="equal">
      <formula>"high"</formula>
    </cfRule>
    <cfRule type="cellIs" dxfId="66" priority="64" operator="equal">
      <formula>"low"</formula>
    </cfRule>
  </conditionalFormatting>
  <conditionalFormatting sqref="E13">
    <cfRule type="cellIs" dxfId="65" priority="61" operator="equal">
      <formula>"high"</formula>
    </cfRule>
    <cfRule type="cellIs" dxfId="64" priority="62" operator="equal">
      <formula>"low"</formula>
    </cfRule>
  </conditionalFormatting>
  <conditionalFormatting sqref="E14">
    <cfRule type="cellIs" dxfId="63" priority="59" operator="equal">
      <formula>"high"</formula>
    </cfRule>
    <cfRule type="cellIs" dxfId="62" priority="60" operator="equal">
      <formula>"low"</formula>
    </cfRule>
  </conditionalFormatting>
  <conditionalFormatting sqref="C19:E19">
    <cfRule type="cellIs" dxfId="61" priority="57" operator="equal">
      <formula>"high"</formula>
    </cfRule>
    <cfRule type="cellIs" dxfId="60" priority="58" operator="equal">
      <formula>"low"</formula>
    </cfRule>
  </conditionalFormatting>
  <conditionalFormatting sqref="C20">
    <cfRule type="cellIs" dxfId="59" priority="55" operator="equal">
      <formula>"high"</formula>
    </cfRule>
    <cfRule type="cellIs" dxfId="58" priority="56" operator="equal">
      <formula>"low"</formula>
    </cfRule>
  </conditionalFormatting>
  <conditionalFormatting sqref="D20">
    <cfRule type="cellIs" dxfId="57" priority="53" operator="equal">
      <formula>"high"</formula>
    </cfRule>
    <cfRule type="cellIs" dxfId="56" priority="54" operator="equal">
      <formula>"low"</formula>
    </cfRule>
  </conditionalFormatting>
  <conditionalFormatting sqref="E20">
    <cfRule type="cellIs" dxfId="55" priority="51" operator="equal">
      <formula>"high"</formula>
    </cfRule>
    <cfRule type="cellIs" dxfId="54" priority="52" operator="equal">
      <formula>"low"</formula>
    </cfRule>
  </conditionalFormatting>
  <conditionalFormatting sqref="C21:D21">
    <cfRule type="cellIs" dxfId="53" priority="49" operator="equal">
      <formula>"high"</formula>
    </cfRule>
    <cfRule type="cellIs" dxfId="52" priority="50" operator="equal">
      <formula>"low"</formula>
    </cfRule>
  </conditionalFormatting>
  <conditionalFormatting sqref="E21">
    <cfRule type="cellIs" dxfId="51" priority="47" operator="equal">
      <formula>"high"</formula>
    </cfRule>
    <cfRule type="cellIs" dxfId="50" priority="48" operator="equal">
      <formula>"low"</formula>
    </cfRule>
  </conditionalFormatting>
  <conditionalFormatting sqref="E26">
    <cfRule type="cellIs" dxfId="49" priority="45" operator="equal">
      <formula>"high"</formula>
    </cfRule>
    <cfRule type="cellIs" dxfId="48" priority="46" operator="equal">
      <formula>"low"</formula>
    </cfRule>
  </conditionalFormatting>
  <conditionalFormatting sqref="E28">
    <cfRule type="cellIs" dxfId="47" priority="43" operator="equal">
      <formula>"high"</formula>
    </cfRule>
    <cfRule type="cellIs" dxfId="46" priority="44" operator="equal">
      <formula>"low"</formula>
    </cfRule>
  </conditionalFormatting>
  <conditionalFormatting sqref="E29">
    <cfRule type="cellIs" dxfId="45" priority="41" operator="equal">
      <formula>"high"</formula>
    </cfRule>
    <cfRule type="cellIs" dxfId="44" priority="42" operator="equal">
      <formula>"low"</formula>
    </cfRule>
  </conditionalFormatting>
  <conditionalFormatting sqref="E30">
    <cfRule type="cellIs" dxfId="43" priority="39" operator="equal">
      <formula>"high"</formula>
    </cfRule>
    <cfRule type="cellIs" dxfId="42" priority="40" operator="equal">
      <formula>"low"</formula>
    </cfRule>
  </conditionalFormatting>
  <conditionalFormatting sqref="E31">
    <cfRule type="cellIs" dxfId="41" priority="37" operator="equal">
      <formula>"high"</formula>
    </cfRule>
    <cfRule type="cellIs" dxfId="40" priority="38" operator="equal">
      <formula>"low"</formula>
    </cfRule>
  </conditionalFormatting>
  <conditionalFormatting sqref="E32">
    <cfRule type="cellIs" dxfId="39" priority="35" operator="equal">
      <formula>"high"</formula>
    </cfRule>
    <cfRule type="cellIs" dxfId="38" priority="36" operator="equal">
      <formula>"low"</formula>
    </cfRule>
  </conditionalFormatting>
  <conditionalFormatting sqref="E33">
    <cfRule type="cellIs" dxfId="37" priority="33" operator="equal">
      <formula>"high"</formula>
    </cfRule>
    <cfRule type="cellIs" dxfId="36" priority="34" operator="equal">
      <formula>"low"</formula>
    </cfRule>
  </conditionalFormatting>
  <conditionalFormatting sqref="E34">
    <cfRule type="cellIs" dxfId="35" priority="31" operator="equal">
      <formula>"high"</formula>
    </cfRule>
    <cfRule type="cellIs" dxfId="34" priority="32" operator="equal">
      <formula>"low"</formula>
    </cfRule>
  </conditionalFormatting>
  <conditionalFormatting sqref="E35">
    <cfRule type="cellIs" dxfId="33" priority="29" operator="equal">
      <formula>"high"</formula>
    </cfRule>
    <cfRule type="cellIs" dxfId="32" priority="30" operator="equal">
      <formula>"low"</formula>
    </cfRule>
  </conditionalFormatting>
  <conditionalFormatting sqref="E36">
    <cfRule type="cellIs" dxfId="31" priority="27" operator="equal">
      <formula>"high"</formula>
    </cfRule>
    <cfRule type="cellIs" dxfId="30" priority="28" operator="equal">
      <formula>"low"</formula>
    </cfRule>
  </conditionalFormatting>
  <conditionalFormatting sqref="E37">
    <cfRule type="cellIs" dxfId="29" priority="25" operator="equal">
      <formula>"high"</formula>
    </cfRule>
    <cfRule type="cellIs" dxfId="28" priority="26" operator="equal">
      <formula>"low"</formula>
    </cfRule>
  </conditionalFormatting>
  <conditionalFormatting sqref="E39">
    <cfRule type="cellIs" dxfId="27" priority="23" operator="equal">
      <formula>"high"</formula>
    </cfRule>
    <cfRule type="cellIs" dxfId="26" priority="24" operator="equal">
      <formula>"low"</formula>
    </cfRule>
  </conditionalFormatting>
  <conditionalFormatting sqref="C40:D40">
    <cfRule type="cellIs" dxfId="25" priority="21" operator="equal">
      <formula>"high"</formula>
    </cfRule>
    <cfRule type="cellIs" dxfId="24" priority="22" operator="equal">
      <formula>"low"</formula>
    </cfRule>
  </conditionalFormatting>
  <conditionalFormatting sqref="E40">
    <cfRule type="cellIs" dxfId="23" priority="19" operator="equal">
      <formula>"high"</formula>
    </cfRule>
    <cfRule type="cellIs" dxfId="22" priority="20" operator="equal">
      <formula>"low"</formula>
    </cfRule>
  </conditionalFormatting>
  <conditionalFormatting sqref="C41:D41">
    <cfRule type="cellIs" dxfId="21" priority="17" operator="equal">
      <formula>"high"</formula>
    </cfRule>
    <cfRule type="cellIs" dxfId="20" priority="18" operator="equal">
      <formula>"low"</formula>
    </cfRule>
  </conditionalFormatting>
  <conditionalFormatting sqref="E41">
    <cfRule type="cellIs" dxfId="19" priority="15" operator="equal">
      <formula>"high"</formula>
    </cfRule>
    <cfRule type="cellIs" dxfId="18" priority="16" operator="equal">
      <formula>"low"</formula>
    </cfRule>
  </conditionalFormatting>
  <conditionalFormatting sqref="C42:D42">
    <cfRule type="cellIs" dxfId="17" priority="13" operator="equal">
      <formula>"high"</formula>
    </cfRule>
    <cfRule type="cellIs" dxfId="16" priority="14" operator="equal">
      <formula>"low"</formula>
    </cfRule>
  </conditionalFormatting>
  <conditionalFormatting sqref="E42">
    <cfRule type="cellIs" dxfId="15" priority="11" operator="equal">
      <formula>"high"</formula>
    </cfRule>
    <cfRule type="cellIs" dxfId="14" priority="12" operator="equal">
      <formula>"low"</formula>
    </cfRule>
  </conditionalFormatting>
  <conditionalFormatting sqref="E43">
    <cfRule type="cellIs" dxfId="13" priority="9" operator="equal">
      <formula>"high"</formula>
    </cfRule>
    <cfRule type="cellIs" dxfId="12" priority="10" operator="equal">
      <formula>"low"</formula>
    </cfRule>
  </conditionalFormatting>
  <conditionalFormatting sqref="E44">
    <cfRule type="cellIs" dxfId="11" priority="7" operator="equal">
      <formula>"high"</formula>
    </cfRule>
    <cfRule type="cellIs" dxfId="10" priority="8" operator="equal">
      <formula>"low"</formula>
    </cfRule>
  </conditionalFormatting>
  <conditionalFormatting sqref="E49">
    <cfRule type="cellIs" dxfId="9" priority="5" operator="equal">
      <formula>"high"</formula>
    </cfRule>
    <cfRule type="cellIs" dxfId="8" priority="6" operator="equal">
      <formula>"low"</formula>
    </cfRule>
  </conditionalFormatting>
  <conditionalFormatting sqref="E50">
    <cfRule type="cellIs" dxfId="7" priority="3" operator="equal">
      <formula>"high"</formula>
    </cfRule>
    <cfRule type="cellIs" dxfId="6" priority="4" operator="equal">
      <formula>"low"</formula>
    </cfRule>
  </conditionalFormatting>
  <conditionalFormatting sqref="E52:E53">
    <cfRule type="cellIs" dxfId="3" priority="1" operator="equal">
      <formula>"high"</formula>
    </cfRule>
    <cfRule type="cellIs" dxfId="2" priority="2" operator="equal">
      <formula>"low"</formula>
    </cfRule>
  </conditionalFormatting>
  <dataValidations count="1">
    <dataValidation type="list" allowBlank="1" showInputMessage="1" showErrorMessage="1" sqref="A2:A1048576">
      <formula1>"mRNA, protein, activity, pathway"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Sheet1!Botini2005</vt:lpstr>
      <vt:lpstr>Sheet1!CHIQUOINE1953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2013-05-10T14:46:41Z</dcterms:modified>
</cp:coreProperties>
</file>