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4" windowHeight="8192" windowWidth="16384" xWindow="0" yWindow="0"/>
  </bookViews>
  <sheets>
    <sheet name="Winkler196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<sst xmlns="http://schemas.openxmlformats.org/spreadsheetml/2006/main" count="61" uniqueCount="37">
  <si>
    <t>Winkler1965 – Determination of hepatic flow in man</t>
  </si>
  <si>
    <t>study</t>
  </si>
  <si>
    <t>subject</t>
  </si>
  <si>
    <t>sex</t>
  </si>
  <si>
    <t>age</t>
  </si>
  <si>
    <t>height [cm]</t>
  </si>
  <si>
    <t>weight [kg]</t>
  </si>
  <si>
    <t>Hematocrit [%]</t>
  </si>
  <si>
    <t>amount galactose infused [mg/min]</t>
  </si>
  <si>
    <t>amount galactose infused [mmol/min]</t>
  </si>
  <si>
    <t>hepatic blood flow [ml/min] M1</t>
  </si>
  <si>
    <t>hepatic blood flow [ml/min] M2</t>
  </si>
  <si>
    <t>hepatic blood flow [ml/min]</t>
  </si>
  <si>
    <t>arterial concentrations galactose [mg/l]</t>
  </si>
  <si>
    <t>arterial concentrations galactose [mmol/l]</t>
  </si>
  <si>
    <t>Arterio-hepatovenous extraction (per cent) M1</t>
  </si>
  <si>
    <t>Arterio-hepatovenous extraction (per cent) M2</t>
  </si>
  <si>
    <t>GE estimate: R = I – (DeltaP x V) [mmol/min]</t>
  </si>
  <si>
    <t>height</t>
  </si>
  <si>
    <t>bodyweight</t>
  </si>
  <si>
    <t>hematocrit</t>
  </si>
  <si>
    <t>galInfusedmg</t>
  </si>
  <si>
    <t>galInfused</t>
  </si>
  <si>
    <t>bloodflowM1</t>
  </si>
  <si>
    <t>bloodflowM2</t>
  </si>
  <si>
    <t>flowLiver</t>
  </si>
  <si>
    <t>galAmg</t>
  </si>
  <si>
    <t>galA</t>
  </si>
  <si>
    <t>extractionM1</t>
  </si>
  <si>
    <t>extractionM2</t>
  </si>
  <si>
    <t>GEC</t>
  </si>
  <si>
    <t>win1965</t>
  </si>
  <si>
    <t>male</t>
  </si>
  <si>
    <t>NA</t>
  </si>
  <si>
    <t>female</t>
  </si>
  <si>
    <t>Measurements by indirect method of Bradley</t>
  </si>
  <si>
    <t>S.D [%] 7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</si>
</sst>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125280</xdr:colOff>
      <xdr:row>15</xdr:row>
      <xdr:rowOff>51840</xdr:rowOff>
    </xdr:from>
    <xdr:to>
      <xdr:col>3</xdr:col>
      <xdr:colOff>641160</xdr:colOff>
      <xdr:row>35</xdr:row>
      <xdr:rowOff>14040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25280" y="3112200"/>
          <a:ext cx="2954160" cy="3204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776520</xdr:colOff>
      <xdr:row>14</xdr:row>
      <xdr:rowOff>150840</xdr:rowOff>
    </xdr:from>
    <xdr:to>
      <xdr:col>7</xdr:col>
      <xdr:colOff>371160</xdr:colOff>
      <xdr:row>52</xdr:row>
      <xdr:rowOff>86400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3214800" y="3057840"/>
          <a:ext cx="3195720" cy="609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458640</xdr:colOff>
      <xdr:row>15</xdr:row>
      <xdr:rowOff>89280</xdr:rowOff>
    </xdr:from>
    <xdr:to>
      <xdr:col>13</xdr:col>
      <xdr:colOff>126720</xdr:colOff>
      <xdr:row>46</xdr:row>
      <xdr:rowOff>76680</xdr:rowOff>
    </xdr:to>
    <xdr:pic>
      <xdr:nvPicPr>
        <xdr:cNvPr descr="" id="2" name="Graphics 3"/>
        <xdr:cNvPicPr/>
      </xdr:nvPicPr>
      <xdr:blipFill>
        <a:blip r:embed="rId3"/>
        <a:stretch>
          <a:fillRect/>
        </a:stretch>
      </xdr:blipFill>
      <xdr:spPr>
        <a:xfrm>
          <a:off x="6498000" y="3149640"/>
          <a:ext cx="5402880" cy="501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P21" activeCellId="0" pane="topLeft" sqref="P21"/>
    </sheetView>
  </sheetViews>
  <sheetFormatPr defaultRowHeight="12.8"/>
  <cols>
    <col collapsed="false" hidden="false" max="5" min="1" style="0" width="11.5204081632653"/>
    <col collapsed="false" hidden="false" max="6" min="6" style="0" width="11.6989795918367"/>
    <col collapsed="false" hidden="false" max="7" min="7" style="0" width="16.2959183673469"/>
    <col collapsed="false" hidden="false" max="8" min="8" style="0" width="14.4438775510204"/>
    <col collapsed="false" hidden="false" max="9" min="9" style="0" width="17.0357142857143"/>
    <col collapsed="false" hidden="false" max="10" min="10" style="0" width="12.4285714285714"/>
    <col collapsed="false" hidden="false" max="12" min="11" style="0" width="11.5204081632653"/>
    <col collapsed="false" hidden="false" max="14" min="13" style="0" width="14.3265306122449"/>
    <col collapsed="false" hidden="false" max="1025" min="15" style="0" width="11.5204081632653"/>
  </cols>
  <sheetData>
    <row collapsed="false" customFormat="false" customHeight="false" hidden="false" ht="14.5" outlineLevel="0" r="1">
      <c r="A1" s="1" t="s">
        <v>0</v>
      </c>
      <c r="B1" s="2"/>
      <c r="C1" s="2"/>
      <c r="D1" s="2"/>
      <c r="E1" s="2"/>
    </row>
    <row collapsed="false" customFormat="false" customHeight="false" hidden="false" ht="57.45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</row>
    <row collapsed="false" customFormat="true" customHeight="false" hidden="false" ht="23.85" outlineLevel="0" r="3" s="6">
      <c r="A3" s="5" t="s">
        <v>1</v>
      </c>
      <c r="B3" s="5" t="s">
        <v>2</v>
      </c>
      <c r="C3" s="5" t="s">
        <v>3</v>
      </c>
      <c r="D3" s="5" t="s">
        <v>4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5" t="s">
        <v>30</v>
      </c>
    </row>
    <row collapsed="false" customFormat="false" customHeight="false" hidden="false" ht="12.1" outlineLevel="0" r="4">
      <c r="A4" s="0" t="s">
        <v>31</v>
      </c>
      <c r="B4" s="0" t="n">
        <v>1</v>
      </c>
      <c r="C4" s="0" t="s">
        <v>32</v>
      </c>
      <c r="D4" s="0" t="n">
        <v>59</v>
      </c>
      <c r="E4" s="0" t="n">
        <v>173</v>
      </c>
      <c r="F4" s="0" t="n">
        <v>85</v>
      </c>
      <c r="G4" s="0" t="n">
        <v>35</v>
      </c>
      <c r="H4" s="0" t="n">
        <v>211</v>
      </c>
      <c r="I4" s="7" t="n">
        <f aca="false">H4/180</f>
        <v>1.17222222222222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</row>
    <row collapsed="false" customFormat="false" customHeight="false" hidden="false" ht="12.1" outlineLevel="0" r="5">
      <c r="A5" s="0" t="s">
        <v>31</v>
      </c>
      <c r="B5" s="0" t="n">
        <v>2</v>
      </c>
      <c r="C5" s="0" t="s">
        <v>32</v>
      </c>
      <c r="D5" s="0" t="n">
        <v>23</v>
      </c>
      <c r="E5" s="0" t="n">
        <v>182</v>
      </c>
      <c r="F5" s="0" t="n">
        <v>81</v>
      </c>
      <c r="G5" s="0" t="n">
        <v>48</v>
      </c>
      <c r="H5" s="0" t="n">
        <v>223</v>
      </c>
      <c r="I5" s="7" t="n">
        <f aca="false">H5/180</f>
        <v>1.23888888888889</v>
      </c>
      <c r="J5" s="0" t="n">
        <v>2390</v>
      </c>
      <c r="K5" s="0" t="n">
        <v>2600</v>
      </c>
      <c r="L5" s="0" t="n">
        <f aca="false">0.5*(J5+K5)</f>
        <v>2495</v>
      </c>
      <c r="M5" s="0" t="n">
        <v>152</v>
      </c>
      <c r="N5" s="7" t="n">
        <f aca="false">M5/180</f>
        <v>0.844444444444444</v>
      </c>
      <c r="O5" s="0" t="n">
        <v>81.6</v>
      </c>
      <c r="P5" s="0" t="n">
        <v>71.7</v>
      </c>
      <c r="Q5" s="0" t="n">
        <f aca="false">0.5/100*(P5+O5)*N5*0.5/1000*(J5+K5)</f>
        <v>1.61493033333333</v>
      </c>
    </row>
    <row collapsed="false" customFormat="false" customHeight="false" hidden="false" ht="12.1" outlineLevel="0" r="6">
      <c r="A6" s="0" t="s">
        <v>31</v>
      </c>
      <c r="B6" s="0" t="n">
        <v>3</v>
      </c>
      <c r="C6" s="0" t="s">
        <v>32</v>
      </c>
      <c r="D6" s="0" t="n">
        <v>52</v>
      </c>
      <c r="E6" s="0" t="n">
        <v>164</v>
      </c>
      <c r="F6" s="0" t="n">
        <v>67</v>
      </c>
      <c r="G6" s="0" t="n">
        <v>35</v>
      </c>
      <c r="H6" s="0" t="n">
        <v>185</v>
      </c>
      <c r="I6" s="7" t="n">
        <f aca="false">H6/180</f>
        <v>1.02777777777778</v>
      </c>
      <c r="J6" s="0" t="n">
        <v>2000</v>
      </c>
      <c r="K6" s="0" t="n">
        <v>2250</v>
      </c>
      <c r="L6" s="0" t="n">
        <f aca="false">0.5*(J6+K6)</f>
        <v>2125</v>
      </c>
      <c r="M6" s="0" t="n">
        <v>161</v>
      </c>
      <c r="N6" s="7" t="n">
        <f aca="false">M6/180</f>
        <v>0.894444444444444</v>
      </c>
      <c r="O6" s="0" t="n">
        <v>65.8</v>
      </c>
      <c r="P6" s="0" t="n">
        <v>58.4</v>
      </c>
      <c r="Q6" s="0" t="n">
        <f aca="false">0.5/100*(P6+O6)*N6*0.5/1000*(J6+K6)</f>
        <v>1.18033125</v>
      </c>
    </row>
    <row collapsed="false" customFormat="false" customHeight="false" hidden="false" ht="12.1" outlineLevel="0" r="7">
      <c r="A7" s="0" t="s">
        <v>31</v>
      </c>
      <c r="B7" s="0" t="n">
        <v>4</v>
      </c>
      <c r="C7" s="0" t="s">
        <v>32</v>
      </c>
      <c r="D7" s="0" t="n">
        <v>51</v>
      </c>
      <c r="E7" s="0" t="n">
        <v>160</v>
      </c>
      <c r="F7" s="0" t="n">
        <v>51</v>
      </c>
      <c r="G7" s="0" t="n">
        <v>58</v>
      </c>
      <c r="H7" s="0" t="n">
        <v>267</v>
      </c>
      <c r="I7" s="7" t="n">
        <f aca="false">H7/180</f>
        <v>1.48333333333333</v>
      </c>
      <c r="J7" s="0" t="n">
        <v>1450</v>
      </c>
      <c r="K7" s="0" t="n">
        <v>1510</v>
      </c>
      <c r="L7" s="0" t="n">
        <f aca="false">0.5*(J7+K7)</f>
        <v>1480</v>
      </c>
      <c r="M7" s="0" t="n">
        <v>346</v>
      </c>
      <c r="N7" s="7" t="n">
        <f aca="false">M7/180</f>
        <v>1.92222222222222</v>
      </c>
      <c r="O7" s="0" t="n">
        <v>67.3</v>
      </c>
      <c r="P7" s="0" t="n">
        <v>65.3</v>
      </c>
      <c r="Q7" s="0" t="n">
        <f aca="false">0.5/100*(P7+O7)*N7*0.5/1000*(J7+K7)</f>
        <v>1.88616133333333</v>
      </c>
    </row>
    <row collapsed="false" customFormat="false" customHeight="false" hidden="false" ht="12.1" outlineLevel="0" r="8">
      <c r="A8" s="0" t="s">
        <v>31</v>
      </c>
      <c r="B8" s="0" t="n">
        <v>5</v>
      </c>
      <c r="C8" s="0" t="s">
        <v>32</v>
      </c>
      <c r="D8" s="0" t="n">
        <v>40</v>
      </c>
      <c r="E8" s="0" t="n">
        <v>188</v>
      </c>
      <c r="F8" s="0" t="n">
        <v>100</v>
      </c>
      <c r="G8" s="0" t="n">
        <v>44</v>
      </c>
      <c r="H8" s="0" t="n">
        <v>366</v>
      </c>
      <c r="I8" s="7" t="n">
        <f aca="false">H8/180</f>
        <v>2.03333333333333</v>
      </c>
      <c r="J8" s="0" t="n">
        <v>1780</v>
      </c>
      <c r="K8" s="0" t="n">
        <v>1680</v>
      </c>
      <c r="L8" s="0" t="n">
        <f aca="false">0.5*(J8+K8)</f>
        <v>1730</v>
      </c>
      <c r="M8" s="0" t="n">
        <v>271</v>
      </c>
      <c r="N8" s="7" t="n">
        <f aca="false">M8/180</f>
        <v>1.50555555555556</v>
      </c>
      <c r="O8" s="0" t="n">
        <v>93</v>
      </c>
      <c r="P8" s="0" t="n">
        <v>98.5</v>
      </c>
      <c r="Q8" s="0" t="n">
        <f aca="false">0.5/100*(P8+O8)*N8*0.5/1000*(J8+K8)</f>
        <v>2.4939151388889</v>
      </c>
    </row>
    <row collapsed="false" customFormat="false" customHeight="false" hidden="false" ht="12.1" outlineLevel="0" r="9">
      <c r="A9" s="0" t="s">
        <v>31</v>
      </c>
      <c r="B9" s="0" t="n">
        <v>6</v>
      </c>
      <c r="C9" s="0" t="s">
        <v>32</v>
      </c>
      <c r="D9" s="0" t="n">
        <v>19</v>
      </c>
      <c r="E9" s="0" t="n">
        <v>183</v>
      </c>
      <c r="F9" s="0" t="n">
        <v>80</v>
      </c>
      <c r="G9" s="0" t="n">
        <v>41</v>
      </c>
      <c r="H9" s="0" t="n">
        <v>305</v>
      </c>
      <c r="I9" s="7" t="n">
        <f aca="false">H9/180</f>
        <v>1.69444444444444</v>
      </c>
      <c r="J9" s="0" t="n">
        <v>1580</v>
      </c>
      <c r="K9" s="0" t="n">
        <v>1800</v>
      </c>
      <c r="L9" s="0" t="n">
        <f aca="false">0.5*(J9+K9)</f>
        <v>1690</v>
      </c>
      <c r="M9" s="0" t="n">
        <v>294</v>
      </c>
      <c r="N9" s="7" t="n">
        <f aca="false">M9/180</f>
        <v>1.63333333333333</v>
      </c>
      <c r="O9" s="0" t="n">
        <v>77.6</v>
      </c>
      <c r="P9" s="0" t="n">
        <v>68.4</v>
      </c>
      <c r="Q9" s="0" t="n">
        <f aca="false">0.5/100*(P9+O9)*N9*0.5/1000*(J9+K9)</f>
        <v>2.01504333333333</v>
      </c>
    </row>
    <row collapsed="false" customFormat="false" customHeight="false" hidden="false" ht="12.1" outlineLevel="0" r="10">
      <c r="A10" s="0" t="s">
        <v>31</v>
      </c>
      <c r="B10" s="0" t="n">
        <v>7</v>
      </c>
      <c r="C10" s="0" t="s">
        <v>34</v>
      </c>
      <c r="D10" s="0" t="n">
        <v>49</v>
      </c>
      <c r="E10" s="0" t="n">
        <v>159</v>
      </c>
      <c r="F10" s="0" t="n">
        <v>49</v>
      </c>
      <c r="G10" s="0" t="n">
        <v>40</v>
      </c>
      <c r="H10" s="0" t="n">
        <v>269</v>
      </c>
      <c r="I10" s="7" t="n">
        <f aca="false">H10/180</f>
        <v>1.49444444444444</v>
      </c>
      <c r="J10" s="0" t="n">
        <v>1450</v>
      </c>
      <c r="K10" s="0" t="n">
        <v>1730</v>
      </c>
      <c r="L10" s="0" t="n">
        <f aca="false">0.5*(J10+K10)</f>
        <v>1590</v>
      </c>
      <c r="M10" s="0" t="n">
        <v>237</v>
      </c>
      <c r="N10" s="7" t="n">
        <f aca="false">M10/180</f>
        <v>1.31666666666667</v>
      </c>
      <c r="O10" s="0" t="n">
        <v>92.8</v>
      </c>
      <c r="P10" s="0" t="n">
        <v>78.1</v>
      </c>
      <c r="Q10" s="0" t="n">
        <f aca="false">0.5/100*(P10+O10)*N10*0.5/1000*(J10+K10)</f>
        <v>1.78889575</v>
      </c>
    </row>
    <row collapsed="false" customFormat="false" customHeight="false" hidden="false" ht="12.1" outlineLevel="0" r="11">
      <c r="A11" s="0" t="s">
        <v>31</v>
      </c>
      <c r="B11" s="0" t="n">
        <v>8</v>
      </c>
      <c r="C11" s="0" t="s">
        <v>34</v>
      </c>
      <c r="D11" s="0" t="n">
        <v>17</v>
      </c>
      <c r="E11" s="0" t="n">
        <v>171</v>
      </c>
      <c r="F11" s="0" t="n">
        <v>56</v>
      </c>
      <c r="G11" s="0" t="n">
        <v>38</v>
      </c>
      <c r="H11" s="0" t="n">
        <v>287</v>
      </c>
      <c r="I11" s="7" t="n">
        <f aca="false">H11/180</f>
        <v>1.59444444444444</v>
      </c>
      <c r="J11" s="0" t="n">
        <v>1470</v>
      </c>
      <c r="K11" s="0" t="n">
        <v>1430</v>
      </c>
      <c r="L11" s="0" t="n">
        <f aca="false">0.5*(J11+K11)</f>
        <v>1450</v>
      </c>
      <c r="M11" s="0" t="n">
        <v>266</v>
      </c>
      <c r="N11" s="7" t="n">
        <f aca="false">M11/180</f>
        <v>1.47777777777778</v>
      </c>
      <c r="O11" s="0" t="n">
        <v>85.3</v>
      </c>
      <c r="P11" s="0" t="n">
        <v>90.2</v>
      </c>
      <c r="Q11" s="0" t="n">
        <f aca="false">0.5/100*(P11+O11)*N11*0.5/1000*(J11+K11)</f>
        <v>1.8802875</v>
      </c>
    </row>
    <row collapsed="false" customFormat="true" customHeight="false" hidden="false" ht="12.1" outlineLevel="0" r="12" s="7">
      <c r="G12" s="0"/>
      <c r="H12" s="0"/>
      <c r="I12" s="0"/>
      <c r="J12" s="0"/>
      <c r="K12" s="0"/>
      <c r="L12" s="0"/>
      <c r="M12" s="0"/>
      <c r="N12" s="0"/>
    </row>
    <row collapsed="false" customFormat="false" customHeight="false" hidden="false" ht="12.1" outlineLevel="0" r="13">
      <c r="A13" s="0" t="s">
        <v>35</v>
      </c>
    </row>
    <row collapsed="false" customFormat="false" customHeight="false" hidden="false" ht="12.1" outlineLevel="0" r="14">
      <c r="G14" s="8" t="n">
        <f aca="false">SUM(H4:H11)/COUNT(H4:H11)</f>
        <v>264.125</v>
      </c>
      <c r="H14" s="8" t="n">
        <f aca="false">SUM(I4:I11)/COUNT(I4:I11)</f>
        <v>1.46736111111111</v>
      </c>
      <c r="J14" s="8" t="n">
        <f aca="false">SUM(J5:K11)/COUNT(J5:K11)</f>
        <v>1794.28571428571</v>
      </c>
      <c r="K14" s="8" t="n">
        <f aca="false">SUM(M4:M11)/COUNT(M4:M11)</f>
        <v>246.714285714286</v>
      </c>
      <c r="M14" s="7"/>
      <c r="N14" s="8" t="n">
        <f aca="false">SUM(P4:P11)/COUNT(P4:P11)</f>
        <v>75.8</v>
      </c>
    </row>
    <row collapsed="false" customFormat="false" customHeight="false" hidden="false" ht="12.1" outlineLevel="0" r="15">
      <c r="J15" s="0" t="s">
        <v>36</v>
      </c>
    </row>
    <row collapsed="false" customFormat="false" customHeight="false" hidden="false" ht="12.1" outlineLevel="0" r="2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2014-04-14T22:16:22Z</dcterms:created>
  <dc:creator>Matthias König</dc:creator>
  <cp:lastModifiedBy>Matthias König</cp:lastModifiedBy>
  <dcterms:modified xsi:type="dcterms:W3CDTF">2014-10-24T15:05:24Z</dcterms:modified>
  <cp:revision>5</cp:revision>
</cp:coreProperties>
</file>