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4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<sst xmlns="http://schemas.openxmlformats.org/spreadsheetml/2006/main" count="105" uniqueCount="41">
  <si>
    <t>Nawaratne1998 – Relationship among liver and kidney volumes, lean body mass and drug clearance</t>
  </si>
  <si>
    <t>species</t>
  </si>
  <si>
    <t>human</t>
  </si>
  <si>
    <t>method</t>
  </si>
  <si>
    <t>Helical CT scanning</t>
  </si>
  <si>
    <t>n</t>
  </si>
  <si>
    <t>subjects</t>
  </si>
  <si>
    <t>history of cancer but no evidence of metastatic disease, no known heart, liver or kidney disease</t>
  </si>
  <si>
    <t>BSA = weight^0.425 * height^0.725*0.007184</t>
  </si>
  <si>
    <t>Table 1</t>
  </si>
  <si>
    <t>height via revese Dubois formula</t>
  </si>
  <si>
    <t>study</t>
  </si>
  <si>
    <t>Health status /diagnosis</t>
  </si>
  <si>
    <t>Patient</t>
  </si>
  <si>
    <t>Age [years]</t>
  </si>
  <si>
    <t>Sex [M,F,U]</t>
  </si>
  <si>
    <t>Total body weight (TBW) [kg]</t>
  </si>
  <si>
    <t>Body surface area [m^2]</t>
  </si>
  <si>
    <t>Lean body weight (TBW) [kg]</t>
  </si>
  <si>
    <t>Liver volume [ml]</t>
  </si>
  <si>
    <t>Kidney volume [ml]</t>
  </si>
  <si>
    <t>Antipyrine clearance [ml/h]</t>
  </si>
  <si>
    <t>Creatine clearance [ml/min]</t>
  </si>
  <si>
    <t>Calculated height via reverse Dubois formula [cm]</t>
  </si>
  <si>
    <t>status</t>
  </si>
  <si>
    <t>patient</t>
  </si>
  <si>
    <t>age</t>
  </si>
  <si>
    <t>sex</t>
  </si>
  <si>
    <t>bodyweight</t>
  </si>
  <si>
    <t>BSA</t>
  </si>
  <si>
    <t>LBW</t>
  </si>
  <si>
    <t>liverVol</t>
  </si>
  <si>
    <t>kidneyVol</t>
  </si>
  <si>
    <t>antipyrineCL</t>
  </si>
  <si>
    <t>creatineCL</t>
  </si>
  <si>
    <t>height</t>
  </si>
  <si>
    <t>naw1998</t>
  </si>
  <si>
    <t>healthy</t>
  </si>
  <si>
    <t>M</t>
  </si>
  <si>
    <t>NA</t>
  </si>
  <si>
    <t>F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</si>
</sst>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237600</xdr:colOff>
      <xdr:row>32</xdr:row>
      <xdr:rowOff>92160</xdr:rowOff>
    </xdr:from>
    <xdr:to>
      <xdr:col>9</xdr:col>
      <xdr:colOff>505800</xdr:colOff>
      <xdr:row>65</xdr:row>
      <xdr:rowOff>5040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237600" y="5734440"/>
          <a:ext cx="7794720" cy="4984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2"/>
  <sheetViews>
    <sheetView colorId="64" defaultGridColor="true" rightToLeft="false" showFormulas="false" showGridLines="true" showOutlineSymbols="true" showRowColHeaders="true" showZeros="true" tabSelected="true" topLeftCell="A3" view="normal" windowProtection="false" workbookViewId="0" zoomScale="100" zoomScaleNormal="100" zoomScalePageLayoutView="100">
      <selection activeCell="M32" activeCellId="0" pane="topLeft" sqref="A11:M32"/>
    </sheetView>
  </sheetViews>
  <sheetFormatPr defaultRowHeight="12.1"/>
  <cols>
    <col collapsed="false" hidden="false" max="1" min="1" style="0" width="11.2397959183673"/>
    <col collapsed="false" hidden="false" max="2" min="2" style="0" width="16.4132653061224"/>
    <col collapsed="false" hidden="false" max="4" min="3" style="0" width="9.30612244897959"/>
    <col collapsed="false" hidden="false" max="5" min="5" style="0" width="10.4132653061225"/>
    <col collapsed="false" hidden="false" max="6" min="6" style="0" width="12.5"/>
    <col collapsed="false" hidden="false" max="7" min="7" style="0" width="10.6938775510204"/>
    <col collapsed="false" hidden="false" max="8" min="8" style="0" width="15.280612244898"/>
    <col collapsed="false" hidden="false" max="11" min="9" style="0" width="11.5204081632653"/>
    <col collapsed="false" hidden="false" max="12" min="12" style="0" width="14.6530612244898"/>
    <col collapsed="false" hidden="false" max="13" min="13" style="0" width="12.780612244898"/>
    <col collapsed="false" hidden="false" max="1025" min="14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collapsed="false" customFormat="false" customHeight="false" hidden="false" ht="12.1" outlineLevel="0" r="3">
      <c r="A3" s="3" t="s">
        <v>1</v>
      </c>
      <c r="B3" s="0" t="s">
        <v>2</v>
      </c>
    </row>
    <row collapsed="false" customFormat="false" customHeight="false" hidden="false" ht="12.1" outlineLevel="0" r="4">
      <c r="A4" s="3" t="s">
        <v>3</v>
      </c>
      <c r="B4" s="0" t="s">
        <v>4</v>
      </c>
    </row>
    <row collapsed="false" customFormat="false" customHeight="false" hidden="false" ht="12.1" outlineLevel="0" r="5">
      <c r="A5" s="3" t="s">
        <v>5</v>
      </c>
      <c r="B5" s="0" t="n">
        <v>22</v>
      </c>
    </row>
    <row collapsed="false" customFormat="false" customHeight="false" hidden="false" ht="12.1" outlineLevel="0" r="6">
      <c r="A6" s="3" t="s">
        <v>6</v>
      </c>
      <c r="B6" s="0" t="s">
        <v>7</v>
      </c>
    </row>
    <row collapsed="false" customFormat="false" customHeight="false" hidden="false" ht="12.1" outlineLevel="0" r="7">
      <c r="A7" s="4"/>
      <c r="B7" s="5"/>
      <c r="C7" s="5"/>
      <c r="D7" s="5"/>
      <c r="E7" s="5"/>
      <c r="F7" s="5"/>
      <c r="G7" s="5"/>
    </row>
    <row collapsed="false" customFormat="false" customHeight="false" hidden="false" ht="12.1" outlineLevel="0" r="8">
      <c r="A8" s="4"/>
      <c r="B8" s="4"/>
      <c r="C8" s="4"/>
      <c r="D8" s="4"/>
      <c r="E8" s="4"/>
      <c r="F8" s="4"/>
      <c r="G8" s="4"/>
      <c r="M8" s="0" t="s">
        <v>8</v>
      </c>
    </row>
    <row collapsed="false" customFormat="false" customHeight="false" hidden="false" ht="12.1" outlineLevel="0" r="9">
      <c r="A9" s="6" t="s">
        <v>9</v>
      </c>
      <c r="B9" s="4"/>
      <c r="C9" s="4"/>
      <c r="D9" s="4"/>
      <c r="E9" s="4"/>
      <c r="F9" s="4"/>
      <c r="G9" s="4"/>
      <c r="M9" s="0" t="s">
        <v>10</v>
      </c>
    </row>
    <row collapsed="false" customFormat="true" customHeight="false" hidden="false" ht="57.45" outlineLevel="0" r="10" s="8">
      <c r="A10" s="7" t="s">
        <v>11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19</v>
      </c>
      <c r="J10" s="7" t="s">
        <v>20</v>
      </c>
      <c r="K10" s="7" t="s">
        <v>21</v>
      </c>
      <c r="L10" s="7" t="s">
        <v>22</v>
      </c>
      <c r="M10" s="7" t="s">
        <v>23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</row>
    <row collapsed="false" customFormat="false" customHeight="false" hidden="false" ht="23.85" outlineLevel="0" r="11">
      <c r="A11" s="9" t="s">
        <v>11</v>
      </c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  <c r="G11" s="9" t="s">
        <v>29</v>
      </c>
      <c r="H11" s="9" t="s">
        <v>30</v>
      </c>
      <c r="I11" s="9" t="s">
        <v>31</v>
      </c>
      <c r="J11" s="9" t="s">
        <v>32</v>
      </c>
      <c r="K11" s="9" t="s">
        <v>33</v>
      </c>
      <c r="L11" s="9" t="s">
        <v>34</v>
      </c>
      <c r="M11" s="9" t="s">
        <v>35</v>
      </c>
    </row>
    <row collapsed="false" customFormat="false" customHeight="false" hidden="false" ht="12.1" outlineLevel="0" r="12">
      <c r="A12" s="0" t="s">
        <v>36</v>
      </c>
      <c r="B12" s="0" t="s">
        <v>37</v>
      </c>
      <c r="C12" s="0" t="n">
        <v>1</v>
      </c>
      <c r="D12" s="0" t="n">
        <v>75</v>
      </c>
      <c r="E12" s="0" t="s">
        <v>38</v>
      </c>
      <c r="F12" s="0" t="n">
        <v>71</v>
      </c>
      <c r="G12" s="0" t="n">
        <v>1.85</v>
      </c>
      <c r="H12" s="0" t="n">
        <v>50.3</v>
      </c>
      <c r="I12" s="0" t="n">
        <v>1204</v>
      </c>
      <c r="J12" s="0" t="s">
        <v>39</v>
      </c>
      <c r="K12" s="0" t="n">
        <v>2000</v>
      </c>
      <c r="L12" s="0" t="n">
        <v>54</v>
      </c>
      <c r="M12" s="10" t="n">
        <f aca="false">(G12/(F12^0.425*0.007184))^(1/0.725)</f>
        <v>173.791456448247</v>
      </c>
    </row>
    <row collapsed="false" customFormat="false" customHeight="false" hidden="false" ht="12.1" outlineLevel="0" r="13">
      <c r="A13" s="0" t="s">
        <v>36</v>
      </c>
      <c r="B13" s="0" t="s">
        <v>37</v>
      </c>
      <c r="C13" s="0" t="n">
        <v>2</v>
      </c>
      <c r="D13" s="0" t="n">
        <v>69</v>
      </c>
      <c r="E13" s="0" t="s">
        <v>38</v>
      </c>
      <c r="F13" s="0" t="n">
        <v>90</v>
      </c>
      <c r="G13" s="0" t="n">
        <v>2</v>
      </c>
      <c r="H13" s="0" t="n">
        <v>48.4</v>
      </c>
      <c r="I13" s="0" t="n">
        <v>1890</v>
      </c>
      <c r="J13" s="0" t="n">
        <v>286</v>
      </c>
      <c r="K13" s="0" t="n">
        <v>1240</v>
      </c>
      <c r="L13" s="0" t="n">
        <v>48</v>
      </c>
      <c r="M13" s="10" t="n">
        <f aca="false">(G13/(F13^0.425*0.007184))^(1/0.725)</f>
        <v>168.40673493633</v>
      </c>
    </row>
    <row collapsed="false" customFormat="false" customHeight="false" hidden="false" ht="12.1" outlineLevel="0" r="14">
      <c r="A14" s="0" t="s">
        <v>36</v>
      </c>
      <c r="B14" s="0" t="s">
        <v>37</v>
      </c>
      <c r="C14" s="0" t="n">
        <v>3</v>
      </c>
      <c r="D14" s="0" t="n">
        <v>60</v>
      </c>
      <c r="E14" s="0" t="s">
        <v>38</v>
      </c>
      <c r="F14" s="0" t="n">
        <v>78</v>
      </c>
      <c r="G14" s="0" t="n">
        <v>1.95</v>
      </c>
      <c r="H14" s="0" t="n">
        <v>59.4</v>
      </c>
      <c r="I14" s="0" t="n">
        <v>1414</v>
      </c>
      <c r="J14" s="0" t="n">
        <v>249</v>
      </c>
      <c r="K14" s="0" t="s">
        <v>39</v>
      </c>
      <c r="L14" s="0" t="n">
        <v>90</v>
      </c>
      <c r="M14" s="10" t="n">
        <f aca="false">(G14/(F14^0.425*0.007184))^(1/0.725)</f>
        <v>176.858093906577</v>
      </c>
    </row>
    <row collapsed="false" customFormat="false" customHeight="false" hidden="false" ht="12.1" outlineLevel="0" r="15">
      <c r="A15" s="0" t="s">
        <v>36</v>
      </c>
      <c r="B15" s="0" t="s">
        <v>37</v>
      </c>
      <c r="C15" s="0" t="n">
        <v>4</v>
      </c>
      <c r="D15" s="0" t="n">
        <v>51</v>
      </c>
      <c r="E15" s="0" t="s">
        <v>38</v>
      </c>
      <c r="F15" s="0" t="n">
        <v>83</v>
      </c>
      <c r="G15" s="0" t="n">
        <v>2.04</v>
      </c>
      <c r="H15" s="0" t="n">
        <v>62</v>
      </c>
      <c r="I15" s="0" t="n">
        <v>1629</v>
      </c>
      <c r="J15" s="0" t="n">
        <v>301</v>
      </c>
      <c r="K15" s="0" t="s">
        <v>39</v>
      </c>
      <c r="L15" s="0" t="n">
        <v>222</v>
      </c>
      <c r="M15" s="10" t="n">
        <f aca="false">(G15/(F15^0.425*0.007184))^(1/0.725)</f>
        <v>181.482764223754</v>
      </c>
    </row>
    <row collapsed="false" customFormat="false" customHeight="false" hidden="false" ht="12.1" outlineLevel="0" r="16">
      <c r="A16" s="0" t="s">
        <v>36</v>
      </c>
      <c r="B16" s="0" t="s">
        <v>37</v>
      </c>
      <c r="C16" s="0" t="n">
        <v>5</v>
      </c>
      <c r="D16" s="0" t="n">
        <v>39</v>
      </c>
      <c r="E16" s="0" t="s">
        <v>38</v>
      </c>
      <c r="F16" s="0" t="n">
        <v>84</v>
      </c>
      <c r="G16" s="0" t="n">
        <v>1.98</v>
      </c>
      <c r="H16" s="0" t="n">
        <v>47.7</v>
      </c>
      <c r="I16" s="0" t="n">
        <v>1667</v>
      </c>
      <c r="J16" s="0" t="n">
        <v>287</v>
      </c>
      <c r="K16" s="0" t="n">
        <v>1440</v>
      </c>
      <c r="L16" s="0" t="n">
        <v>78</v>
      </c>
      <c r="M16" s="10" t="n">
        <f aca="false">(G16/(F16^0.425*0.007184))^(1/0.725)</f>
        <v>172.943276556899</v>
      </c>
    </row>
    <row collapsed="false" customFormat="false" customHeight="false" hidden="false" ht="12.1" outlineLevel="0" r="17">
      <c r="A17" s="0" t="s">
        <v>36</v>
      </c>
      <c r="B17" s="0" t="s">
        <v>37</v>
      </c>
      <c r="C17" s="0" t="n">
        <v>6</v>
      </c>
      <c r="D17" s="0" t="n">
        <v>72</v>
      </c>
      <c r="E17" s="0" t="s">
        <v>38</v>
      </c>
      <c r="F17" s="0" t="n">
        <v>77</v>
      </c>
      <c r="G17" s="0" t="n">
        <v>1.92</v>
      </c>
      <c r="H17" s="0" t="n">
        <v>48.3</v>
      </c>
      <c r="I17" s="0" t="n">
        <v>1535</v>
      </c>
      <c r="J17" s="0" t="n">
        <v>241</v>
      </c>
      <c r="K17" s="0" t="n">
        <v>1010</v>
      </c>
      <c r="L17" s="0" t="n">
        <v>48</v>
      </c>
      <c r="M17" s="10" t="n">
        <f aca="false">(G17/(F17^0.425*0.007184))^(1/0.725)</f>
        <v>174.430548874892</v>
      </c>
    </row>
    <row collapsed="false" customFormat="false" customHeight="false" hidden="false" ht="12.1" outlineLevel="0" r="18">
      <c r="A18" s="0" t="s">
        <v>36</v>
      </c>
      <c r="B18" s="0" t="s">
        <v>37</v>
      </c>
      <c r="C18" s="0" t="n">
        <v>7</v>
      </c>
      <c r="D18" s="0" t="n">
        <v>65</v>
      </c>
      <c r="E18" s="0" t="s">
        <v>38</v>
      </c>
      <c r="F18" s="0" t="n">
        <v>72</v>
      </c>
      <c r="G18" s="0" t="n">
        <v>1.8</v>
      </c>
      <c r="H18" s="0" t="n">
        <v>54.4</v>
      </c>
      <c r="I18" s="0" t="n">
        <v>1427</v>
      </c>
      <c r="J18" s="0" t="n">
        <v>284</v>
      </c>
      <c r="K18" s="0" t="n">
        <v>2250</v>
      </c>
      <c r="L18" s="0" t="n">
        <v>102</v>
      </c>
      <c r="M18" s="10" t="n">
        <f aca="false">(G18/(F18^0.425*0.007184))^(1/0.725)</f>
        <v>165.979707052213</v>
      </c>
    </row>
    <row collapsed="false" customFormat="false" customHeight="false" hidden="false" ht="12.1" outlineLevel="0" r="19">
      <c r="A19" s="0" t="s">
        <v>36</v>
      </c>
      <c r="B19" s="0" t="s">
        <v>37</v>
      </c>
      <c r="C19" s="0" t="n">
        <v>8</v>
      </c>
      <c r="D19" s="0" t="n">
        <v>53</v>
      </c>
      <c r="E19" s="0" t="s">
        <v>38</v>
      </c>
      <c r="F19" s="5" t="n">
        <v>94</v>
      </c>
      <c r="G19" s="5" t="n">
        <v>2.15</v>
      </c>
      <c r="H19" s="0" t="n">
        <v>55.4</v>
      </c>
      <c r="I19" s="0" t="n">
        <v>1742</v>
      </c>
      <c r="J19" s="0" t="n">
        <v>273</v>
      </c>
      <c r="K19" s="0" t="n">
        <v>2320</v>
      </c>
      <c r="L19" s="0" t="n">
        <v>96</v>
      </c>
      <c r="M19" s="10" t="n">
        <f aca="false">(G19/(F19^0.425*0.007184))^(1/0.725)</f>
        <v>181.388920636111</v>
      </c>
    </row>
    <row collapsed="false" customFormat="false" customHeight="false" hidden="false" ht="12.1" outlineLevel="0" r="20">
      <c r="A20" s="0" t="s">
        <v>36</v>
      </c>
      <c r="B20" s="0" t="s">
        <v>37</v>
      </c>
      <c r="C20" s="0" t="n">
        <v>9</v>
      </c>
      <c r="D20" s="0" t="n">
        <v>64</v>
      </c>
      <c r="E20" s="0" t="s">
        <v>38</v>
      </c>
      <c r="F20" s="0" t="n">
        <v>88</v>
      </c>
      <c r="G20" s="0" t="n">
        <v>1.88</v>
      </c>
      <c r="H20" s="0" t="n">
        <v>48.4</v>
      </c>
      <c r="I20" s="0" t="n">
        <v>1795</v>
      </c>
      <c r="J20" s="0" t="n">
        <v>286</v>
      </c>
      <c r="K20" s="0" t="n">
        <v>1540</v>
      </c>
      <c r="L20" s="0" t="n">
        <v>90</v>
      </c>
      <c r="M20" s="10" t="n">
        <f aca="false">(G20/(F20^0.425*0.007184))^(1/0.725)</f>
        <v>156.680774712675</v>
      </c>
    </row>
    <row collapsed="false" customFormat="false" customHeight="false" hidden="false" ht="12.1" outlineLevel="0" r="21">
      <c r="A21" s="0" t="s">
        <v>36</v>
      </c>
      <c r="B21" s="0" t="s">
        <v>37</v>
      </c>
      <c r="C21" s="0" t="n">
        <v>10</v>
      </c>
      <c r="D21" s="0" t="n">
        <v>63</v>
      </c>
      <c r="E21" s="0" t="s">
        <v>38</v>
      </c>
      <c r="F21" s="0" t="n">
        <v>82</v>
      </c>
      <c r="G21" s="0" t="n">
        <v>1.88</v>
      </c>
      <c r="H21" s="0" t="n">
        <v>46.4</v>
      </c>
      <c r="I21" s="0" t="n">
        <v>1501</v>
      </c>
      <c r="J21" s="0" t="n">
        <v>263</v>
      </c>
      <c r="K21" s="0" t="n">
        <v>2090</v>
      </c>
      <c r="L21" s="0" t="n">
        <v>84</v>
      </c>
      <c r="M21" s="10" t="n">
        <f aca="false">(G21/(F21^0.425*0.007184))^(1/0.725)</f>
        <v>163.302932613656</v>
      </c>
      <c r="T21" s="4"/>
    </row>
    <row collapsed="false" customFormat="false" customHeight="false" hidden="false" ht="12.1" outlineLevel="0" r="22">
      <c r="A22" s="0" t="s">
        <v>36</v>
      </c>
      <c r="B22" s="0" t="s">
        <v>37</v>
      </c>
      <c r="C22" s="0" t="n">
        <v>11</v>
      </c>
      <c r="D22" s="0" t="n">
        <v>63</v>
      </c>
      <c r="E22" s="0" t="s">
        <v>38</v>
      </c>
      <c r="F22" s="0" t="n">
        <v>72</v>
      </c>
      <c r="G22" s="0" t="n">
        <v>1.85</v>
      </c>
      <c r="H22" s="0" t="n">
        <v>53.4</v>
      </c>
      <c r="I22" s="0" t="n">
        <v>1514</v>
      </c>
      <c r="J22" s="0" t="n">
        <v>311</v>
      </c>
      <c r="K22" s="0" t="n">
        <v>1310</v>
      </c>
      <c r="L22" s="0" t="n">
        <v>84</v>
      </c>
      <c r="M22" s="10" t="n">
        <f aca="false">(G22/(F22^0.425*0.007184))^(1/0.725)</f>
        <v>172.372394852922</v>
      </c>
    </row>
    <row collapsed="false" customFormat="false" customHeight="false" hidden="false" ht="12.1" outlineLevel="0" r="23">
      <c r="A23" s="0" t="s">
        <v>36</v>
      </c>
      <c r="B23" s="0" t="s">
        <v>37</v>
      </c>
      <c r="C23" s="0" t="n">
        <v>12</v>
      </c>
      <c r="D23" s="0" t="n">
        <v>46</v>
      </c>
      <c r="E23" s="0" t="s">
        <v>38</v>
      </c>
      <c r="F23" s="0" t="n">
        <v>76</v>
      </c>
      <c r="G23" s="0" t="n">
        <v>1.9</v>
      </c>
      <c r="H23" s="0" t="n">
        <v>45.3</v>
      </c>
      <c r="I23" s="0" t="n">
        <v>1989</v>
      </c>
      <c r="J23" s="0" t="n">
        <v>309</v>
      </c>
      <c r="K23" s="0" t="n">
        <v>2290</v>
      </c>
      <c r="L23" s="0" t="n">
        <v>96</v>
      </c>
      <c r="M23" s="10" t="n">
        <f aca="false">(G23/(F23^0.425*0.007184))^(1/0.725)</f>
        <v>173.251870376994</v>
      </c>
    </row>
    <row collapsed="false" customFormat="false" customHeight="false" hidden="false" ht="12.1" outlineLevel="0" r="24">
      <c r="A24" s="0" t="s">
        <v>36</v>
      </c>
      <c r="B24" s="0" t="s">
        <v>37</v>
      </c>
      <c r="C24" s="0" t="n">
        <v>13</v>
      </c>
      <c r="D24" s="0" t="n">
        <v>76</v>
      </c>
      <c r="E24" s="0" t="s">
        <v>38</v>
      </c>
      <c r="F24" s="0" t="n">
        <v>58</v>
      </c>
      <c r="G24" s="0" t="n">
        <v>1.63</v>
      </c>
      <c r="H24" s="0" t="n">
        <v>46.6</v>
      </c>
      <c r="I24" s="0" t="n">
        <v>1325</v>
      </c>
      <c r="J24" s="0" t="n">
        <v>233</v>
      </c>
      <c r="K24" s="0" t="n">
        <v>921</v>
      </c>
      <c r="L24" s="0" t="n">
        <v>42</v>
      </c>
      <c r="M24" s="10" t="n">
        <f aca="false">(G24/(F24^0.425*0.007184))^(1/0.725)</f>
        <v>164.314167840027</v>
      </c>
    </row>
    <row collapsed="false" customFormat="false" customHeight="false" hidden="false" ht="12.1" outlineLevel="0" r="25">
      <c r="A25" s="0" t="s">
        <v>36</v>
      </c>
      <c r="B25" s="0" t="s">
        <v>37</v>
      </c>
      <c r="C25" s="0" t="n">
        <v>14</v>
      </c>
      <c r="D25" s="0" t="n">
        <v>25</v>
      </c>
      <c r="E25" s="0" t="s">
        <v>38</v>
      </c>
      <c r="F25" s="0" t="n">
        <v>76</v>
      </c>
      <c r="G25" s="0" t="n">
        <v>1.92</v>
      </c>
      <c r="H25" s="0" t="n">
        <v>54.5</v>
      </c>
      <c r="I25" s="0" t="n">
        <v>1610</v>
      </c>
      <c r="J25" s="0" t="n">
        <v>290</v>
      </c>
      <c r="K25" s="0" t="n">
        <v>3300</v>
      </c>
      <c r="L25" s="0" t="n">
        <v>108</v>
      </c>
      <c r="M25" s="10" t="n">
        <f aca="false">(G25/(F25^0.425*0.007184))^(1/0.725)</f>
        <v>175.772334916854</v>
      </c>
    </row>
    <row collapsed="false" customFormat="false" customHeight="false" hidden="false" ht="12.1" outlineLevel="0" r="26">
      <c r="A26" s="0" t="s">
        <v>36</v>
      </c>
      <c r="B26" s="0" t="s">
        <v>37</v>
      </c>
      <c r="C26" s="0" t="n">
        <v>15</v>
      </c>
      <c r="D26" s="0" t="n">
        <v>42</v>
      </c>
      <c r="E26" s="0" t="s">
        <v>40</v>
      </c>
      <c r="F26" s="0" t="n">
        <v>55</v>
      </c>
      <c r="G26" s="0" t="n">
        <v>1.51</v>
      </c>
      <c r="H26" s="0" t="n">
        <v>32.2</v>
      </c>
      <c r="I26" s="0" t="n">
        <v>1090</v>
      </c>
      <c r="J26" s="0" t="n">
        <v>201</v>
      </c>
      <c r="K26" s="0" t="n">
        <v>680</v>
      </c>
      <c r="L26" s="0" t="n">
        <v>72</v>
      </c>
      <c r="M26" s="10" t="n">
        <f aca="false">(G26/(F26^0.425*0.007184))^(1/0.725)</f>
        <v>152.541583047632</v>
      </c>
    </row>
    <row collapsed="false" customFormat="false" customHeight="false" hidden="false" ht="12.1" outlineLevel="0" r="27">
      <c r="A27" s="0" t="s">
        <v>36</v>
      </c>
      <c r="B27" s="0" t="s">
        <v>37</v>
      </c>
      <c r="C27" s="0" t="n">
        <v>16</v>
      </c>
      <c r="D27" s="0" t="n">
        <v>67</v>
      </c>
      <c r="E27" s="0" t="s">
        <v>40</v>
      </c>
      <c r="F27" s="0" t="n">
        <v>72</v>
      </c>
      <c r="G27" s="0" t="n">
        <v>1.68</v>
      </c>
      <c r="H27" s="0" t="n">
        <v>32.1</v>
      </c>
      <c r="I27" s="0" t="n">
        <v>1225</v>
      </c>
      <c r="J27" s="0" t="n">
        <v>144</v>
      </c>
      <c r="K27" s="0" t="n">
        <v>944</v>
      </c>
      <c r="L27" s="0" t="n">
        <v>48</v>
      </c>
      <c r="M27" s="10" t="n">
        <f aca="false">(G27/(F27^0.425*0.007184))^(1/0.725)</f>
        <v>150.912915642357</v>
      </c>
    </row>
    <row collapsed="false" customFormat="false" customHeight="false" hidden="false" ht="12.1" outlineLevel="0" r="28">
      <c r="A28" s="0" t="s">
        <v>36</v>
      </c>
      <c r="B28" s="0" t="s">
        <v>37</v>
      </c>
      <c r="C28" s="0" t="n">
        <v>17</v>
      </c>
      <c r="D28" s="0" t="n">
        <v>55</v>
      </c>
      <c r="E28" s="0" t="s">
        <v>40</v>
      </c>
      <c r="F28" s="0" t="n">
        <v>58</v>
      </c>
      <c r="G28" s="0" t="n">
        <v>1.64</v>
      </c>
      <c r="H28" s="0" t="n">
        <v>36.9</v>
      </c>
      <c r="I28" s="0" t="n">
        <v>1131</v>
      </c>
      <c r="J28" s="0" t="n">
        <v>262</v>
      </c>
      <c r="K28" s="0" t="s">
        <v>39</v>
      </c>
      <c r="L28" s="0" t="n">
        <v>72</v>
      </c>
      <c r="M28" s="10" t="n">
        <f aca="false">(G28/(F28^0.425*0.007184))^(1/0.725)</f>
        <v>165.706214465918</v>
      </c>
    </row>
    <row collapsed="false" customFormat="false" customHeight="false" hidden="false" ht="12.1" outlineLevel="0" r="29">
      <c r="A29" s="0" t="s">
        <v>36</v>
      </c>
      <c r="B29" s="0" t="s">
        <v>37</v>
      </c>
      <c r="C29" s="0" t="n">
        <v>18</v>
      </c>
      <c r="D29" s="0" t="n">
        <v>75</v>
      </c>
      <c r="E29" s="0" t="s">
        <v>40</v>
      </c>
      <c r="F29" s="0" t="n">
        <v>60</v>
      </c>
      <c r="G29" s="0" t="n">
        <v>1.64</v>
      </c>
      <c r="H29" s="0" t="n">
        <v>36.5</v>
      </c>
      <c r="I29" s="0" t="n">
        <v>1307</v>
      </c>
      <c r="J29" s="0" t="n">
        <v>222</v>
      </c>
      <c r="K29" s="0" t="n">
        <v>1160</v>
      </c>
      <c r="L29" s="0" t="n">
        <v>54</v>
      </c>
      <c r="M29" s="10" t="n">
        <f aca="false">(G29/(F29^0.425*0.007184))^(1/0.725)</f>
        <v>162.445588330304</v>
      </c>
    </row>
    <row collapsed="false" customFormat="false" customHeight="false" hidden="false" ht="12.1" outlineLevel="0" r="30">
      <c r="A30" s="0" t="s">
        <v>36</v>
      </c>
      <c r="B30" s="0" t="s">
        <v>37</v>
      </c>
      <c r="C30" s="0" t="n">
        <v>19</v>
      </c>
      <c r="D30" s="0" t="n">
        <v>47</v>
      </c>
      <c r="E30" s="0" t="s">
        <v>40</v>
      </c>
      <c r="F30" s="0" t="n">
        <v>69</v>
      </c>
      <c r="G30" s="0" t="n">
        <v>1.65</v>
      </c>
      <c r="H30" s="0" t="n">
        <v>32.7</v>
      </c>
      <c r="I30" s="0" t="n">
        <v>1527</v>
      </c>
      <c r="J30" s="0" t="n">
        <v>219</v>
      </c>
      <c r="K30" s="0" t="n">
        <v>1550</v>
      </c>
      <c r="L30" s="0" t="n">
        <v>72</v>
      </c>
      <c r="M30" s="10" t="n">
        <f aca="false">(G30/(F30^0.425*0.007184))^(1/0.725)</f>
        <v>150.927347900426</v>
      </c>
    </row>
    <row collapsed="false" customFormat="false" customHeight="false" hidden="false" ht="12.1" outlineLevel="0" r="31">
      <c r="A31" s="0" t="s">
        <v>36</v>
      </c>
      <c r="B31" s="0" t="s">
        <v>37</v>
      </c>
      <c r="C31" s="0" t="n">
        <v>20</v>
      </c>
      <c r="D31" s="0" t="n">
        <v>71</v>
      </c>
      <c r="E31" s="0" t="s">
        <v>40</v>
      </c>
      <c r="F31" s="0" t="n">
        <v>71</v>
      </c>
      <c r="G31" s="0" t="n">
        <v>1.72</v>
      </c>
      <c r="H31" s="0" t="n">
        <v>32</v>
      </c>
      <c r="I31" s="0" t="n">
        <v>1324</v>
      </c>
      <c r="J31" s="0" t="n">
        <v>224</v>
      </c>
      <c r="K31" s="0" t="n">
        <v>1050</v>
      </c>
      <c r="L31" s="0" t="n">
        <v>54</v>
      </c>
      <c r="M31" s="10" t="n">
        <f aca="false">(G31/(F31^0.425*0.007184))^(1/0.725)</f>
        <v>157.174655563814</v>
      </c>
    </row>
    <row collapsed="false" customFormat="false" customHeight="false" hidden="false" ht="12.1" outlineLevel="0" r="32">
      <c r="A32" s="0" t="s">
        <v>36</v>
      </c>
      <c r="B32" s="0" t="s">
        <v>37</v>
      </c>
      <c r="C32" s="0" t="n">
        <v>21</v>
      </c>
      <c r="D32" s="0" t="n">
        <v>43</v>
      </c>
      <c r="E32" s="0" t="s">
        <v>40</v>
      </c>
      <c r="F32" s="0" t="n">
        <v>78</v>
      </c>
      <c r="G32" s="0" t="n">
        <v>1.83</v>
      </c>
      <c r="H32" s="0" t="n">
        <v>34.4</v>
      </c>
      <c r="I32" s="0" t="n">
        <v>1471</v>
      </c>
      <c r="J32" s="0" t="n">
        <v>254</v>
      </c>
      <c r="K32" s="0" t="s">
        <v>39</v>
      </c>
      <c r="L32" s="0" t="n">
        <v>60</v>
      </c>
      <c r="M32" s="10" t="n">
        <f aca="false">(G32/(F32^0.425*0.007184))^(1/0.725)</f>
        <v>162.023758863084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