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rlock1950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<sst xmlns="http://schemas.openxmlformats.org/spreadsheetml/2006/main" count="125" uniqueCount="32">
  <si>
    <t>Sherlock1950 – Splanchnic blood flow in man by the BSP method</t>
  </si>
  <si>
    <t>species</t>
  </si>
  <si>
    <t>human</t>
  </si>
  <si>
    <t>method</t>
  </si>
  <si>
    <t>Bromsulfalein method</t>
  </si>
  <si>
    <t>n</t>
  </si>
  <si>
    <t>subjects</t>
  </si>
  <si>
    <t>normal subjects had no know hepatic disfunction</t>
  </si>
  <si>
    <t>Table 1</t>
  </si>
  <si>
    <t>study</t>
  </si>
  <si>
    <t>Health status /diagnosis</t>
  </si>
  <si>
    <t>Sex [M,F,U]</t>
  </si>
  <si>
    <t>Age [years]</t>
  </si>
  <si>
    <t>Body surface area (BSA) [m^2]</t>
  </si>
  <si>
    <t>Weight [kg]</t>
  </si>
  <si>
    <t>Height [cm]</t>
  </si>
  <si>
    <t>BMI [kg/m^2]</t>
  </si>
  <si>
    <t>Estimated splanchnic blood flow [ml/min]</t>
  </si>
  <si>
    <t>status</t>
  </si>
  <si>
    <t>sex</t>
  </si>
  <si>
    <t>age</t>
  </si>
  <si>
    <t>BSA</t>
  </si>
  <si>
    <t>bodyweight</t>
  </si>
  <si>
    <t>height</t>
  </si>
  <si>
    <t>BMI</t>
  </si>
  <si>
    <t>liverBloodflow</t>
  </si>
  <si>
    <t>she1950</t>
  </si>
  <si>
    <t>healthy</t>
  </si>
  <si>
    <t>M</t>
  </si>
  <si>
    <t>F</t>
  </si>
  <si>
    <t>* via reverse Du Bois</t>
  </si>
  <si>
    <t>*via BMI formula</t>
  </si>
</sst>
</file>

<file path=xl/styles.xml><?xml version="1.0" encoding="utf-8"?>
<styleSheet xmlns="http://schemas.openxmlformats.org/spreadsheetml/2006/main">
  <numFmts count="3">
    <numFmt formatCode="GENERAL" numFmtId="164"/>
    <numFmt formatCode="0.0" numFmtId="165"/>
    <numFmt formatCode="0.00" numFmtId="166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liverBloodflow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Sherlock1950!$I$10</c:f>
              <c:strCache>
                <c:ptCount val="1"/>
                <c:pt idx="0">
                  <c:v>liverBloodflow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Sherlock1950!$D$11:$D$42</c:f>
              <c:numCache>
                <c:formatCode>General</c:formatCode>
                <c:ptCount val="32"/>
                <c:pt idx="0">
                  <c:v>56</c:v>
                </c:pt>
                <c:pt idx="1">
                  <c:v>40</c:v>
                </c:pt>
                <c:pt idx="2">
                  <c:v>22</c:v>
                </c:pt>
                <c:pt idx="3">
                  <c:v>47</c:v>
                </c:pt>
                <c:pt idx="4">
                  <c:v>36</c:v>
                </c:pt>
                <c:pt idx="5">
                  <c:v>68</c:v>
                </c:pt>
                <c:pt idx="6">
                  <c:v>45</c:v>
                </c:pt>
                <c:pt idx="7">
                  <c:v>34</c:v>
                </c:pt>
                <c:pt idx="8">
                  <c:v>62</c:v>
                </c:pt>
                <c:pt idx="9">
                  <c:v>67</c:v>
                </c:pt>
                <c:pt idx="10">
                  <c:v>51</c:v>
                </c:pt>
                <c:pt idx="11">
                  <c:v>46</c:v>
                </c:pt>
                <c:pt idx="12">
                  <c:v>21</c:v>
                </c:pt>
                <c:pt idx="13">
                  <c:v>57</c:v>
                </c:pt>
                <c:pt idx="14">
                  <c:v>40</c:v>
                </c:pt>
                <c:pt idx="15">
                  <c:v>64</c:v>
                </c:pt>
                <c:pt idx="16">
                  <c:v>45</c:v>
                </c:pt>
                <c:pt idx="17">
                  <c:v>20</c:v>
                </c:pt>
                <c:pt idx="18">
                  <c:v>34</c:v>
                </c:pt>
                <c:pt idx="19">
                  <c:v>57</c:v>
                </c:pt>
                <c:pt idx="20">
                  <c:v>65</c:v>
                </c:pt>
                <c:pt idx="21">
                  <c:v>50</c:v>
                </c:pt>
                <c:pt idx="22">
                  <c:v>56</c:v>
                </c:pt>
                <c:pt idx="23">
                  <c:v>33</c:v>
                </c:pt>
                <c:pt idx="24">
                  <c:v>36</c:v>
                </c:pt>
                <c:pt idx="25">
                  <c:v>75</c:v>
                </c:pt>
                <c:pt idx="26">
                  <c:v>34</c:v>
                </c:pt>
                <c:pt idx="27">
                  <c:v>56</c:v>
                </c:pt>
                <c:pt idx="28">
                  <c:v>60</c:v>
                </c:pt>
                <c:pt idx="29">
                  <c:v>45</c:v>
                </c:pt>
                <c:pt idx="30">
                  <c:v>63</c:v>
                </c:pt>
                <c:pt idx="31">
                  <c:v>60</c:v>
                </c:pt>
              </c:numCache>
            </c:numRef>
          </c:xVal>
          <c:yVal>
            <c:numRef>
              <c:f>Sherlock1950!$I$11:$I$42</c:f>
              <c:numCache>
                <c:formatCode>General</c:formatCode>
                <c:ptCount val="32"/>
                <c:pt idx="0">
                  <c:v>1350</c:v>
                </c:pt>
                <c:pt idx="1">
                  <c:v>1550</c:v>
                </c:pt>
                <c:pt idx="2">
                  <c:v>2260</c:v>
                </c:pt>
                <c:pt idx="3">
                  <c:v>1561</c:v>
                </c:pt>
                <c:pt idx="4">
                  <c:v>1613</c:v>
                </c:pt>
                <c:pt idx="5">
                  <c:v>1120</c:v>
                </c:pt>
                <c:pt idx="6">
                  <c:v>1480</c:v>
                </c:pt>
                <c:pt idx="7">
                  <c:v>2500</c:v>
                </c:pt>
                <c:pt idx="8">
                  <c:v>1360</c:v>
                </c:pt>
                <c:pt idx="9">
                  <c:v>1240</c:v>
                </c:pt>
                <c:pt idx="10">
                  <c:v>1296</c:v>
                </c:pt>
                <c:pt idx="11">
                  <c:v>1940</c:v>
                </c:pt>
                <c:pt idx="12">
                  <c:v>1290</c:v>
                </c:pt>
                <c:pt idx="13">
                  <c:v>1120</c:v>
                </c:pt>
                <c:pt idx="14">
                  <c:v>1262</c:v>
                </c:pt>
                <c:pt idx="15">
                  <c:v>1600</c:v>
                </c:pt>
                <c:pt idx="16">
                  <c:v>1050</c:v>
                </c:pt>
                <c:pt idx="17">
                  <c:v>1760</c:v>
                </c:pt>
                <c:pt idx="18">
                  <c:v>1380</c:v>
                </c:pt>
                <c:pt idx="19">
                  <c:v>912</c:v>
                </c:pt>
                <c:pt idx="20">
                  <c:v>1564</c:v>
                </c:pt>
                <c:pt idx="21">
                  <c:v>1226</c:v>
                </c:pt>
                <c:pt idx="22">
                  <c:v>1515</c:v>
                </c:pt>
                <c:pt idx="23">
                  <c:v>1500</c:v>
                </c:pt>
                <c:pt idx="24">
                  <c:v>1495</c:v>
                </c:pt>
                <c:pt idx="25">
                  <c:v>908</c:v>
                </c:pt>
                <c:pt idx="26">
                  <c:v>1475</c:v>
                </c:pt>
                <c:pt idx="27">
                  <c:v>1038</c:v>
                </c:pt>
                <c:pt idx="28">
                  <c:v>1300</c:v>
                </c:pt>
                <c:pt idx="29">
                  <c:v>1270</c:v>
                </c:pt>
                <c:pt idx="30">
                  <c:v>845</c:v>
                </c:pt>
                <c:pt idx="31">
                  <c:v>1030</c:v>
                </c:pt>
              </c:numCache>
            </c:numRef>
          </c:yVal>
        </c:ser>
        <c:axId val="68802882"/>
        <c:axId val="71932602"/>
      </c:scatterChart>
      <c:valAx>
        <c:axId val="68802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932602"/>
        <c:crossesAt val="0"/>
      </c:valAx>
      <c:valAx>
        <c:axId val="719326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blood flow [ml/min]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802882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9</xdr:col>
      <xdr:colOff>367920</xdr:colOff>
      <xdr:row>0</xdr:row>
      <xdr:rowOff>67680</xdr:rowOff>
    </xdr:from>
    <xdr:to>
      <xdr:col>16</xdr:col>
      <xdr:colOff>479880</xdr:colOff>
      <xdr:row>55</xdr:row>
      <xdr:rowOff>68040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922160" y="67680"/>
          <a:ext cx="6377040" cy="917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516960</xdr:colOff>
      <xdr:row>43</xdr:row>
      <xdr:rowOff>143280</xdr:rowOff>
    </xdr:from>
    <xdr:to>
      <xdr:col>8</xdr:col>
      <xdr:colOff>892080</xdr:colOff>
      <xdr:row>64</xdr:row>
      <xdr:rowOff>154080</xdr:rowOff>
    </xdr:to>
    <xdr:graphicFrame>
      <xdr:nvGraphicFramePr>
        <xdr:cNvPr id="1" name=""/>
        <xdr:cNvGraphicFramePr/>
      </xdr:nvGraphicFramePr>
      <xdr:xfrm>
        <a:off x="2632680" y="7476120"/>
        <a:ext cx="47354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0" activeCellId="0" pane="topLeft" sqref="A10:I42"/>
    </sheetView>
  </sheetViews>
  <sheetFormatPr defaultRowHeight="12.1"/>
  <cols>
    <col collapsed="false" hidden="false" max="1" min="1" style="0" width="11.2397959183673"/>
    <col collapsed="false" hidden="false" max="2" min="2" style="0" width="11.25"/>
    <col collapsed="false" hidden="false" max="3" min="3" style="0" width="7.49489795918367"/>
    <col collapsed="false" hidden="false" max="5" min="4" style="0" width="9.30612244897959"/>
    <col collapsed="false" hidden="false" max="6" min="6" style="0" width="10.4132653061225"/>
    <col collapsed="false" hidden="false" max="7" min="7" style="0" width="18.6122448979592"/>
    <col collapsed="false" hidden="false" max="8" min="8" style="0" width="14.1632653061225"/>
    <col collapsed="false" hidden="false" max="10" min="9" style="0" width="15.280612244898"/>
    <col collapsed="false" hidden="false" max="13" min="11" style="0" width="11.5204081632653"/>
    <col collapsed="false" hidden="false" max="14" min="14" style="0" width="14.6530612244898"/>
    <col collapsed="false" hidden="false" max="15" min="15" style="0" width="12.780612244898"/>
    <col collapsed="false" hidden="false" max="1025" min="16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collapsed="false" customFormat="false" customHeight="false" hidden="false" ht="12.1" outlineLevel="0" r="3">
      <c r="A3" s="3" t="s">
        <v>1</v>
      </c>
      <c r="B3" s="4" t="s">
        <v>2</v>
      </c>
      <c r="C3" s="4"/>
    </row>
    <row collapsed="false" customFormat="false" customHeight="false" hidden="false" ht="12.1" outlineLevel="0" r="4">
      <c r="A4" s="3" t="s">
        <v>3</v>
      </c>
      <c r="B4" s="4" t="s">
        <v>4</v>
      </c>
      <c r="C4" s="4"/>
    </row>
    <row collapsed="false" customFormat="false" customHeight="false" hidden="false" ht="12.1" outlineLevel="0" r="5">
      <c r="A5" s="3" t="s">
        <v>5</v>
      </c>
      <c r="B5" s="4" t="n">
        <v>49</v>
      </c>
      <c r="C5" s="4"/>
    </row>
    <row collapsed="false" customFormat="false" customHeight="false" hidden="false" ht="12.1" outlineLevel="0" r="6">
      <c r="A6" s="3" t="s">
        <v>6</v>
      </c>
      <c r="B6" s="4" t="s">
        <v>7</v>
      </c>
      <c r="C6" s="4"/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  <c r="I7" s="4"/>
    </row>
    <row collapsed="false" customFormat="false" customHeight="false" hidden="false" ht="12.1" outlineLevel="0" r="8">
      <c r="A8" s="6" t="s">
        <v>8</v>
      </c>
      <c r="B8" s="5"/>
      <c r="C8" s="5"/>
      <c r="D8" s="5"/>
      <c r="E8" s="5"/>
    </row>
    <row collapsed="false" customFormat="false" customHeight="false" hidden="false" ht="57.45" outlineLevel="0"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</row>
    <row collapsed="false" customFormat="true" customHeight="false" hidden="false" ht="23.85" outlineLevel="0" r="10" s="9">
      <c r="A10" s="8" t="s">
        <v>9</v>
      </c>
      <c r="B10" s="8" t="s">
        <v>18</v>
      </c>
      <c r="C10" s="8" t="s">
        <v>19</v>
      </c>
      <c r="D10" s="8" t="s">
        <v>20</v>
      </c>
      <c r="E10" s="8" t="s">
        <v>21</v>
      </c>
      <c r="F10" s="8" t="s">
        <v>22</v>
      </c>
      <c r="G10" s="8" t="s">
        <v>23</v>
      </c>
      <c r="H10" s="8" t="s">
        <v>24</v>
      </c>
      <c r="I10" s="8" t="s">
        <v>25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collapsed="false" customFormat="false" customHeight="false" hidden="false" ht="12.1" outlineLevel="0" r="11">
      <c r="A11" s="4" t="s">
        <v>26</v>
      </c>
      <c r="B11" s="4" t="s">
        <v>27</v>
      </c>
      <c r="C11" s="4" t="s">
        <v>28</v>
      </c>
      <c r="D11" s="0" t="n">
        <v>56</v>
      </c>
      <c r="E11" s="0" t="n">
        <v>1.68</v>
      </c>
      <c r="F11" s="0" t="n">
        <v>61</v>
      </c>
      <c r="G11" s="10" t="n">
        <f aca="false">(E11/(F11^0.425*0.007184))^(1/0.725)</f>
        <v>166.31631979209</v>
      </c>
      <c r="H11" s="10" t="n">
        <f aca="false">F11/((0.01*G11)^2)</f>
        <v>22.0526153334033</v>
      </c>
      <c r="I11" s="0" t="n">
        <v>1350</v>
      </c>
    </row>
    <row collapsed="false" customFormat="false" customHeight="false" hidden="false" ht="12.1" outlineLevel="0" r="12">
      <c r="A12" s="4" t="s">
        <v>26</v>
      </c>
      <c r="B12" s="4" t="s">
        <v>27</v>
      </c>
      <c r="C12" s="0" t="s">
        <v>28</v>
      </c>
      <c r="D12" s="0" t="n">
        <v>40</v>
      </c>
      <c r="E12" s="0" t="n">
        <v>1.87</v>
      </c>
      <c r="F12" s="0" t="n">
        <v>67</v>
      </c>
      <c r="G12" s="10" t="n">
        <f aca="false">(E12/(F12^0.425*0.007184))^(1/0.725)</f>
        <v>182.48719780124</v>
      </c>
      <c r="H12" s="10" t="n">
        <f aca="false">F12/((0.01*G12)^2)</f>
        <v>20.119167111214</v>
      </c>
      <c r="I12" s="0" t="n">
        <v>1550</v>
      </c>
    </row>
    <row collapsed="false" customFormat="false" customHeight="false" hidden="false" ht="12.1" outlineLevel="0" r="13">
      <c r="A13" s="4" t="s">
        <v>26</v>
      </c>
      <c r="B13" s="4" t="s">
        <v>27</v>
      </c>
      <c r="C13" s="0" t="s">
        <v>28</v>
      </c>
      <c r="D13" s="0" t="n">
        <v>22</v>
      </c>
      <c r="E13" s="0" t="n">
        <v>1.91</v>
      </c>
      <c r="F13" s="0" t="n">
        <v>70</v>
      </c>
      <c r="G13" s="10" t="n">
        <f aca="false">(E13/(F13^0.425*0.007184))^(1/0.725)</f>
        <v>183.129850183045</v>
      </c>
      <c r="H13" s="10" t="n">
        <f aca="false">F13/((0.01*G13)^2)</f>
        <v>20.8727542456291</v>
      </c>
      <c r="I13" s="0" t="n">
        <v>2260</v>
      </c>
    </row>
    <row collapsed="false" customFormat="false" customHeight="false" hidden="false" ht="12.1" outlineLevel="0" r="14">
      <c r="A14" s="4" t="s">
        <v>26</v>
      </c>
      <c r="B14" s="4" t="s">
        <v>27</v>
      </c>
      <c r="C14" s="0" t="s">
        <v>28</v>
      </c>
      <c r="D14" s="0" t="n">
        <v>47</v>
      </c>
      <c r="E14" s="0" t="n">
        <v>1.75</v>
      </c>
      <c r="F14" s="0" t="n">
        <v>60</v>
      </c>
      <c r="G14" s="10" t="n">
        <f aca="false">(E14/(F14^0.425*0.007184))^(1/0.725)</f>
        <v>177.662788365108</v>
      </c>
      <c r="H14" s="10" t="n">
        <f aca="false">F14/((0.01*G14)^2)</f>
        <v>19.008957622033</v>
      </c>
      <c r="I14" s="0" t="n">
        <v>1561</v>
      </c>
    </row>
    <row collapsed="false" customFormat="false" customHeight="false" hidden="false" ht="12.1" outlineLevel="0" r="15">
      <c r="A15" s="4" t="s">
        <v>26</v>
      </c>
      <c r="B15" s="4" t="s">
        <v>27</v>
      </c>
      <c r="C15" s="0" t="s">
        <v>28</v>
      </c>
      <c r="D15" s="0" t="n">
        <v>36</v>
      </c>
      <c r="E15" s="0" t="n">
        <v>1.72</v>
      </c>
      <c r="F15" s="0" t="n">
        <v>63</v>
      </c>
      <c r="G15" s="10" t="n">
        <f aca="false">(E15/(F15^0.425*0.007184))^(1/0.725)</f>
        <v>168.584285364678</v>
      </c>
      <c r="H15" s="10" t="n">
        <f aca="false">F15/((0.01*G15)^2)</f>
        <v>22.1669719072465</v>
      </c>
      <c r="I15" s="0" t="n">
        <v>1613</v>
      </c>
    </row>
    <row collapsed="false" customFormat="false" customHeight="false" hidden="false" ht="12.1" outlineLevel="0" r="16">
      <c r="A16" s="4" t="s">
        <v>26</v>
      </c>
      <c r="B16" s="4" t="s">
        <v>27</v>
      </c>
      <c r="C16" s="0" t="s">
        <v>28</v>
      </c>
      <c r="D16" s="0" t="n">
        <v>68</v>
      </c>
      <c r="E16" s="0" t="n">
        <v>1.53</v>
      </c>
      <c r="F16" s="0" t="n">
        <v>46</v>
      </c>
      <c r="G16" s="10" t="n">
        <f aca="false">(E16/(F16^0.425*0.007184))^(1/0.725)</f>
        <v>172.489553582356</v>
      </c>
      <c r="H16" s="10" t="n">
        <f aca="false">F16/((0.01*G16)^2)</f>
        <v>15.4608097219521</v>
      </c>
      <c r="I16" s="0" t="n">
        <v>1120</v>
      </c>
    </row>
    <row collapsed="false" customFormat="false" customHeight="false" hidden="false" ht="12.1" outlineLevel="0" r="17">
      <c r="A17" s="4" t="s">
        <v>26</v>
      </c>
      <c r="B17" s="4" t="s">
        <v>27</v>
      </c>
      <c r="C17" s="0" t="s">
        <v>29</v>
      </c>
      <c r="D17" s="0" t="n">
        <v>45</v>
      </c>
      <c r="E17" s="0" t="n">
        <v>1.65</v>
      </c>
      <c r="F17" s="0" t="n">
        <v>60</v>
      </c>
      <c r="G17" s="10" t="n">
        <f aca="false">(E17/(F17^0.425*0.007184))^(1/0.725)</f>
        <v>163.813403380913</v>
      </c>
      <c r="H17" s="10" t="n">
        <f aca="false">F17/((0.01*G17)^2)</f>
        <v>22.3590004034343</v>
      </c>
      <c r="I17" s="0" t="n">
        <v>1480</v>
      </c>
    </row>
    <row collapsed="false" customFormat="false" customHeight="false" hidden="false" ht="12.1" outlineLevel="0" r="18">
      <c r="A18" s="4" t="s">
        <v>26</v>
      </c>
      <c r="B18" s="4" t="s">
        <v>27</v>
      </c>
      <c r="C18" s="0" t="s">
        <v>28</v>
      </c>
      <c r="D18" s="0" t="n">
        <v>34</v>
      </c>
      <c r="E18" s="0" t="n">
        <v>1.93</v>
      </c>
      <c r="F18" s="0" t="n">
        <v>72</v>
      </c>
      <c r="G18" s="10" t="n">
        <f aca="false">(E18/(F18^0.425*0.007184))^(1/0.725)</f>
        <v>182.73727192102</v>
      </c>
      <c r="H18" s="10" t="n">
        <f aca="false">F18/((0.01*G18)^2)</f>
        <v>21.5614628422561</v>
      </c>
      <c r="I18" s="0" t="n">
        <v>2500</v>
      </c>
    </row>
    <row collapsed="false" customFormat="false" customHeight="false" hidden="false" ht="12.1" outlineLevel="0" r="19">
      <c r="A19" s="4" t="s">
        <v>26</v>
      </c>
      <c r="B19" s="4" t="s">
        <v>27</v>
      </c>
      <c r="C19" s="0" t="s">
        <v>28</v>
      </c>
      <c r="D19" s="0" t="n">
        <v>62</v>
      </c>
      <c r="E19" s="0" t="n">
        <v>1.53</v>
      </c>
      <c r="F19" s="0" t="n">
        <v>55</v>
      </c>
      <c r="G19" s="10" t="n">
        <f aca="false">(E19/(F19^0.425*0.007184))^(1/0.725)</f>
        <v>155.335348224575</v>
      </c>
      <c r="H19" s="10" t="n">
        <f aca="false">F19/((0.01*G19)^2)</f>
        <v>22.7940816077402</v>
      </c>
      <c r="I19" s="0" t="n">
        <v>1360</v>
      </c>
      <c r="N19" s="4"/>
      <c r="O19" s="11"/>
    </row>
    <row collapsed="false" customFormat="false" customHeight="false" hidden="false" ht="12.1" outlineLevel="0" r="20">
      <c r="A20" s="4" t="s">
        <v>26</v>
      </c>
      <c r="B20" s="4" t="s">
        <v>27</v>
      </c>
      <c r="C20" s="0" t="s">
        <v>28</v>
      </c>
      <c r="D20" s="0" t="n">
        <v>67</v>
      </c>
      <c r="E20" s="0" t="n">
        <v>1.56</v>
      </c>
      <c r="F20" s="0" t="n">
        <v>48</v>
      </c>
      <c r="G20" s="10" t="n">
        <f aca="false">(E20/(F20^0.425*0.007184))^(1/0.725)</f>
        <v>172.806332637696</v>
      </c>
      <c r="H20" s="10" t="n">
        <f aca="false">F20/((0.01*G20)^2)</f>
        <v>16.0739247301163</v>
      </c>
      <c r="I20" s="0" t="n">
        <v>1240</v>
      </c>
      <c r="N20" s="4"/>
      <c r="O20" s="11"/>
    </row>
    <row collapsed="false" customFormat="false" customHeight="false" hidden="false" ht="12.1" outlineLevel="0" r="21">
      <c r="A21" s="4" t="s">
        <v>26</v>
      </c>
      <c r="B21" s="4" t="s">
        <v>27</v>
      </c>
      <c r="C21" s="0" t="s">
        <v>28</v>
      </c>
      <c r="D21" s="0" t="n">
        <v>51</v>
      </c>
      <c r="E21" s="0" t="n">
        <v>1.71</v>
      </c>
      <c r="F21" s="0" t="n">
        <v>58</v>
      </c>
      <c r="G21" s="10" t="n">
        <f aca="false">(E21/(F21^0.425*0.007184))^(1/0.725)</f>
        <v>175.54012337941</v>
      </c>
      <c r="H21" s="10" t="n">
        <f aca="false">F21/((0.01*G21)^2)</f>
        <v>18.822408517983</v>
      </c>
      <c r="I21" s="0" t="n">
        <v>1296</v>
      </c>
      <c r="N21" s="4"/>
      <c r="O21" s="11"/>
      <c r="V21" s="5"/>
    </row>
    <row collapsed="false" customFormat="false" customHeight="false" hidden="false" ht="12.1" outlineLevel="0" r="22">
      <c r="A22" s="4" t="s">
        <v>26</v>
      </c>
      <c r="B22" s="4" t="s">
        <v>27</v>
      </c>
      <c r="C22" s="0" t="s">
        <v>28</v>
      </c>
      <c r="D22" s="0" t="n">
        <v>46</v>
      </c>
      <c r="E22" s="0" t="n">
        <v>1.78</v>
      </c>
      <c r="F22" s="0" t="n">
        <v>65</v>
      </c>
      <c r="G22" s="10" t="n">
        <f aca="false">(E22/(F22^0.425*0.007184))^(1/0.725)</f>
        <v>173.540439311851</v>
      </c>
      <c r="H22" s="10" t="n">
        <f aca="false">F22/((0.01*G22)^2)</f>
        <v>21.5830079948713</v>
      </c>
      <c r="I22" s="0" t="n">
        <v>1940</v>
      </c>
      <c r="N22" s="4"/>
      <c r="O22" s="11"/>
    </row>
    <row collapsed="false" customFormat="false" customHeight="false" hidden="false" ht="12.1" outlineLevel="0" r="23">
      <c r="A23" s="4" t="s">
        <v>26</v>
      </c>
      <c r="B23" s="4" t="s">
        <v>27</v>
      </c>
      <c r="C23" s="0" t="s">
        <v>29</v>
      </c>
      <c r="D23" s="0" t="n">
        <v>21</v>
      </c>
      <c r="E23" s="0" t="n">
        <v>1.5</v>
      </c>
      <c r="F23" s="0" t="n">
        <v>50</v>
      </c>
      <c r="G23" s="10" t="n">
        <f aca="false">(E23/(F23^0.425*0.007184))^(1/0.725)</f>
        <v>159.835287651321</v>
      </c>
      <c r="H23" s="10" t="n">
        <f aca="false">F23/((0.01*G23)^2)</f>
        <v>19.5715251570979</v>
      </c>
      <c r="I23" s="0" t="n">
        <v>1290</v>
      </c>
      <c r="N23" s="4"/>
      <c r="O23" s="11"/>
    </row>
    <row collapsed="false" customFormat="false" customHeight="false" hidden="false" ht="12.1" outlineLevel="0" r="24">
      <c r="A24" s="4" t="s">
        <v>26</v>
      </c>
      <c r="B24" s="4" t="s">
        <v>27</v>
      </c>
      <c r="C24" s="0" t="s">
        <v>28</v>
      </c>
      <c r="D24" s="0" t="n">
        <v>57</v>
      </c>
      <c r="E24" s="0" t="n">
        <v>1.57</v>
      </c>
      <c r="F24" s="0" t="n">
        <v>60</v>
      </c>
      <c r="G24" s="10" t="n">
        <f aca="false">(E24/(F24^0.425*0.007184))^(1/0.725)</f>
        <v>152.960042755664</v>
      </c>
      <c r="H24" s="10" t="n">
        <f aca="false">F24/((0.01*G24)^2)</f>
        <v>25.6445603383806</v>
      </c>
      <c r="I24" s="0" t="n">
        <v>1120</v>
      </c>
      <c r="N24" s="4"/>
      <c r="O24" s="11"/>
    </row>
    <row collapsed="false" customFormat="false" customHeight="false" hidden="false" ht="12.1" outlineLevel="0" r="25">
      <c r="A25" s="4" t="s">
        <v>26</v>
      </c>
      <c r="B25" s="4" t="s">
        <v>27</v>
      </c>
      <c r="C25" s="0" t="s">
        <v>28</v>
      </c>
      <c r="D25" s="0" t="n">
        <v>40</v>
      </c>
      <c r="E25" s="0" t="n">
        <v>1.77</v>
      </c>
      <c r="F25" s="0" t="n">
        <v>65</v>
      </c>
      <c r="G25" s="10" t="n">
        <f aca="false">(E25/(F25^0.425*0.007184))^(1/0.725)</f>
        <v>172.197120285939</v>
      </c>
      <c r="H25" s="10" t="n">
        <f aca="false">F25/((0.01*G25)^2)</f>
        <v>21.9210618796369</v>
      </c>
      <c r="I25" s="0" t="n">
        <v>1262</v>
      </c>
      <c r="N25" s="4"/>
      <c r="O25" s="11"/>
    </row>
    <row collapsed="false" customFormat="false" customHeight="false" hidden="false" ht="12.1" outlineLevel="0" r="26">
      <c r="A26" s="4" t="s">
        <v>26</v>
      </c>
      <c r="B26" s="4" t="s">
        <v>27</v>
      </c>
      <c r="C26" s="0" t="s">
        <v>28</v>
      </c>
      <c r="D26" s="0" t="n">
        <v>64</v>
      </c>
      <c r="E26" s="0" t="n">
        <v>1.74</v>
      </c>
      <c r="F26" s="0" t="n">
        <v>64</v>
      </c>
      <c r="G26" s="10" t="n">
        <f aca="false">(E26/(F26^0.425*0.007184))^(1/0.725)</f>
        <v>169.719996731679</v>
      </c>
      <c r="H26" s="10" t="n">
        <f aca="false">F26/((0.01*G26)^2)</f>
        <v>22.2184595179244</v>
      </c>
      <c r="I26" s="0" t="n">
        <v>1600</v>
      </c>
      <c r="N26" s="4"/>
      <c r="O26" s="11"/>
    </row>
    <row collapsed="false" customFormat="false" customHeight="false" hidden="false" ht="12.1" outlineLevel="0" r="27">
      <c r="A27" s="4" t="s">
        <v>26</v>
      </c>
      <c r="B27" s="4" t="s">
        <v>27</v>
      </c>
      <c r="C27" s="0" t="s">
        <v>28</v>
      </c>
      <c r="D27" s="0" t="n">
        <v>45</v>
      </c>
      <c r="E27" s="0" t="n">
        <v>1.72</v>
      </c>
      <c r="F27" s="0" t="n">
        <v>63</v>
      </c>
      <c r="G27" s="10" t="n">
        <f aca="false">(E27/(F27^0.425*0.007184))^(1/0.725)</f>
        <v>168.584285364678</v>
      </c>
      <c r="H27" s="10" t="n">
        <f aca="false">F27/((0.01*G27)^2)</f>
        <v>22.1669719072465</v>
      </c>
      <c r="I27" s="0" t="n">
        <v>1050</v>
      </c>
      <c r="N27" s="4"/>
      <c r="O27" s="11"/>
    </row>
    <row collapsed="false" customFormat="false" customHeight="false" hidden="false" ht="12.1" outlineLevel="0" r="28">
      <c r="A28" s="4" t="s">
        <v>26</v>
      </c>
      <c r="B28" s="4" t="s">
        <v>27</v>
      </c>
      <c r="C28" s="0" t="s">
        <v>28</v>
      </c>
      <c r="D28" s="0" t="n">
        <v>20</v>
      </c>
      <c r="E28" s="0" t="n">
        <v>1.66</v>
      </c>
      <c r="F28" s="0" t="n">
        <v>57</v>
      </c>
      <c r="G28" s="10" t="n">
        <f aca="false">(E28/(F28^0.425*0.007184))^(1/0.725)</f>
        <v>170.226636581179</v>
      </c>
      <c r="H28" s="10" t="n">
        <f aca="false">F28/((0.01*G28)^2)</f>
        <v>19.670700192024</v>
      </c>
      <c r="I28" s="0" t="n">
        <v>1760</v>
      </c>
      <c r="N28" s="4"/>
      <c r="O28" s="11"/>
    </row>
    <row collapsed="false" customFormat="false" customHeight="false" hidden="false" ht="12.1" outlineLevel="0" r="29">
      <c r="A29" s="4" t="s">
        <v>26</v>
      </c>
      <c r="B29" s="4" t="s">
        <v>27</v>
      </c>
      <c r="C29" s="0" t="s">
        <v>28</v>
      </c>
      <c r="D29" s="0" t="n">
        <v>34</v>
      </c>
      <c r="E29" s="0" t="n">
        <v>1.44</v>
      </c>
      <c r="F29" s="0" t="n">
        <v>48</v>
      </c>
      <c r="G29" s="10" t="n">
        <f aca="false">(E29/(F29^0.425*0.007184))^(1/0.725)</f>
        <v>154.743323706047</v>
      </c>
      <c r="H29" s="10" t="n">
        <f aca="false">F29/((0.01*G29)^2)</f>
        <v>20.0455231897293</v>
      </c>
      <c r="I29" s="0" t="n">
        <v>1380</v>
      </c>
      <c r="N29" s="4"/>
      <c r="O29" s="11"/>
    </row>
    <row collapsed="false" customFormat="false" customHeight="false" hidden="false" ht="12.1" outlineLevel="0" r="30">
      <c r="A30" s="4" t="s">
        <v>26</v>
      </c>
      <c r="B30" s="4" t="s">
        <v>27</v>
      </c>
      <c r="C30" s="0" t="s">
        <v>28</v>
      </c>
      <c r="D30" s="0" t="n">
        <v>57</v>
      </c>
      <c r="E30" s="0" t="n">
        <v>1.55</v>
      </c>
      <c r="F30" s="0" t="n">
        <v>54</v>
      </c>
      <c r="G30" s="10" t="n">
        <f aca="false">(E30/(F30^0.425*0.007184))^(1/0.725)</f>
        <v>159.853229968752</v>
      </c>
      <c r="H30" s="10" t="n">
        <f aca="false">F30/((0.01*G30)^2)</f>
        <v>21.1325024433395</v>
      </c>
      <c r="I30" s="0" t="n">
        <v>912</v>
      </c>
      <c r="N30" s="4"/>
      <c r="O30" s="11"/>
    </row>
    <row collapsed="false" customFormat="false" customHeight="false" hidden="false" ht="12.1" outlineLevel="0" r="31">
      <c r="A31" s="4" t="s">
        <v>26</v>
      </c>
      <c r="B31" s="4" t="s">
        <v>27</v>
      </c>
      <c r="C31" s="0" t="s">
        <v>28</v>
      </c>
      <c r="D31" s="0" t="n">
        <v>65</v>
      </c>
      <c r="E31" s="0" t="n">
        <v>1.53</v>
      </c>
      <c r="F31" s="0" t="n">
        <v>48</v>
      </c>
      <c r="G31" s="10" t="n">
        <f aca="false">(E31/(F31^0.425*0.007184))^(1/0.725)</f>
        <v>168.239395146903</v>
      </c>
      <c r="H31" s="10" t="n">
        <f aca="false">F31/((0.01*G31)^2)</f>
        <v>16.9584377185322</v>
      </c>
      <c r="I31" s="0" t="n">
        <v>1564</v>
      </c>
      <c r="N31" s="4"/>
    </row>
    <row collapsed="false" customFormat="false" customHeight="false" hidden="false" ht="12.1" outlineLevel="0" r="32">
      <c r="A32" s="4" t="s">
        <v>26</v>
      </c>
      <c r="B32" s="4" t="s">
        <v>27</v>
      </c>
      <c r="C32" s="0" t="s">
        <v>28</v>
      </c>
      <c r="D32" s="0" t="n">
        <v>50</v>
      </c>
      <c r="E32" s="0" t="n">
        <v>1.56</v>
      </c>
      <c r="F32" s="0" t="n">
        <v>49</v>
      </c>
      <c r="G32" s="10" t="n">
        <f aca="false">(E32/(F32^0.425*0.007184))^(1/0.725)</f>
        <v>170.730166165441</v>
      </c>
      <c r="H32" s="10" t="n">
        <f aca="false">F32/((0.01*G32)^2)</f>
        <v>16.8103034832853</v>
      </c>
      <c r="I32" s="0" t="n">
        <v>1226</v>
      </c>
      <c r="N32" s="4"/>
    </row>
    <row collapsed="false" customFormat="false" customHeight="false" hidden="false" ht="12.1" outlineLevel="0" r="33">
      <c r="A33" s="4" t="s">
        <v>26</v>
      </c>
      <c r="B33" s="4" t="s">
        <v>27</v>
      </c>
      <c r="C33" s="0" t="s">
        <v>28</v>
      </c>
      <c r="D33" s="0" t="n">
        <v>56</v>
      </c>
      <c r="E33" s="0" t="n">
        <v>1.79</v>
      </c>
      <c r="F33" s="0" t="n">
        <v>67</v>
      </c>
      <c r="G33" s="10" t="n">
        <f aca="false">(E33/(F33^0.425*0.007184))^(1/0.725)</f>
        <v>171.807161879876</v>
      </c>
      <c r="H33" s="10" t="n">
        <f aca="false">F33/((0.01*G33)^2)</f>
        <v>22.698244788025</v>
      </c>
      <c r="I33" s="0" t="n">
        <v>1515</v>
      </c>
    </row>
    <row collapsed="false" customFormat="false" customHeight="false" hidden="false" ht="12.1" outlineLevel="0" r="34">
      <c r="A34" s="4" t="s">
        <v>26</v>
      </c>
      <c r="B34" s="4" t="s">
        <v>27</v>
      </c>
      <c r="C34" s="0" t="s">
        <v>28</v>
      </c>
      <c r="D34" s="0" t="n">
        <v>33</v>
      </c>
      <c r="E34" s="0" t="n">
        <v>1.79</v>
      </c>
      <c r="F34" s="0" t="n">
        <v>69</v>
      </c>
      <c r="G34" s="10" t="n">
        <f aca="false">(E34/(F34^0.425*0.007184))^(1/0.725)</f>
        <v>168.87014953192</v>
      </c>
      <c r="H34" s="10" t="n">
        <f aca="false">F34/((0.01*G34)^2)</f>
        <v>24.195985459918</v>
      </c>
      <c r="I34" s="0" t="n">
        <v>1500</v>
      </c>
    </row>
    <row collapsed="false" customFormat="false" customHeight="false" hidden="false" ht="12.1" outlineLevel="0" r="35">
      <c r="A35" s="4" t="s">
        <v>26</v>
      </c>
      <c r="B35" s="4" t="s">
        <v>27</v>
      </c>
      <c r="C35" s="0" t="s">
        <v>28</v>
      </c>
      <c r="D35" s="0" t="n">
        <v>36</v>
      </c>
      <c r="E35" s="0" t="n">
        <v>1.5</v>
      </c>
      <c r="F35" s="0" t="n">
        <v>44</v>
      </c>
      <c r="G35" s="10" t="n">
        <f aca="false">(E35/(F35^0.425*0.007184))^(1/0.725)</f>
        <v>172.273035998676</v>
      </c>
      <c r="H35" s="10" t="n">
        <f aca="false">F35/((0.01*G35)^2)</f>
        <v>14.825797420007</v>
      </c>
      <c r="I35" s="0" t="n">
        <v>1495</v>
      </c>
    </row>
    <row collapsed="false" customFormat="false" customHeight="false" hidden="false" ht="12.1" outlineLevel="0" r="36">
      <c r="A36" s="4" t="s">
        <v>26</v>
      </c>
      <c r="B36" s="4" t="s">
        <v>27</v>
      </c>
      <c r="C36" s="0" t="s">
        <v>28</v>
      </c>
      <c r="D36" s="0" t="n">
        <v>75</v>
      </c>
      <c r="E36" s="0" t="n">
        <v>1.57</v>
      </c>
      <c r="F36" s="0" t="n">
        <v>50</v>
      </c>
      <c r="G36" s="10" t="n">
        <f aca="false">(E36/(F36^0.425*0.007184))^(1/0.725)</f>
        <v>170.213730020715</v>
      </c>
      <c r="H36" s="10" t="n">
        <f aca="false">F36/((0.01*G36)^2)</f>
        <v>17.2576170095891</v>
      </c>
      <c r="I36" s="0" t="n">
        <v>908</v>
      </c>
    </row>
    <row collapsed="false" customFormat="false" customHeight="false" hidden="false" ht="12.1" outlineLevel="0" r="37">
      <c r="A37" s="4" t="s">
        <v>26</v>
      </c>
      <c r="B37" s="4" t="s">
        <v>27</v>
      </c>
      <c r="C37" s="0" t="s">
        <v>28</v>
      </c>
      <c r="D37" s="0" t="n">
        <v>34</v>
      </c>
      <c r="E37" s="0" t="n">
        <v>1.93</v>
      </c>
      <c r="F37" s="0" t="n">
        <v>76</v>
      </c>
      <c r="G37" s="10" t="n">
        <f aca="false">(E37/(F37^0.425*0.007184))^(1/0.725)</f>
        <v>177.036313177658</v>
      </c>
      <c r="H37" s="10" t="n">
        <f aca="false">F37/((0.01*G37)^2)</f>
        <v>24.2487233541447</v>
      </c>
      <c r="I37" s="0" t="n">
        <v>1475</v>
      </c>
    </row>
    <row collapsed="false" customFormat="false" customHeight="false" hidden="false" ht="12.1" outlineLevel="0" r="38">
      <c r="A38" s="4" t="s">
        <v>26</v>
      </c>
      <c r="B38" s="4" t="s">
        <v>27</v>
      </c>
      <c r="C38" s="0" t="s">
        <v>28</v>
      </c>
      <c r="D38" s="0" t="n">
        <v>56</v>
      </c>
      <c r="E38" s="0" t="n">
        <v>1.46</v>
      </c>
      <c r="F38" s="0" t="n">
        <v>47</v>
      </c>
      <c r="G38" s="10" t="n">
        <f aca="false">(E38/(F38^0.425*0.007184))^(1/0.725)</f>
        <v>159.674072979451</v>
      </c>
      <c r="H38" s="10" t="n">
        <f aca="false">F38/((0.01*G38)^2)</f>
        <v>18.4344018765593</v>
      </c>
      <c r="I38" s="0" t="n">
        <v>1038</v>
      </c>
    </row>
    <row collapsed="false" customFormat="false" customHeight="false" hidden="false" ht="12.1" outlineLevel="0" r="39">
      <c r="A39" s="4" t="s">
        <v>26</v>
      </c>
      <c r="B39" s="4" t="s">
        <v>27</v>
      </c>
      <c r="C39" s="0" t="s">
        <v>28</v>
      </c>
      <c r="D39" s="0" t="n">
        <v>60</v>
      </c>
      <c r="E39" s="0" t="n">
        <v>1.7</v>
      </c>
      <c r="F39" s="0" t="n">
        <v>60</v>
      </c>
      <c r="G39" s="10" t="n">
        <f aca="false">(E39/(F39^0.425*0.007184))^(1/0.725)</f>
        <v>170.699465178839</v>
      </c>
      <c r="H39" s="10" t="n">
        <f aca="false">F39/((0.01*G39)^2)</f>
        <v>20.5914499943079</v>
      </c>
      <c r="I39" s="0" t="n">
        <v>1300</v>
      </c>
    </row>
    <row collapsed="false" customFormat="false" customHeight="false" hidden="false" ht="12.1" outlineLevel="0" r="40">
      <c r="A40" s="4" t="s">
        <v>26</v>
      </c>
      <c r="B40" s="4" t="s">
        <v>27</v>
      </c>
      <c r="C40" s="0" t="s">
        <v>29</v>
      </c>
      <c r="D40" s="0" t="n">
        <v>45</v>
      </c>
      <c r="E40" s="0" t="n">
        <v>1.64</v>
      </c>
      <c r="F40" s="0" t="n">
        <v>60</v>
      </c>
      <c r="G40" s="10" t="n">
        <f aca="false">(E40/(F40^0.425*0.007184))^(1/0.725)</f>
        <v>162.445588330304</v>
      </c>
      <c r="H40" s="10" t="n">
        <f aca="false">F40/((0.01*G40)^2)</f>
        <v>22.7371175822627</v>
      </c>
      <c r="I40" s="0" t="n">
        <v>1270</v>
      </c>
    </row>
    <row collapsed="false" customFormat="false" customHeight="false" hidden="false" ht="12.1" outlineLevel="0" r="41">
      <c r="A41" s="4" t="s">
        <v>26</v>
      </c>
      <c r="B41" s="4" t="s">
        <v>27</v>
      </c>
      <c r="C41" s="0" t="s">
        <v>28</v>
      </c>
      <c r="D41" s="0" t="n">
        <v>63</v>
      </c>
      <c r="E41" s="0" t="n">
        <v>1.69</v>
      </c>
      <c r="F41" s="0" t="n">
        <v>57</v>
      </c>
      <c r="G41" s="10" t="n">
        <f aca="false">(E41/(F41^0.425*0.007184))^(1/0.725)</f>
        <v>174.484416136225</v>
      </c>
      <c r="H41" s="10" t="n">
        <f aca="false">F41/((0.01*G41)^2)</f>
        <v>18.7224020250317</v>
      </c>
      <c r="I41" s="0" t="n">
        <v>845</v>
      </c>
    </row>
    <row collapsed="false" customFormat="false" customHeight="false" hidden="false" ht="12.1" outlineLevel="0" r="42">
      <c r="A42" s="4" t="s">
        <v>26</v>
      </c>
      <c r="B42" s="4" t="s">
        <v>27</v>
      </c>
      <c r="C42" s="0" t="s">
        <v>28</v>
      </c>
      <c r="D42" s="0" t="n">
        <v>60</v>
      </c>
      <c r="E42" s="0" t="n">
        <v>1.56</v>
      </c>
      <c r="F42" s="0" t="n">
        <v>49</v>
      </c>
      <c r="G42" s="10" t="n">
        <f aca="false">(E42/(F42^0.425*0.007184))^(1/0.725)</f>
        <v>170.730166165441</v>
      </c>
      <c r="H42" s="10" t="n">
        <f aca="false">F42/((0.01*G42)^2)</f>
        <v>16.8103034832853</v>
      </c>
      <c r="I42" s="0" t="n">
        <v>1030</v>
      </c>
    </row>
    <row collapsed="false" customFormat="false" customHeight="false" hidden="false" ht="12.1" outlineLevel="0" r="43">
      <c r="G43" s="0" t="s">
        <v>30</v>
      </c>
      <c r="H43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