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Disnet_ERGM\Data\new\"/>
    </mc:Choice>
  </mc:AlternateContent>
  <xr:revisionPtr revIDLastSave="0" documentId="13_ncr:1_{E991E962-C1DB-4424-B7D4-06C7C0756B47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Basic Statistics" sheetId="1" r:id="rId1"/>
    <sheet name="Graph Coefficients Full" sheetId="2" r:id="rId2"/>
    <sheet name="GOF Fu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2" l="1"/>
  <c r="R7" i="2"/>
  <c r="R8" i="2"/>
  <c r="R9" i="2"/>
  <c r="R10" i="2"/>
  <c r="R11" i="2"/>
  <c r="R12" i="2"/>
  <c r="R13" i="2"/>
  <c r="R14" i="2"/>
  <c r="R15" i="2"/>
  <c r="R5" i="2"/>
  <c r="Q6" i="2"/>
  <c r="Q7" i="2"/>
  <c r="Q8" i="2"/>
  <c r="Q9" i="2"/>
  <c r="Q10" i="2"/>
  <c r="Q11" i="2"/>
  <c r="Q12" i="2"/>
  <c r="Q13" i="2"/>
  <c r="Q14" i="2"/>
  <c r="Q15" i="2"/>
  <c r="Q5" i="2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0" i="3"/>
  <c r="R10" i="3" s="1"/>
  <c r="Q11" i="3"/>
  <c r="R11" i="3" s="1"/>
  <c r="Q3" i="3"/>
  <c r="R3" i="3" s="1"/>
</calcChain>
</file>

<file path=xl/sharedStrings.xml><?xml version="1.0" encoding="utf-8"?>
<sst xmlns="http://schemas.openxmlformats.org/spreadsheetml/2006/main" count="103" uniqueCount="31">
  <si>
    <t>Graph Basic Info 1</t>
  </si>
  <si>
    <t># nodes</t>
  </si>
  <si>
    <t># edges</t>
  </si>
  <si>
    <t># triangles</t>
  </si>
  <si>
    <t>transitivity</t>
  </si>
  <si>
    <t>avg. clustering coeff</t>
  </si>
  <si>
    <t>Graph Model Coefficients Over 7 Time Periods</t>
  </si>
  <si>
    <t>Log-odds</t>
  </si>
  <si>
    <t>Input Variables</t>
  </si>
  <si>
    <t>Disease Categories</t>
  </si>
  <si>
    <t>Edges</t>
  </si>
  <si>
    <t>Prevalence</t>
  </si>
  <si>
    <t>Cost Support</t>
  </si>
  <si>
    <t>Chronic Indicator</t>
  </si>
  <si>
    <t>Respiratory System Disorders</t>
  </si>
  <si>
    <t xml:space="preserve">Mental/Behavioral Disorders </t>
  </si>
  <si>
    <t>Circulatory System Disorders</t>
  </si>
  <si>
    <t>Endocrine/Nutritional/Metabolic Diseases</t>
  </si>
  <si>
    <t>Chronic</t>
  </si>
  <si>
    <t>***</t>
  </si>
  <si>
    <t>Avg</t>
  </si>
  <si>
    <t>AIC</t>
  </si>
  <si>
    <t>BIC</t>
  </si>
  <si>
    <t>Model Metrics</t>
  </si>
  <si>
    <t>Acute</t>
  </si>
  <si>
    <t>.</t>
  </si>
  <si>
    <t>Standard Deviation</t>
  </si>
  <si>
    <t>Std</t>
  </si>
  <si>
    <t>Chorinc Indicator</t>
  </si>
  <si>
    <t>Average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</si>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</sst>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/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zoomScale="260" zoomScaleNormal="260" workbookViewId="0">
      <selection activeCell="A18" sqref="A18"/>
    </sheetView>
  </sheetViews>
  <sheetFormatPr defaultRowHeight="14.5" x14ac:dyDescent="0.35"/>
  <cols>
    <col min="4" max="4" width="9.36328125" bestFit="1" customWidth="1"/>
    <col min="5" max="5" width="9.54296875" bestFit="1" customWidth="1"/>
    <col min="6" max="6" width="17.453125" bestFit="1" customWidth="1"/>
  </cols>
  <sheetData>
    <row r="1" spans="1:11" x14ac:dyDescent="0.35">
      <c r="A1" s="11" t="s">
        <v>0</v>
      </c>
      <c r="B1" s="11"/>
      <c r="C1" s="11"/>
      <c r="D1" s="11"/>
      <c r="E1" s="11"/>
      <c r="F1" s="11"/>
      <c r="G1" s="1"/>
      <c r="H1" s="1"/>
      <c r="I1" s="1"/>
      <c r="J1" s="1"/>
      <c r="K1" s="1"/>
    </row>
    <row r="2" spans="1:11" x14ac:dyDescent="0.35">
      <c r="A2" s="11"/>
      <c r="B2" s="11"/>
      <c r="C2" s="11"/>
      <c r="D2" s="11"/>
      <c r="E2" s="11"/>
      <c r="F2" s="11"/>
      <c r="G2" s="1"/>
      <c r="H2" s="1"/>
      <c r="I2" s="1"/>
      <c r="J2" s="1"/>
      <c r="K2" s="1"/>
    </row>
    <row r="3" spans="1:11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1" x14ac:dyDescent="0.35">
      <c r="A4">
        <v>20181</v>
      </c>
      <c r="B4">
        <v>1198</v>
      </c>
      <c r="C4">
        <v>1058</v>
      </c>
      <c r="D4">
        <v>374</v>
      </c>
      <c r="E4">
        <v>0.51848399999999994</v>
      </c>
      <c r="F4">
        <v>0.172426</v>
      </c>
    </row>
    <row r="5" spans="1:11" x14ac:dyDescent="0.35">
      <c r="A5">
        <v>20182</v>
      </c>
      <c r="B5">
        <v>1211</v>
      </c>
      <c r="C5">
        <v>1095</v>
      </c>
      <c r="D5">
        <v>381</v>
      </c>
      <c r="E5">
        <v>0.486591</v>
      </c>
      <c r="F5">
        <v>0.18107400000000001</v>
      </c>
    </row>
    <row r="6" spans="1:11" x14ac:dyDescent="0.35">
      <c r="A6">
        <v>20191</v>
      </c>
      <c r="B6">
        <v>1253</v>
      </c>
      <c r="C6">
        <v>1197</v>
      </c>
      <c r="D6">
        <v>648</v>
      </c>
      <c r="E6">
        <v>0.54408100000000004</v>
      </c>
      <c r="F6">
        <v>0.184035</v>
      </c>
    </row>
    <row r="7" spans="1:11" x14ac:dyDescent="0.35">
      <c r="A7">
        <v>20192</v>
      </c>
      <c r="B7">
        <v>1295</v>
      </c>
      <c r="C7">
        <v>1255</v>
      </c>
      <c r="D7">
        <v>755</v>
      </c>
      <c r="E7">
        <v>0.55760699999999996</v>
      </c>
      <c r="F7">
        <v>0.17331299999999999</v>
      </c>
    </row>
    <row r="8" spans="1:11" x14ac:dyDescent="0.35">
      <c r="A8">
        <v>20201</v>
      </c>
      <c r="B8">
        <v>1288</v>
      </c>
      <c r="C8">
        <v>1301</v>
      </c>
      <c r="D8">
        <v>868</v>
      </c>
      <c r="E8">
        <v>0.55629099999999998</v>
      </c>
      <c r="F8">
        <v>0.18390899999999999</v>
      </c>
    </row>
    <row r="9" spans="1:11" x14ac:dyDescent="0.35">
      <c r="A9">
        <v>20202</v>
      </c>
      <c r="B9">
        <v>1333</v>
      </c>
      <c r="C9">
        <v>1257</v>
      </c>
      <c r="D9">
        <v>515</v>
      </c>
      <c r="E9">
        <v>0.48523899999999998</v>
      </c>
      <c r="F9">
        <v>0.184166</v>
      </c>
    </row>
    <row r="10" spans="1:11" x14ac:dyDescent="0.35">
      <c r="A10">
        <v>20211</v>
      </c>
      <c r="B10">
        <v>1374</v>
      </c>
      <c r="C10">
        <v>1256</v>
      </c>
      <c r="D10">
        <v>448</v>
      </c>
      <c r="E10">
        <v>0.45313599999999998</v>
      </c>
      <c r="F10">
        <v>0.16905100000000001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59E4-50E3-4191-A9F8-188570B082B9}">
  <dimension ref="A1:R15"/>
  <sheetViews>
    <sheetView zoomScale="130" zoomScaleNormal="130" workbookViewId="0">
      <pane xSplit="1" topLeftCell="B1" activePane="topRight" state="frozen"/>
      <selection pane="topRight" activeCell="M15" sqref="M15:N15"/>
    </sheetView>
  </sheetViews>
  <sheetFormatPr defaultRowHeight="14.5" x14ac:dyDescent="0.35"/>
  <cols>
    <col min="1" max="1" width="16.453125" bestFit="1" customWidth="1"/>
    <col min="2" max="2" width="35.7265625" bestFit="1" customWidth="1"/>
    <col min="3" max="3" width="9.26953125" bestFit="1" customWidth="1"/>
    <col min="4" max="4" width="3.81640625" bestFit="1" customWidth="1"/>
    <col min="5" max="5" width="9.08984375" bestFit="1" customWidth="1"/>
    <col min="6" max="6" width="3.81640625" bestFit="1" customWidth="1"/>
    <col min="7" max="7" width="9.08984375" bestFit="1" customWidth="1"/>
    <col min="8" max="8" width="3.81640625" bestFit="1" customWidth="1"/>
    <col min="9" max="9" width="9.08984375" bestFit="1" customWidth="1"/>
    <col min="10" max="10" width="3.81640625" bestFit="1" customWidth="1"/>
    <col min="11" max="11" width="9.08984375" bestFit="1" customWidth="1"/>
    <col min="12" max="12" width="3.81640625" bestFit="1" customWidth="1"/>
    <col min="13" max="13" width="9.08984375" bestFit="1" customWidth="1"/>
    <col min="14" max="14" width="3.81640625" bestFit="1" customWidth="1"/>
    <col min="15" max="15" width="9.08984375" bestFit="1" customWidth="1"/>
    <col min="16" max="16" width="3.81640625" bestFit="1" customWidth="1"/>
    <col min="17" max="17" width="17.1796875" bestFit="1" customWidth="1"/>
    <col min="18" max="18" width="12.81640625" bestFit="1" customWidth="1"/>
  </cols>
  <sheetData>
    <row r="1" spans="1:18" x14ac:dyDescent="0.35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x14ac:dyDescent="0.3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35">
      <c r="A3" s="25" t="s">
        <v>8</v>
      </c>
      <c r="B3" s="25"/>
      <c r="C3" s="18" t="s">
        <v>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</row>
    <row r="4" spans="1:18" x14ac:dyDescent="0.35">
      <c r="A4" s="25"/>
      <c r="B4" s="25"/>
      <c r="C4" s="23">
        <v>201801</v>
      </c>
      <c r="D4" s="23"/>
      <c r="E4" s="23">
        <v>201802</v>
      </c>
      <c r="F4" s="23"/>
      <c r="G4" s="23">
        <v>201901</v>
      </c>
      <c r="H4" s="23"/>
      <c r="I4" s="23">
        <v>201902</v>
      </c>
      <c r="J4" s="23"/>
      <c r="K4" s="23">
        <v>202001</v>
      </c>
      <c r="L4" s="23"/>
      <c r="M4" s="23">
        <v>202002</v>
      </c>
      <c r="N4" s="23"/>
      <c r="O4" s="23">
        <v>202101</v>
      </c>
      <c r="P4" s="23"/>
      <c r="Q4" s="8" t="s">
        <v>26</v>
      </c>
      <c r="R4" s="8" t="s">
        <v>29</v>
      </c>
    </row>
    <row r="5" spans="1:18" x14ac:dyDescent="0.35">
      <c r="A5" s="31" t="s">
        <v>10</v>
      </c>
      <c r="B5" s="32"/>
      <c r="C5" s="3">
        <v>-6.78</v>
      </c>
      <c r="D5" s="3" t="s">
        <v>19</v>
      </c>
      <c r="E5" s="3">
        <v>1.3241295219576434E-3</v>
      </c>
      <c r="F5" s="3" t="s">
        <v>19</v>
      </c>
      <c r="G5" s="3">
        <v>1.0884506673477607E-3</v>
      </c>
      <c r="H5" s="3" t="s">
        <v>19</v>
      </c>
      <c r="I5" s="3">
        <v>9.4059302872503265E-4</v>
      </c>
      <c r="J5" s="3" t="s">
        <v>19</v>
      </c>
      <c r="K5" s="3">
        <v>9.8980757738993826E-4</v>
      </c>
      <c r="L5" s="3" t="s">
        <v>19</v>
      </c>
      <c r="M5" s="3">
        <v>1.1294776610334067E-3</v>
      </c>
      <c r="N5" s="3" t="s">
        <v>19</v>
      </c>
      <c r="O5" s="3">
        <v>1.1227210850648275E-3</v>
      </c>
      <c r="P5" s="3" t="s">
        <v>19</v>
      </c>
      <c r="Q5" s="10">
        <f>_xlfn.STDEV.S(G5,I5,K5,M5,O5)</f>
        <v>8.4539785122688703E-5</v>
      </c>
      <c r="R5" s="10">
        <f>AVERAGE(G5,I5,K5,M5,O5)</f>
        <v>1.0542100039121931E-3</v>
      </c>
    </row>
    <row r="6" spans="1:18" x14ac:dyDescent="0.35">
      <c r="A6" s="21" t="s">
        <v>11</v>
      </c>
      <c r="B6" s="21"/>
      <c r="C6" s="3">
        <v>2.0800000000000001E-5</v>
      </c>
      <c r="D6" s="3" t="s">
        <v>19</v>
      </c>
      <c r="E6" s="3">
        <v>1.0000224802526771</v>
      </c>
      <c r="F6" s="3" t="s">
        <v>19</v>
      </c>
      <c r="G6" s="3">
        <v>1.0000233902735483</v>
      </c>
      <c r="H6" s="3" t="s">
        <v>19</v>
      </c>
      <c r="I6" s="3">
        <v>1.0000241702920969</v>
      </c>
      <c r="J6" s="3" t="s">
        <v>19</v>
      </c>
      <c r="K6" s="3">
        <v>1.0000253403210606</v>
      </c>
      <c r="L6" s="3" t="s">
        <v>19</v>
      </c>
      <c r="M6" s="3">
        <v>1.0000229902642721</v>
      </c>
      <c r="N6" s="3" t="s">
        <v>19</v>
      </c>
      <c r="O6" s="3">
        <v>1.0000209102186155</v>
      </c>
      <c r="P6" s="3" t="s">
        <v>19</v>
      </c>
      <c r="Q6" s="10">
        <f t="shared" ref="Q6:Q15" si="0">_xlfn.STDEV.S(G6,I6,K6,M6,O6)</f>
        <v>1.6368639404562734E-6</v>
      </c>
      <c r="R6" s="10">
        <f t="shared" ref="R6:R15" si="1">AVERAGE(G6,I6,K6,M6,O6)</f>
        <v>1.0000233602739186</v>
      </c>
    </row>
    <row r="7" spans="1:18" x14ac:dyDescent="0.35">
      <c r="A7" s="21" t="s">
        <v>12</v>
      </c>
      <c r="B7" s="21"/>
      <c r="C7" s="3">
        <v>1.478</v>
      </c>
      <c r="D7" s="3" t="s">
        <v>19</v>
      </c>
      <c r="E7" s="3">
        <v>4.0148500529942011</v>
      </c>
      <c r="F7" s="3" t="s">
        <v>19</v>
      </c>
      <c r="G7" s="3">
        <v>4.5357933154031294</v>
      </c>
      <c r="H7" s="3" t="s">
        <v>19</v>
      </c>
      <c r="I7" s="3">
        <v>7.5836908448999543</v>
      </c>
      <c r="J7" s="3" t="s">
        <v>19</v>
      </c>
      <c r="K7" s="3">
        <v>7.1706764883466132</v>
      </c>
      <c r="L7" s="3" t="s">
        <v>19</v>
      </c>
      <c r="M7" s="3">
        <v>3.5930448835642848</v>
      </c>
      <c r="N7" s="3" t="s">
        <v>19</v>
      </c>
      <c r="O7" s="3">
        <v>2.557678471534282</v>
      </c>
      <c r="P7" s="3" t="s">
        <v>19</v>
      </c>
      <c r="Q7" s="10">
        <f t="shared" si="0"/>
        <v>2.2084136870288016</v>
      </c>
      <c r="R7" s="10">
        <f t="shared" si="1"/>
        <v>5.0881768007496522</v>
      </c>
    </row>
    <row r="8" spans="1:18" x14ac:dyDescent="0.35">
      <c r="A8" s="24" t="s">
        <v>9</v>
      </c>
      <c r="B8" s="2" t="s">
        <v>17</v>
      </c>
      <c r="C8" s="3">
        <v>0.38729999999999998</v>
      </c>
      <c r="D8" s="3" t="s">
        <v>19</v>
      </c>
      <c r="E8" s="3">
        <v>1.4420994453887981</v>
      </c>
      <c r="F8" s="3" t="s">
        <v>19</v>
      </c>
      <c r="G8" s="3">
        <v>1.3389691140328217</v>
      </c>
      <c r="H8" s="3" t="s">
        <v>19</v>
      </c>
      <c r="I8" s="3">
        <v>1.5216571937447121</v>
      </c>
      <c r="J8" s="3" t="s">
        <v>19</v>
      </c>
      <c r="K8" s="3">
        <v>1.3990591849908831</v>
      </c>
      <c r="L8" s="3" t="s">
        <v>19</v>
      </c>
      <c r="M8" s="3">
        <v>1.4446975619939511</v>
      </c>
      <c r="N8" s="3" t="s">
        <v>19</v>
      </c>
      <c r="O8" s="3">
        <v>1.3676582900185437</v>
      </c>
      <c r="P8" s="3" t="s">
        <v>25</v>
      </c>
      <c r="Q8" s="10">
        <f t="shared" si="0"/>
        <v>7.1644947738514347E-2</v>
      </c>
      <c r="R8" s="10">
        <f t="shared" si="1"/>
        <v>1.4144082689561825</v>
      </c>
    </row>
    <row r="9" spans="1:18" x14ac:dyDescent="0.35">
      <c r="A9" s="24"/>
      <c r="B9" s="2" t="s">
        <v>16</v>
      </c>
      <c r="C9" s="3">
        <v>0.30590000000000001</v>
      </c>
      <c r="D9" s="3" t="s">
        <v>19</v>
      </c>
      <c r="E9" s="3">
        <v>1.4936159618219966</v>
      </c>
      <c r="F9" s="3" t="s">
        <v>19</v>
      </c>
      <c r="G9" s="3">
        <v>1.384307479792406</v>
      </c>
      <c r="H9" s="3" t="s">
        <v>19</v>
      </c>
      <c r="I9" s="3">
        <v>1.4510682364725593</v>
      </c>
      <c r="J9" s="3" t="s">
        <v>19</v>
      </c>
      <c r="K9" s="3">
        <v>1.306301680542471</v>
      </c>
      <c r="L9" s="3" t="s">
        <v>19</v>
      </c>
      <c r="M9" s="3">
        <v>1.3348247368828572</v>
      </c>
      <c r="N9" s="3" t="s">
        <v>19</v>
      </c>
      <c r="O9" s="3">
        <v>1.2549553572014318</v>
      </c>
      <c r="P9" s="3" t="s">
        <v>19</v>
      </c>
      <c r="Q9" s="10">
        <f t="shared" si="0"/>
        <v>7.4993903957867841E-2</v>
      </c>
      <c r="R9" s="10">
        <f t="shared" si="1"/>
        <v>1.3462914981783451</v>
      </c>
    </row>
    <row r="10" spans="1:18" x14ac:dyDescent="0.35">
      <c r="A10" s="24"/>
      <c r="B10" s="2" t="s">
        <v>15</v>
      </c>
      <c r="C10" s="3">
        <v>-0.1212</v>
      </c>
      <c r="D10" s="3" t="s">
        <v>19</v>
      </c>
      <c r="E10" s="3">
        <v>0.81277578067480061</v>
      </c>
      <c r="F10" s="3" t="s">
        <v>19</v>
      </c>
      <c r="G10" s="3">
        <v>0.87783204180162844</v>
      </c>
      <c r="H10" s="3" t="s">
        <v>19</v>
      </c>
      <c r="I10" s="3">
        <v>0.9739746523106062</v>
      </c>
      <c r="J10" s="3" t="s">
        <v>19</v>
      </c>
      <c r="K10" s="3">
        <v>1.1338285461461874</v>
      </c>
      <c r="L10" s="3" t="s">
        <v>19</v>
      </c>
      <c r="M10" s="3">
        <v>1.1388283833246218</v>
      </c>
      <c r="N10" s="3" t="s">
        <v>19</v>
      </c>
      <c r="O10" s="3">
        <v>0.91294467240397259</v>
      </c>
      <c r="P10" s="3" t="s">
        <v>19</v>
      </c>
      <c r="Q10" s="10">
        <f t="shared" si="0"/>
        <v>0.12256068135209972</v>
      </c>
      <c r="R10" s="10">
        <f t="shared" si="1"/>
        <v>1.0074816591974034</v>
      </c>
    </row>
    <row r="11" spans="1:18" x14ac:dyDescent="0.35">
      <c r="A11" s="24"/>
      <c r="B11" s="2" t="s">
        <v>14</v>
      </c>
      <c r="C11" s="3">
        <v>5.713E-2</v>
      </c>
      <c r="D11" s="3" t="s">
        <v>19</v>
      </c>
      <c r="E11" s="3">
        <v>0.93686133121083015</v>
      </c>
      <c r="F11" s="3" t="s">
        <v>19</v>
      </c>
      <c r="G11" s="3">
        <v>0.84383356643412422</v>
      </c>
      <c r="H11" s="3" t="s">
        <v>19</v>
      </c>
      <c r="I11" s="3">
        <v>0.78584162638834554</v>
      </c>
      <c r="J11" s="3" t="s">
        <v>19</v>
      </c>
      <c r="K11" s="3">
        <v>0.76682244288563006</v>
      </c>
      <c r="L11" s="3" t="s">
        <v>19</v>
      </c>
      <c r="M11" s="3">
        <v>1.1074942156122081</v>
      </c>
      <c r="N11" s="3" t="s">
        <v>19</v>
      </c>
      <c r="O11" s="3">
        <v>1.0092000627876165</v>
      </c>
      <c r="P11" s="3" t="s">
        <v>19</v>
      </c>
      <c r="Q11" s="10">
        <f t="shared" si="0"/>
        <v>0.1490526435105213</v>
      </c>
      <c r="R11" s="10">
        <f t="shared" si="1"/>
        <v>0.90263838282158493</v>
      </c>
    </row>
    <row r="12" spans="1:18" x14ac:dyDescent="0.35">
      <c r="A12" s="22" t="s">
        <v>13</v>
      </c>
      <c r="B12" s="4" t="s">
        <v>24</v>
      </c>
      <c r="C12" s="3">
        <v>-0.22320000000000001</v>
      </c>
      <c r="D12" s="3" t="s">
        <v>19</v>
      </c>
      <c r="E12" s="3">
        <v>0.73749202823460402</v>
      </c>
      <c r="F12" s="3" t="s">
        <v>19</v>
      </c>
      <c r="G12" s="3">
        <v>0.89556542536444439</v>
      </c>
      <c r="H12" s="3" t="s">
        <v>19</v>
      </c>
      <c r="I12" s="3">
        <v>0.76689912896415857</v>
      </c>
      <c r="J12" s="3" t="s">
        <v>19</v>
      </c>
      <c r="K12" s="3">
        <v>0.83836643567610858</v>
      </c>
      <c r="L12" s="3" t="s">
        <v>19</v>
      </c>
      <c r="M12" s="3">
        <v>0.81180103470254372</v>
      </c>
      <c r="N12" s="3" t="s">
        <v>19</v>
      </c>
      <c r="O12" s="3">
        <v>0.88505985809137111</v>
      </c>
      <c r="P12" s="3" t="s">
        <v>19</v>
      </c>
      <c r="Q12" s="10">
        <f t="shared" si="0"/>
        <v>5.3052873033864155E-2</v>
      </c>
      <c r="R12" s="10">
        <f t="shared" si="1"/>
        <v>0.83953837655972541</v>
      </c>
    </row>
    <row r="13" spans="1:18" x14ac:dyDescent="0.35">
      <c r="A13" s="22"/>
      <c r="B13" s="5" t="s">
        <v>18</v>
      </c>
      <c r="C13" s="3">
        <v>-0.31169999999999998</v>
      </c>
      <c r="D13" s="3" t="s">
        <v>19</v>
      </c>
      <c r="E13" s="3">
        <v>0.67523128658974052</v>
      </c>
      <c r="F13" s="3" t="s">
        <v>19</v>
      </c>
      <c r="G13" s="3">
        <v>0.69267109697065199</v>
      </c>
      <c r="H13" s="3" t="s">
        <v>19</v>
      </c>
      <c r="I13" s="3">
        <v>0.69461329384889758</v>
      </c>
      <c r="J13" s="3" t="s">
        <v>19</v>
      </c>
      <c r="K13" s="3">
        <v>0.65948239608588755</v>
      </c>
      <c r="L13" s="3" t="s">
        <v>19</v>
      </c>
      <c r="M13" s="3">
        <v>0.72050710671746332</v>
      </c>
      <c r="N13" s="3" t="s">
        <v>19</v>
      </c>
      <c r="O13" s="3">
        <v>0.75972405284206879</v>
      </c>
      <c r="P13" s="3" t="s">
        <v>19</v>
      </c>
      <c r="Q13" s="10">
        <f t="shared" si="0"/>
        <v>3.7303256362050341E-2</v>
      </c>
      <c r="R13" s="10">
        <f t="shared" si="1"/>
        <v>0.70539958929299384</v>
      </c>
    </row>
    <row r="14" spans="1:18" x14ac:dyDescent="0.35">
      <c r="A14" s="22" t="s">
        <v>23</v>
      </c>
      <c r="B14" s="2" t="s">
        <v>21</v>
      </c>
      <c r="C14" s="21">
        <v>15657</v>
      </c>
      <c r="D14" s="21"/>
      <c r="E14" s="21">
        <v>16174</v>
      </c>
      <c r="F14" s="21"/>
      <c r="G14" s="21">
        <v>17571</v>
      </c>
      <c r="H14" s="21"/>
      <c r="I14" s="21">
        <v>18221</v>
      </c>
      <c r="J14" s="21"/>
      <c r="K14" s="21">
        <v>18789</v>
      </c>
      <c r="L14" s="21"/>
      <c r="M14" s="21">
        <v>18630</v>
      </c>
      <c r="N14" s="21"/>
      <c r="O14" s="21">
        <v>18855</v>
      </c>
      <c r="P14" s="21"/>
      <c r="Q14" s="9">
        <f t="shared" si="0"/>
        <v>531.42657065675598</v>
      </c>
      <c r="R14" s="9">
        <f t="shared" si="1"/>
        <v>18413.2</v>
      </c>
    </row>
    <row r="15" spans="1:18" x14ac:dyDescent="0.35">
      <c r="A15" s="22"/>
      <c r="B15" s="2" t="s">
        <v>22</v>
      </c>
      <c r="C15" s="21">
        <v>15760</v>
      </c>
      <c r="D15" s="21"/>
      <c r="E15" s="21">
        <v>16278</v>
      </c>
      <c r="F15" s="21"/>
      <c r="G15" s="21">
        <v>17657</v>
      </c>
      <c r="H15" s="21"/>
      <c r="I15" s="21">
        <v>18325</v>
      </c>
      <c r="J15" s="21"/>
      <c r="K15" s="21">
        <v>18894</v>
      </c>
      <c r="L15" s="21"/>
      <c r="M15" s="21">
        <v>18735</v>
      </c>
      <c r="N15" s="21"/>
      <c r="O15" s="21">
        <v>18961</v>
      </c>
      <c r="P15" s="21"/>
      <c r="Q15" s="9">
        <f t="shared" si="0"/>
        <v>539.26320104379454</v>
      </c>
      <c r="R15" s="9">
        <f t="shared" si="1"/>
        <v>18514.400000000001</v>
      </c>
    </row>
  </sheetData>
  <mergeCells count="29">
    <mergeCell ref="A14:A15"/>
    <mergeCell ref="O4:P4"/>
    <mergeCell ref="A8:A11"/>
    <mergeCell ref="A12:A13"/>
    <mergeCell ref="C4:D4"/>
    <mergeCell ref="E4:F4"/>
    <mergeCell ref="G4:H4"/>
    <mergeCell ref="A3:B4"/>
    <mergeCell ref="A6:B6"/>
    <mergeCell ref="A7:B7"/>
    <mergeCell ref="I4:J4"/>
    <mergeCell ref="K4:L4"/>
    <mergeCell ref="M4:N4"/>
    <mergeCell ref="A1:R2"/>
    <mergeCell ref="C3:R3"/>
    <mergeCell ref="C14:D14"/>
    <mergeCell ref="C15:D15"/>
    <mergeCell ref="E15:F15"/>
    <mergeCell ref="E14:F14"/>
    <mergeCell ref="G14:H14"/>
    <mergeCell ref="G15:H15"/>
    <mergeCell ref="I15:J15"/>
    <mergeCell ref="I14:J14"/>
    <mergeCell ref="K14:L14"/>
    <mergeCell ref="K15:L15"/>
    <mergeCell ref="M15:N15"/>
    <mergeCell ref="M14:N14"/>
    <mergeCell ref="O14:P14"/>
    <mergeCell ref="O15:P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B489-84A1-4B6E-A3C1-9889F8BD6724}">
  <dimension ref="A1:R1048573"/>
  <sheetViews>
    <sheetView tabSelected="1" zoomScale="140" zoomScaleNormal="140" workbookViewId="0">
      <selection activeCell="P18" sqref="P18"/>
    </sheetView>
  </sheetViews>
  <sheetFormatPr defaultRowHeight="14.5" x14ac:dyDescent="0.35"/>
  <cols>
    <col min="1" max="1" width="16.453125" bestFit="1" customWidth="1"/>
    <col min="2" max="2" width="36.1796875" bestFit="1" customWidth="1"/>
    <col min="3" max="16" width="5.26953125" customWidth="1"/>
    <col min="17" max="17" width="4.36328125" bestFit="1" customWidth="1"/>
    <col min="18" max="18" width="12.1796875" bestFit="1" customWidth="1"/>
  </cols>
  <sheetData>
    <row r="1" spans="1:18" x14ac:dyDescent="0.35">
      <c r="A1" s="26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18" x14ac:dyDescent="0.35">
      <c r="A2" s="23" t="s">
        <v>8</v>
      </c>
      <c r="B2" s="23"/>
      <c r="C2" s="23">
        <v>201801</v>
      </c>
      <c r="D2" s="23"/>
      <c r="E2" s="23">
        <v>201802</v>
      </c>
      <c r="F2" s="23"/>
      <c r="G2" s="23">
        <v>201901</v>
      </c>
      <c r="H2" s="23"/>
      <c r="I2" s="23">
        <v>201902</v>
      </c>
      <c r="J2" s="23"/>
      <c r="K2" s="23">
        <v>202001</v>
      </c>
      <c r="L2" s="23"/>
      <c r="M2" s="23">
        <v>202002</v>
      </c>
      <c r="N2" s="23"/>
      <c r="O2" s="23">
        <v>202101</v>
      </c>
      <c r="P2" s="23"/>
      <c r="Q2" s="6" t="s">
        <v>20</v>
      </c>
      <c r="R2" s="6" t="s">
        <v>27</v>
      </c>
    </row>
    <row r="3" spans="1:18" x14ac:dyDescent="0.35">
      <c r="A3" s="21" t="s">
        <v>10</v>
      </c>
      <c r="B3" s="21"/>
      <c r="C3" s="29">
        <v>1</v>
      </c>
      <c r="D3" s="29">
        <v>1</v>
      </c>
      <c r="E3" s="33">
        <v>0.98</v>
      </c>
      <c r="F3" s="34">
        <v>0.98</v>
      </c>
      <c r="G3" s="29">
        <v>0.96</v>
      </c>
      <c r="H3" s="29">
        <v>0.96</v>
      </c>
      <c r="I3" s="33">
        <v>0.86</v>
      </c>
      <c r="J3" s="34">
        <v>0.86</v>
      </c>
      <c r="K3" s="29">
        <v>0.98</v>
      </c>
      <c r="L3" s="29">
        <v>0.98</v>
      </c>
      <c r="M3" s="29">
        <v>0.98</v>
      </c>
      <c r="N3" s="29">
        <v>0.98</v>
      </c>
      <c r="O3" s="29">
        <v>0.96</v>
      </c>
      <c r="P3" s="29">
        <v>0.96</v>
      </c>
      <c r="Q3" s="7">
        <f>AVERAGE(C3:P3)</f>
        <v>0.96000000000000008</v>
      </c>
      <c r="R3" s="35">
        <f>_xlfn.STDEV.P(C3:Q3)</f>
        <v>4.131182235954578E-2</v>
      </c>
    </row>
    <row r="4" spans="1:18" x14ac:dyDescent="0.35">
      <c r="A4" s="21" t="s">
        <v>11</v>
      </c>
      <c r="B4" s="21"/>
      <c r="C4" s="29">
        <v>0.96</v>
      </c>
      <c r="D4" s="29">
        <v>0.96</v>
      </c>
      <c r="E4" s="33">
        <v>0.82</v>
      </c>
      <c r="F4" s="34">
        <v>0.82</v>
      </c>
      <c r="G4" s="29">
        <v>0.86</v>
      </c>
      <c r="H4" s="29">
        <v>0.86</v>
      </c>
      <c r="I4" s="33">
        <v>0.94</v>
      </c>
      <c r="J4" s="34">
        <v>0.94</v>
      </c>
      <c r="K4" s="29">
        <v>0.94</v>
      </c>
      <c r="L4" s="29">
        <v>0.94</v>
      </c>
      <c r="M4" s="29">
        <v>1</v>
      </c>
      <c r="N4" s="29">
        <v>1</v>
      </c>
      <c r="O4" s="29">
        <v>0.84</v>
      </c>
      <c r="P4" s="29">
        <v>0.84</v>
      </c>
      <c r="Q4" s="7">
        <f t="shared" ref="Q4:Q11" si="0">AVERAGE(C4:P4)</f>
        <v>0.90857142857142847</v>
      </c>
      <c r="R4" s="35">
        <f t="shared" ref="R4:R11" si="1">_xlfn.STDEV.P(C4:Q4)</f>
        <v>6.0976185827708501E-2</v>
      </c>
    </row>
    <row r="5" spans="1:18" x14ac:dyDescent="0.35">
      <c r="A5" s="21" t="s">
        <v>12</v>
      </c>
      <c r="B5" s="21"/>
      <c r="C5" s="29">
        <v>0.98</v>
      </c>
      <c r="D5" s="29">
        <v>0.98</v>
      </c>
      <c r="E5" s="33">
        <v>0.98</v>
      </c>
      <c r="F5" s="34">
        <v>0.98</v>
      </c>
      <c r="G5" s="29">
        <v>0.94</v>
      </c>
      <c r="H5" s="29">
        <v>0.94</v>
      </c>
      <c r="I5" s="33">
        <v>0.98</v>
      </c>
      <c r="J5" s="34">
        <v>0.98</v>
      </c>
      <c r="K5" s="29">
        <v>0.96</v>
      </c>
      <c r="L5" s="29">
        <v>0.96</v>
      </c>
      <c r="M5" s="29">
        <v>0.92</v>
      </c>
      <c r="N5" s="29">
        <v>0.92</v>
      </c>
      <c r="O5" s="29">
        <v>1</v>
      </c>
      <c r="P5" s="29">
        <v>1</v>
      </c>
      <c r="Q5" s="7">
        <f t="shared" si="0"/>
        <v>0.96571428571428564</v>
      </c>
      <c r="R5" s="35">
        <f t="shared" si="1"/>
        <v>2.4688535993934703E-2</v>
      </c>
    </row>
    <row r="6" spans="1:18" x14ac:dyDescent="0.35">
      <c r="A6" s="24" t="s">
        <v>9</v>
      </c>
      <c r="B6" s="2" t="s">
        <v>17</v>
      </c>
      <c r="C6" s="29">
        <v>0.86</v>
      </c>
      <c r="D6" s="29">
        <v>0.86</v>
      </c>
      <c r="E6" s="33">
        <v>0.96</v>
      </c>
      <c r="F6" s="34">
        <v>0.96</v>
      </c>
      <c r="G6" s="29">
        <v>0.84</v>
      </c>
      <c r="H6" s="29">
        <v>0.84</v>
      </c>
      <c r="I6" s="33">
        <v>0.86</v>
      </c>
      <c r="J6" s="34">
        <v>0.86</v>
      </c>
      <c r="K6" s="29">
        <v>1</v>
      </c>
      <c r="L6" s="29">
        <v>1</v>
      </c>
      <c r="M6" s="29">
        <v>1</v>
      </c>
      <c r="N6" s="29">
        <v>1</v>
      </c>
      <c r="O6" s="29">
        <v>0.94</v>
      </c>
      <c r="P6" s="29">
        <v>0.94</v>
      </c>
      <c r="Q6" s="7">
        <f t="shared" si="0"/>
        <v>0.92285714285714271</v>
      </c>
      <c r="R6" s="35">
        <f t="shared" si="1"/>
        <v>6.1473958869163604E-2</v>
      </c>
    </row>
    <row r="7" spans="1:18" x14ac:dyDescent="0.35">
      <c r="A7" s="24"/>
      <c r="B7" s="2" t="s">
        <v>16</v>
      </c>
      <c r="C7" s="29">
        <v>0.98</v>
      </c>
      <c r="D7" s="29">
        <v>0.98</v>
      </c>
      <c r="E7" s="33">
        <v>1</v>
      </c>
      <c r="F7" s="34">
        <v>1</v>
      </c>
      <c r="G7" s="29">
        <v>0.98</v>
      </c>
      <c r="H7" s="29">
        <v>0.98</v>
      </c>
      <c r="I7" s="33">
        <v>0.96</v>
      </c>
      <c r="J7" s="34">
        <v>0.96</v>
      </c>
      <c r="K7" s="29">
        <v>0.98</v>
      </c>
      <c r="L7" s="29">
        <v>0.98</v>
      </c>
      <c r="M7" s="29">
        <v>0.92</v>
      </c>
      <c r="N7" s="29">
        <v>0.92</v>
      </c>
      <c r="O7" s="29">
        <v>0.9</v>
      </c>
      <c r="P7" s="29">
        <v>0.9</v>
      </c>
      <c r="Q7" s="7">
        <f t="shared" si="0"/>
        <v>0.96000000000000008</v>
      </c>
      <c r="R7" s="35">
        <f t="shared" si="1"/>
        <v>3.2659863237109024E-2</v>
      </c>
    </row>
    <row r="8" spans="1:18" x14ac:dyDescent="0.35">
      <c r="A8" s="24"/>
      <c r="B8" s="2" t="s">
        <v>15</v>
      </c>
      <c r="C8" s="29">
        <v>0.9</v>
      </c>
      <c r="D8" s="29">
        <v>0.9</v>
      </c>
      <c r="E8" s="33">
        <v>0.84</v>
      </c>
      <c r="F8" s="34">
        <v>0.84</v>
      </c>
      <c r="G8" s="29">
        <v>1</v>
      </c>
      <c r="H8" s="29">
        <v>1</v>
      </c>
      <c r="I8" s="33">
        <v>0.96</v>
      </c>
      <c r="J8" s="34">
        <v>0.96</v>
      </c>
      <c r="K8" s="29">
        <v>0.96</v>
      </c>
      <c r="L8" s="29">
        <v>0.96</v>
      </c>
      <c r="M8" s="29">
        <v>0.92</v>
      </c>
      <c r="N8" s="29">
        <v>0.92</v>
      </c>
      <c r="O8" s="29">
        <v>1</v>
      </c>
      <c r="P8" s="29">
        <v>1</v>
      </c>
      <c r="Q8" s="7">
        <f t="shared" si="0"/>
        <v>0.94000000000000006</v>
      </c>
      <c r="R8" s="35">
        <f t="shared" si="1"/>
        <v>5.1639777949432218E-2</v>
      </c>
    </row>
    <row r="9" spans="1:18" x14ac:dyDescent="0.35">
      <c r="A9" s="24"/>
      <c r="B9" s="2" t="s">
        <v>14</v>
      </c>
      <c r="C9" s="29">
        <v>0.96</v>
      </c>
      <c r="D9" s="29">
        <v>0.96</v>
      </c>
      <c r="E9" s="33">
        <v>1</v>
      </c>
      <c r="F9" s="34">
        <v>1</v>
      </c>
      <c r="G9" s="29">
        <v>0.96</v>
      </c>
      <c r="H9" s="29">
        <v>0.96</v>
      </c>
      <c r="I9" s="33">
        <v>0.9</v>
      </c>
      <c r="J9" s="34">
        <v>0.9</v>
      </c>
      <c r="K9" s="29">
        <v>1</v>
      </c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7">
        <f t="shared" si="0"/>
        <v>0.97428571428571431</v>
      </c>
      <c r="R9" s="35">
        <f t="shared" si="1"/>
        <v>3.3806170189140658E-2</v>
      </c>
    </row>
    <row r="10" spans="1:18" x14ac:dyDescent="0.35">
      <c r="A10" s="22" t="s">
        <v>28</v>
      </c>
      <c r="B10" s="4" t="s">
        <v>24</v>
      </c>
      <c r="C10" s="29">
        <v>0.96</v>
      </c>
      <c r="D10" s="29">
        <v>0.96</v>
      </c>
      <c r="E10" s="33">
        <v>0.98</v>
      </c>
      <c r="F10" s="34">
        <v>0.98</v>
      </c>
      <c r="G10" s="29">
        <v>0.96</v>
      </c>
      <c r="H10" s="29">
        <v>0.96</v>
      </c>
      <c r="I10" s="33">
        <v>1</v>
      </c>
      <c r="J10" s="34">
        <v>1</v>
      </c>
      <c r="K10" s="29">
        <v>0.88</v>
      </c>
      <c r="L10" s="29">
        <v>0.88</v>
      </c>
      <c r="M10" s="29">
        <v>0.94</v>
      </c>
      <c r="N10" s="29">
        <v>0.94</v>
      </c>
      <c r="O10" s="29">
        <v>1</v>
      </c>
      <c r="P10" s="29">
        <v>1</v>
      </c>
      <c r="Q10" s="7">
        <f t="shared" si="0"/>
        <v>0.96</v>
      </c>
      <c r="R10" s="35">
        <f t="shared" si="1"/>
        <v>3.7237973450050511E-2</v>
      </c>
    </row>
    <row r="11" spans="1:18" x14ac:dyDescent="0.35">
      <c r="A11" s="22"/>
      <c r="B11" s="5" t="s">
        <v>18</v>
      </c>
      <c r="C11" s="29">
        <v>0.94</v>
      </c>
      <c r="D11" s="29">
        <v>0.94</v>
      </c>
      <c r="E11" s="33">
        <v>0.98</v>
      </c>
      <c r="F11" s="34">
        <v>0.98</v>
      </c>
      <c r="G11" s="29">
        <v>0.9</v>
      </c>
      <c r="H11" s="29">
        <v>0.9</v>
      </c>
      <c r="I11" s="33">
        <v>0.74</v>
      </c>
      <c r="J11" s="34">
        <v>0.74</v>
      </c>
      <c r="K11" s="29">
        <v>0.96</v>
      </c>
      <c r="L11" s="29">
        <v>0.96</v>
      </c>
      <c r="M11" s="29">
        <v>0.94</v>
      </c>
      <c r="N11" s="29">
        <v>0.94</v>
      </c>
      <c r="O11" s="29">
        <v>0.9</v>
      </c>
      <c r="P11" s="29">
        <v>0.9</v>
      </c>
      <c r="Q11" s="7">
        <f t="shared" si="0"/>
        <v>0.9085714285714287</v>
      </c>
      <c r="R11" s="35">
        <f t="shared" si="1"/>
        <v>7.1447616508613518E-2</v>
      </c>
    </row>
    <row r="1048573" spans="3:4" x14ac:dyDescent="0.35">
      <c r="C1048573" s="30"/>
      <c r="D1048573" s="30"/>
    </row>
  </sheetData>
  <mergeCells count="78">
    <mergeCell ref="I3:J3"/>
    <mergeCell ref="I8:J8"/>
    <mergeCell ref="I7:J7"/>
    <mergeCell ref="I6:J6"/>
    <mergeCell ref="I5:J5"/>
    <mergeCell ref="I4:J4"/>
    <mergeCell ref="O10:P10"/>
    <mergeCell ref="O11:P11"/>
    <mergeCell ref="A2:B2"/>
    <mergeCell ref="M10:N10"/>
    <mergeCell ref="M11:N11"/>
    <mergeCell ref="O3:P3"/>
    <mergeCell ref="O4:P4"/>
    <mergeCell ref="O5:P5"/>
    <mergeCell ref="O6:P6"/>
    <mergeCell ref="O7:P7"/>
    <mergeCell ref="O8:P8"/>
    <mergeCell ref="O9:P9"/>
    <mergeCell ref="I11:J11"/>
    <mergeCell ref="I10:J10"/>
    <mergeCell ref="I9:J9"/>
    <mergeCell ref="K8:L8"/>
    <mergeCell ref="K9:L9"/>
    <mergeCell ref="M5:N5"/>
    <mergeCell ref="M6:N6"/>
    <mergeCell ref="M7:N7"/>
    <mergeCell ref="M8:N8"/>
    <mergeCell ref="M9:N9"/>
    <mergeCell ref="K5:L5"/>
    <mergeCell ref="K6:L6"/>
    <mergeCell ref="K7:L7"/>
    <mergeCell ref="K10:L10"/>
    <mergeCell ref="K11:L11"/>
    <mergeCell ref="G10:H10"/>
    <mergeCell ref="G11:H11"/>
    <mergeCell ref="E10:F10"/>
    <mergeCell ref="E11:F11"/>
    <mergeCell ref="G3:H3"/>
    <mergeCell ref="G4:H4"/>
    <mergeCell ref="G5:H5"/>
    <mergeCell ref="G6:H6"/>
    <mergeCell ref="G7:H7"/>
    <mergeCell ref="G8:H8"/>
    <mergeCell ref="G9:H9"/>
    <mergeCell ref="E5:F5"/>
    <mergeCell ref="E6:F6"/>
    <mergeCell ref="E7:F7"/>
    <mergeCell ref="E8:F8"/>
    <mergeCell ref="E9:F9"/>
    <mergeCell ref="C1048573:D1048573"/>
    <mergeCell ref="C7:D7"/>
    <mergeCell ref="C8:D8"/>
    <mergeCell ref="C9:D9"/>
    <mergeCell ref="C10:D10"/>
    <mergeCell ref="C11:D11"/>
    <mergeCell ref="A5:B5"/>
    <mergeCell ref="A6:A9"/>
    <mergeCell ref="A10:A11"/>
    <mergeCell ref="C3:D3"/>
    <mergeCell ref="C4:D4"/>
    <mergeCell ref="C5:D5"/>
    <mergeCell ref="C6:D6"/>
    <mergeCell ref="A1:R1"/>
    <mergeCell ref="M2:N2"/>
    <mergeCell ref="O2:P2"/>
    <mergeCell ref="A3:B3"/>
    <mergeCell ref="A4:B4"/>
    <mergeCell ref="E3:F3"/>
    <mergeCell ref="E4:F4"/>
    <mergeCell ref="M3:N3"/>
    <mergeCell ref="M4:N4"/>
    <mergeCell ref="C2:D2"/>
    <mergeCell ref="E2:F2"/>
    <mergeCell ref="G2:H2"/>
    <mergeCell ref="I2:J2"/>
    <mergeCell ref="K2:L2"/>
    <mergeCell ref="K3:L3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Statistics</vt:lpstr>
      <vt:lpstr>Graph Coefficients Full</vt:lpstr>
      <vt:lpstr>GOF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2021-12-18T23:51:28Z</dcterms:modified>
</cp:coreProperties>
</file>