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Disnet_ERGM\Data\new\"/>
    </mc:Choice>
  </mc:AlternateContent>
  <xr:revisionPtr revIDLastSave="0" documentId="13_ncr:1_{0D2C1BB7-DD71-4095-8DEA-9A4C62E239F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Basic Statistics" sheetId="1" r:id="rId1"/>
    <sheet name="Graph Coefficients Full" sheetId="2" r:id="rId2"/>
    <sheet name="GOF Full" sheetId="3" r:id="rId3"/>
    <sheet name="Ablation 1" sheetId="4" r:id="rId4"/>
    <sheet name="GOF 1" sheetId="8" r:id="rId5"/>
    <sheet name="Ablation 2" sheetId="5" r:id="rId6"/>
    <sheet name="GOF 2" sheetId="9" r:id="rId7"/>
    <sheet name="Ablation 3" sheetId="6" r:id="rId8"/>
    <sheet name="GOF 3" sheetId="10" r:id="rId9"/>
    <sheet name="Ablation 4" sheetId="7" r:id="rId10"/>
    <sheet name="GOF4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7" l="1"/>
  <c r="R7" i="7"/>
  <c r="R8" i="7"/>
  <c r="R9" i="7"/>
  <c r="R10" i="7"/>
  <c r="R11" i="7"/>
  <c r="R12" i="7"/>
  <c r="R13" i="7"/>
  <c r="R14" i="7"/>
  <c r="R5" i="7"/>
  <c r="Q6" i="7"/>
  <c r="Q7" i="7"/>
  <c r="Q8" i="7"/>
  <c r="Q9" i="7"/>
  <c r="Q10" i="7"/>
  <c r="Q11" i="7"/>
  <c r="Q12" i="7"/>
  <c r="Q13" i="7"/>
  <c r="Q14" i="7"/>
  <c r="Q5" i="7"/>
  <c r="R6" i="6"/>
  <c r="R7" i="6"/>
  <c r="R8" i="6"/>
  <c r="R9" i="6"/>
  <c r="R10" i="6"/>
  <c r="R11" i="6"/>
  <c r="R5" i="6"/>
  <c r="R6" i="5"/>
  <c r="R7" i="5"/>
  <c r="R8" i="5"/>
  <c r="R9" i="5"/>
  <c r="R10" i="5"/>
  <c r="R11" i="5"/>
  <c r="R12" i="5"/>
  <c r="R13" i="5"/>
  <c r="R14" i="5"/>
  <c r="R15" i="5"/>
  <c r="R5" i="5"/>
  <c r="R6" i="4"/>
  <c r="R7" i="4"/>
  <c r="R8" i="4"/>
  <c r="R9" i="4"/>
  <c r="R10" i="4"/>
  <c r="R11" i="4"/>
  <c r="R12" i="4"/>
  <c r="R13" i="4"/>
  <c r="R14" i="4"/>
  <c r="R15" i="4"/>
  <c r="R5" i="4"/>
  <c r="R6" i="2"/>
  <c r="R7" i="2"/>
  <c r="R8" i="2"/>
  <c r="R9" i="2"/>
  <c r="R10" i="2"/>
  <c r="R11" i="2"/>
  <c r="R12" i="2"/>
  <c r="R13" i="2"/>
  <c r="R14" i="2"/>
  <c r="R15" i="2"/>
  <c r="R16" i="2"/>
  <c r="R5" i="2"/>
  <c r="Q6" i="6"/>
  <c r="Q7" i="6"/>
  <c r="Q8" i="6"/>
  <c r="Q9" i="6"/>
  <c r="Q10" i="6"/>
  <c r="Q11" i="6"/>
  <c r="Q5" i="6"/>
  <c r="Q6" i="5"/>
  <c r="Q7" i="5"/>
  <c r="Q8" i="5"/>
  <c r="Q9" i="5"/>
  <c r="Q10" i="5"/>
  <c r="Q11" i="5"/>
  <c r="Q12" i="5"/>
  <c r="Q13" i="5"/>
  <c r="Q14" i="5"/>
  <c r="Q15" i="5"/>
  <c r="Q5" i="5"/>
  <c r="Q6" i="4"/>
  <c r="Q7" i="4"/>
  <c r="Q8" i="4"/>
  <c r="Q9" i="4"/>
  <c r="Q10" i="4"/>
  <c r="Q11" i="4"/>
  <c r="Q12" i="4"/>
  <c r="Q13" i="4"/>
  <c r="Q14" i="4"/>
  <c r="Q15" i="4"/>
  <c r="Q5" i="4"/>
  <c r="Q10" i="11"/>
  <c r="R10" i="11" s="1"/>
  <c r="Q9" i="11"/>
  <c r="R9" i="11" s="1"/>
  <c r="Q8" i="11"/>
  <c r="R8" i="11" s="1"/>
  <c r="Q7" i="11"/>
  <c r="R7" i="11" s="1"/>
  <c r="Q6" i="11"/>
  <c r="R6" i="11" s="1"/>
  <c r="Q5" i="11"/>
  <c r="R5" i="11" s="1"/>
  <c r="Q4" i="11"/>
  <c r="R4" i="11" s="1"/>
  <c r="Q3" i="11"/>
  <c r="R3" i="11" s="1"/>
  <c r="Q7" i="10"/>
  <c r="R7" i="10" s="1"/>
  <c r="Q6" i="10"/>
  <c r="R6" i="10" s="1"/>
  <c r="Q5" i="10"/>
  <c r="R5" i="10" s="1"/>
  <c r="Q4" i="10"/>
  <c r="R4" i="10" s="1"/>
  <c r="Q3" i="10"/>
  <c r="R3" i="10" s="1"/>
  <c r="Q11" i="9"/>
  <c r="R11" i="9" s="1"/>
  <c r="Q10" i="9"/>
  <c r="R10" i="9" s="1"/>
  <c r="Q9" i="9"/>
  <c r="R9" i="9" s="1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Q11" i="8"/>
  <c r="R11" i="8" s="1"/>
  <c r="Q10" i="8"/>
  <c r="R10" i="8" s="1"/>
  <c r="Q9" i="8"/>
  <c r="R9" i="8" s="1"/>
  <c r="Q8" i="8"/>
  <c r="R8" i="8" s="1"/>
  <c r="Q7" i="8"/>
  <c r="R7" i="8" s="1"/>
  <c r="Q6" i="8"/>
  <c r="R6" i="8" s="1"/>
  <c r="Q5" i="8"/>
  <c r="R5" i="8" s="1"/>
  <c r="Q4" i="8"/>
  <c r="R4" i="8" s="1"/>
  <c r="Q3" i="8"/>
  <c r="R3" i="8" s="1"/>
  <c r="Q6" i="2"/>
  <c r="Q7" i="2"/>
  <c r="Q8" i="2"/>
  <c r="Q9" i="2"/>
  <c r="Q10" i="2"/>
  <c r="Q11" i="2"/>
  <c r="Q12" i="2"/>
  <c r="Q13" i="2"/>
  <c r="Q14" i="2"/>
  <c r="Q15" i="2"/>
  <c r="Q16" i="2"/>
  <c r="Q5" i="2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3" i="3"/>
  <c r="R3" i="3" s="1"/>
</calcChain>
</file>

<file path=xl/sharedStrings.xml><?xml version="1.0" encoding="utf-8"?>
<sst xmlns="http://schemas.openxmlformats.org/spreadsheetml/2006/main" count="434" uniqueCount="42">
  <si>
    <t>Graph Basic Info 1</t>
  </si>
  <si>
    <t># nodes</t>
  </si>
  <si>
    <t># edges</t>
  </si>
  <si>
    <t># triangles</t>
  </si>
  <si>
    <t>transitivity</t>
  </si>
  <si>
    <t>avg. clustering coeff</t>
  </si>
  <si>
    <t>Graph Model Coefficients Over 7 Time Periods</t>
  </si>
  <si>
    <t>Log-odds</t>
  </si>
  <si>
    <t>Input Variables</t>
  </si>
  <si>
    <t>Disease Categories</t>
  </si>
  <si>
    <t>Edges</t>
  </si>
  <si>
    <t>Prevalence</t>
  </si>
  <si>
    <t>Cost Support</t>
  </si>
  <si>
    <t>Chronic Indicator</t>
  </si>
  <si>
    <t>Respiratory System Disorders</t>
  </si>
  <si>
    <t xml:space="preserve">Mental/Behavioral Disorders </t>
  </si>
  <si>
    <t>Miscellaneous</t>
  </si>
  <si>
    <t>Circulatory System Disorders</t>
  </si>
  <si>
    <t>Endocrine/Nutritional/Metabolic Diseases</t>
  </si>
  <si>
    <t>Chronic</t>
  </si>
  <si>
    <t>***</t>
  </si>
  <si>
    <t>GOF P-Value ( Higher = Better)</t>
  </si>
  <si>
    <t>Avg</t>
  </si>
  <si>
    <t>AIC</t>
  </si>
  <si>
    <t>BIC</t>
  </si>
  <si>
    <t>Model Metrics</t>
  </si>
  <si>
    <t>Acute</t>
  </si>
  <si>
    <t>.</t>
  </si>
  <si>
    <t>Standard Deviation</t>
  </si>
  <si>
    <t>Std</t>
  </si>
  <si>
    <t>Chorinc Indicator</t>
  </si>
  <si>
    <t>Graph Model Coefficients Over 7 Time Periods (w/o Prevalence)</t>
  </si>
  <si>
    <t>*</t>
  </si>
  <si>
    <t>**</t>
  </si>
  <si>
    <t>Average</t>
  </si>
  <si>
    <t>GOF P-Value ( Higher = Better, w/o Prevalence)</t>
  </si>
  <si>
    <t>Graph Model Coefficients Over 7 Time Periods (w/o Cost Support)</t>
  </si>
  <si>
    <t>GOF P-Value ( Higher = Better, w/o Cost Support)</t>
  </si>
  <si>
    <t>Graph Model Coefficients Over 7 Time Periods (w/o Category)</t>
  </si>
  <si>
    <t>GOF P-Value ( Higher = Better, w/o Category)</t>
  </si>
  <si>
    <t>Graph Model Coefficients Over 7 Time Periods (w/o Chronic Indicator)</t>
  </si>
  <si>
    <t>GOF P-Value ( Higher = Better, w/o Chronic Indicator)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</si>
</sst>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/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260" zoomScaleNormal="260" workbookViewId="0">
      <selection activeCell="A18" sqref="A18"/>
    </sheetView>
  </sheetViews>
  <sheetFormatPr defaultRowHeight="14.5" x14ac:dyDescent="0.35"/>
  <cols>
    <col min="4" max="4" width="9.36328125" bestFit="1" customWidth="1"/>
    <col min="5" max="5" width="9.54296875" bestFit="1" customWidth="1"/>
    <col min="6" max="6" width="17.453125" bestFit="1" customWidth="1"/>
  </cols>
  <sheetData>
    <row r="1" spans="1:11" x14ac:dyDescent="0.35">
      <c r="A1" s="9" t="s">
        <v>0</v>
      </c>
      <c r="B1" s="9"/>
      <c r="C1" s="9"/>
      <c r="D1" s="9"/>
      <c r="E1" s="9"/>
      <c r="F1" s="9"/>
      <c r="G1" s="1"/>
      <c r="H1" s="1"/>
      <c r="I1" s="1"/>
      <c r="J1" s="1"/>
      <c r="K1" s="1"/>
    </row>
    <row r="2" spans="1:11" x14ac:dyDescent="0.35">
      <c r="A2" s="9"/>
      <c r="B2" s="9"/>
      <c r="C2" s="9"/>
      <c r="D2" s="9"/>
      <c r="E2" s="9"/>
      <c r="F2" s="9"/>
      <c r="G2" s="1"/>
      <c r="H2" s="1"/>
      <c r="I2" s="1"/>
      <c r="J2" s="1"/>
      <c r="K2" s="1"/>
    </row>
    <row r="3" spans="1:11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1" x14ac:dyDescent="0.35">
      <c r="A4">
        <v>20181</v>
      </c>
      <c r="B4">
        <v>1198</v>
      </c>
      <c r="C4">
        <v>1058</v>
      </c>
      <c r="D4">
        <v>374</v>
      </c>
      <c r="E4">
        <v>0.51848399999999994</v>
      </c>
      <c r="F4">
        <v>0.172426</v>
      </c>
    </row>
    <row r="5" spans="1:11" x14ac:dyDescent="0.35">
      <c r="A5">
        <v>20182</v>
      </c>
      <c r="B5">
        <v>1211</v>
      </c>
      <c r="C5">
        <v>1095</v>
      </c>
      <c r="D5">
        <v>381</v>
      </c>
      <c r="E5">
        <v>0.486591</v>
      </c>
      <c r="F5">
        <v>0.18107400000000001</v>
      </c>
    </row>
    <row r="6" spans="1:11" x14ac:dyDescent="0.35">
      <c r="A6">
        <v>20191</v>
      </c>
      <c r="B6">
        <v>1253</v>
      </c>
      <c r="C6">
        <v>1197</v>
      </c>
      <c r="D6">
        <v>648</v>
      </c>
      <c r="E6">
        <v>0.54408100000000004</v>
      </c>
      <c r="F6">
        <v>0.184035</v>
      </c>
    </row>
    <row r="7" spans="1:11" x14ac:dyDescent="0.35">
      <c r="A7">
        <v>20192</v>
      </c>
      <c r="B7">
        <v>1295</v>
      </c>
      <c r="C7">
        <v>1255</v>
      </c>
      <c r="D7">
        <v>755</v>
      </c>
      <c r="E7">
        <v>0.55760699999999996</v>
      </c>
      <c r="F7">
        <v>0.17331299999999999</v>
      </c>
    </row>
    <row r="8" spans="1:11" x14ac:dyDescent="0.35">
      <c r="A8">
        <v>20201</v>
      </c>
      <c r="B8">
        <v>1288</v>
      </c>
      <c r="C8">
        <v>1301</v>
      </c>
      <c r="D8">
        <v>868</v>
      </c>
      <c r="E8">
        <v>0.55629099999999998</v>
      </c>
      <c r="F8">
        <v>0.18390899999999999</v>
      </c>
    </row>
    <row r="9" spans="1:11" x14ac:dyDescent="0.35">
      <c r="A9">
        <v>20202</v>
      </c>
      <c r="B9">
        <v>1333</v>
      </c>
      <c r="C9">
        <v>1257</v>
      </c>
      <c r="D9">
        <v>515</v>
      </c>
      <c r="E9">
        <v>0.48523899999999998</v>
      </c>
      <c r="F9">
        <v>0.184166</v>
      </c>
    </row>
    <row r="10" spans="1:11" x14ac:dyDescent="0.35">
      <c r="A10">
        <v>20211</v>
      </c>
      <c r="B10">
        <v>1374</v>
      </c>
      <c r="C10">
        <v>1256</v>
      </c>
      <c r="D10">
        <v>448</v>
      </c>
      <c r="E10">
        <v>0.45313599999999998</v>
      </c>
      <c r="F10">
        <v>0.16905100000000001</v>
      </c>
    </row>
  </sheetData>
  <mergeCells count="1">
    <mergeCell ref="A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3970-BF9F-4A66-A30E-66BF740359BE}">
  <dimension ref="A1:R14"/>
  <sheetViews>
    <sheetView zoomScale="130" zoomScaleNormal="130" workbookViewId="0">
      <selection activeCell="A3" sqref="A3:B4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3" width="9.08984375" bestFit="1" customWidth="1"/>
    <col min="4" max="4" width="3.81640625" bestFit="1" customWidth="1"/>
    <col min="5" max="5" width="9.08984375" bestFit="1" customWidth="1"/>
    <col min="6" max="6" width="3.81640625" bestFit="1" customWidth="1"/>
    <col min="7" max="7" width="9.08984375" bestFit="1" customWidth="1"/>
    <col min="8" max="8" width="3.81640625" bestFit="1" customWidth="1"/>
    <col min="9" max="9" width="9.08984375" bestFit="1" customWidth="1"/>
    <col min="10" max="10" width="3.81640625" bestFit="1" customWidth="1"/>
    <col min="11" max="11" width="9.08984375" bestFit="1" customWidth="1"/>
    <col min="12" max="12" width="3.81640625" bestFit="1" customWidth="1"/>
    <col min="13" max="13" width="9.08984375" bestFit="1" customWidth="1"/>
    <col min="14" max="14" width="3.81640625" bestFit="1" customWidth="1"/>
    <col min="15" max="15" width="9.08984375" bestFit="1" customWidth="1"/>
    <col min="16" max="16" width="3.81640625" bestFit="1" customWidth="1"/>
    <col min="17" max="17" width="17.1796875" bestFit="1" customWidth="1"/>
    <col min="18" max="18" width="9.26953125" bestFit="1" customWidth="1"/>
  </cols>
  <sheetData>
    <row r="1" spans="1:18" x14ac:dyDescent="0.35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5">
      <c r="A3" s="10" t="s">
        <v>8</v>
      </c>
      <c r="B3" s="10"/>
      <c r="C3" s="10" t="s">
        <v>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5">
      <c r="A4" s="10"/>
      <c r="B4" s="10"/>
      <c r="C4" s="15">
        <v>201801</v>
      </c>
      <c r="D4" s="15"/>
      <c r="E4" s="15">
        <v>201802</v>
      </c>
      <c r="F4" s="15"/>
      <c r="G4" s="15">
        <v>201901</v>
      </c>
      <c r="H4" s="15"/>
      <c r="I4" s="15">
        <v>201902</v>
      </c>
      <c r="J4" s="15"/>
      <c r="K4" s="15">
        <v>202001</v>
      </c>
      <c r="L4" s="15"/>
      <c r="M4" s="15">
        <v>202002</v>
      </c>
      <c r="N4" s="15"/>
      <c r="O4" s="15">
        <v>202101</v>
      </c>
      <c r="P4" s="15"/>
      <c r="Q4" s="19" t="s">
        <v>28</v>
      </c>
      <c r="R4" s="19" t="s">
        <v>34</v>
      </c>
    </row>
    <row r="5" spans="1:18" x14ac:dyDescent="0.35">
      <c r="A5" s="16" t="s">
        <v>10</v>
      </c>
      <c r="B5" s="16"/>
      <c r="C5" s="3">
        <v>-7.1230000000000002</v>
      </c>
      <c r="D5" s="3" t="s">
        <v>20</v>
      </c>
      <c r="E5" s="3">
        <v>-7.1159999999999997</v>
      </c>
      <c r="F5" s="3" t="s">
        <v>20</v>
      </c>
      <c r="G5" s="3">
        <v>-7.1050000000000004</v>
      </c>
      <c r="H5" s="3" t="s">
        <v>20</v>
      </c>
      <c r="I5" s="3">
        <v>-7.4219999999999997</v>
      </c>
      <c r="J5" s="3" t="s">
        <v>20</v>
      </c>
      <c r="K5" s="3">
        <v>-7.2960000000000003</v>
      </c>
      <c r="L5" s="3" t="s">
        <v>20</v>
      </c>
      <c r="M5" s="3">
        <v>-7.1550000000000002</v>
      </c>
      <c r="N5" s="3" t="s">
        <v>20</v>
      </c>
      <c r="O5" s="3">
        <v>-7.4219999999999997</v>
      </c>
      <c r="P5" s="3" t="s">
        <v>20</v>
      </c>
      <c r="Q5" s="4">
        <f>_xlfn.STDEV.P(C5,E5,G5,I5,K5,M5,O5)</f>
        <v>0.1329118167071992</v>
      </c>
      <c r="R5" s="3">
        <f>AVERAGE(C5,E5,G5,I5,K5,M5,O5)</f>
        <v>-7.2341428571428574</v>
      </c>
    </row>
    <row r="6" spans="1:18" x14ac:dyDescent="0.35">
      <c r="A6" s="16" t="s">
        <v>11</v>
      </c>
      <c r="B6" s="16"/>
      <c r="C6" s="3">
        <v>2.12E-5</v>
      </c>
      <c r="D6" s="3" t="s">
        <v>20</v>
      </c>
      <c r="E6" s="3">
        <v>2.2819999999999998E-5</v>
      </c>
      <c r="F6" s="3" t="s">
        <v>20</v>
      </c>
      <c r="G6" s="3">
        <v>2.3349999999999998E-5</v>
      </c>
      <c r="H6" s="3" t="s">
        <v>20</v>
      </c>
      <c r="I6" s="3">
        <v>2.4119999999999999E-5</v>
      </c>
      <c r="J6" s="3" t="s">
        <v>20</v>
      </c>
      <c r="K6" s="3">
        <v>2.6080000000000001E-5</v>
      </c>
      <c r="L6" s="3" t="s">
        <v>20</v>
      </c>
      <c r="M6" s="3">
        <v>2.3600000000000001E-5</v>
      </c>
      <c r="N6" s="3" t="s">
        <v>20</v>
      </c>
      <c r="O6" s="3">
        <v>2.12E-5</v>
      </c>
      <c r="P6" s="3" t="s">
        <v>20</v>
      </c>
      <c r="Q6" s="4">
        <f t="shared" ref="Q6:Q14" si="0">_xlfn.STDEV.P(C6,E6,G6,I6,K6,M6,O6)</f>
        <v>1.5796731772549587E-6</v>
      </c>
      <c r="R6" s="3">
        <f t="shared" ref="R6:R14" si="1">AVERAGE(C6,E6,G6,I6,K6,M6,O6)</f>
        <v>2.3195714285714287E-5</v>
      </c>
    </row>
    <row r="7" spans="1:18" x14ac:dyDescent="0.35">
      <c r="A7" s="16" t="s">
        <v>12</v>
      </c>
      <c r="B7" s="16"/>
      <c r="C7" s="3">
        <v>1.3939999999999999</v>
      </c>
      <c r="D7" s="3" t="s">
        <v>20</v>
      </c>
      <c r="E7" s="3">
        <v>1.2649999999999999</v>
      </c>
      <c r="F7" s="3" t="s">
        <v>20</v>
      </c>
      <c r="G7" s="3">
        <v>1.4970000000000001</v>
      </c>
      <c r="H7" s="3" t="s">
        <v>20</v>
      </c>
      <c r="I7" s="3">
        <v>1.952</v>
      </c>
      <c r="J7" s="3" t="s">
        <v>20</v>
      </c>
      <c r="K7" s="3">
        <v>1.94</v>
      </c>
      <c r="L7" s="3" t="s">
        <v>20</v>
      </c>
      <c r="M7" s="3">
        <v>1.2310000000000001</v>
      </c>
      <c r="N7" s="3" t="s">
        <v>20</v>
      </c>
      <c r="O7" s="3">
        <v>0.9244</v>
      </c>
      <c r="P7" s="3" t="s">
        <v>20</v>
      </c>
      <c r="Q7" s="4">
        <f t="shared" si="0"/>
        <v>0.34958812383507953</v>
      </c>
      <c r="R7" s="3">
        <f t="shared" si="1"/>
        <v>1.4576285714285715</v>
      </c>
    </row>
    <row r="8" spans="1:18" x14ac:dyDescent="0.35">
      <c r="A8" s="13" t="s">
        <v>9</v>
      </c>
      <c r="B8" s="2" t="s">
        <v>14</v>
      </c>
      <c r="C8" s="3">
        <v>6.5159999999999996E-2</v>
      </c>
      <c r="D8" s="3" t="s">
        <v>20</v>
      </c>
      <c r="E8" s="3">
        <v>-2.069E-2</v>
      </c>
      <c r="F8" s="3" t="s">
        <v>33</v>
      </c>
      <c r="G8" s="3">
        <v>-0.1469</v>
      </c>
      <c r="H8" s="3" t="s">
        <v>20</v>
      </c>
      <c r="I8" s="3">
        <v>-0.21690000000000001</v>
      </c>
      <c r="J8" s="3" t="s">
        <v>20</v>
      </c>
      <c r="K8" s="3">
        <v>-0.22500000000000001</v>
      </c>
      <c r="L8" s="3" t="s">
        <v>20</v>
      </c>
      <c r="M8" s="3">
        <v>0.123</v>
      </c>
      <c r="N8" s="3" t="s">
        <v>20</v>
      </c>
      <c r="O8" s="3">
        <v>1.6660000000000001E-2</v>
      </c>
      <c r="P8" s="3" t="s">
        <v>33</v>
      </c>
      <c r="Q8" s="4">
        <f t="shared" si="0"/>
        <v>0.12869493529828036</v>
      </c>
      <c r="R8" s="3">
        <f t="shared" si="1"/>
        <v>-5.7809999999999993E-2</v>
      </c>
    </row>
    <row r="9" spans="1:18" x14ac:dyDescent="0.35">
      <c r="A9" s="13"/>
      <c r="B9" s="2" t="s">
        <v>15</v>
      </c>
      <c r="C9" s="3">
        <v>-0.24360000000000001</v>
      </c>
      <c r="D9" s="3" t="s">
        <v>20</v>
      </c>
      <c r="E9" s="3">
        <v>-0.34150000000000003</v>
      </c>
      <c r="F9" s="3" t="s">
        <v>20</v>
      </c>
      <c r="G9" s="3">
        <v>-0.31919999999999998</v>
      </c>
      <c r="H9" s="3" t="s">
        <v>20</v>
      </c>
      <c r="I9" s="3">
        <v>-0.14879999999999999</v>
      </c>
      <c r="J9" s="3" t="s">
        <v>20</v>
      </c>
      <c r="K9" s="3">
        <v>-9.3450000000000005E-2</v>
      </c>
      <c r="L9" s="3" t="s">
        <v>20</v>
      </c>
      <c r="M9" s="3">
        <v>-1.651E-2</v>
      </c>
      <c r="N9" s="3" t="s">
        <v>32</v>
      </c>
      <c r="O9" s="3">
        <v>-0.23910000000000001</v>
      </c>
      <c r="P9" s="3" t="s">
        <v>20</v>
      </c>
      <c r="Q9" s="4">
        <f t="shared" si="0"/>
        <v>0.11039080971434051</v>
      </c>
      <c r="R9" s="3">
        <f t="shared" si="1"/>
        <v>-0.20030857142857147</v>
      </c>
    </row>
    <row r="10" spans="1:18" x14ac:dyDescent="0.35">
      <c r="A10" s="13"/>
      <c r="B10" s="2" t="s">
        <v>17</v>
      </c>
      <c r="C10" s="3">
        <v>0.2051</v>
      </c>
      <c r="D10" s="3" t="s">
        <v>20</v>
      </c>
      <c r="E10" s="3">
        <v>0.28999999999999998</v>
      </c>
      <c r="F10" s="3" t="s">
        <v>20</v>
      </c>
      <c r="G10" s="3">
        <v>0.17560000000000001</v>
      </c>
      <c r="H10" s="3" t="s">
        <v>20</v>
      </c>
      <c r="I10" s="3">
        <v>0.26600000000000001</v>
      </c>
      <c r="J10" s="3" t="s">
        <v>20</v>
      </c>
      <c r="K10" s="3">
        <v>0.11360000000000001</v>
      </c>
      <c r="L10" s="3" t="s">
        <v>20</v>
      </c>
      <c r="M10" s="3">
        <v>0.18509999999999999</v>
      </c>
      <c r="N10" s="3" t="s">
        <v>20</v>
      </c>
      <c r="O10" s="3">
        <v>0.1195</v>
      </c>
      <c r="P10" s="3" t="s">
        <v>20</v>
      </c>
      <c r="Q10" s="4">
        <f t="shared" si="0"/>
        <v>6.2052992494730036E-2</v>
      </c>
      <c r="R10" s="3">
        <f t="shared" si="1"/>
        <v>0.19355714285714284</v>
      </c>
    </row>
    <row r="11" spans="1:18" x14ac:dyDescent="0.35">
      <c r="A11" s="13"/>
      <c r="B11" s="2" t="s">
        <v>18</v>
      </c>
      <c r="C11" s="3">
        <v>0.28299999999999997</v>
      </c>
      <c r="D11" s="3" t="s">
        <v>20</v>
      </c>
      <c r="E11" s="3">
        <v>0.23630000000000001</v>
      </c>
      <c r="F11" s="3" t="s">
        <v>20</v>
      </c>
      <c r="G11" s="3">
        <v>0.12</v>
      </c>
      <c r="H11" s="3" t="s">
        <v>20</v>
      </c>
      <c r="I11" s="3">
        <v>0.3085</v>
      </c>
      <c r="J11" s="3" t="s">
        <v>20</v>
      </c>
      <c r="K11" s="3">
        <v>0.1618</v>
      </c>
      <c r="L11" s="3" t="s">
        <v>20</v>
      </c>
      <c r="M11" s="3">
        <v>0.25080000000000002</v>
      </c>
      <c r="N11" s="3" t="s">
        <v>20</v>
      </c>
      <c r="O11" s="3">
        <v>0.191</v>
      </c>
      <c r="P11" s="3" t="s">
        <v>20</v>
      </c>
      <c r="Q11" s="4">
        <f t="shared" si="0"/>
        <v>6.2364429291193957E-2</v>
      </c>
      <c r="R11" s="3">
        <f t="shared" si="1"/>
        <v>0.22162857142857142</v>
      </c>
    </row>
    <row r="12" spans="1:18" x14ac:dyDescent="0.35">
      <c r="A12" s="13"/>
      <c r="B12" s="2" t="s">
        <v>16</v>
      </c>
      <c r="C12" s="3">
        <v>-1.6639999999999999E-2</v>
      </c>
      <c r="D12" s="3" t="s">
        <v>20</v>
      </c>
      <c r="E12" s="3">
        <v>6.6799999999999998E-2</v>
      </c>
      <c r="F12" s="3" t="s">
        <v>20</v>
      </c>
      <c r="G12" s="3">
        <v>8.8299999999999993E-3</v>
      </c>
      <c r="H12" s="3" t="s">
        <v>33</v>
      </c>
      <c r="I12" s="3">
        <v>0.13339999999999999</v>
      </c>
      <c r="J12" s="3" t="s">
        <v>20</v>
      </c>
      <c r="K12" s="3">
        <v>1.039E-2</v>
      </c>
      <c r="L12" s="3" t="s">
        <v>20</v>
      </c>
      <c r="M12" s="3">
        <v>3.9390000000000001E-2</v>
      </c>
      <c r="N12" s="3" t="s">
        <v>20</v>
      </c>
      <c r="O12" s="3">
        <v>1.18E-2</v>
      </c>
      <c r="P12" s="3" t="s">
        <v>20</v>
      </c>
      <c r="Q12" s="4">
        <f t="shared" si="0"/>
        <v>4.659403439085659E-2</v>
      </c>
      <c r="R12" s="3">
        <f t="shared" si="1"/>
        <v>3.6281428571428569E-2</v>
      </c>
    </row>
    <row r="13" spans="1:18" x14ac:dyDescent="0.35">
      <c r="A13" s="14" t="s">
        <v>25</v>
      </c>
      <c r="B13" s="2" t="s">
        <v>23</v>
      </c>
      <c r="C13" s="16">
        <v>15672</v>
      </c>
      <c r="D13" s="16"/>
      <c r="E13" s="16">
        <v>16206</v>
      </c>
      <c r="F13" s="16"/>
      <c r="G13" s="16">
        <v>17605</v>
      </c>
      <c r="H13" s="16"/>
      <c r="I13" s="16">
        <v>18247</v>
      </c>
      <c r="J13" s="16"/>
      <c r="K13" s="16">
        <v>18833</v>
      </c>
      <c r="L13" s="16"/>
      <c r="M13" s="16">
        <v>18653</v>
      </c>
      <c r="N13" s="16"/>
      <c r="O13" s="16">
        <v>18872</v>
      </c>
      <c r="P13" s="16"/>
      <c r="Q13" s="30">
        <f t="shared" si="0"/>
        <v>1207.919513469506</v>
      </c>
      <c r="R13" s="30">
        <f t="shared" si="1"/>
        <v>17726.857142857141</v>
      </c>
    </row>
    <row r="14" spans="1:18" x14ac:dyDescent="0.35">
      <c r="A14" s="14"/>
      <c r="B14" s="2" t="s">
        <v>24</v>
      </c>
      <c r="C14" s="16">
        <v>15764</v>
      </c>
      <c r="D14" s="16"/>
      <c r="E14" s="16">
        <v>16298</v>
      </c>
      <c r="F14" s="16"/>
      <c r="G14" s="16">
        <v>17698</v>
      </c>
      <c r="H14" s="16"/>
      <c r="I14" s="16">
        <v>18341</v>
      </c>
      <c r="J14" s="16"/>
      <c r="K14" s="16">
        <v>18926</v>
      </c>
      <c r="L14" s="16"/>
      <c r="M14" s="16">
        <v>18747</v>
      </c>
      <c r="N14" s="16"/>
      <c r="O14" s="16">
        <v>18966</v>
      </c>
      <c r="P14" s="16"/>
      <c r="Q14" s="30">
        <f t="shared" si="0"/>
        <v>1208.6489505701338</v>
      </c>
      <c r="R14" s="30">
        <f t="shared" si="1"/>
        <v>17820</v>
      </c>
    </row>
  </sheetData>
  <mergeCells count="29">
    <mergeCell ref="A1:R2"/>
    <mergeCell ref="C3:R3"/>
    <mergeCell ref="O13:P13"/>
    <mergeCell ref="C14:D14"/>
    <mergeCell ref="E14:F14"/>
    <mergeCell ref="G14:H14"/>
    <mergeCell ref="I14:J14"/>
    <mergeCell ref="K14:L14"/>
    <mergeCell ref="M14:N14"/>
    <mergeCell ref="O14:P14"/>
    <mergeCell ref="C13:D13"/>
    <mergeCell ref="E13:F13"/>
    <mergeCell ref="G13:H13"/>
    <mergeCell ref="I13:J13"/>
    <mergeCell ref="K13:L13"/>
    <mergeCell ref="M13:N13"/>
    <mergeCell ref="A5:B5"/>
    <mergeCell ref="A6:B6"/>
    <mergeCell ref="A7:B7"/>
    <mergeCell ref="A8:A12"/>
    <mergeCell ref="A13:A14"/>
    <mergeCell ref="A3:B4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973F4-3EEF-432E-B448-34F96E98EB60}">
  <dimension ref="A1:R10"/>
  <sheetViews>
    <sheetView zoomScale="140" zoomScaleNormal="140" workbookViewId="0">
      <selection activeCell="A2" sqref="A2:B2"/>
    </sheetView>
  </sheetViews>
  <sheetFormatPr defaultRowHeight="14.5" x14ac:dyDescent="0.35"/>
  <cols>
    <col min="2" max="2" width="36.1796875" bestFit="1" customWidth="1"/>
    <col min="3" max="16" width="5.26953125" customWidth="1"/>
  </cols>
  <sheetData>
    <row r="1" spans="1:18" x14ac:dyDescent="0.35">
      <c r="A1" s="11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2"/>
    </row>
    <row r="2" spans="1:18" x14ac:dyDescent="0.35">
      <c r="A2" s="15" t="s">
        <v>8</v>
      </c>
      <c r="B2" s="15"/>
      <c r="C2" s="15">
        <v>201801</v>
      </c>
      <c r="D2" s="15"/>
      <c r="E2" s="15">
        <v>201802</v>
      </c>
      <c r="F2" s="15"/>
      <c r="G2" s="15">
        <v>201901</v>
      </c>
      <c r="H2" s="15"/>
      <c r="I2" s="15">
        <v>201902</v>
      </c>
      <c r="J2" s="15"/>
      <c r="K2" s="15">
        <v>202001</v>
      </c>
      <c r="L2" s="15"/>
      <c r="M2" s="15">
        <v>202002</v>
      </c>
      <c r="N2" s="15"/>
      <c r="O2" s="15">
        <v>202101</v>
      </c>
      <c r="P2" s="15"/>
      <c r="Q2" s="6" t="s">
        <v>22</v>
      </c>
      <c r="R2" s="6" t="s">
        <v>29</v>
      </c>
    </row>
    <row r="3" spans="1:18" x14ac:dyDescent="0.35">
      <c r="A3" s="16" t="s">
        <v>10</v>
      </c>
      <c r="B3" s="16"/>
      <c r="C3" s="17">
        <v>1</v>
      </c>
      <c r="D3" s="17"/>
      <c r="E3" s="17">
        <v>0.86</v>
      </c>
      <c r="F3" s="17"/>
      <c r="G3" s="17">
        <v>0.98</v>
      </c>
      <c r="H3" s="17"/>
      <c r="I3" s="17">
        <v>0.94</v>
      </c>
      <c r="J3" s="17"/>
      <c r="K3" s="17">
        <v>0.96</v>
      </c>
      <c r="L3" s="17"/>
      <c r="M3" s="17">
        <v>0.86</v>
      </c>
      <c r="N3" s="17"/>
      <c r="O3" s="17">
        <v>0.9</v>
      </c>
      <c r="P3" s="17"/>
      <c r="Q3" s="8">
        <f>AVERAGE(C3:P3)</f>
        <v>0.92857142857142871</v>
      </c>
      <c r="R3" s="2">
        <f>_xlfn.STDEV.P(C3:Q3)</f>
        <v>4.8843774277939303E-2</v>
      </c>
    </row>
    <row r="4" spans="1:18" x14ac:dyDescent="0.35">
      <c r="A4" s="16" t="s">
        <v>11</v>
      </c>
      <c r="B4" s="16"/>
      <c r="C4" s="17">
        <v>0.72</v>
      </c>
      <c r="D4" s="17"/>
      <c r="E4" s="17">
        <v>0.96</v>
      </c>
      <c r="F4" s="17"/>
      <c r="G4" s="17">
        <v>0.8</v>
      </c>
      <c r="H4" s="17"/>
      <c r="I4" s="17">
        <v>0.84</v>
      </c>
      <c r="J4" s="17"/>
      <c r="K4" s="17">
        <v>0.84</v>
      </c>
      <c r="L4" s="17"/>
      <c r="M4" s="17">
        <v>0.72</v>
      </c>
      <c r="N4" s="17"/>
      <c r="O4" s="17">
        <v>0.68</v>
      </c>
      <c r="P4" s="17"/>
      <c r="Q4" s="8">
        <f t="shared" ref="Q4:Q10" si="0">AVERAGE(C4:P4)</f>
        <v>0.79428571428571426</v>
      </c>
      <c r="R4" s="2">
        <f t="shared" ref="R4:R10" si="1">_xlfn.STDEV.P(C4:Q4)</f>
        <v>8.349508112115657E-2</v>
      </c>
    </row>
    <row r="5" spans="1:18" x14ac:dyDescent="0.35">
      <c r="A5" s="16" t="s">
        <v>12</v>
      </c>
      <c r="B5" s="16"/>
      <c r="C5" s="17">
        <v>0.94</v>
      </c>
      <c r="D5" s="17"/>
      <c r="E5" s="17">
        <v>0.82</v>
      </c>
      <c r="F5" s="17"/>
      <c r="G5" s="17">
        <v>0.98</v>
      </c>
      <c r="H5" s="17"/>
      <c r="I5" s="17">
        <v>0.76</v>
      </c>
      <c r="J5" s="17"/>
      <c r="K5" s="17">
        <v>0.88</v>
      </c>
      <c r="L5" s="17"/>
      <c r="M5" s="17">
        <v>0.84</v>
      </c>
      <c r="N5" s="17"/>
      <c r="O5" s="17">
        <v>0.98</v>
      </c>
      <c r="P5" s="17"/>
      <c r="Q5" s="8">
        <f t="shared" si="0"/>
        <v>0.88571428571428557</v>
      </c>
      <c r="R5" s="2">
        <f t="shared" si="1"/>
        <v>7.3290030505032341E-2</v>
      </c>
    </row>
    <row r="6" spans="1:18" x14ac:dyDescent="0.35">
      <c r="A6" s="13" t="s">
        <v>9</v>
      </c>
      <c r="B6" s="2" t="s">
        <v>14</v>
      </c>
      <c r="C6" s="17">
        <v>1</v>
      </c>
      <c r="D6" s="17"/>
      <c r="E6" s="17">
        <v>1</v>
      </c>
      <c r="F6" s="17"/>
      <c r="G6" s="17">
        <v>1</v>
      </c>
      <c r="H6" s="17"/>
      <c r="I6" s="17">
        <v>1</v>
      </c>
      <c r="J6" s="17"/>
      <c r="K6" s="17">
        <v>0.92</v>
      </c>
      <c r="L6" s="17"/>
      <c r="M6" s="17">
        <v>0.92</v>
      </c>
      <c r="N6" s="17"/>
      <c r="O6" s="17">
        <v>0.98</v>
      </c>
      <c r="P6" s="17"/>
      <c r="Q6" s="8">
        <f t="shared" si="0"/>
        <v>0.97428571428571431</v>
      </c>
      <c r="R6" s="2">
        <f t="shared" si="1"/>
        <v>3.2732683535398842E-2</v>
      </c>
    </row>
    <row r="7" spans="1:18" x14ac:dyDescent="0.35">
      <c r="A7" s="13"/>
      <c r="B7" s="2" t="s">
        <v>15</v>
      </c>
      <c r="C7" s="17">
        <v>1</v>
      </c>
      <c r="D7" s="17"/>
      <c r="E7" s="17">
        <v>0.96</v>
      </c>
      <c r="F7" s="17"/>
      <c r="G7" s="17">
        <v>1</v>
      </c>
      <c r="H7" s="17"/>
      <c r="I7" s="17">
        <v>1</v>
      </c>
      <c r="J7" s="17"/>
      <c r="K7" s="17">
        <v>0.94</v>
      </c>
      <c r="L7" s="17"/>
      <c r="M7" s="17">
        <v>1</v>
      </c>
      <c r="N7" s="17"/>
      <c r="O7" s="17">
        <v>1</v>
      </c>
      <c r="P7" s="17"/>
      <c r="Q7" s="8">
        <f t="shared" si="0"/>
        <v>0.98571428571428577</v>
      </c>
      <c r="R7" s="2">
        <f t="shared" si="1"/>
        <v>2.1712405933672397E-2</v>
      </c>
    </row>
    <row r="8" spans="1:18" x14ac:dyDescent="0.35">
      <c r="A8" s="13"/>
      <c r="B8" s="2" t="s">
        <v>17</v>
      </c>
      <c r="C8" s="17">
        <v>0.98</v>
      </c>
      <c r="D8" s="17"/>
      <c r="E8" s="17">
        <v>1</v>
      </c>
      <c r="F8" s="17"/>
      <c r="G8" s="17">
        <v>0.86</v>
      </c>
      <c r="H8" s="17"/>
      <c r="I8" s="17">
        <v>0.92</v>
      </c>
      <c r="J8" s="17"/>
      <c r="K8" s="17">
        <v>1</v>
      </c>
      <c r="L8" s="17"/>
      <c r="M8" s="17">
        <v>0.88</v>
      </c>
      <c r="N8" s="17"/>
      <c r="O8" s="17">
        <v>0.82</v>
      </c>
      <c r="P8" s="17"/>
      <c r="Q8" s="8">
        <f t="shared" si="0"/>
        <v>0.92285714285714282</v>
      </c>
      <c r="R8" s="2">
        <f t="shared" si="1"/>
        <v>6.2792174216674046E-2</v>
      </c>
    </row>
    <row r="9" spans="1:18" x14ac:dyDescent="0.35">
      <c r="A9" s="13"/>
      <c r="B9" s="2" t="s">
        <v>18</v>
      </c>
      <c r="C9" s="17">
        <v>0.88</v>
      </c>
      <c r="D9" s="17"/>
      <c r="E9" s="17">
        <v>1</v>
      </c>
      <c r="F9" s="17"/>
      <c r="G9" s="17">
        <v>0.98</v>
      </c>
      <c r="H9" s="17"/>
      <c r="I9" s="17">
        <v>0.96</v>
      </c>
      <c r="J9" s="17"/>
      <c r="K9" s="17">
        <v>1</v>
      </c>
      <c r="L9" s="17"/>
      <c r="M9" s="17">
        <v>0.86</v>
      </c>
      <c r="N9" s="17"/>
      <c r="O9" s="17">
        <v>1</v>
      </c>
      <c r="P9" s="17"/>
      <c r="Q9" s="8">
        <f t="shared" si="0"/>
        <v>0.9542857142857144</v>
      </c>
      <c r="R9" s="2">
        <f t="shared" si="1"/>
        <v>5.1685864328930124E-2</v>
      </c>
    </row>
    <row r="10" spans="1:18" x14ac:dyDescent="0.35">
      <c r="A10" s="13"/>
      <c r="B10" s="2" t="s">
        <v>16</v>
      </c>
      <c r="C10" s="17">
        <v>0.96</v>
      </c>
      <c r="D10" s="17"/>
      <c r="E10" s="17">
        <v>0.88</v>
      </c>
      <c r="F10" s="17"/>
      <c r="G10" s="17">
        <v>0.88</v>
      </c>
      <c r="H10" s="17"/>
      <c r="I10" s="17">
        <v>0.98</v>
      </c>
      <c r="J10" s="17"/>
      <c r="K10" s="17">
        <v>0.94</v>
      </c>
      <c r="L10" s="17"/>
      <c r="M10" s="17">
        <v>0.98</v>
      </c>
      <c r="N10" s="17"/>
      <c r="O10" s="17">
        <v>0.86</v>
      </c>
      <c r="P10" s="17"/>
      <c r="Q10" s="8">
        <f t="shared" si="0"/>
        <v>0.9257142857142856</v>
      </c>
      <c r="R10" s="2">
        <f t="shared" si="1"/>
        <v>4.4400772194057289E-2</v>
      </c>
    </row>
  </sheetData>
  <mergeCells count="69">
    <mergeCell ref="O9:P9"/>
    <mergeCell ref="C10:D10"/>
    <mergeCell ref="E10:F10"/>
    <mergeCell ref="G10:H10"/>
    <mergeCell ref="I10:J10"/>
    <mergeCell ref="K10:L10"/>
    <mergeCell ref="M10:N10"/>
    <mergeCell ref="O10:P10"/>
    <mergeCell ref="C9:D9"/>
    <mergeCell ref="E9:F9"/>
    <mergeCell ref="G9:H9"/>
    <mergeCell ref="I9:J9"/>
    <mergeCell ref="K9:L9"/>
    <mergeCell ref="M9:N9"/>
    <mergeCell ref="O7:P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M5:N5"/>
    <mergeCell ref="O5:P5"/>
    <mergeCell ref="A6:A10"/>
    <mergeCell ref="C6:D6"/>
    <mergeCell ref="E6:F6"/>
    <mergeCell ref="G6:H6"/>
    <mergeCell ref="I6:J6"/>
    <mergeCell ref="K6:L6"/>
    <mergeCell ref="M6:N6"/>
    <mergeCell ref="O6:P6"/>
    <mergeCell ref="A5:B5"/>
    <mergeCell ref="C5:D5"/>
    <mergeCell ref="E5:F5"/>
    <mergeCell ref="G5:H5"/>
    <mergeCell ref="I5:J5"/>
    <mergeCell ref="K5:L5"/>
    <mergeCell ref="M3:N3"/>
    <mergeCell ref="O3:P3"/>
    <mergeCell ref="A4:B4"/>
    <mergeCell ref="C4:D4"/>
    <mergeCell ref="E4:F4"/>
    <mergeCell ref="G4:H4"/>
    <mergeCell ref="I4:J4"/>
    <mergeCell ref="K4:L4"/>
    <mergeCell ref="M4:N4"/>
    <mergeCell ref="O4:P4"/>
    <mergeCell ref="A3:B3"/>
    <mergeCell ref="C3:D3"/>
    <mergeCell ref="E3:F3"/>
    <mergeCell ref="G3:H3"/>
    <mergeCell ref="I3:J3"/>
    <mergeCell ref="K3:L3"/>
    <mergeCell ref="A1:R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59E4-50E3-4191-A9F8-188570B082B9}">
  <dimension ref="A1:R16"/>
  <sheetViews>
    <sheetView topLeftCell="B1" zoomScale="130" zoomScaleNormal="130" workbookViewId="0">
      <selection activeCell="O22" sqref="O22"/>
    </sheetView>
  </sheetViews>
  <sheetFormatPr defaultRowHeight="14.5" x14ac:dyDescent="0.35"/>
  <cols>
    <col min="1" max="1" width="16.453125" bestFit="1" customWidth="1"/>
    <col min="2" max="2" width="35.7265625" bestFit="1" customWidth="1"/>
    <col min="3" max="3" width="9.26953125" bestFit="1" customWidth="1"/>
    <col min="4" max="4" width="3.81640625" bestFit="1" customWidth="1"/>
    <col min="5" max="5" width="9.08984375" bestFit="1" customWidth="1"/>
    <col min="6" max="6" width="3.81640625" bestFit="1" customWidth="1"/>
    <col min="7" max="7" width="9.08984375" bestFit="1" customWidth="1"/>
    <col min="8" max="8" width="3.81640625" bestFit="1" customWidth="1"/>
    <col min="9" max="9" width="9.08984375" bestFit="1" customWidth="1"/>
    <col min="10" max="10" width="3.81640625" bestFit="1" customWidth="1"/>
    <col min="11" max="11" width="9.08984375" bestFit="1" customWidth="1"/>
    <col min="12" max="12" width="3.81640625" bestFit="1" customWidth="1"/>
    <col min="13" max="13" width="9.08984375" bestFit="1" customWidth="1"/>
    <col min="14" max="14" width="3.81640625" bestFit="1" customWidth="1"/>
    <col min="15" max="15" width="9.08984375" bestFit="1" customWidth="1"/>
    <col min="16" max="16" width="3.81640625" bestFit="1" customWidth="1"/>
    <col min="17" max="17" width="17.1796875" bestFit="1" customWidth="1"/>
    <col min="18" max="18" width="12.81640625" bestFit="1" customWidth="1"/>
  </cols>
  <sheetData>
    <row r="1" spans="1:18" x14ac:dyDescent="0.35">
      <c r="A1" s="21" t="s">
        <v>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3"/>
    </row>
    <row r="2" spans="1:18" x14ac:dyDescent="0.3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</row>
    <row r="3" spans="1:18" x14ac:dyDescent="0.35">
      <c r="A3" s="10" t="s">
        <v>8</v>
      </c>
      <c r="B3" s="10"/>
      <c r="C3" s="27" t="s">
        <v>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9"/>
    </row>
    <row r="4" spans="1:18" x14ac:dyDescent="0.35">
      <c r="A4" s="10"/>
      <c r="B4" s="10"/>
      <c r="C4" s="15">
        <v>201801</v>
      </c>
      <c r="D4" s="15"/>
      <c r="E4" s="15">
        <v>201802</v>
      </c>
      <c r="F4" s="15"/>
      <c r="G4" s="15">
        <v>201901</v>
      </c>
      <c r="H4" s="15"/>
      <c r="I4" s="15">
        <v>201902</v>
      </c>
      <c r="J4" s="15"/>
      <c r="K4" s="15">
        <v>202001</v>
      </c>
      <c r="L4" s="15"/>
      <c r="M4" s="15">
        <v>202002</v>
      </c>
      <c r="N4" s="15"/>
      <c r="O4" s="15">
        <v>202101</v>
      </c>
      <c r="P4" s="15"/>
      <c r="Q4" s="19" t="s">
        <v>28</v>
      </c>
      <c r="R4" s="19" t="s">
        <v>34</v>
      </c>
    </row>
    <row r="5" spans="1:18" x14ac:dyDescent="0.35">
      <c r="A5" s="16" t="s">
        <v>10</v>
      </c>
      <c r="B5" s="16"/>
      <c r="C5" s="3">
        <v>-6.6980000000000004</v>
      </c>
      <c r="D5" s="3" t="s">
        <v>20</v>
      </c>
      <c r="E5" s="3">
        <v>-6.57</v>
      </c>
      <c r="F5" s="3" t="s">
        <v>20</v>
      </c>
      <c r="G5" s="3">
        <v>-6.7910000000000004</v>
      </c>
      <c r="H5" s="3" t="s">
        <v>20</v>
      </c>
      <c r="I5" s="3">
        <v>-6.968</v>
      </c>
      <c r="J5" s="3" t="s">
        <v>20</v>
      </c>
      <c r="K5" s="3">
        <v>-6.87</v>
      </c>
      <c r="L5" s="3" t="s">
        <v>20</v>
      </c>
      <c r="M5" s="3">
        <v>-6.7510000000000003</v>
      </c>
      <c r="N5" s="3" t="s">
        <v>20</v>
      </c>
      <c r="O5" s="3">
        <v>-6.7480000000000002</v>
      </c>
      <c r="P5" s="3" t="s">
        <v>20</v>
      </c>
      <c r="Q5" s="4">
        <f>_xlfn.STDEV.P(C5,E5,G5,I5,K5,M5,O5)</f>
        <v>0.11690585781660691</v>
      </c>
      <c r="R5" s="32">
        <f>AVERAGE(C5,E5,G5,I5,K5,M5,O5)</f>
        <v>-6.7708571428571416</v>
      </c>
    </row>
    <row r="6" spans="1:18" x14ac:dyDescent="0.35">
      <c r="A6" s="16" t="s">
        <v>11</v>
      </c>
      <c r="B6" s="16"/>
      <c r="C6" s="3">
        <v>2.1310000000000001E-5</v>
      </c>
      <c r="D6" s="3" t="s">
        <v>20</v>
      </c>
      <c r="E6" s="3">
        <v>2.2940000000000001E-5</v>
      </c>
      <c r="F6" s="3" t="s">
        <v>20</v>
      </c>
      <c r="G6" s="3">
        <v>2.3689999999999998E-5</v>
      </c>
      <c r="H6" s="3" t="s">
        <v>20</v>
      </c>
      <c r="I6" s="3">
        <v>2.4070000000000002E-5</v>
      </c>
      <c r="J6" s="3" t="s">
        <v>20</v>
      </c>
      <c r="K6" s="3">
        <v>2.6169999999999998E-5</v>
      </c>
      <c r="L6" s="3" t="s">
        <v>20</v>
      </c>
      <c r="M6" s="3">
        <v>2.3419999999999999E-5</v>
      </c>
      <c r="N6" s="3" t="s">
        <v>20</v>
      </c>
      <c r="O6" s="3">
        <v>2.1330000000000001E-5</v>
      </c>
      <c r="P6" s="3" t="s">
        <v>20</v>
      </c>
      <c r="Q6" s="4">
        <f t="shared" ref="Q6:Q16" si="0">_xlfn.STDEV.P(C6,E6,G6,I6,K6,M6,O6)</f>
        <v>1.5566801409488359E-6</v>
      </c>
      <c r="R6" s="32">
        <f t="shared" ref="R6:R16" si="1">AVERAGE(C6,E6,G6,I6,K6,M6,O6)</f>
        <v>2.3275714285714282E-5</v>
      </c>
    </row>
    <row r="7" spans="1:18" x14ac:dyDescent="0.35">
      <c r="A7" s="16" t="s">
        <v>12</v>
      </c>
      <c r="B7" s="16"/>
      <c r="C7" s="3">
        <v>1.458</v>
      </c>
      <c r="D7" s="3" t="s">
        <v>20</v>
      </c>
      <c r="E7" s="3">
        <v>1.3819999999999999</v>
      </c>
      <c r="F7" s="3" t="s">
        <v>20</v>
      </c>
      <c r="G7" s="3">
        <v>1.504</v>
      </c>
      <c r="H7" s="3" t="s">
        <v>20</v>
      </c>
      <c r="I7" s="3">
        <v>2.0209999999999999</v>
      </c>
      <c r="J7" s="3" t="s">
        <v>20</v>
      </c>
      <c r="K7" s="3">
        <v>1.9730000000000001</v>
      </c>
      <c r="L7" s="3" t="s">
        <v>20</v>
      </c>
      <c r="M7" s="3">
        <v>1.2729999999999999</v>
      </c>
      <c r="N7" s="3" t="s">
        <v>20</v>
      </c>
      <c r="O7" s="3">
        <v>0.93340000000000001</v>
      </c>
      <c r="P7" s="3" t="s">
        <v>20</v>
      </c>
      <c r="Q7" s="4">
        <f t="shared" si="0"/>
        <v>0.35519751791741755</v>
      </c>
      <c r="R7" s="32">
        <f t="shared" si="1"/>
        <v>1.506342857142857</v>
      </c>
    </row>
    <row r="8" spans="1:18" x14ac:dyDescent="0.35">
      <c r="A8" s="13" t="s">
        <v>9</v>
      </c>
      <c r="B8" s="2" t="s">
        <v>14</v>
      </c>
      <c r="C8" s="3">
        <v>3.5499999999999997E-2</v>
      </c>
      <c r="D8" s="3" t="s">
        <v>20</v>
      </c>
      <c r="E8" s="3">
        <v>-8.1129999999999994E-2</v>
      </c>
      <c r="F8" s="3" t="s">
        <v>20</v>
      </c>
      <c r="G8" s="3">
        <v>-0.1825</v>
      </c>
      <c r="H8" s="3" t="s">
        <v>20</v>
      </c>
      <c r="I8" s="3">
        <v>-0.24199999999999999</v>
      </c>
      <c r="J8" s="3" t="s">
        <v>20</v>
      </c>
      <c r="K8" s="3">
        <v>-0.26879999999999998</v>
      </c>
      <c r="L8" s="3" t="s">
        <v>20</v>
      </c>
      <c r="M8" s="3">
        <v>9.4710000000000003E-2</v>
      </c>
      <c r="N8" s="3" t="s">
        <v>20</v>
      </c>
      <c r="O8" s="3">
        <v>-9.5530000000000007E-3</v>
      </c>
      <c r="P8" s="3" t="s">
        <v>27</v>
      </c>
      <c r="Q8" s="4">
        <f t="shared" si="0"/>
        <v>0.1309129396119296</v>
      </c>
      <c r="R8" s="32">
        <f t="shared" si="1"/>
        <v>-9.3396142857142858E-2</v>
      </c>
    </row>
    <row r="9" spans="1:18" x14ac:dyDescent="0.35">
      <c r="A9" s="13"/>
      <c r="B9" s="2" t="s">
        <v>15</v>
      </c>
      <c r="C9" s="3">
        <v>-0.14749999999999999</v>
      </c>
      <c r="D9" s="3" t="s">
        <v>20</v>
      </c>
      <c r="E9" s="3">
        <v>-0.2152</v>
      </c>
      <c r="F9" s="3" t="s">
        <v>20</v>
      </c>
      <c r="G9" s="3">
        <v>-0.1464</v>
      </c>
      <c r="H9" s="3" t="s">
        <v>20</v>
      </c>
      <c r="I9" s="3">
        <v>-2.9010000000000001E-2</v>
      </c>
      <c r="J9" s="3" t="s">
        <v>20</v>
      </c>
      <c r="K9" s="3">
        <v>0.1134</v>
      </c>
      <c r="L9" s="3" t="s">
        <v>20</v>
      </c>
      <c r="M9" s="3">
        <v>0.1171</v>
      </c>
      <c r="N9" s="3" t="s">
        <v>20</v>
      </c>
      <c r="O9" s="3">
        <v>-0.1129</v>
      </c>
      <c r="P9" s="3" t="s">
        <v>20</v>
      </c>
      <c r="Q9" s="4">
        <f t="shared" si="0"/>
        <v>0.12212345799164359</v>
      </c>
      <c r="R9" s="32">
        <f t="shared" si="1"/>
        <v>-6.0072857142857143E-2</v>
      </c>
    </row>
    <row r="10" spans="1:18" x14ac:dyDescent="0.35">
      <c r="A10" s="13"/>
      <c r="B10" s="2" t="s">
        <v>17</v>
      </c>
      <c r="C10" s="3">
        <v>0.27850000000000003</v>
      </c>
      <c r="D10" s="3" t="s">
        <v>20</v>
      </c>
      <c r="E10" s="3">
        <v>0.39100000000000001</v>
      </c>
      <c r="F10" s="3" t="s">
        <v>20</v>
      </c>
      <c r="G10" s="3">
        <v>0.31530000000000002</v>
      </c>
      <c r="H10" s="3" t="s">
        <v>20</v>
      </c>
      <c r="I10" s="3">
        <v>0.36830000000000002</v>
      </c>
      <c r="J10" s="3" t="s">
        <v>20</v>
      </c>
      <c r="K10" s="3">
        <v>0.25790000000000002</v>
      </c>
      <c r="L10" s="3" t="s">
        <v>20</v>
      </c>
      <c r="M10" s="3">
        <v>0.28179999999999999</v>
      </c>
      <c r="N10" s="3" t="s">
        <v>20</v>
      </c>
      <c r="O10" s="3">
        <v>0.21840000000000001</v>
      </c>
      <c r="P10" s="3" t="s">
        <v>20</v>
      </c>
      <c r="Q10" s="4">
        <f t="shared" si="0"/>
        <v>5.6551518863018083E-2</v>
      </c>
      <c r="R10" s="32">
        <f t="shared" si="1"/>
        <v>0.30160000000000003</v>
      </c>
    </row>
    <row r="11" spans="1:18" x14ac:dyDescent="0.35">
      <c r="A11" s="13"/>
      <c r="B11" s="2" t="s">
        <v>18</v>
      </c>
      <c r="C11" s="3">
        <v>0.36209999999999998</v>
      </c>
      <c r="D11" s="3" t="s">
        <v>20</v>
      </c>
      <c r="E11" s="3">
        <v>0.35049999999999998</v>
      </c>
      <c r="F11" s="3" t="s">
        <v>20</v>
      </c>
      <c r="G11" s="3">
        <v>0.28160000000000002</v>
      </c>
      <c r="H11" s="3" t="s">
        <v>20</v>
      </c>
      <c r="I11" s="3">
        <v>0.42799999999999999</v>
      </c>
      <c r="J11" s="3" t="s">
        <v>20</v>
      </c>
      <c r="K11" s="3">
        <v>0.3221</v>
      </c>
      <c r="L11" s="3" t="s">
        <v>20</v>
      </c>
      <c r="M11" s="3">
        <v>0.35270000000000001</v>
      </c>
      <c r="N11" s="3" t="s">
        <v>20</v>
      </c>
      <c r="O11" s="3">
        <v>0.3</v>
      </c>
      <c r="P11" s="3" t="s">
        <v>20</v>
      </c>
      <c r="Q11" s="4">
        <f t="shared" si="0"/>
        <v>4.4390530337826299E-2</v>
      </c>
      <c r="R11" s="32">
        <f t="shared" si="1"/>
        <v>0.34242857142857142</v>
      </c>
    </row>
    <row r="12" spans="1:18" x14ac:dyDescent="0.35">
      <c r="A12" s="13"/>
      <c r="B12" s="2" t="s">
        <v>16</v>
      </c>
      <c r="C12" s="3">
        <v>-0.13020000000000001</v>
      </c>
      <c r="D12" s="3" t="s">
        <v>20</v>
      </c>
      <c r="E12" s="3">
        <v>-8.8230000000000003E-2</v>
      </c>
      <c r="F12" s="3" t="s">
        <v>20</v>
      </c>
      <c r="G12" s="3">
        <v>-5.7799999999999997E-2</v>
      </c>
      <c r="H12" s="3" t="s">
        <v>20</v>
      </c>
      <c r="I12" s="3">
        <v>3.0630000000000002E-3</v>
      </c>
      <c r="J12" s="7"/>
      <c r="K12" s="3">
        <v>-9.0459999999999999E-2</v>
      </c>
      <c r="L12" s="3" t="s">
        <v>20</v>
      </c>
      <c r="M12" s="3">
        <v>-6.3240000000000005E-2</v>
      </c>
      <c r="N12" s="3" t="s">
        <v>20</v>
      </c>
      <c r="O12" s="3">
        <v>-7.0459999999999995E-2</v>
      </c>
      <c r="P12" s="3" t="s">
        <v>20</v>
      </c>
      <c r="Q12" s="4">
        <f t="shared" si="0"/>
        <v>3.760749620075491E-2</v>
      </c>
      <c r="R12" s="32">
        <f t="shared" si="1"/>
        <v>-7.1046714285714296E-2</v>
      </c>
    </row>
    <row r="13" spans="1:18" x14ac:dyDescent="0.35">
      <c r="A13" s="14" t="s">
        <v>13</v>
      </c>
      <c r="B13" s="4" t="s">
        <v>26</v>
      </c>
      <c r="C13" s="3">
        <v>-0.25609999999999999</v>
      </c>
      <c r="D13" s="3" t="s">
        <v>20</v>
      </c>
      <c r="E13" s="3">
        <v>-0.32900000000000001</v>
      </c>
      <c r="F13" s="3" t="s">
        <v>20</v>
      </c>
      <c r="G13" s="3">
        <v>-0.124</v>
      </c>
      <c r="H13" s="3" t="s">
        <v>20</v>
      </c>
      <c r="I13" s="3">
        <v>-0.26650000000000001</v>
      </c>
      <c r="J13" s="3" t="s">
        <v>20</v>
      </c>
      <c r="K13" s="3">
        <v>-0.20019999999999999</v>
      </c>
      <c r="L13" s="3" t="s">
        <v>20</v>
      </c>
      <c r="M13" s="3">
        <v>-0.22109999999999999</v>
      </c>
      <c r="N13" s="3" t="s">
        <v>20</v>
      </c>
      <c r="O13" s="3">
        <v>-0.14130000000000001</v>
      </c>
      <c r="P13" s="3" t="s">
        <v>20</v>
      </c>
      <c r="Q13" s="4">
        <f t="shared" si="0"/>
        <v>6.6707182246481533E-2</v>
      </c>
      <c r="R13" s="32">
        <f t="shared" si="1"/>
        <v>-0.21974285714285716</v>
      </c>
    </row>
    <row r="14" spans="1:18" x14ac:dyDescent="0.35">
      <c r="A14" s="14"/>
      <c r="B14" s="5" t="s">
        <v>19</v>
      </c>
      <c r="C14" s="3">
        <v>-0.31169999999999998</v>
      </c>
      <c r="D14" s="3" t="s">
        <v>20</v>
      </c>
      <c r="E14" s="3">
        <v>-0.41599999999999998</v>
      </c>
      <c r="F14" s="3" t="s">
        <v>20</v>
      </c>
      <c r="G14" s="3">
        <v>-0.37559999999999999</v>
      </c>
      <c r="H14" s="3" t="s">
        <v>20</v>
      </c>
      <c r="I14" s="3">
        <v>-0.36480000000000001</v>
      </c>
      <c r="J14" s="3" t="s">
        <v>20</v>
      </c>
      <c r="K14" s="3">
        <v>-0.43709999999999999</v>
      </c>
      <c r="L14" s="3" t="s">
        <v>20</v>
      </c>
      <c r="M14" s="3">
        <v>-0.3407</v>
      </c>
      <c r="N14" s="3" t="s">
        <v>20</v>
      </c>
      <c r="O14" s="3">
        <v>-0.2913</v>
      </c>
      <c r="P14" s="3" t="s">
        <v>20</v>
      </c>
      <c r="Q14" s="4">
        <f t="shared" si="0"/>
        <v>4.8887066859471563E-2</v>
      </c>
      <c r="R14" s="32">
        <f t="shared" si="1"/>
        <v>-0.36245714285714287</v>
      </c>
    </row>
    <row r="15" spans="1:18" x14ac:dyDescent="0.35">
      <c r="A15" s="14" t="s">
        <v>25</v>
      </c>
      <c r="B15" s="2" t="s">
        <v>23</v>
      </c>
      <c r="C15" s="16">
        <v>15656</v>
      </c>
      <c r="D15" s="16"/>
      <c r="E15" s="16">
        <v>16175</v>
      </c>
      <c r="F15" s="16"/>
      <c r="G15" s="16">
        <v>17573</v>
      </c>
      <c r="H15" s="16"/>
      <c r="I15" s="16">
        <v>18223</v>
      </c>
      <c r="J15" s="16"/>
      <c r="K15" s="16">
        <v>18790</v>
      </c>
      <c r="L15" s="16"/>
      <c r="M15" s="16">
        <v>18631</v>
      </c>
      <c r="N15" s="16"/>
      <c r="O15" s="16">
        <v>18857</v>
      </c>
      <c r="P15" s="16"/>
      <c r="Q15" s="30">
        <f t="shared" si="0"/>
        <v>1206.3359771622158</v>
      </c>
      <c r="R15" s="30">
        <f t="shared" si="1"/>
        <v>17700.714285714286</v>
      </c>
    </row>
    <row r="16" spans="1:18" x14ac:dyDescent="0.35">
      <c r="A16" s="14"/>
      <c r="B16" s="2" t="s">
        <v>24</v>
      </c>
      <c r="C16" s="16">
        <v>15771</v>
      </c>
      <c r="D16" s="16"/>
      <c r="E16" s="16">
        <v>16290</v>
      </c>
      <c r="F16" s="16"/>
      <c r="G16" s="16">
        <v>17688</v>
      </c>
      <c r="H16" s="16"/>
      <c r="I16" s="16">
        <v>18339</v>
      </c>
      <c r="J16" s="16"/>
      <c r="K16" s="16">
        <v>18907</v>
      </c>
      <c r="L16" s="16"/>
      <c r="M16" s="16">
        <v>18748</v>
      </c>
      <c r="N16" s="16"/>
      <c r="O16" s="16">
        <v>18974</v>
      </c>
      <c r="P16" s="16"/>
      <c r="Q16" s="30">
        <f t="shared" si="0"/>
        <v>1207.1500929622528</v>
      </c>
      <c r="R16" s="30">
        <f t="shared" si="1"/>
        <v>17816.714285714286</v>
      </c>
    </row>
  </sheetData>
  <mergeCells count="30">
    <mergeCell ref="A1:R2"/>
    <mergeCell ref="C3:R3"/>
    <mergeCell ref="C15:D15"/>
    <mergeCell ref="C16:D16"/>
    <mergeCell ref="E16:F16"/>
    <mergeCell ref="E15:F15"/>
    <mergeCell ref="G15:H15"/>
    <mergeCell ref="G16:H16"/>
    <mergeCell ref="I16:J16"/>
    <mergeCell ref="I15:J15"/>
    <mergeCell ref="K15:L15"/>
    <mergeCell ref="K16:L16"/>
    <mergeCell ref="M16:N16"/>
    <mergeCell ref="M15:N15"/>
    <mergeCell ref="O15:P15"/>
    <mergeCell ref="O16:P16"/>
    <mergeCell ref="A15:A16"/>
    <mergeCell ref="O4:P4"/>
    <mergeCell ref="A8:A12"/>
    <mergeCell ref="A13:A14"/>
    <mergeCell ref="C4:D4"/>
    <mergeCell ref="E4:F4"/>
    <mergeCell ref="G4:H4"/>
    <mergeCell ref="A3:B4"/>
    <mergeCell ref="A5:B5"/>
    <mergeCell ref="A6:B6"/>
    <mergeCell ref="A7:B7"/>
    <mergeCell ref="I4:J4"/>
    <mergeCell ref="K4:L4"/>
    <mergeCell ref="M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B489-84A1-4B6E-A3C1-9889F8BD6724}">
  <dimension ref="A1:R1048574"/>
  <sheetViews>
    <sheetView zoomScale="140" zoomScaleNormal="140" workbookViewId="0">
      <selection sqref="A1:R12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16" width="5.26953125" customWidth="1"/>
    <col min="17" max="17" width="4.36328125" bestFit="1" customWidth="1"/>
    <col min="18" max="18" width="12.1796875" bestFit="1" customWidth="1"/>
  </cols>
  <sheetData>
    <row r="1" spans="1:18" x14ac:dyDescent="0.35">
      <c r="A1" s="11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2"/>
    </row>
    <row r="2" spans="1:18" x14ac:dyDescent="0.35">
      <c r="A2" s="15" t="s">
        <v>8</v>
      </c>
      <c r="B2" s="15"/>
      <c r="C2" s="15">
        <v>201801</v>
      </c>
      <c r="D2" s="15"/>
      <c r="E2" s="15">
        <v>201802</v>
      </c>
      <c r="F2" s="15"/>
      <c r="G2" s="15">
        <v>201901</v>
      </c>
      <c r="H2" s="15"/>
      <c r="I2" s="15">
        <v>201902</v>
      </c>
      <c r="J2" s="15"/>
      <c r="K2" s="15">
        <v>202001</v>
      </c>
      <c r="L2" s="15"/>
      <c r="M2" s="15">
        <v>202002</v>
      </c>
      <c r="N2" s="15"/>
      <c r="O2" s="15">
        <v>202101</v>
      </c>
      <c r="P2" s="15"/>
      <c r="Q2" s="6" t="s">
        <v>22</v>
      </c>
      <c r="R2" s="6" t="s">
        <v>29</v>
      </c>
    </row>
    <row r="3" spans="1:18" x14ac:dyDescent="0.35">
      <c r="A3" s="16" t="s">
        <v>10</v>
      </c>
      <c r="B3" s="16"/>
      <c r="C3" s="17">
        <v>0.9</v>
      </c>
      <c r="D3" s="17"/>
      <c r="E3" s="17">
        <v>0.92</v>
      </c>
      <c r="F3" s="17"/>
      <c r="G3" s="17">
        <v>0.78</v>
      </c>
      <c r="H3" s="17"/>
      <c r="I3" s="17">
        <v>0.96</v>
      </c>
      <c r="J3" s="17"/>
      <c r="K3" s="17">
        <v>0.96</v>
      </c>
      <c r="L3" s="17"/>
      <c r="M3" s="17">
        <v>0.88</v>
      </c>
      <c r="N3" s="17"/>
      <c r="O3" s="17">
        <v>0.96</v>
      </c>
      <c r="P3" s="17"/>
      <c r="Q3" s="8">
        <f>AVERAGE(C3:P3)</f>
        <v>0.90857142857142847</v>
      </c>
      <c r="R3" s="2">
        <f>_xlfn.STDEV.P(C3:Q3)</f>
        <v>5.6442132186109731E-2</v>
      </c>
    </row>
    <row r="4" spans="1:18" x14ac:dyDescent="0.35">
      <c r="A4" s="16" t="s">
        <v>11</v>
      </c>
      <c r="B4" s="16"/>
      <c r="C4" s="17">
        <v>0.96</v>
      </c>
      <c r="D4" s="17"/>
      <c r="E4" s="17">
        <v>1</v>
      </c>
      <c r="F4" s="17"/>
      <c r="G4" s="17">
        <v>0.82</v>
      </c>
      <c r="H4" s="17"/>
      <c r="I4" s="17">
        <v>0.88</v>
      </c>
      <c r="J4" s="17"/>
      <c r="K4" s="17">
        <v>0.96</v>
      </c>
      <c r="L4" s="17"/>
      <c r="M4" s="17">
        <v>0.76</v>
      </c>
      <c r="N4" s="17"/>
      <c r="O4" s="17">
        <v>0.92</v>
      </c>
      <c r="P4" s="17"/>
      <c r="Q4" s="8">
        <f t="shared" ref="Q4:Q12" si="0">AVERAGE(C4:P4)</f>
        <v>0.8999999999999998</v>
      </c>
      <c r="R4" s="2">
        <f t="shared" ref="R4:R12" si="1">_xlfn.STDEV.P(C4:Q4)</f>
        <v>7.4161984870956627E-2</v>
      </c>
    </row>
    <row r="5" spans="1:18" x14ac:dyDescent="0.35">
      <c r="A5" s="16" t="s">
        <v>12</v>
      </c>
      <c r="B5" s="16"/>
      <c r="C5" s="17">
        <v>0.86</v>
      </c>
      <c r="D5" s="17"/>
      <c r="E5" s="17">
        <v>0.94</v>
      </c>
      <c r="F5" s="17"/>
      <c r="G5" s="17">
        <v>0.96</v>
      </c>
      <c r="H5" s="17"/>
      <c r="I5" s="17">
        <v>0.98</v>
      </c>
      <c r="J5" s="17"/>
      <c r="K5" s="17">
        <v>0.86</v>
      </c>
      <c r="L5" s="17"/>
      <c r="M5" s="17">
        <v>0.92</v>
      </c>
      <c r="N5" s="17"/>
      <c r="O5" s="17">
        <v>0.96</v>
      </c>
      <c r="P5" s="17"/>
      <c r="Q5" s="8">
        <f t="shared" si="0"/>
        <v>0.9257142857142856</v>
      </c>
      <c r="R5" s="2">
        <f t="shared" si="1"/>
        <v>4.2088342464732094E-2</v>
      </c>
    </row>
    <row r="6" spans="1:18" x14ac:dyDescent="0.35">
      <c r="A6" s="13" t="s">
        <v>9</v>
      </c>
      <c r="B6" s="2" t="s">
        <v>14</v>
      </c>
      <c r="C6" s="17">
        <v>0.96</v>
      </c>
      <c r="D6" s="17"/>
      <c r="E6" s="17">
        <v>1</v>
      </c>
      <c r="F6" s="17"/>
      <c r="G6" s="17">
        <v>1</v>
      </c>
      <c r="H6" s="17"/>
      <c r="I6" s="17">
        <v>1</v>
      </c>
      <c r="J6" s="17"/>
      <c r="K6" s="17">
        <v>0.98</v>
      </c>
      <c r="L6" s="17"/>
      <c r="M6" s="17">
        <v>0.92</v>
      </c>
      <c r="N6" s="17"/>
      <c r="O6" s="17">
        <v>1</v>
      </c>
      <c r="P6" s="17"/>
      <c r="Q6" s="8">
        <f t="shared" si="0"/>
        <v>0.97999999999999987</v>
      </c>
      <c r="R6" s="2">
        <f t="shared" si="1"/>
        <v>2.6457513110645901E-2</v>
      </c>
    </row>
    <row r="7" spans="1:18" x14ac:dyDescent="0.35">
      <c r="A7" s="13"/>
      <c r="B7" s="2" t="s">
        <v>15</v>
      </c>
      <c r="C7" s="17">
        <v>1</v>
      </c>
      <c r="D7" s="17"/>
      <c r="E7" s="17">
        <v>1</v>
      </c>
      <c r="F7" s="17"/>
      <c r="G7" s="17">
        <v>1</v>
      </c>
      <c r="H7" s="17"/>
      <c r="I7" s="17">
        <v>1</v>
      </c>
      <c r="J7" s="17"/>
      <c r="K7" s="17">
        <v>0.92</v>
      </c>
      <c r="L7" s="17"/>
      <c r="M7" s="17">
        <v>1</v>
      </c>
      <c r="N7" s="17"/>
      <c r="O7" s="17">
        <v>0.76</v>
      </c>
      <c r="P7" s="17"/>
      <c r="Q7" s="8">
        <f t="shared" si="0"/>
        <v>0.95428571428571429</v>
      </c>
      <c r="R7" s="2">
        <f t="shared" si="1"/>
        <v>7.8558440484957248E-2</v>
      </c>
    </row>
    <row r="8" spans="1:18" x14ac:dyDescent="0.35">
      <c r="A8" s="13"/>
      <c r="B8" s="2" t="s">
        <v>17</v>
      </c>
      <c r="C8" s="17">
        <v>0.88</v>
      </c>
      <c r="D8" s="17"/>
      <c r="E8" s="17">
        <v>0.96</v>
      </c>
      <c r="F8" s="17"/>
      <c r="G8" s="17">
        <v>0.92</v>
      </c>
      <c r="H8" s="17"/>
      <c r="I8" s="17">
        <v>0.96</v>
      </c>
      <c r="J8" s="17"/>
      <c r="K8" s="17">
        <v>0.98</v>
      </c>
      <c r="L8" s="17"/>
      <c r="M8" s="17">
        <v>0.78</v>
      </c>
      <c r="N8" s="17"/>
      <c r="O8" s="17">
        <v>0.92</v>
      </c>
      <c r="P8" s="17"/>
      <c r="Q8" s="8">
        <f t="shared" si="0"/>
        <v>0.91428571428571426</v>
      </c>
      <c r="R8" s="2">
        <f t="shared" si="1"/>
        <v>5.8918830363717929E-2</v>
      </c>
    </row>
    <row r="9" spans="1:18" x14ac:dyDescent="0.35">
      <c r="A9" s="13"/>
      <c r="B9" s="2" t="s">
        <v>18</v>
      </c>
      <c r="C9" s="17">
        <v>0.92</v>
      </c>
      <c r="D9" s="17"/>
      <c r="E9" s="17">
        <v>0.92</v>
      </c>
      <c r="F9" s="17"/>
      <c r="G9" s="17">
        <v>1</v>
      </c>
      <c r="H9" s="17"/>
      <c r="I9" s="17">
        <v>1</v>
      </c>
      <c r="J9" s="17"/>
      <c r="K9" s="17">
        <v>0.98</v>
      </c>
      <c r="L9" s="17"/>
      <c r="M9" s="17">
        <v>1</v>
      </c>
      <c r="N9" s="17"/>
      <c r="O9" s="17">
        <v>0.98</v>
      </c>
      <c r="P9" s="17"/>
      <c r="Q9" s="8">
        <f t="shared" si="0"/>
        <v>0.97142857142857153</v>
      </c>
      <c r="R9" s="2">
        <f t="shared" si="1"/>
        <v>3.1396087108336995E-2</v>
      </c>
    </row>
    <row r="10" spans="1:18" x14ac:dyDescent="0.35">
      <c r="A10" s="13"/>
      <c r="B10" s="2" t="s">
        <v>16</v>
      </c>
      <c r="C10" s="17">
        <v>1</v>
      </c>
      <c r="D10" s="17"/>
      <c r="E10" s="17">
        <v>0.92</v>
      </c>
      <c r="F10" s="17"/>
      <c r="G10" s="17">
        <v>1</v>
      </c>
      <c r="H10" s="17"/>
      <c r="I10" s="17">
        <v>0.94</v>
      </c>
      <c r="J10" s="17"/>
      <c r="K10" s="17">
        <v>1</v>
      </c>
      <c r="L10" s="17"/>
      <c r="M10" s="17">
        <v>0.86</v>
      </c>
      <c r="N10" s="17"/>
      <c r="O10" s="17">
        <v>0.94</v>
      </c>
      <c r="P10" s="17"/>
      <c r="Q10" s="8">
        <f t="shared" si="0"/>
        <v>0.9514285714285714</v>
      </c>
      <c r="R10" s="2">
        <f t="shared" si="1"/>
        <v>4.566962103755938E-2</v>
      </c>
    </row>
    <row r="11" spans="1:18" x14ac:dyDescent="0.35">
      <c r="A11" s="14" t="s">
        <v>30</v>
      </c>
      <c r="B11" s="4" t="s">
        <v>26</v>
      </c>
      <c r="C11" s="17">
        <v>0.86</v>
      </c>
      <c r="D11" s="17"/>
      <c r="E11" s="17">
        <v>0.9</v>
      </c>
      <c r="F11" s="17"/>
      <c r="G11" s="17">
        <v>1</v>
      </c>
      <c r="H11" s="17"/>
      <c r="I11" s="17">
        <v>0.98</v>
      </c>
      <c r="J11" s="17"/>
      <c r="K11" s="17">
        <v>1</v>
      </c>
      <c r="L11" s="17"/>
      <c r="M11" s="17">
        <v>0.98</v>
      </c>
      <c r="N11" s="17"/>
      <c r="O11" s="17">
        <v>0.84</v>
      </c>
      <c r="P11" s="17"/>
      <c r="Q11" s="8">
        <f t="shared" si="0"/>
        <v>0.93714285714285717</v>
      </c>
      <c r="R11" s="2">
        <f t="shared" si="1"/>
        <v>5.95219047314276E-2</v>
      </c>
    </row>
    <row r="12" spans="1:18" x14ac:dyDescent="0.35">
      <c r="A12" s="14"/>
      <c r="B12" s="5" t="s">
        <v>19</v>
      </c>
      <c r="C12" s="17">
        <v>0.76</v>
      </c>
      <c r="D12" s="17"/>
      <c r="E12" s="17">
        <v>0.94</v>
      </c>
      <c r="F12" s="17"/>
      <c r="G12" s="17">
        <v>0.98</v>
      </c>
      <c r="H12" s="17"/>
      <c r="I12" s="17">
        <v>0.98</v>
      </c>
      <c r="J12" s="17"/>
      <c r="K12" s="17">
        <v>0.92</v>
      </c>
      <c r="L12" s="17"/>
      <c r="M12" s="17">
        <v>0.92</v>
      </c>
      <c r="N12" s="17"/>
      <c r="O12" s="17">
        <v>1</v>
      </c>
      <c r="P12" s="17"/>
      <c r="Q12" s="8">
        <f t="shared" si="0"/>
        <v>0.9285714285714286</v>
      </c>
      <c r="R12" s="2">
        <f t="shared" si="1"/>
        <v>6.9897884701286092E-2</v>
      </c>
    </row>
    <row r="1048574" spans="3:4" x14ac:dyDescent="0.35">
      <c r="C1048574" s="18"/>
      <c r="D1048574" s="18"/>
    </row>
  </sheetData>
  <mergeCells count="85">
    <mergeCell ref="A1:R1"/>
    <mergeCell ref="M2:N2"/>
    <mergeCell ref="O2:P2"/>
    <mergeCell ref="A3:B3"/>
    <mergeCell ref="A4:B4"/>
    <mergeCell ref="E3:F3"/>
    <mergeCell ref="E4:F4"/>
    <mergeCell ref="M3:N3"/>
    <mergeCell ref="M4:N4"/>
    <mergeCell ref="C2:D2"/>
    <mergeCell ref="E2:F2"/>
    <mergeCell ref="G2:H2"/>
    <mergeCell ref="I2:J2"/>
    <mergeCell ref="K2:L2"/>
    <mergeCell ref="A5:B5"/>
    <mergeCell ref="A6:A10"/>
    <mergeCell ref="A11:A12"/>
    <mergeCell ref="C3:D3"/>
    <mergeCell ref="C4:D4"/>
    <mergeCell ref="C5:D5"/>
    <mergeCell ref="C6:D6"/>
    <mergeCell ref="C1048574:D1048574"/>
    <mergeCell ref="C7:D7"/>
    <mergeCell ref="C8:D8"/>
    <mergeCell ref="C9:D9"/>
    <mergeCell ref="C10:D10"/>
    <mergeCell ref="C11:D11"/>
    <mergeCell ref="C12:D12"/>
    <mergeCell ref="E11:F11"/>
    <mergeCell ref="E12:F12"/>
    <mergeCell ref="G3:H3"/>
    <mergeCell ref="G4:H4"/>
    <mergeCell ref="G5:H5"/>
    <mergeCell ref="G6:H6"/>
    <mergeCell ref="G7:H7"/>
    <mergeCell ref="G8:H8"/>
    <mergeCell ref="G9:H9"/>
    <mergeCell ref="E5:F5"/>
    <mergeCell ref="E6:F6"/>
    <mergeCell ref="E7:F7"/>
    <mergeCell ref="E8:F8"/>
    <mergeCell ref="E9:F9"/>
    <mergeCell ref="E10:F10"/>
    <mergeCell ref="G10:H10"/>
    <mergeCell ref="G11:H11"/>
    <mergeCell ref="G12:H12"/>
    <mergeCell ref="I3:J3"/>
    <mergeCell ref="I4:J4"/>
    <mergeCell ref="I5:J5"/>
    <mergeCell ref="I6:J6"/>
    <mergeCell ref="I7:J7"/>
    <mergeCell ref="I8:J8"/>
    <mergeCell ref="K3:L3"/>
    <mergeCell ref="K4:L4"/>
    <mergeCell ref="K5:L5"/>
    <mergeCell ref="K6:L6"/>
    <mergeCell ref="K7:L7"/>
    <mergeCell ref="K11:L11"/>
    <mergeCell ref="K12:L12"/>
    <mergeCell ref="I9:J9"/>
    <mergeCell ref="I10:J10"/>
    <mergeCell ref="I11:J11"/>
    <mergeCell ref="I12:J12"/>
    <mergeCell ref="M10:N10"/>
    <mergeCell ref="K8:L8"/>
    <mergeCell ref="K9:L9"/>
    <mergeCell ref="K10:L10"/>
    <mergeCell ref="M5:N5"/>
    <mergeCell ref="M6:N6"/>
    <mergeCell ref="M7:N7"/>
    <mergeCell ref="M8:N8"/>
    <mergeCell ref="M9:N9"/>
    <mergeCell ref="O10:P10"/>
    <mergeCell ref="O11:P11"/>
    <mergeCell ref="O12:P12"/>
    <mergeCell ref="A2:B2"/>
    <mergeCell ref="M11:N11"/>
    <mergeCell ref="M12:N12"/>
    <mergeCell ref="O3:P3"/>
    <mergeCell ref="O4:P4"/>
    <mergeCell ref="O5:P5"/>
    <mergeCell ref="O6:P6"/>
    <mergeCell ref="O7:P7"/>
    <mergeCell ref="O8:P8"/>
    <mergeCell ref="O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FB2B-EA7B-477B-8715-E3A5BCBA14B2}">
  <dimension ref="A1:R15"/>
  <sheetViews>
    <sheetView zoomScale="130" zoomScaleNormal="130" workbookViewId="0">
      <selection activeCell="A3" sqref="A3:B4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3" width="9.08984375" bestFit="1" customWidth="1"/>
    <col min="4" max="4" width="3.81640625" bestFit="1" customWidth="1"/>
    <col min="5" max="5" width="9.08984375" bestFit="1" customWidth="1"/>
    <col min="6" max="6" width="3.81640625" bestFit="1" customWidth="1"/>
    <col min="7" max="7" width="9.08984375" bestFit="1" customWidth="1"/>
    <col min="8" max="8" width="3.81640625" bestFit="1" customWidth="1"/>
    <col min="9" max="9" width="9.08984375" bestFit="1" customWidth="1"/>
    <col min="10" max="10" width="3.81640625" bestFit="1" customWidth="1"/>
    <col min="11" max="11" width="9.08984375" bestFit="1" customWidth="1"/>
    <col min="12" max="12" width="3.81640625" bestFit="1" customWidth="1"/>
    <col min="13" max="13" width="9.08984375" bestFit="1" customWidth="1"/>
    <col min="14" max="14" width="3.81640625" bestFit="1" customWidth="1"/>
    <col min="15" max="15" width="9.08984375" bestFit="1" customWidth="1"/>
    <col min="16" max="16" width="3.81640625" bestFit="1" customWidth="1"/>
    <col min="17" max="17" width="17.26953125" bestFit="1" customWidth="1"/>
    <col min="18" max="18" width="9.08984375" bestFit="1" customWidth="1"/>
  </cols>
  <sheetData>
    <row r="1" spans="1:18" x14ac:dyDescent="0.35">
      <c r="A1" s="10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5">
      <c r="A3" s="10" t="s">
        <v>8</v>
      </c>
      <c r="B3" s="10"/>
      <c r="C3" s="10" t="s">
        <v>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5">
      <c r="A4" s="10"/>
      <c r="B4" s="10"/>
      <c r="C4" s="15">
        <v>201801</v>
      </c>
      <c r="D4" s="15"/>
      <c r="E4" s="15">
        <v>201802</v>
      </c>
      <c r="F4" s="15"/>
      <c r="G4" s="15">
        <v>201901</v>
      </c>
      <c r="H4" s="15"/>
      <c r="I4" s="15">
        <v>201902</v>
      </c>
      <c r="J4" s="15"/>
      <c r="K4" s="15">
        <v>202001</v>
      </c>
      <c r="L4" s="15"/>
      <c r="M4" s="15">
        <v>202002</v>
      </c>
      <c r="N4" s="15"/>
      <c r="O4" s="15">
        <v>202101</v>
      </c>
      <c r="P4" s="15"/>
      <c r="Q4" s="19" t="s">
        <v>28</v>
      </c>
      <c r="R4" s="19" t="s">
        <v>34</v>
      </c>
    </row>
    <row r="5" spans="1:18" x14ac:dyDescent="0.35">
      <c r="A5" s="16" t="s">
        <v>10</v>
      </c>
      <c r="B5" s="16"/>
      <c r="C5" s="3">
        <v>-6.645321</v>
      </c>
      <c r="D5" s="3" t="s">
        <v>20</v>
      </c>
      <c r="E5" s="3">
        <v>-6.50509</v>
      </c>
      <c r="F5" s="3" t="s">
        <v>20</v>
      </c>
      <c r="G5" s="3">
        <v>-6.72234</v>
      </c>
      <c r="H5" s="3" t="s">
        <v>20</v>
      </c>
      <c r="I5" s="3">
        <v>-6.9057700000000004</v>
      </c>
      <c r="J5" s="3" t="s">
        <v>20</v>
      </c>
      <c r="K5" s="3">
        <v>-6.78864</v>
      </c>
      <c r="L5" s="3" t="s">
        <v>20</v>
      </c>
      <c r="M5" s="3">
        <v>-6.6580500000000002</v>
      </c>
      <c r="N5" s="3" t="s">
        <v>20</v>
      </c>
      <c r="O5" s="3">
        <v>-6.74566</v>
      </c>
      <c r="P5" s="3" t="s">
        <v>20</v>
      </c>
      <c r="Q5" s="4">
        <f>_xlfn.STDEV.P(C5,E5,G5,I5,K5,M5,O5)</f>
        <v>0.11637637767403929</v>
      </c>
      <c r="R5" s="3">
        <f>AVERAGE(C5,E5,G5,I5,K5,M5,O5)</f>
        <v>-6.7101244285714285</v>
      </c>
    </row>
    <row r="6" spans="1:18" x14ac:dyDescent="0.35">
      <c r="A6" s="16" t="s">
        <v>12</v>
      </c>
      <c r="B6" s="16"/>
      <c r="C6" s="3">
        <v>1.410876</v>
      </c>
      <c r="D6" s="3" t="s">
        <v>20</v>
      </c>
      <c r="E6" s="3">
        <v>1.32518</v>
      </c>
      <c r="F6" s="3" t="s">
        <v>20</v>
      </c>
      <c r="G6" s="3">
        <v>1.4494400000000001</v>
      </c>
      <c r="H6" s="3" t="s">
        <v>20</v>
      </c>
      <c r="I6" s="3">
        <v>1.97323</v>
      </c>
      <c r="J6" s="3" t="s">
        <v>20</v>
      </c>
      <c r="K6" s="3">
        <v>1.9119999999999999</v>
      </c>
      <c r="L6" s="3" t="s">
        <v>20</v>
      </c>
      <c r="M6" s="3">
        <v>1.2200500000000001</v>
      </c>
      <c r="N6" s="3" t="s">
        <v>20</v>
      </c>
      <c r="O6" s="3">
        <v>0.84682000000000002</v>
      </c>
      <c r="P6" s="3" t="s">
        <v>20</v>
      </c>
      <c r="Q6" s="4">
        <f t="shared" ref="Q6:Q15" si="0">_xlfn.STDEV.P(C6,E6,G6,I6,K6,M6,O6)</f>
        <v>0.36272890335187952</v>
      </c>
      <c r="R6" s="3">
        <f t="shared" ref="R6:R15" si="1">AVERAGE(C6,E6,G6,I6,K6,M6,O6)</f>
        <v>1.4482280000000001</v>
      </c>
    </row>
    <row r="7" spans="1:18" x14ac:dyDescent="0.35">
      <c r="A7" s="13" t="s">
        <v>9</v>
      </c>
      <c r="B7" s="2" t="s">
        <v>14</v>
      </c>
      <c r="C7" s="3">
        <v>0.159222</v>
      </c>
      <c r="D7" s="7"/>
      <c r="E7" s="3">
        <v>4.6440000000000002E-2</v>
      </c>
      <c r="F7" s="7"/>
      <c r="G7" s="3">
        <v>-2.8490000000000001E-2</v>
      </c>
      <c r="H7" s="7"/>
      <c r="I7" s="3">
        <v>-0.16025</v>
      </c>
      <c r="J7" s="7"/>
      <c r="K7" s="3">
        <v>-0.12124</v>
      </c>
      <c r="L7" s="7"/>
      <c r="M7" s="3">
        <v>0.34350000000000003</v>
      </c>
      <c r="N7" s="3" t="s">
        <v>27</v>
      </c>
      <c r="O7" s="3">
        <v>0.17499999999999999</v>
      </c>
      <c r="P7" s="7"/>
      <c r="Q7" s="4">
        <f t="shared" si="0"/>
        <v>0.16596461477196928</v>
      </c>
      <c r="R7" s="3">
        <f t="shared" si="1"/>
        <v>5.9168857142857141E-2</v>
      </c>
    </row>
    <row r="8" spans="1:18" x14ac:dyDescent="0.35">
      <c r="A8" s="13"/>
      <c r="B8" s="2" t="s">
        <v>15</v>
      </c>
      <c r="C8" s="3">
        <v>6.6020000000000002E-3</v>
      </c>
      <c r="D8" s="7"/>
      <c r="E8" s="3">
        <v>1.14E-2</v>
      </c>
      <c r="F8" s="7"/>
      <c r="G8" s="3">
        <v>3.1969999999999998E-2</v>
      </c>
      <c r="H8" s="7"/>
      <c r="I8" s="3">
        <v>0.18787000000000001</v>
      </c>
      <c r="J8" s="7"/>
      <c r="K8" s="3">
        <v>0.26812000000000002</v>
      </c>
      <c r="L8" s="7"/>
      <c r="M8" s="3">
        <v>0.35943000000000003</v>
      </c>
      <c r="N8" s="3" t="s">
        <v>27</v>
      </c>
      <c r="O8" s="3">
        <v>0.10199999999999999</v>
      </c>
      <c r="P8" s="7"/>
      <c r="Q8" s="4">
        <f t="shared" si="0"/>
        <v>0.12777242866846014</v>
      </c>
      <c r="R8" s="3">
        <f t="shared" si="1"/>
        <v>0.13819885714285715</v>
      </c>
    </row>
    <row r="9" spans="1:18" x14ac:dyDescent="0.35">
      <c r="A9" s="13"/>
      <c r="B9" s="2" t="s">
        <v>17</v>
      </c>
      <c r="C9" s="3">
        <v>0.37594899999999998</v>
      </c>
      <c r="D9" s="3" t="s">
        <v>20</v>
      </c>
      <c r="E9" s="3">
        <v>0.49637999999999999</v>
      </c>
      <c r="F9" s="3" t="s">
        <v>20</v>
      </c>
      <c r="G9" s="3">
        <v>0.44766</v>
      </c>
      <c r="H9" s="3" t="s">
        <v>20</v>
      </c>
      <c r="I9" s="3">
        <v>0.49573</v>
      </c>
      <c r="J9" s="3" t="s">
        <v>20</v>
      </c>
      <c r="K9" s="3">
        <v>0.36914000000000002</v>
      </c>
      <c r="L9" s="3" t="s">
        <v>20</v>
      </c>
      <c r="M9" s="3">
        <v>0.39737</v>
      </c>
      <c r="N9" s="3" t="s">
        <v>20</v>
      </c>
      <c r="O9" s="3">
        <v>0.31157000000000001</v>
      </c>
      <c r="P9" s="3" t="s">
        <v>20</v>
      </c>
      <c r="Q9" s="4">
        <f t="shared" si="0"/>
        <v>6.4171079045288876E-2</v>
      </c>
      <c r="R9" s="3">
        <f t="shared" si="1"/>
        <v>0.41339985714285715</v>
      </c>
    </row>
    <row r="10" spans="1:18" x14ac:dyDescent="0.35">
      <c r="A10" s="13"/>
      <c r="B10" s="2" t="s">
        <v>18</v>
      </c>
      <c r="C10" s="3">
        <v>0.62365899999999996</v>
      </c>
      <c r="D10" s="3" t="s">
        <v>20</v>
      </c>
      <c r="E10" s="3">
        <v>0.59545999999999999</v>
      </c>
      <c r="F10" s="3" t="s">
        <v>20</v>
      </c>
      <c r="G10" s="3">
        <v>0.54544999999999999</v>
      </c>
      <c r="H10" s="3" t="s">
        <v>20</v>
      </c>
      <c r="I10" s="3">
        <v>0.68193000000000004</v>
      </c>
      <c r="J10" s="3" t="s">
        <v>20</v>
      </c>
      <c r="K10" s="3">
        <v>0.63660000000000005</v>
      </c>
      <c r="L10" s="3" t="s">
        <v>20</v>
      </c>
      <c r="M10" s="3">
        <v>0.65300999999999998</v>
      </c>
      <c r="N10" s="3" t="s">
        <v>20</v>
      </c>
      <c r="O10" s="3">
        <v>0.55955999999999995</v>
      </c>
      <c r="P10" s="3" t="s">
        <v>20</v>
      </c>
      <c r="Q10" s="4">
        <f t="shared" si="0"/>
        <v>4.5897545465027723E-2</v>
      </c>
      <c r="R10" s="3">
        <f t="shared" si="1"/>
        <v>0.61366700000000007</v>
      </c>
    </row>
    <row r="11" spans="1:18" x14ac:dyDescent="0.35">
      <c r="A11" s="13"/>
      <c r="B11" s="2" t="s">
        <v>16</v>
      </c>
      <c r="C11" s="3">
        <v>2.4802999999999999E-2</v>
      </c>
      <c r="D11" s="7"/>
      <c r="E11" s="3">
        <v>0.11931</v>
      </c>
      <c r="F11" s="7"/>
      <c r="G11" s="3">
        <v>0.18768000000000001</v>
      </c>
      <c r="H11" s="3" t="s">
        <v>32</v>
      </c>
      <c r="I11" s="3">
        <v>0.23058999999999999</v>
      </c>
      <c r="J11" s="3" t="s">
        <v>33</v>
      </c>
      <c r="K11" s="3">
        <v>0.19375000000000001</v>
      </c>
      <c r="L11" s="3" t="s">
        <v>32</v>
      </c>
      <c r="M11" s="3">
        <v>0.27334999999999998</v>
      </c>
      <c r="N11" s="3" t="s">
        <v>20</v>
      </c>
      <c r="O11" s="3">
        <v>0.26479000000000003</v>
      </c>
      <c r="P11" s="3" t="s">
        <v>20</v>
      </c>
      <c r="Q11" s="4">
        <f t="shared" si="0"/>
        <v>8.1339270962394766E-2</v>
      </c>
      <c r="R11" s="3">
        <f t="shared" si="1"/>
        <v>0.18489614285714287</v>
      </c>
    </row>
    <row r="12" spans="1:18" x14ac:dyDescent="0.35">
      <c r="A12" s="14" t="s">
        <v>13</v>
      </c>
      <c r="B12" s="4" t="s">
        <v>26</v>
      </c>
      <c r="C12" s="3">
        <v>-0.26181100000000002</v>
      </c>
      <c r="D12" s="3" t="s">
        <v>20</v>
      </c>
      <c r="E12" s="3">
        <v>-0.33772000000000002</v>
      </c>
      <c r="F12" s="3" t="s">
        <v>20</v>
      </c>
      <c r="G12" s="3">
        <v>-0.13361000000000001</v>
      </c>
      <c r="H12" s="3" t="s">
        <v>32</v>
      </c>
      <c r="I12" s="3">
        <v>-0.27156000000000002</v>
      </c>
      <c r="J12" s="3" t="s">
        <v>20</v>
      </c>
      <c r="K12" s="3">
        <v>-0.21406</v>
      </c>
      <c r="L12" s="3" t="s">
        <v>20</v>
      </c>
      <c r="M12" s="3">
        <v>-0.24534</v>
      </c>
      <c r="N12" s="3" t="s">
        <v>20</v>
      </c>
      <c r="O12" s="3">
        <v>-9.8250000000000004E-2</v>
      </c>
      <c r="P12" s="7"/>
      <c r="Q12" s="4">
        <f t="shared" si="0"/>
        <v>7.6678287835792086E-2</v>
      </c>
      <c r="R12" s="3">
        <f t="shared" si="1"/>
        <v>-0.22319299999999997</v>
      </c>
    </row>
    <row r="13" spans="1:18" x14ac:dyDescent="0.35">
      <c r="A13" s="14"/>
      <c r="B13" s="5" t="s">
        <v>19</v>
      </c>
      <c r="C13" s="3">
        <v>-0.31449199999999999</v>
      </c>
      <c r="D13" s="3" t="s">
        <v>20</v>
      </c>
      <c r="E13" s="3">
        <v>-0.42214000000000002</v>
      </c>
      <c r="F13" s="3" t="s">
        <v>20</v>
      </c>
      <c r="G13" s="3">
        <v>-0.38886999999999999</v>
      </c>
      <c r="H13" s="3" t="s">
        <v>20</v>
      </c>
      <c r="I13" s="3">
        <v>-0.36864000000000002</v>
      </c>
      <c r="J13" s="3" t="s">
        <v>20</v>
      </c>
      <c r="K13" s="3">
        <v>-0.45433000000000001</v>
      </c>
      <c r="L13" s="3" t="s">
        <v>20</v>
      </c>
      <c r="M13" s="3">
        <v>-0.37746000000000002</v>
      </c>
      <c r="N13" s="3" t="s">
        <v>20</v>
      </c>
      <c r="O13" s="3">
        <v>-0.28401999999999999</v>
      </c>
      <c r="P13" s="3" t="s">
        <v>20</v>
      </c>
      <c r="Q13" s="4">
        <f t="shared" si="0"/>
        <v>5.4327756867038592E-2</v>
      </c>
      <c r="R13" s="3">
        <f t="shared" si="1"/>
        <v>-0.37285028571428575</v>
      </c>
    </row>
    <row r="14" spans="1:18" x14ac:dyDescent="0.35">
      <c r="A14" s="14" t="s">
        <v>25</v>
      </c>
      <c r="B14" s="2" t="s">
        <v>23</v>
      </c>
      <c r="C14" s="16">
        <v>15756</v>
      </c>
      <c r="D14" s="16"/>
      <c r="E14" s="16">
        <v>16286</v>
      </c>
      <c r="F14" s="16"/>
      <c r="G14" s="16">
        <v>17728</v>
      </c>
      <c r="H14" s="16"/>
      <c r="I14" s="16">
        <v>18384</v>
      </c>
      <c r="J14" s="16"/>
      <c r="K14" s="16">
        <v>18973</v>
      </c>
      <c r="L14" s="16"/>
      <c r="M14" s="16">
        <v>18835</v>
      </c>
      <c r="N14" s="16"/>
      <c r="O14" s="16">
        <v>19061</v>
      </c>
      <c r="P14" s="16"/>
      <c r="Q14" s="30">
        <f t="shared" si="0"/>
        <v>1243.732040173888</v>
      </c>
      <c r="R14" s="31">
        <f t="shared" si="1"/>
        <v>17860.428571428572</v>
      </c>
    </row>
    <row r="15" spans="1:18" x14ac:dyDescent="0.35">
      <c r="A15" s="14"/>
      <c r="B15" s="2" t="s">
        <v>24</v>
      </c>
      <c r="C15" s="16">
        <v>15860</v>
      </c>
      <c r="D15" s="16"/>
      <c r="E15" s="16">
        <v>16389</v>
      </c>
      <c r="F15" s="16"/>
      <c r="G15" s="16">
        <v>17832</v>
      </c>
      <c r="H15" s="16"/>
      <c r="I15" s="16">
        <v>18489</v>
      </c>
      <c r="J15" s="16"/>
      <c r="K15" s="16">
        <v>19077</v>
      </c>
      <c r="L15" s="16"/>
      <c r="M15" s="16">
        <v>18940</v>
      </c>
      <c r="N15" s="16"/>
      <c r="O15" s="16">
        <v>19167</v>
      </c>
      <c r="P15" s="16"/>
      <c r="Q15" s="30">
        <f t="shared" si="0"/>
        <v>1244.3609293323941</v>
      </c>
      <c r="R15" s="31">
        <f t="shared" si="1"/>
        <v>17964.857142857141</v>
      </c>
    </row>
  </sheetData>
  <mergeCells count="29">
    <mergeCell ref="A1:R2"/>
    <mergeCell ref="C3:R3"/>
    <mergeCell ref="O14:P14"/>
    <mergeCell ref="C15:D15"/>
    <mergeCell ref="E15:F15"/>
    <mergeCell ref="G15:H15"/>
    <mergeCell ref="I15:J15"/>
    <mergeCell ref="K15:L15"/>
    <mergeCell ref="M15:N15"/>
    <mergeCell ref="O15:P15"/>
    <mergeCell ref="C14:D14"/>
    <mergeCell ref="E14:F14"/>
    <mergeCell ref="G14:H14"/>
    <mergeCell ref="I14:J14"/>
    <mergeCell ref="K14:L14"/>
    <mergeCell ref="M14:N14"/>
    <mergeCell ref="A5:B5"/>
    <mergeCell ref="A6:B6"/>
    <mergeCell ref="A7:A11"/>
    <mergeCell ref="A12:A13"/>
    <mergeCell ref="A14:A15"/>
    <mergeCell ref="A3:B4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2579-6BAC-4B5D-9D92-946CE1531006}">
  <dimension ref="A1:R11"/>
  <sheetViews>
    <sheetView zoomScale="140" zoomScaleNormal="140" workbookViewId="0">
      <selection activeCell="A2" sqref="A2:B2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16" width="5" customWidth="1"/>
    <col min="17" max="17" width="4.36328125" bestFit="1" customWidth="1"/>
    <col min="18" max="18" width="12.1796875" bestFit="1" customWidth="1"/>
  </cols>
  <sheetData>
    <row r="1" spans="1:18" x14ac:dyDescent="0.35">
      <c r="A1" s="11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2"/>
    </row>
    <row r="2" spans="1:18" x14ac:dyDescent="0.35">
      <c r="A2" s="15" t="s">
        <v>8</v>
      </c>
      <c r="B2" s="15"/>
      <c r="C2" s="15">
        <v>201801</v>
      </c>
      <c r="D2" s="15"/>
      <c r="E2" s="15">
        <v>201802</v>
      </c>
      <c r="F2" s="15"/>
      <c r="G2" s="15">
        <v>201901</v>
      </c>
      <c r="H2" s="15"/>
      <c r="I2" s="15">
        <v>201902</v>
      </c>
      <c r="J2" s="15"/>
      <c r="K2" s="15">
        <v>202001</v>
      </c>
      <c r="L2" s="15"/>
      <c r="M2" s="15">
        <v>202002</v>
      </c>
      <c r="N2" s="15"/>
      <c r="O2" s="15">
        <v>202101</v>
      </c>
      <c r="P2" s="15"/>
      <c r="Q2" s="6" t="s">
        <v>22</v>
      </c>
      <c r="R2" s="6" t="s">
        <v>29</v>
      </c>
    </row>
    <row r="3" spans="1:18" x14ac:dyDescent="0.35">
      <c r="A3" s="16" t="s">
        <v>10</v>
      </c>
      <c r="B3" s="16"/>
      <c r="C3" s="17">
        <v>0.94</v>
      </c>
      <c r="D3" s="17"/>
      <c r="E3" s="17">
        <v>0.9</v>
      </c>
      <c r="F3" s="17"/>
      <c r="G3" s="17">
        <v>0.9</v>
      </c>
      <c r="H3" s="17"/>
      <c r="I3" s="17">
        <v>0.96</v>
      </c>
      <c r="J3" s="17"/>
      <c r="K3" s="17">
        <v>1</v>
      </c>
      <c r="L3" s="17"/>
      <c r="M3" s="17">
        <v>0.84</v>
      </c>
      <c r="N3" s="17"/>
      <c r="O3" s="17">
        <v>1</v>
      </c>
      <c r="P3" s="17"/>
      <c r="Q3" s="8">
        <f>AVERAGE(C3:P3)</f>
        <v>0.93428571428571416</v>
      </c>
      <c r="R3" s="2">
        <f>_xlfn.STDEV.P(C3:Q3)</f>
        <v>5.0709255283710994E-2</v>
      </c>
    </row>
    <row r="4" spans="1:18" x14ac:dyDescent="0.35">
      <c r="A4" s="16" t="s">
        <v>12</v>
      </c>
      <c r="B4" s="16"/>
      <c r="C4" s="17">
        <v>0.96</v>
      </c>
      <c r="D4" s="17"/>
      <c r="E4" s="17">
        <v>0.94</v>
      </c>
      <c r="F4" s="17"/>
      <c r="G4" s="17">
        <v>0.94</v>
      </c>
      <c r="H4" s="17"/>
      <c r="I4" s="17">
        <v>0.74</v>
      </c>
      <c r="J4" s="17"/>
      <c r="K4" s="17">
        <v>0.98</v>
      </c>
      <c r="L4" s="17"/>
      <c r="M4" s="17">
        <v>0.8</v>
      </c>
      <c r="N4" s="17"/>
      <c r="O4" s="17">
        <v>0.94</v>
      </c>
      <c r="P4" s="17"/>
      <c r="Q4" s="8">
        <f t="shared" ref="Q4:Q11" si="0">AVERAGE(C4:P4)</f>
        <v>0.90000000000000013</v>
      </c>
      <c r="R4" s="2">
        <f t="shared" ref="R4:R11" si="1">_xlfn.STDEV.P(C4:Q4)</f>
        <v>7.9372539331937692E-2</v>
      </c>
    </row>
    <row r="5" spans="1:18" x14ac:dyDescent="0.35">
      <c r="A5" s="13" t="s">
        <v>9</v>
      </c>
      <c r="B5" s="2" t="s">
        <v>14</v>
      </c>
      <c r="C5" s="17">
        <v>1</v>
      </c>
      <c r="D5" s="17"/>
      <c r="E5" s="17">
        <v>0.92</v>
      </c>
      <c r="F5" s="17"/>
      <c r="G5" s="17">
        <v>1</v>
      </c>
      <c r="H5" s="17"/>
      <c r="I5" s="17">
        <v>0.86</v>
      </c>
      <c r="J5" s="17"/>
      <c r="K5" s="17">
        <v>0.92</v>
      </c>
      <c r="L5" s="17"/>
      <c r="M5" s="17">
        <v>0.96</v>
      </c>
      <c r="N5" s="17"/>
      <c r="O5" s="17">
        <v>0.96</v>
      </c>
      <c r="P5" s="17"/>
      <c r="Q5" s="8">
        <f t="shared" si="0"/>
        <v>0.94571428571428573</v>
      </c>
      <c r="R5" s="2">
        <f t="shared" si="1"/>
        <v>4.3260011227790628E-2</v>
      </c>
    </row>
    <row r="6" spans="1:18" x14ac:dyDescent="0.35">
      <c r="A6" s="13"/>
      <c r="B6" s="2" t="s">
        <v>15</v>
      </c>
      <c r="C6" s="17">
        <v>0.86</v>
      </c>
      <c r="D6" s="17"/>
      <c r="E6" s="17">
        <v>0.96</v>
      </c>
      <c r="F6" s="17"/>
      <c r="G6" s="17">
        <v>1</v>
      </c>
      <c r="H6" s="17"/>
      <c r="I6" s="17">
        <v>1</v>
      </c>
      <c r="J6" s="17"/>
      <c r="K6" s="17">
        <v>1</v>
      </c>
      <c r="L6" s="17"/>
      <c r="M6" s="17">
        <v>1</v>
      </c>
      <c r="N6" s="17"/>
      <c r="O6" s="17">
        <v>1</v>
      </c>
      <c r="P6" s="17"/>
      <c r="Q6" s="8">
        <f t="shared" si="0"/>
        <v>0.97428571428571431</v>
      </c>
      <c r="R6" s="2">
        <f t="shared" si="1"/>
        <v>4.5512949491639983E-2</v>
      </c>
    </row>
    <row r="7" spans="1:18" x14ac:dyDescent="0.35">
      <c r="A7" s="13"/>
      <c r="B7" s="2" t="s">
        <v>17</v>
      </c>
      <c r="C7" s="17">
        <v>0.98</v>
      </c>
      <c r="D7" s="17"/>
      <c r="E7" s="17">
        <v>1</v>
      </c>
      <c r="F7" s="17"/>
      <c r="G7" s="17">
        <v>0.9</v>
      </c>
      <c r="H7" s="17"/>
      <c r="I7" s="17">
        <v>1</v>
      </c>
      <c r="J7" s="17"/>
      <c r="K7" s="17">
        <v>0.98</v>
      </c>
      <c r="L7" s="17"/>
      <c r="M7" s="17">
        <v>0.98</v>
      </c>
      <c r="N7" s="17"/>
      <c r="O7" s="17">
        <v>0.88</v>
      </c>
      <c r="P7" s="17"/>
      <c r="Q7" s="8">
        <f t="shared" si="0"/>
        <v>0.96</v>
      </c>
      <c r="R7" s="2">
        <f t="shared" si="1"/>
        <v>4.2426406871192847E-2</v>
      </c>
    </row>
    <row r="8" spans="1:18" x14ac:dyDescent="0.35">
      <c r="A8" s="13"/>
      <c r="B8" s="2" t="s">
        <v>18</v>
      </c>
      <c r="C8" s="17">
        <v>0.88</v>
      </c>
      <c r="D8" s="17"/>
      <c r="E8" s="17">
        <v>0.96</v>
      </c>
      <c r="F8" s="17"/>
      <c r="G8" s="17">
        <v>1</v>
      </c>
      <c r="H8" s="17"/>
      <c r="I8" s="17">
        <v>1</v>
      </c>
      <c r="J8" s="17"/>
      <c r="K8" s="17">
        <v>0.9</v>
      </c>
      <c r="L8" s="17"/>
      <c r="M8" s="17">
        <v>1</v>
      </c>
      <c r="N8" s="17"/>
      <c r="O8" s="17">
        <v>0.8</v>
      </c>
      <c r="P8" s="17"/>
      <c r="Q8" s="8">
        <f t="shared" si="0"/>
        <v>0.93428571428571427</v>
      </c>
      <c r="R8" s="2">
        <f t="shared" si="1"/>
        <v>6.6868741362676856E-2</v>
      </c>
    </row>
    <row r="9" spans="1:18" x14ac:dyDescent="0.35">
      <c r="A9" s="13"/>
      <c r="B9" s="2" t="s">
        <v>16</v>
      </c>
      <c r="C9" s="17">
        <v>0.9</v>
      </c>
      <c r="D9" s="17"/>
      <c r="E9" s="17">
        <v>0.96</v>
      </c>
      <c r="F9" s="17"/>
      <c r="G9" s="17">
        <v>0.94</v>
      </c>
      <c r="H9" s="17"/>
      <c r="I9" s="17">
        <v>0.88</v>
      </c>
      <c r="J9" s="17"/>
      <c r="K9" s="17">
        <v>0.9</v>
      </c>
      <c r="L9" s="17"/>
      <c r="M9" s="17">
        <v>0.94</v>
      </c>
      <c r="N9" s="17"/>
      <c r="O9" s="17">
        <v>0.98</v>
      </c>
      <c r="P9" s="17"/>
      <c r="Q9" s="8">
        <f t="shared" si="0"/>
        <v>0.9285714285714286</v>
      </c>
      <c r="R9" s="2">
        <f t="shared" si="1"/>
        <v>3.1396087108336995E-2</v>
      </c>
    </row>
    <row r="10" spans="1:18" x14ac:dyDescent="0.35">
      <c r="A10" s="14" t="s">
        <v>30</v>
      </c>
      <c r="B10" s="4" t="s">
        <v>26</v>
      </c>
      <c r="C10" s="17">
        <v>0.96</v>
      </c>
      <c r="D10" s="17"/>
      <c r="E10" s="17">
        <v>1</v>
      </c>
      <c r="F10" s="17"/>
      <c r="G10" s="17">
        <v>0.82</v>
      </c>
      <c r="H10" s="17"/>
      <c r="I10" s="17">
        <v>0.78</v>
      </c>
      <c r="J10" s="17"/>
      <c r="K10" s="17">
        <v>0.94</v>
      </c>
      <c r="L10" s="17"/>
      <c r="M10" s="17">
        <v>0.82</v>
      </c>
      <c r="N10" s="17"/>
      <c r="O10" s="17">
        <v>0.96</v>
      </c>
      <c r="P10" s="17"/>
      <c r="Q10" s="8">
        <f t="shared" si="0"/>
        <v>0.89714285714285713</v>
      </c>
      <c r="R10" s="2">
        <f t="shared" si="1"/>
        <v>7.5781641199284808E-2</v>
      </c>
    </row>
    <row r="11" spans="1:18" x14ac:dyDescent="0.35">
      <c r="A11" s="14"/>
      <c r="B11" s="5" t="s">
        <v>19</v>
      </c>
      <c r="C11" s="17">
        <v>0.94</v>
      </c>
      <c r="D11" s="17"/>
      <c r="E11" s="17">
        <v>1</v>
      </c>
      <c r="F11" s="17"/>
      <c r="G11" s="17">
        <v>0.92</v>
      </c>
      <c r="H11" s="17"/>
      <c r="I11" s="17">
        <v>0.9</v>
      </c>
      <c r="J11" s="17"/>
      <c r="K11" s="17">
        <v>0.9</v>
      </c>
      <c r="L11" s="17"/>
      <c r="M11" s="17">
        <v>0.98</v>
      </c>
      <c r="N11" s="17"/>
      <c r="O11" s="17">
        <v>0.96</v>
      </c>
      <c r="P11" s="17"/>
      <c r="Q11" s="8">
        <f t="shared" si="0"/>
        <v>0.94285714285714295</v>
      </c>
      <c r="R11" s="2">
        <f t="shared" si="1"/>
        <v>3.3806170189140651E-2</v>
      </c>
    </row>
  </sheetData>
  <mergeCells count="76"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A10:A11"/>
    <mergeCell ref="C10:D10"/>
    <mergeCell ref="E10:F10"/>
    <mergeCell ref="G10:H10"/>
    <mergeCell ref="I10:J10"/>
    <mergeCell ref="K10:L10"/>
    <mergeCell ref="O8:P8"/>
    <mergeCell ref="C9:D9"/>
    <mergeCell ref="E9:F9"/>
    <mergeCell ref="G9:H9"/>
    <mergeCell ref="I9:J9"/>
    <mergeCell ref="K9:L9"/>
    <mergeCell ref="M9:N9"/>
    <mergeCell ref="O9:P9"/>
    <mergeCell ref="C8:D8"/>
    <mergeCell ref="E8:F8"/>
    <mergeCell ref="G8:H8"/>
    <mergeCell ref="I8:J8"/>
    <mergeCell ref="K8:L8"/>
    <mergeCell ref="M8:N8"/>
    <mergeCell ref="O6:P6"/>
    <mergeCell ref="C7:D7"/>
    <mergeCell ref="E7:F7"/>
    <mergeCell ref="G7:H7"/>
    <mergeCell ref="I7:J7"/>
    <mergeCell ref="K7:L7"/>
    <mergeCell ref="M7:N7"/>
    <mergeCell ref="O7:P7"/>
    <mergeCell ref="C6:D6"/>
    <mergeCell ref="E6:F6"/>
    <mergeCell ref="G6:H6"/>
    <mergeCell ref="I6:J6"/>
    <mergeCell ref="K6:L6"/>
    <mergeCell ref="M6:N6"/>
    <mergeCell ref="M4:N4"/>
    <mergeCell ref="O4:P4"/>
    <mergeCell ref="A5:A9"/>
    <mergeCell ref="C5:D5"/>
    <mergeCell ref="E5:F5"/>
    <mergeCell ref="G5:H5"/>
    <mergeCell ref="I5:J5"/>
    <mergeCell ref="K5:L5"/>
    <mergeCell ref="M5:N5"/>
    <mergeCell ref="O5:P5"/>
    <mergeCell ref="A4:B4"/>
    <mergeCell ref="C4:D4"/>
    <mergeCell ref="E4:F4"/>
    <mergeCell ref="G4:H4"/>
    <mergeCell ref="I4:J4"/>
    <mergeCell ref="K4:L4"/>
    <mergeCell ref="M3:N3"/>
    <mergeCell ref="O3:P3"/>
    <mergeCell ref="A3:B3"/>
    <mergeCell ref="C3:D3"/>
    <mergeCell ref="E3:F3"/>
    <mergeCell ref="G3:H3"/>
    <mergeCell ref="I3:J3"/>
    <mergeCell ref="K3:L3"/>
    <mergeCell ref="A1:R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8668-6774-4CAA-B6CE-FD5AEFCF9202}">
  <dimension ref="A1:R15"/>
  <sheetViews>
    <sheetView zoomScale="130" zoomScaleNormal="130" workbookViewId="0">
      <selection activeCell="A3" sqref="A3:B4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3" width="9.26953125" bestFit="1" customWidth="1"/>
    <col min="4" max="4" width="3.81640625" bestFit="1" customWidth="1"/>
    <col min="5" max="5" width="9.26953125" bestFit="1" customWidth="1"/>
    <col min="6" max="6" width="3.81640625" bestFit="1" customWidth="1"/>
    <col min="7" max="7" width="9.26953125" bestFit="1" customWidth="1"/>
    <col min="8" max="8" width="3.81640625" bestFit="1" customWidth="1"/>
    <col min="9" max="9" width="9.26953125" bestFit="1" customWidth="1"/>
    <col min="10" max="10" width="3.81640625" bestFit="1" customWidth="1"/>
    <col min="11" max="11" width="9.26953125" bestFit="1" customWidth="1"/>
    <col min="12" max="12" width="3.81640625" bestFit="1" customWidth="1"/>
    <col min="13" max="13" width="9.26953125" bestFit="1" customWidth="1"/>
    <col min="14" max="14" width="3.81640625" bestFit="1" customWidth="1"/>
    <col min="15" max="15" width="9.26953125" bestFit="1" customWidth="1"/>
    <col min="16" max="16" width="3.81640625" bestFit="1" customWidth="1"/>
    <col min="17" max="17" width="16.90625" customWidth="1"/>
    <col min="18" max="18" width="9.26953125" bestFit="1" customWidth="1"/>
  </cols>
  <sheetData>
    <row r="1" spans="1:18" x14ac:dyDescent="0.35">
      <c r="A1" s="10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5">
      <c r="A3" s="10" t="s">
        <v>8</v>
      </c>
      <c r="B3" s="10"/>
      <c r="C3" s="10" t="s">
        <v>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5">
      <c r="A4" s="10"/>
      <c r="B4" s="10"/>
      <c r="C4" s="15">
        <v>201801</v>
      </c>
      <c r="D4" s="15"/>
      <c r="E4" s="15">
        <v>201802</v>
      </c>
      <c r="F4" s="15"/>
      <c r="G4" s="15">
        <v>201901</v>
      </c>
      <c r="H4" s="15"/>
      <c r="I4" s="15">
        <v>201902</v>
      </c>
      <c r="J4" s="15"/>
      <c r="K4" s="15">
        <v>202001</v>
      </c>
      <c r="L4" s="15"/>
      <c r="M4" s="15">
        <v>202002</v>
      </c>
      <c r="N4" s="15"/>
      <c r="O4" s="15">
        <v>202101</v>
      </c>
      <c r="P4" s="15"/>
      <c r="Q4" s="19" t="s">
        <v>28</v>
      </c>
      <c r="R4" s="19" t="s">
        <v>34</v>
      </c>
    </row>
    <row r="5" spans="1:18" x14ac:dyDescent="0.35">
      <c r="A5" s="16" t="s">
        <v>10</v>
      </c>
      <c r="B5" s="16"/>
      <c r="C5" s="3">
        <v>-6.3710000000000004</v>
      </c>
      <c r="D5" s="3" t="s">
        <v>20</v>
      </c>
      <c r="E5" s="3">
        <v>-6.2930000000000001</v>
      </c>
      <c r="F5" s="3" t="s">
        <v>20</v>
      </c>
      <c r="G5" s="3">
        <v>-6.516</v>
      </c>
      <c r="H5" s="3" t="s">
        <v>20</v>
      </c>
      <c r="I5" s="3">
        <v>-6.5739999999999998</v>
      </c>
      <c r="J5" s="3" t="s">
        <v>20</v>
      </c>
      <c r="K5" s="3">
        <v>-6.5140000000000002</v>
      </c>
      <c r="L5" s="3" t="s">
        <v>20</v>
      </c>
      <c r="M5" s="3">
        <v>-6.5430000000000001</v>
      </c>
      <c r="N5" s="3" t="s">
        <v>20</v>
      </c>
      <c r="O5" s="3">
        <v>-6.5830000000000002</v>
      </c>
      <c r="P5" s="3" t="s">
        <v>20</v>
      </c>
      <c r="Q5" s="4">
        <f>_xlfn.STDEV.P(C5,E5,G5,I5,K5,M5,O5)</f>
        <v>0.10180573737891833</v>
      </c>
      <c r="R5" s="32">
        <f>AVERAGE(C5,E5,G5,I5,K5,M5)</f>
        <v>-6.4684999999999997</v>
      </c>
    </row>
    <row r="6" spans="1:18" x14ac:dyDescent="0.35">
      <c r="A6" s="16" t="s">
        <v>11</v>
      </c>
      <c r="B6" s="16"/>
      <c r="C6" s="3">
        <v>2.0169999999999998E-5</v>
      </c>
      <c r="D6" s="3" t="s">
        <v>20</v>
      </c>
      <c r="E6" s="3">
        <v>2.1970000000000001E-5</v>
      </c>
      <c r="F6" s="3" t="s">
        <v>20</v>
      </c>
      <c r="G6" s="3">
        <v>2.281E-5</v>
      </c>
      <c r="H6" s="3" t="s">
        <v>20</v>
      </c>
      <c r="I6" s="3">
        <v>2.298E-5</v>
      </c>
      <c r="J6" s="3" t="s">
        <v>20</v>
      </c>
      <c r="K6" s="3">
        <v>2.4600000000000002E-5</v>
      </c>
      <c r="L6" s="3" t="s">
        <v>20</v>
      </c>
      <c r="M6" s="3">
        <v>2.2779999999999999E-5</v>
      </c>
      <c r="N6" s="3" t="s">
        <v>20</v>
      </c>
      <c r="O6" s="3">
        <v>2.067E-5</v>
      </c>
      <c r="P6" s="3" t="s">
        <v>20</v>
      </c>
      <c r="Q6" s="4">
        <f t="shared" ref="Q6:Q15" si="0">_xlfn.STDEV.P(C6,E6,G6,I6,K6,M6,O6)</f>
        <v>1.3909679495713394E-6</v>
      </c>
      <c r="R6" s="32">
        <f t="shared" ref="R6:R15" si="1">AVERAGE(C6,E6,G6,I6,K6,M6)</f>
        <v>2.2551666666666666E-5</v>
      </c>
    </row>
    <row r="7" spans="1:18" ht="14.5" customHeight="1" x14ac:dyDescent="0.35">
      <c r="A7" s="13" t="s">
        <v>9</v>
      </c>
      <c r="B7" s="2" t="s">
        <v>14</v>
      </c>
      <c r="C7" s="3">
        <v>3.8620000000000002E-2</v>
      </c>
      <c r="D7" s="3" t="s">
        <v>20</v>
      </c>
      <c r="E7" s="3">
        <v>-9.4740000000000005E-2</v>
      </c>
      <c r="F7" s="3" t="s">
        <v>20</v>
      </c>
      <c r="G7" s="3">
        <v>-0.23599999999999999</v>
      </c>
      <c r="H7" s="3" t="s">
        <v>20</v>
      </c>
      <c r="I7" s="3">
        <v>-0.29970000000000002</v>
      </c>
      <c r="J7" s="3" t="s">
        <v>20</v>
      </c>
      <c r="K7" s="3">
        <v>-0.29020000000000001</v>
      </c>
      <c r="L7" s="3" t="s">
        <v>20</v>
      </c>
      <c r="M7" s="3">
        <v>0.1123</v>
      </c>
      <c r="N7" s="3" t="s">
        <v>20</v>
      </c>
      <c r="O7" s="3">
        <v>1.257E-2</v>
      </c>
      <c r="P7" s="3" t="s">
        <v>32</v>
      </c>
      <c r="Q7" s="4">
        <f t="shared" si="0"/>
        <v>0.15632932636467367</v>
      </c>
      <c r="R7" s="32">
        <f t="shared" si="1"/>
        <v>-0.12828666666666669</v>
      </c>
    </row>
    <row r="8" spans="1:18" x14ac:dyDescent="0.35">
      <c r="A8" s="13"/>
      <c r="B8" s="2" t="s">
        <v>15</v>
      </c>
      <c r="C8" s="3">
        <v>-0.28860000000000002</v>
      </c>
      <c r="D8" s="3" t="s">
        <v>20</v>
      </c>
      <c r="E8" s="3">
        <v>-0.36009999999999998</v>
      </c>
      <c r="F8" s="3" t="s">
        <v>20</v>
      </c>
      <c r="G8" s="3">
        <v>-0.28249999999999997</v>
      </c>
      <c r="H8" s="3" t="s">
        <v>20</v>
      </c>
      <c r="I8" s="3">
        <v>-0.27789999999999998</v>
      </c>
      <c r="J8" s="3" t="s">
        <v>20</v>
      </c>
      <c r="K8" s="3">
        <v>-0.12189999999999999</v>
      </c>
      <c r="L8" s="3" t="s">
        <v>20</v>
      </c>
      <c r="M8" s="3">
        <v>-7.6080000000000002E-3</v>
      </c>
      <c r="N8" s="7"/>
      <c r="O8" s="3">
        <v>-0.19139999999999999</v>
      </c>
      <c r="P8" s="3" t="s">
        <v>20</v>
      </c>
      <c r="Q8" s="4">
        <f t="shared" si="0"/>
        <v>0.11156695542377501</v>
      </c>
      <c r="R8" s="32">
        <f t="shared" si="1"/>
        <v>-0.22310133333333335</v>
      </c>
    </row>
    <row r="9" spans="1:18" x14ac:dyDescent="0.35">
      <c r="A9" s="13"/>
      <c r="B9" s="2" t="s">
        <v>17</v>
      </c>
      <c r="C9" s="3">
        <v>0.2271</v>
      </c>
      <c r="D9" s="3" t="s">
        <v>20</v>
      </c>
      <c r="E9" s="3">
        <v>0.32829999999999998</v>
      </c>
      <c r="F9" s="3" t="s">
        <v>20</v>
      </c>
      <c r="G9" s="3">
        <v>0.25130000000000002</v>
      </c>
      <c r="H9" s="3" t="s">
        <v>20</v>
      </c>
      <c r="I9" s="3">
        <v>0.24679999999999999</v>
      </c>
      <c r="J9" s="3" t="s">
        <v>20</v>
      </c>
      <c r="K9" s="3">
        <v>0.16309999999999999</v>
      </c>
      <c r="L9" s="3" t="s">
        <v>20</v>
      </c>
      <c r="M9" s="3">
        <v>0.25530000000000003</v>
      </c>
      <c r="N9" s="3" t="s">
        <v>20</v>
      </c>
      <c r="O9" s="3">
        <v>0.20530000000000001</v>
      </c>
      <c r="P9" s="3" t="s">
        <v>20</v>
      </c>
      <c r="Q9" s="4">
        <f t="shared" si="0"/>
        <v>4.7037826723363194E-2</v>
      </c>
      <c r="R9" s="32">
        <f t="shared" si="1"/>
        <v>0.24531666666666666</v>
      </c>
    </row>
    <row r="10" spans="1:18" x14ac:dyDescent="0.35">
      <c r="A10" s="13"/>
      <c r="B10" s="2" t="s">
        <v>18</v>
      </c>
      <c r="C10" s="3">
        <v>0.30130000000000001</v>
      </c>
      <c r="D10" s="3" t="s">
        <v>20</v>
      </c>
      <c r="E10" s="3">
        <v>0.2717</v>
      </c>
      <c r="F10" s="3" t="s">
        <v>20</v>
      </c>
      <c r="G10" s="3">
        <v>0.2157</v>
      </c>
      <c r="H10" s="3" t="s">
        <v>20</v>
      </c>
      <c r="I10" s="3">
        <v>0.27700000000000002</v>
      </c>
      <c r="J10" s="3" t="s">
        <v>20</v>
      </c>
      <c r="K10" s="3">
        <v>0.17979999999999999</v>
      </c>
      <c r="L10" s="3" t="s">
        <v>20</v>
      </c>
      <c r="M10" s="3">
        <v>0.30480000000000002</v>
      </c>
      <c r="N10" s="3" t="s">
        <v>20</v>
      </c>
      <c r="O10" s="3">
        <v>0.2646</v>
      </c>
      <c r="P10" s="3" t="s">
        <v>20</v>
      </c>
      <c r="Q10" s="4">
        <f t="shared" si="0"/>
        <v>4.2343146326369464E-2</v>
      </c>
      <c r="R10" s="32">
        <f t="shared" si="1"/>
        <v>0.25838333333333335</v>
      </c>
    </row>
    <row r="11" spans="1:18" x14ac:dyDescent="0.35">
      <c r="A11" s="13"/>
      <c r="B11" s="2" t="s">
        <v>16</v>
      </c>
      <c r="C11" s="3">
        <v>-0.2291</v>
      </c>
      <c r="D11" s="3" t="s">
        <v>20</v>
      </c>
      <c r="E11" s="3">
        <v>-0.1711</v>
      </c>
      <c r="F11" s="3" t="s">
        <v>20</v>
      </c>
      <c r="G11" s="3">
        <v>-0.14510000000000001</v>
      </c>
      <c r="H11" s="3" t="s">
        <v>20</v>
      </c>
      <c r="I11" s="3">
        <v>-0.12239999999999999</v>
      </c>
      <c r="J11" s="3" t="s">
        <v>20</v>
      </c>
      <c r="K11" s="3">
        <v>-0.1898</v>
      </c>
      <c r="L11" s="3" t="s">
        <v>20</v>
      </c>
      <c r="M11" s="3">
        <v>-0.1207</v>
      </c>
      <c r="N11" s="3" t="s">
        <v>20</v>
      </c>
      <c r="O11" s="3">
        <v>-0.113</v>
      </c>
      <c r="P11" s="3" t="s">
        <v>20</v>
      </c>
      <c r="Q11" s="4">
        <f t="shared" si="0"/>
        <v>3.9743514424060614E-2</v>
      </c>
      <c r="R11" s="32">
        <f t="shared" si="1"/>
        <v>-0.16303333333333334</v>
      </c>
    </row>
    <row r="12" spans="1:18" x14ac:dyDescent="0.35">
      <c r="A12" s="14" t="s">
        <v>13</v>
      </c>
      <c r="B12" s="4" t="s">
        <v>26</v>
      </c>
      <c r="C12" s="3">
        <v>-0.1105</v>
      </c>
      <c r="D12" s="3" t="s">
        <v>20</v>
      </c>
      <c r="E12" s="3">
        <v>-0.16059999999999999</v>
      </c>
      <c r="F12" s="3" t="s">
        <v>20</v>
      </c>
      <c r="G12" s="3">
        <v>4.9320000000000003E-2</v>
      </c>
      <c r="H12" s="3" t="s">
        <v>20</v>
      </c>
      <c r="I12" s="3">
        <v>5.7680000000000002E-2</v>
      </c>
      <c r="J12" s="3" t="s">
        <v>20</v>
      </c>
      <c r="K12" s="3">
        <v>0.10059999999999999</v>
      </c>
      <c r="L12" s="3" t="s">
        <v>20</v>
      </c>
      <c r="M12" s="3">
        <v>-4.9880000000000001E-2</v>
      </c>
      <c r="N12" s="3" t="s">
        <v>20</v>
      </c>
      <c r="O12" s="3">
        <v>-4.657E-2</v>
      </c>
      <c r="P12" s="3" t="s">
        <v>20</v>
      </c>
      <c r="Q12" s="4">
        <f t="shared" si="0"/>
        <v>8.8547272765939627E-2</v>
      </c>
      <c r="R12" s="32">
        <f t="shared" si="1"/>
        <v>-1.8896666666666669E-2</v>
      </c>
    </row>
    <row r="13" spans="1:18" x14ac:dyDescent="0.35">
      <c r="A13" s="14"/>
      <c r="B13" s="5" t="s">
        <v>19</v>
      </c>
      <c r="C13" s="3">
        <v>-0.2611</v>
      </c>
      <c r="D13" s="3" t="s">
        <v>20</v>
      </c>
      <c r="E13" s="3">
        <v>-0.33460000000000001</v>
      </c>
      <c r="F13" s="3" t="s">
        <v>20</v>
      </c>
      <c r="G13" s="3">
        <v>-0.28839999999999999</v>
      </c>
      <c r="H13" s="3" t="s">
        <v>20</v>
      </c>
      <c r="I13" s="3">
        <v>-0.23980000000000001</v>
      </c>
      <c r="J13" s="3" t="s">
        <v>20</v>
      </c>
      <c r="K13" s="3">
        <v>-0.29249999999999998</v>
      </c>
      <c r="L13" s="3" t="s">
        <v>20</v>
      </c>
      <c r="M13" s="3">
        <v>-0.26929999999999998</v>
      </c>
      <c r="N13" s="3" t="s">
        <v>20</v>
      </c>
      <c r="O13" s="3">
        <v>-0.25090000000000001</v>
      </c>
      <c r="P13" s="3" t="s">
        <v>20</v>
      </c>
      <c r="Q13" s="4">
        <f t="shared" si="0"/>
        <v>2.9433453131858592E-2</v>
      </c>
      <c r="R13" s="32">
        <f t="shared" si="1"/>
        <v>-0.28094999999999998</v>
      </c>
    </row>
    <row r="14" spans="1:18" x14ac:dyDescent="0.35">
      <c r="A14" s="14" t="s">
        <v>25</v>
      </c>
      <c r="B14" s="2" t="s">
        <v>23</v>
      </c>
      <c r="C14" s="16">
        <v>15788</v>
      </c>
      <c r="D14" s="16"/>
      <c r="E14" s="16">
        <v>16293</v>
      </c>
      <c r="F14" s="16"/>
      <c r="G14" s="16">
        <v>17727</v>
      </c>
      <c r="H14" s="16"/>
      <c r="I14" s="16">
        <v>18642</v>
      </c>
      <c r="J14" s="16"/>
      <c r="K14" s="16">
        <v>19178</v>
      </c>
      <c r="L14" s="16"/>
      <c r="M14" s="16">
        <v>18756</v>
      </c>
      <c r="N14" s="16"/>
      <c r="O14" s="16">
        <v>18908</v>
      </c>
      <c r="P14" s="16"/>
      <c r="Q14" s="30">
        <f t="shared" si="0"/>
        <v>1253.8831602632824</v>
      </c>
      <c r="R14" s="30">
        <f t="shared" si="1"/>
        <v>17730.666666666668</v>
      </c>
    </row>
    <row r="15" spans="1:18" x14ac:dyDescent="0.35">
      <c r="A15" s="14"/>
      <c r="B15" s="2" t="s">
        <v>24</v>
      </c>
      <c r="C15" s="16">
        <v>15892</v>
      </c>
      <c r="D15" s="16"/>
      <c r="E15" s="16">
        <v>16397</v>
      </c>
      <c r="F15" s="16"/>
      <c r="G15" s="16">
        <v>17831</v>
      </c>
      <c r="H15" s="16"/>
      <c r="I15" s="16">
        <v>18747</v>
      </c>
      <c r="J15" s="16"/>
      <c r="K15" s="16">
        <v>19283</v>
      </c>
      <c r="L15" s="16"/>
      <c r="M15" s="16">
        <v>18861</v>
      </c>
      <c r="N15" s="16"/>
      <c r="O15" s="16">
        <v>19014</v>
      </c>
      <c r="P15" s="16"/>
      <c r="Q15" s="30">
        <f t="shared" si="0"/>
        <v>1254.441236697252</v>
      </c>
      <c r="R15" s="30">
        <f t="shared" si="1"/>
        <v>17835.166666666668</v>
      </c>
    </row>
  </sheetData>
  <mergeCells count="29">
    <mergeCell ref="A1:R2"/>
    <mergeCell ref="C3:R3"/>
    <mergeCell ref="O14:P14"/>
    <mergeCell ref="C15:D15"/>
    <mergeCell ref="E15:F15"/>
    <mergeCell ref="G15:H15"/>
    <mergeCell ref="I15:J15"/>
    <mergeCell ref="K15:L15"/>
    <mergeCell ref="M15:N15"/>
    <mergeCell ref="O15:P15"/>
    <mergeCell ref="C14:D14"/>
    <mergeCell ref="E14:F14"/>
    <mergeCell ref="G14:H14"/>
    <mergeCell ref="I14:J14"/>
    <mergeCell ref="K14:L14"/>
    <mergeCell ref="M14:N14"/>
    <mergeCell ref="A5:B5"/>
    <mergeCell ref="A6:B6"/>
    <mergeCell ref="A7:A11"/>
    <mergeCell ref="A12:A13"/>
    <mergeCell ref="A14:A15"/>
    <mergeCell ref="A3:B4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253B-6E0D-431F-9B4D-832108C86C57}">
  <dimension ref="A1:R11"/>
  <sheetViews>
    <sheetView zoomScale="140" zoomScaleNormal="140" workbookViewId="0">
      <selection activeCell="A2" sqref="A2:B2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16" width="4.6328125" customWidth="1"/>
    <col min="17" max="17" width="4.36328125" bestFit="1" customWidth="1"/>
    <col min="18" max="18" width="12.1796875" bestFit="1" customWidth="1"/>
  </cols>
  <sheetData>
    <row r="1" spans="1:18" x14ac:dyDescent="0.35">
      <c r="A1" s="11" t="s">
        <v>37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2"/>
    </row>
    <row r="2" spans="1:18" x14ac:dyDescent="0.35">
      <c r="A2" s="15" t="s">
        <v>8</v>
      </c>
      <c r="B2" s="15"/>
      <c r="C2" s="15">
        <v>201801</v>
      </c>
      <c r="D2" s="15"/>
      <c r="E2" s="15">
        <v>201802</v>
      </c>
      <c r="F2" s="15"/>
      <c r="G2" s="15">
        <v>201901</v>
      </c>
      <c r="H2" s="15"/>
      <c r="I2" s="15">
        <v>201902</v>
      </c>
      <c r="J2" s="15"/>
      <c r="K2" s="15">
        <v>202001</v>
      </c>
      <c r="L2" s="15"/>
      <c r="M2" s="15">
        <v>202002</v>
      </c>
      <c r="N2" s="15"/>
      <c r="O2" s="15">
        <v>202101</v>
      </c>
      <c r="P2" s="15"/>
      <c r="Q2" s="6" t="s">
        <v>22</v>
      </c>
      <c r="R2" s="6" t="s">
        <v>29</v>
      </c>
    </row>
    <row r="3" spans="1:18" x14ac:dyDescent="0.35">
      <c r="A3" s="16" t="s">
        <v>10</v>
      </c>
      <c r="B3" s="16"/>
      <c r="C3" s="17">
        <v>0.9</v>
      </c>
      <c r="D3" s="17"/>
      <c r="E3" s="17">
        <v>0.86</v>
      </c>
      <c r="F3" s="17"/>
      <c r="G3" s="17">
        <v>0.94</v>
      </c>
      <c r="H3" s="17"/>
      <c r="I3" s="17">
        <v>0.88</v>
      </c>
      <c r="J3" s="17"/>
      <c r="K3" s="17">
        <v>0.96</v>
      </c>
      <c r="L3" s="17"/>
      <c r="M3" s="17">
        <v>0.86</v>
      </c>
      <c r="N3" s="17"/>
      <c r="O3" s="17">
        <v>0.98</v>
      </c>
      <c r="P3" s="17"/>
      <c r="Q3" s="8">
        <f>AVERAGE(C3:P3)</f>
        <v>0.91142857142857159</v>
      </c>
      <c r="R3" s="2">
        <f>_xlfn.STDEV.P(C3:Q3)</f>
        <v>4.2257712736425819E-2</v>
      </c>
    </row>
    <row r="4" spans="1:18" x14ac:dyDescent="0.35">
      <c r="A4" s="16" t="s">
        <v>11</v>
      </c>
      <c r="B4" s="16"/>
      <c r="C4" s="17">
        <v>1</v>
      </c>
      <c r="D4" s="17"/>
      <c r="E4" s="17">
        <v>0.98</v>
      </c>
      <c r="F4" s="17"/>
      <c r="G4" s="17">
        <v>0.84</v>
      </c>
      <c r="H4" s="17"/>
      <c r="I4" s="17">
        <v>0.74</v>
      </c>
      <c r="J4" s="17"/>
      <c r="K4" s="17">
        <v>0.88</v>
      </c>
      <c r="L4" s="17"/>
      <c r="M4" s="17">
        <v>0.98</v>
      </c>
      <c r="N4" s="17"/>
      <c r="O4" s="17">
        <v>0.84</v>
      </c>
      <c r="P4" s="17"/>
      <c r="Q4" s="8">
        <f t="shared" ref="Q4:Q11" si="0">AVERAGE(C4:P4)</f>
        <v>0.89428571428571424</v>
      </c>
      <c r="R4" s="2">
        <f t="shared" ref="R4:R11" si="1">_xlfn.STDEV.P(C4:Q4)</f>
        <v>8.3495081121156903E-2</v>
      </c>
    </row>
    <row r="5" spans="1:18" x14ac:dyDescent="0.35">
      <c r="A5" s="13" t="s">
        <v>9</v>
      </c>
      <c r="B5" s="2" t="s">
        <v>14</v>
      </c>
      <c r="C5" s="17">
        <v>1</v>
      </c>
      <c r="D5" s="17"/>
      <c r="E5" s="17">
        <v>1</v>
      </c>
      <c r="F5" s="17"/>
      <c r="G5" s="17">
        <v>1</v>
      </c>
      <c r="H5" s="17"/>
      <c r="I5" s="17">
        <v>1</v>
      </c>
      <c r="J5" s="17"/>
      <c r="K5" s="17">
        <v>1</v>
      </c>
      <c r="L5" s="17"/>
      <c r="M5" s="17">
        <v>0.82</v>
      </c>
      <c r="N5" s="17"/>
      <c r="O5" s="17">
        <v>1</v>
      </c>
      <c r="P5" s="17"/>
      <c r="Q5" s="8">
        <f t="shared" si="0"/>
        <v>0.97428571428571431</v>
      </c>
      <c r="R5" s="2">
        <f t="shared" si="1"/>
        <v>5.8918830363717957E-2</v>
      </c>
    </row>
    <row r="6" spans="1:18" x14ac:dyDescent="0.35">
      <c r="A6" s="13"/>
      <c r="B6" s="2" t="s">
        <v>15</v>
      </c>
      <c r="C6" s="17">
        <v>1</v>
      </c>
      <c r="D6" s="17"/>
      <c r="E6" s="17">
        <v>1</v>
      </c>
      <c r="F6" s="17"/>
      <c r="G6" s="17">
        <v>0.88</v>
      </c>
      <c r="H6" s="17"/>
      <c r="I6" s="17">
        <v>1</v>
      </c>
      <c r="J6" s="17"/>
      <c r="K6" s="17">
        <v>0.94</v>
      </c>
      <c r="L6" s="17"/>
      <c r="M6" s="17">
        <v>1</v>
      </c>
      <c r="N6" s="17"/>
      <c r="O6" s="17">
        <v>0.94</v>
      </c>
      <c r="P6" s="17"/>
      <c r="Q6" s="8">
        <f t="shared" si="0"/>
        <v>0.96571428571428564</v>
      </c>
      <c r="R6" s="2">
        <f t="shared" si="1"/>
        <v>4.0883108632154823E-2</v>
      </c>
    </row>
    <row r="7" spans="1:18" x14ac:dyDescent="0.35">
      <c r="A7" s="13"/>
      <c r="B7" s="2" t="s">
        <v>17</v>
      </c>
      <c r="C7" s="17">
        <v>0.96</v>
      </c>
      <c r="D7" s="17"/>
      <c r="E7" s="17">
        <v>1</v>
      </c>
      <c r="F7" s="17"/>
      <c r="G7" s="17">
        <v>0.86</v>
      </c>
      <c r="H7" s="17"/>
      <c r="I7" s="17">
        <v>0.96</v>
      </c>
      <c r="J7" s="17"/>
      <c r="K7" s="17">
        <v>0.98</v>
      </c>
      <c r="L7" s="17"/>
      <c r="M7" s="17">
        <v>1</v>
      </c>
      <c r="N7" s="17"/>
      <c r="O7" s="17">
        <v>0.88</v>
      </c>
      <c r="P7" s="17"/>
      <c r="Q7" s="8">
        <f t="shared" si="0"/>
        <v>0.94857142857142851</v>
      </c>
      <c r="R7" s="2">
        <f t="shared" si="1"/>
        <v>4.884377427793931E-2</v>
      </c>
    </row>
    <row r="8" spans="1:18" x14ac:dyDescent="0.35">
      <c r="A8" s="13"/>
      <c r="B8" s="2" t="s">
        <v>18</v>
      </c>
      <c r="C8" s="17">
        <v>0.98</v>
      </c>
      <c r="D8" s="17"/>
      <c r="E8" s="17">
        <v>1</v>
      </c>
      <c r="F8" s="17"/>
      <c r="G8" s="17">
        <v>1</v>
      </c>
      <c r="H8" s="17"/>
      <c r="I8" s="17">
        <v>0.9</v>
      </c>
      <c r="J8" s="17"/>
      <c r="K8" s="17">
        <v>1</v>
      </c>
      <c r="L8" s="17"/>
      <c r="M8" s="17">
        <v>0.84</v>
      </c>
      <c r="N8" s="17"/>
      <c r="O8" s="17">
        <v>1</v>
      </c>
      <c r="P8" s="17"/>
      <c r="Q8" s="8">
        <f t="shared" si="0"/>
        <v>0.96</v>
      </c>
      <c r="R8" s="2">
        <f t="shared" si="1"/>
        <v>5.5677643628300223E-2</v>
      </c>
    </row>
    <row r="9" spans="1:18" x14ac:dyDescent="0.35">
      <c r="A9" s="13"/>
      <c r="B9" s="2" t="s">
        <v>16</v>
      </c>
      <c r="C9" s="17">
        <v>0.8</v>
      </c>
      <c r="D9" s="17"/>
      <c r="E9" s="17">
        <v>0.96</v>
      </c>
      <c r="F9" s="17"/>
      <c r="G9" s="17">
        <v>0.74</v>
      </c>
      <c r="H9" s="17"/>
      <c r="I9" s="17">
        <v>1</v>
      </c>
      <c r="J9" s="17"/>
      <c r="K9" s="17">
        <v>0.98</v>
      </c>
      <c r="L9" s="17"/>
      <c r="M9" s="17">
        <v>1</v>
      </c>
      <c r="N9" s="17"/>
      <c r="O9" s="17">
        <v>1</v>
      </c>
      <c r="P9" s="17"/>
      <c r="Q9" s="8">
        <f t="shared" si="0"/>
        <v>0.92571428571428582</v>
      </c>
      <c r="R9" s="2">
        <f t="shared" si="1"/>
        <v>9.4188261325009653E-2</v>
      </c>
    </row>
    <row r="10" spans="1:18" x14ac:dyDescent="0.35">
      <c r="A10" s="14" t="s">
        <v>30</v>
      </c>
      <c r="B10" s="4" t="s">
        <v>26</v>
      </c>
      <c r="C10" s="17">
        <v>0.9</v>
      </c>
      <c r="D10" s="17"/>
      <c r="E10" s="17">
        <v>0.84</v>
      </c>
      <c r="F10" s="17"/>
      <c r="G10" s="17">
        <v>0.94</v>
      </c>
      <c r="H10" s="17"/>
      <c r="I10" s="17">
        <v>0.98</v>
      </c>
      <c r="J10" s="17"/>
      <c r="K10" s="17">
        <v>0.9</v>
      </c>
      <c r="L10" s="17"/>
      <c r="M10" s="17">
        <v>0.98</v>
      </c>
      <c r="N10" s="17"/>
      <c r="O10" s="17">
        <v>0.96</v>
      </c>
      <c r="P10" s="17"/>
      <c r="Q10" s="8">
        <f t="shared" si="0"/>
        <v>0.92857142857142849</v>
      </c>
      <c r="R10" s="2">
        <f t="shared" si="1"/>
        <v>4.4561354172806343E-2</v>
      </c>
    </row>
    <row r="11" spans="1:18" x14ac:dyDescent="0.35">
      <c r="A11" s="14"/>
      <c r="B11" s="5" t="s">
        <v>19</v>
      </c>
      <c r="C11" s="17">
        <v>0.92</v>
      </c>
      <c r="D11" s="17"/>
      <c r="E11" s="17">
        <v>0.88</v>
      </c>
      <c r="F11" s="17"/>
      <c r="G11" s="17">
        <v>1</v>
      </c>
      <c r="H11" s="17"/>
      <c r="I11" s="17">
        <v>0.78</v>
      </c>
      <c r="J11" s="17"/>
      <c r="K11" s="17">
        <v>0.9</v>
      </c>
      <c r="L11" s="17"/>
      <c r="M11" s="17">
        <v>0.92</v>
      </c>
      <c r="N11" s="17"/>
      <c r="O11" s="17">
        <v>0.92</v>
      </c>
      <c r="P11" s="17"/>
      <c r="Q11" s="8">
        <f t="shared" si="0"/>
        <v>0.90285714285714291</v>
      </c>
      <c r="R11" s="2">
        <f t="shared" si="1"/>
        <v>5.694608979427071E-2</v>
      </c>
    </row>
  </sheetData>
  <mergeCells count="76"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A10:A11"/>
    <mergeCell ref="C10:D10"/>
    <mergeCell ref="E10:F10"/>
    <mergeCell ref="G10:H10"/>
    <mergeCell ref="I10:J10"/>
    <mergeCell ref="K10:L10"/>
    <mergeCell ref="O8:P8"/>
    <mergeCell ref="C9:D9"/>
    <mergeCell ref="E9:F9"/>
    <mergeCell ref="G9:H9"/>
    <mergeCell ref="I9:J9"/>
    <mergeCell ref="K9:L9"/>
    <mergeCell ref="M9:N9"/>
    <mergeCell ref="O9:P9"/>
    <mergeCell ref="C8:D8"/>
    <mergeCell ref="E8:F8"/>
    <mergeCell ref="G8:H8"/>
    <mergeCell ref="I8:J8"/>
    <mergeCell ref="K8:L8"/>
    <mergeCell ref="M8:N8"/>
    <mergeCell ref="O6:P6"/>
    <mergeCell ref="C7:D7"/>
    <mergeCell ref="E7:F7"/>
    <mergeCell ref="G7:H7"/>
    <mergeCell ref="I7:J7"/>
    <mergeCell ref="K7:L7"/>
    <mergeCell ref="M7:N7"/>
    <mergeCell ref="O7:P7"/>
    <mergeCell ref="C6:D6"/>
    <mergeCell ref="E6:F6"/>
    <mergeCell ref="G6:H6"/>
    <mergeCell ref="I6:J6"/>
    <mergeCell ref="K6:L6"/>
    <mergeCell ref="M6:N6"/>
    <mergeCell ref="A5:A9"/>
    <mergeCell ref="C5:D5"/>
    <mergeCell ref="E5:F5"/>
    <mergeCell ref="G5:H5"/>
    <mergeCell ref="I5:J5"/>
    <mergeCell ref="K5:L5"/>
    <mergeCell ref="M5:N5"/>
    <mergeCell ref="O5:P5"/>
    <mergeCell ref="M3:N3"/>
    <mergeCell ref="O3:P3"/>
    <mergeCell ref="A4:B4"/>
    <mergeCell ref="C4:D4"/>
    <mergeCell ref="E4:F4"/>
    <mergeCell ref="G4:H4"/>
    <mergeCell ref="I4:J4"/>
    <mergeCell ref="K4:L4"/>
    <mergeCell ref="M4:N4"/>
    <mergeCell ref="O4:P4"/>
    <mergeCell ref="A3:B3"/>
    <mergeCell ref="C3:D3"/>
    <mergeCell ref="E3:F3"/>
    <mergeCell ref="G3:H3"/>
    <mergeCell ref="I3:J3"/>
    <mergeCell ref="K3:L3"/>
    <mergeCell ref="A1:R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BCE1-D19A-4CA6-9C22-83DA1635EE3B}">
  <dimension ref="A1:R11"/>
  <sheetViews>
    <sheetView zoomScale="130" zoomScaleNormal="130" workbookViewId="0">
      <selection activeCell="A3" sqref="A3:B4"/>
    </sheetView>
  </sheetViews>
  <sheetFormatPr defaultRowHeight="14.5" x14ac:dyDescent="0.35"/>
  <cols>
    <col min="1" max="1" width="16.453125" bestFit="1" customWidth="1"/>
    <col min="2" max="2" width="36.1796875" bestFit="1" customWidth="1"/>
    <col min="3" max="3" width="9.08984375" bestFit="1" customWidth="1"/>
    <col min="4" max="4" width="3.81640625" bestFit="1" customWidth="1"/>
    <col min="5" max="5" width="9.08984375" bestFit="1" customWidth="1"/>
    <col min="6" max="6" width="3.81640625" bestFit="1" customWidth="1"/>
    <col min="7" max="7" width="9.08984375" bestFit="1" customWidth="1"/>
    <col min="8" max="8" width="3.81640625" bestFit="1" customWidth="1"/>
    <col min="9" max="9" width="9.08984375" bestFit="1" customWidth="1"/>
    <col min="10" max="10" width="3.81640625" bestFit="1" customWidth="1"/>
    <col min="11" max="11" width="9.08984375" bestFit="1" customWidth="1"/>
    <col min="12" max="12" width="3.81640625" bestFit="1" customWidth="1"/>
    <col min="13" max="13" width="9.08984375" bestFit="1" customWidth="1"/>
    <col min="14" max="14" width="3.81640625" bestFit="1" customWidth="1"/>
    <col min="15" max="15" width="9.08984375" bestFit="1" customWidth="1"/>
    <col min="16" max="16" width="3.81640625" bestFit="1" customWidth="1"/>
    <col min="17" max="17" width="17.1796875" bestFit="1" customWidth="1"/>
    <col min="18" max="18" width="9.26953125" bestFit="1" customWidth="1"/>
  </cols>
  <sheetData>
    <row r="1" spans="1:18" x14ac:dyDescent="0.35">
      <c r="A1" s="10" t="s">
        <v>38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35">
      <c r="A3" s="10" t="s">
        <v>8</v>
      </c>
      <c r="B3" s="10"/>
      <c r="C3" s="10" t="s">
        <v>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35">
      <c r="A4" s="10"/>
      <c r="B4" s="10"/>
      <c r="C4" s="15">
        <v>201801</v>
      </c>
      <c r="D4" s="15"/>
      <c r="E4" s="15">
        <v>201802</v>
      </c>
      <c r="F4" s="15"/>
      <c r="G4" s="15">
        <v>201901</v>
      </c>
      <c r="H4" s="15"/>
      <c r="I4" s="15">
        <v>201902</v>
      </c>
      <c r="J4" s="15"/>
      <c r="K4" s="15">
        <v>202001</v>
      </c>
      <c r="L4" s="15"/>
      <c r="M4" s="15">
        <v>202002</v>
      </c>
      <c r="N4" s="15"/>
      <c r="O4" s="15">
        <v>202101</v>
      </c>
      <c r="P4" s="15"/>
      <c r="Q4" s="19" t="s">
        <v>28</v>
      </c>
      <c r="R4" s="19" t="s">
        <v>34</v>
      </c>
    </row>
    <row r="5" spans="1:18" x14ac:dyDescent="0.35">
      <c r="A5" s="16" t="s">
        <v>10</v>
      </c>
      <c r="B5" s="16"/>
      <c r="C5" s="3">
        <v>-6.7990000000000004</v>
      </c>
      <c r="D5" s="3" t="s">
        <v>20</v>
      </c>
      <c r="E5" s="3">
        <v>-6.6449999999999996</v>
      </c>
      <c r="F5" s="3" t="s">
        <v>20</v>
      </c>
      <c r="G5" s="3">
        <v>-6.8380000000000001</v>
      </c>
      <c r="H5" s="3" t="s">
        <v>20</v>
      </c>
      <c r="I5" s="3">
        <v>-6.9880000000000004</v>
      </c>
      <c r="J5" s="3" t="s">
        <v>20</v>
      </c>
      <c r="K5" s="3">
        <v>-6.9480000000000004</v>
      </c>
      <c r="L5" s="3" t="s">
        <v>20</v>
      </c>
      <c r="M5" s="3">
        <v>-6.8010000000000002</v>
      </c>
      <c r="N5" s="3" t="s">
        <v>20</v>
      </c>
      <c r="O5" s="3">
        <v>-6.7990000000000004</v>
      </c>
      <c r="P5" s="3" t="s">
        <v>20</v>
      </c>
      <c r="Q5" s="4">
        <f>_xlfn.STDEV.P(C5,E5,G5,I5,K5,M5,O5)</f>
        <v>0.10415020550206559</v>
      </c>
      <c r="R5" s="32">
        <f>AVERAGE(C5,E5,G5,I5,K5,M5,O5)</f>
        <v>-6.8311428571428578</v>
      </c>
    </row>
    <row r="6" spans="1:18" x14ac:dyDescent="0.35">
      <c r="A6" s="16" t="s">
        <v>11</v>
      </c>
      <c r="B6" s="16"/>
      <c r="C6" s="3">
        <v>2.3079999999999999E-5</v>
      </c>
      <c r="D6" s="3" t="s">
        <v>20</v>
      </c>
      <c r="E6" s="3">
        <v>2.476E-5</v>
      </c>
      <c r="F6" s="3" t="s">
        <v>20</v>
      </c>
      <c r="G6" s="3">
        <v>2.5109999999999998E-5</v>
      </c>
      <c r="H6" s="3" t="s">
        <v>20</v>
      </c>
      <c r="I6" s="3">
        <v>2.6149999999999999E-5</v>
      </c>
      <c r="J6" s="3" t="s">
        <v>20</v>
      </c>
      <c r="K6" s="3">
        <v>2.6979999999999999E-5</v>
      </c>
      <c r="L6" s="3" t="s">
        <v>20</v>
      </c>
      <c r="M6" s="3">
        <v>2.4029999999999999E-5</v>
      </c>
      <c r="N6" s="3" t="s">
        <v>20</v>
      </c>
      <c r="O6" s="3">
        <v>2.1670000000000001E-5</v>
      </c>
      <c r="P6" s="3" t="s">
        <v>20</v>
      </c>
      <c r="Q6" s="4">
        <f t="shared" ref="Q6:Q11" si="0">_xlfn.STDEV.P(C6,E6,G6,I6,K6,M6,O6)</f>
        <v>1.6710817711034623E-6</v>
      </c>
      <c r="R6" s="32">
        <f t="shared" ref="R6:R11" si="1">AVERAGE(C6,E6,G6,I6,K6,M6,O6)</f>
        <v>2.4539999999999999E-5</v>
      </c>
    </row>
    <row r="7" spans="1:18" x14ac:dyDescent="0.35">
      <c r="A7" s="16" t="s">
        <v>12</v>
      </c>
      <c r="B7" s="16"/>
      <c r="C7" s="3">
        <v>1.4550000000000001</v>
      </c>
      <c r="D7" s="3" t="s">
        <v>20</v>
      </c>
      <c r="E7" s="3">
        <v>1.341</v>
      </c>
      <c r="F7" s="3" t="s">
        <v>20</v>
      </c>
      <c r="G7" s="3">
        <v>1.468</v>
      </c>
      <c r="H7" s="3" t="s">
        <v>20</v>
      </c>
      <c r="I7" s="3">
        <v>1.9730000000000001</v>
      </c>
      <c r="J7" s="3" t="s">
        <v>20</v>
      </c>
      <c r="K7" s="3">
        <v>1.9379999999999999</v>
      </c>
      <c r="L7" s="3" t="s">
        <v>20</v>
      </c>
      <c r="M7" s="3">
        <v>1.26</v>
      </c>
      <c r="N7" s="3" t="s">
        <v>20</v>
      </c>
      <c r="O7" s="3">
        <v>0.93510000000000004</v>
      </c>
      <c r="P7" s="3" t="s">
        <v>20</v>
      </c>
      <c r="Q7" s="4">
        <f t="shared" si="0"/>
        <v>0.34188645507429033</v>
      </c>
      <c r="R7" s="32">
        <f t="shared" si="1"/>
        <v>1.4814428571428573</v>
      </c>
    </row>
    <row r="8" spans="1:18" x14ac:dyDescent="0.35">
      <c r="A8" s="14" t="s">
        <v>13</v>
      </c>
      <c r="B8" s="4" t="s">
        <v>26</v>
      </c>
      <c r="C8" s="3">
        <v>-0.18740000000000001</v>
      </c>
      <c r="D8" s="3" t="s">
        <v>20</v>
      </c>
      <c r="E8" s="3">
        <v>-0.2621</v>
      </c>
      <c r="F8" s="3" t="s">
        <v>20</v>
      </c>
      <c r="G8" s="3">
        <v>-7.5200000000000003E-2</v>
      </c>
      <c r="H8" s="3" t="s">
        <v>20</v>
      </c>
      <c r="I8" s="3">
        <v>-0.22189999999999999</v>
      </c>
      <c r="J8" s="3" t="s">
        <v>20</v>
      </c>
      <c r="K8" s="3">
        <v>-0.1366</v>
      </c>
      <c r="L8" s="3" t="s">
        <v>20</v>
      </c>
      <c r="M8" s="3">
        <v>-0.17180000000000001</v>
      </c>
      <c r="N8" s="3" t="s">
        <v>20</v>
      </c>
      <c r="O8" s="3">
        <v>-0.1021</v>
      </c>
      <c r="P8" s="3" t="s">
        <v>20</v>
      </c>
      <c r="Q8" s="4">
        <f t="shared" si="0"/>
        <v>6.0992271173134223E-2</v>
      </c>
      <c r="R8" s="32">
        <f t="shared" si="1"/>
        <v>-0.1653</v>
      </c>
    </row>
    <row r="9" spans="1:18" x14ac:dyDescent="0.35">
      <c r="A9" s="14"/>
      <c r="B9" s="5" t="s">
        <v>19</v>
      </c>
      <c r="C9" s="3">
        <v>-0.1779</v>
      </c>
      <c r="D9" s="3" t="s">
        <v>20</v>
      </c>
      <c r="E9" s="3">
        <v>-0.26090000000000002</v>
      </c>
      <c r="F9" s="3" t="s">
        <v>20</v>
      </c>
      <c r="G9" s="3">
        <v>-0.25840000000000002</v>
      </c>
      <c r="H9" s="3" t="s">
        <v>20</v>
      </c>
      <c r="I9" s="3">
        <v>-0.22470000000000001</v>
      </c>
      <c r="J9" s="3" t="s">
        <v>20</v>
      </c>
      <c r="K9" s="3">
        <v>-0.30230000000000001</v>
      </c>
      <c r="L9" s="3" t="s">
        <v>20</v>
      </c>
      <c r="M9" s="3">
        <v>-0.2104</v>
      </c>
      <c r="N9" s="3" t="s">
        <v>20</v>
      </c>
      <c r="O9" s="3">
        <v>-0.1852</v>
      </c>
      <c r="P9" s="3" t="s">
        <v>20</v>
      </c>
      <c r="Q9" s="4">
        <f t="shared" si="0"/>
        <v>4.1590933077844283E-2</v>
      </c>
      <c r="R9" s="32">
        <f t="shared" si="1"/>
        <v>-0.23140000000000002</v>
      </c>
    </row>
    <row r="10" spans="1:18" x14ac:dyDescent="0.35">
      <c r="A10" s="14" t="s">
        <v>25</v>
      </c>
      <c r="B10" s="2" t="s">
        <v>23</v>
      </c>
      <c r="C10" s="16">
        <v>15671</v>
      </c>
      <c r="D10" s="16"/>
      <c r="E10" s="16">
        <v>16200</v>
      </c>
      <c r="F10" s="16"/>
      <c r="G10" s="16">
        <v>17588</v>
      </c>
      <c r="H10" s="16"/>
      <c r="I10" s="16">
        <v>18250</v>
      </c>
      <c r="J10" s="16"/>
      <c r="K10" s="16">
        <v>18805</v>
      </c>
      <c r="L10" s="16"/>
      <c r="M10" s="16">
        <v>18647</v>
      </c>
      <c r="N10" s="16"/>
      <c r="O10" s="16">
        <v>18865</v>
      </c>
      <c r="P10" s="16"/>
      <c r="Q10" s="30">
        <f t="shared" si="0"/>
        <v>1204.4367978437058</v>
      </c>
      <c r="R10" s="30">
        <f t="shared" si="1"/>
        <v>17718</v>
      </c>
    </row>
    <row r="11" spans="1:18" x14ac:dyDescent="0.35">
      <c r="A11" s="14"/>
      <c r="B11" s="2" t="s">
        <v>24</v>
      </c>
      <c r="C11" s="16">
        <v>15729</v>
      </c>
      <c r="D11" s="16"/>
      <c r="E11" s="16">
        <v>16257</v>
      </c>
      <c r="F11" s="16"/>
      <c r="G11" s="16">
        <v>17646</v>
      </c>
      <c r="H11" s="16"/>
      <c r="I11" s="16">
        <v>18308</v>
      </c>
      <c r="J11" s="16"/>
      <c r="K11" s="16">
        <v>18863</v>
      </c>
      <c r="L11" s="16"/>
      <c r="M11" s="16">
        <v>18705</v>
      </c>
      <c r="N11" s="16"/>
      <c r="O11" s="16">
        <v>18924</v>
      </c>
      <c r="P11" s="16"/>
      <c r="Q11" s="30">
        <f t="shared" si="0"/>
        <v>1204.7529681580843</v>
      </c>
      <c r="R11" s="30">
        <f t="shared" si="1"/>
        <v>17776</v>
      </c>
    </row>
  </sheetData>
  <mergeCells count="29">
    <mergeCell ref="A1:R2"/>
    <mergeCell ref="C3:R3"/>
    <mergeCell ref="O10:P10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M10:N10"/>
    <mergeCell ref="A5:B5"/>
    <mergeCell ref="A6:B6"/>
    <mergeCell ref="A7:B7"/>
    <mergeCell ref="A8:A9"/>
    <mergeCell ref="A10:A11"/>
    <mergeCell ref="A3:B4"/>
    <mergeCell ref="C4:D4"/>
    <mergeCell ref="E4:F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16D4-3316-4ADD-8E46-C475D366CE42}">
  <dimension ref="A1:R7"/>
  <sheetViews>
    <sheetView zoomScale="140" zoomScaleNormal="140" workbookViewId="0">
      <selection activeCell="A2" sqref="A2:B2"/>
    </sheetView>
  </sheetViews>
  <sheetFormatPr defaultRowHeight="14.5" x14ac:dyDescent="0.35"/>
  <cols>
    <col min="1" max="1" width="15.1796875" bestFit="1" customWidth="1"/>
    <col min="2" max="2" width="7.1796875" bestFit="1" customWidth="1"/>
    <col min="17" max="18" width="7.1796875" bestFit="1" customWidth="1"/>
  </cols>
  <sheetData>
    <row r="1" spans="1:18" x14ac:dyDescent="0.35">
      <c r="A1" s="11" t="s">
        <v>39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2"/>
    </row>
    <row r="2" spans="1:18" x14ac:dyDescent="0.35">
      <c r="A2" s="15" t="s">
        <v>8</v>
      </c>
      <c r="B2" s="15"/>
      <c r="C2" s="15">
        <v>201801</v>
      </c>
      <c r="D2" s="15"/>
      <c r="E2" s="15">
        <v>201802</v>
      </c>
      <c r="F2" s="15"/>
      <c r="G2" s="15">
        <v>201901</v>
      </c>
      <c r="H2" s="15"/>
      <c r="I2" s="15">
        <v>201902</v>
      </c>
      <c r="J2" s="15"/>
      <c r="K2" s="15">
        <v>202001</v>
      </c>
      <c r="L2" s="15"/>
      <c r="M2" s="15">
        <v>202002</v>
      </c>
      <c r="N2" s="15"/>
      <c r="O2" s="15">
        <v>202101</v>
      </c>
      <c r="P2" s="15"/>
      <c r="Q2" s="6" t="s">
        <v>22</v>
      </c>
      <c r="R2" s="6" t="s">
        <v>29</v>
      </c>
    </row>
    <row r="3" spans="1:18" x14ac:dyDescent="0.35">
      <c r="A3" s="16" t="s">
        <v>10</v>
      </c>
      <c r="B3" s="16"/>
      <c r="C3" s="17">
        <v>0.9</v>
      </c>
      <c r="D3" s="17"/>
      <c r="E3" s="17">
        <v>0.98</v>
      </c>
      <c r="F3" s="17"/>
      <c r="G3" s="17">
        <v>0.9</v>
      </c>
      <c r="H3" s="17"/>
      <c r="I3" s="17">
        <v>0.86</v>
      </c>
      <c r="J3" s="17"/>
      <c r="K3" s="17">
        <v>0.9</v>
      </c>
      <c r="L3" s="17"/>
      <c r="M3" s="17">
        <v>0.88</v>
      </c>
      <c r="N3" s="17"/>
      <c r="O3" s="17">
        <v>0.96</v>
      </c>
      <c r="P3" s="17"/>
      <c r="Q3" s="8">
        <f>AVERAGE(C3:P3)</f>
        <v>0.91142857142857137</v>
      </c>
      <c r="R3" s="2">
        <f>_xlfn.STDEV.P(C3:Q3)</f>
        <v>3.7225183487986799E-2</v>
      </c>
    </row>
    <row r="4" spans="1:18" x14ac:dyDescent="0.35">
      <c r="A4" s="16" t="s">
        <v>11</v>
      </c>
      <c r="B4" s="16"/>
      <c r="C4" s="17">
        <v>0.98</v>
      </c>
      <c r="D4" s="17"/>
      <c r="E4" s="17">
        <v>0.98</v>
      </c>
      <c r="F4" s="17"/>
      <c r="G4" s="17">
        <v>0.84</v>
      </c>
      <c r="H4" s="17"/>
      <c r="I4" s="17">
        <v>0.72</v>
      </c>
      <c r="J4" s="17"/>
      <c r="K4" s="17">
        <v>0.78</v>
      </c>
      <c r="L4" s="17"/>
      <c r="M4" s="17">
        <v>0.76</v>
      </c>
      <c r="N4" s="17"/>
      <c r="O4" s="17">
        <v>0.6</v>
      </c>
      <c r="P4" s="17"/>
      <c r="Q4" s="8">
        <f t="shared" ref="Q4:Q7" si="0">AVERAGE(C4:P4)</f>
        <v>0.8085714285714285</v>
      </c>
      <c r="R4" s="2">
        <f t="shared" ref="R4:R7" si="1">_xlfn.STDEV.P(C4:Q4)</f>
        <v>0.11952286093344008</v>
      </c>
    </row>
    <row r="5" spans="1:18" x14ac:dyDescent="0.35">
      <c r="A5" s="16" t="s">
        <v>12</v>
      </c>
      <c r="B5" s="16"/>
      <c r="C5" s="17">
        <v>0.86</v>
      </c>
      <c r="D5" s="17"/>
      <c r="E5" s="17">
        <v>0.96</v>
      </c>
      <c r="F5" s="17"/>
      <c r="G5" s="17">
        <v>0.82</v>
      </c>
      <c r="H5" s="17"/>
      <c r="I5" s="17">
        <v>0.88</v>
      </c>
      <c r="J5" s="17"/>
      <c r="K5" s="17">
        <v>0.94</v>
      </c>
      <c r="L5" s="17"/>
      <c r="M5" s="17">
        <v>0.82</v>
      </c>
      <c r="N5" s="17"/>
      <c r="O5" s="17">
        <v>0.92</v>
      </c>
      <c r="P5" s="17"/>
      <c r="Q5" s="8">
        <f t="shared" si="0"/>
        <v>0.88571428571428557</v>
      </c>
      <c r="R5" s="2">
        <f t="shared" si="1"/>
        <v>4.8697315854455185E-2</v>
      </c>
    </row>
    <row r="6" spans="1:18" x14ac:dyDescent="0.35">
      <c r="A6" s="14" t="s">
        <v>30</v>
      </c>
      <c r="B6" s="4" t="s">
        <v>26</v>
      </c>
      <c r="C6" s="17">
        <v>0.92</v>
      </c>
      <c r="D6" s="17"/>
      <c r="E6" s="17">
        <v>0.96</v>
      </c>
      <c r="F6" s="17"/>
      <c r="G6" s="17">
        <v>0.84</v>
      </c>
      <c r="H6" s="17"/>
      <c r="I6" s="17">
        <v>0.98</v>
      </c>
      <c r="J6" s="17"/>
      <c r="K6" s="17">
        <v>0.9</v>
      </c>
      <c r="L6" s="17"/>
      <c r="M6" s="17">
        <v>0.84</v>
      </c>
      <c r="N6" s="17"/>
      <c r="O6" s="17">
        <v>1</v>
      </c>
      <c r="P6" s="17"/>
      <c r="Q6" s="8">
        <f t="shared" si="0"/>
        <v>0.91999999999999993</v>
      </c>
      <c r="R6" s="2">
        <f t="shared" si="1"/>
        <v>5.5677643628300223E-2</v>
      </c>
    </row>
    <row r="7" spans="1:18" x14ac:dyDescent="0.35">
      <c r="A7" s="14"/>
      <c r="B7" s="5" t="s">
        <v>19</v>
      </c>
      <c r="C7" s="17">
        <v>0.9</v>
      </c>
      <c r="D7" s="17"/>
      <c r="E7" s="17">
        <v>0.98</v>
      </c>
      <c r="F7" s="17"/>
      <c r="G7" s="17">
        <v>0.94</v>
      </c>
      <c r="H7" s="17"/>
      <c r="I7" s="17">
        <v>0.92</v>
      </c>
      <c r="J7" s="17"/>
      <c r="K7" s="17">
        <v>0.94</v>
      </c>
      <c r="L7" s="17"/>
      <c r="M7" s="17">
        <v>0.92</v>
      </c>
      <c r="N7" s="17"/>
      <c r="O7" s="17">
        <v>0.88</v>
      </c>
      <c r="P7" s="17"/>
      <c r="Q7" s="8">
        <f t="shared" si="0"/>
        <v>0.9257142857142856</v>
      </c>
      <c r="R7" s="2">
        <f t="shared" si="1"/>
        <v>2.7774602993176526E-2</v>
      </c>
    </row>
  </sheetData>
  <mergeCells count="48">
    <mergeCell ref="M6:N6"/>
    <mergeCell ref="O6:P6"/>
    <mergeCell ref="C7:D7"/>
    <mergeCell ref="E7:F7"/>
    <mergeCell ref="G7:H7"/>
    <mergeCell ref="I7:J7"/>
    <mergeCell ref="K7:L7"/>
    <mergeCell ref="M7:N7"/>
    <mergeCell ref="O7:P7"/>
    <mergeCell ref="A6:A7"/>
    <mergeCell ref="C6:D6"/>
    <mergeCell ref="E6:F6"/>
    <mergeCell ref="G6:H6"/>
    <mergeCell ref="I6:J6"/>
    <mergeCell ref="K6:L6"/>
    <mergeCell ref="M5:N5"/>
    <mergeCell ref="O5:P5"/>
    <mergeCell ref="A5:B5"/>
    <mergeCell ref="C5:D5"/>
    <mergeCell ref="E5:F5"/>
    <mergeCell ref="G5:H5"/>
    <mergeCell ref="I5:J5"/>
    <mergeCell ref="K5:L5"/>
    <mergeCell ref="M3:N3"/>
    <mergeCell ref="O3:P3"/>
    <mergeCell ref="A4:B4"/>
    <mergeCell ref="C4:D4"/>
    <mergeCell ref="E4:F4"/>
    <mergeCell ref="G4:H4"/>
    <mergeCell ref="I4:J4"/>
    <mergeCell ref="K4:L4"/>
    <mergeCell ref="M4:N4"/>
    <mergeCell ref="O4:P4"/>
    <mergeCell ref="A3:B3"/>
    <mergeCell ref="C3:D3"/>
    <mergeCell ref="E3:F3"/>
    <mergeCell ref="G3:H3"/>
    <mergeCell ref="I3:J3"/>
    <mergeCell ref="K3:L3"/>
    <mergeCell ref="A1:R1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 Statistics</vt:lpstr>
      <vt:lpstr>Graph Coefficients Full</vt:lpstr>
      <vt:lpstr>GOF Full</vt:lpstr>
      <vt:lpstr>Ablation 1</vt:lpstr>
      <vt:lpstr>GOF 1</vt:lpstr>
      <vt:lpstr>Ablation 2</vt:lpstr>
      <vt:lpstr>GOF 2</vt:lpstr>
      <vt:lpstr>Ablation 3</vt:lpstr>
      <vt:lpstr>GOF 3</vt:lpstr>
      <vt:lpstr>Ablation 4</vt:lpstr>
      <vt:lpstr>GOF4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Jinhang Jiang</dc:creator>
  <cp:lastModifiedBy>Jinhang Jiang</cp:lastModifiedBy>
  <dcterms:created xsi:type="dcterms:W3CDTF">2015-06-05T18:17:20Z</dcterms:created>
  <dcterms:modified xsi:type="dcterms:W3CDTF">2021-11-29T03:38:09Z</dcterms:modified>
</cp:coreProperties>
</file>