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BD20ADA4-AFB5-4F7B-A1A1-75A423EECB5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8" i="7" l="1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H31" i="2"/>
  <c r="I44" i="6"/>
  <c r="D44" i="6"/>
  <c r="B44" i="6"/>
  <c r="I43" i="6"/>
  <c r="D43" i="6"/>
  <c r="B43" i="6"/>
  <c r="V407" i="7"/>
  <c r="C404" i="7"/>
  <c r="V405" i="7" s="1"/>
  <c r="A403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2" i="3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74" i="3"/>
  <c r="G374" i="3"/>
  <c r="D374" i="3"/>
  <c r="B374" i="3"/>
  <c r="H373" i="3"/>
  <c r="G373" i="3"/>
  <c r="D373" i="3"/>
  <c r="B373" i="3"/>
  <c r="H375" i="3"/>
  <c r="G375" i="3"/>
  <c r="D375" i="3"/>
  <c r="B375" i="3"/>
  <c r="H363" i="3"/>
  <c r="G363" i="3"/>
  <c r="D363" i="3"/>
  <c r="B363" i="3"/>
  <c r="H365" i="3"/>
  <c r="G365" i="3"/>
  <c r="D365" i="3"/>
  <c r="B365" i="3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7" i="3"/>
  <c r="G377" i="3"/>
  <c r="D377" i="3"/>
  <c r="B377" i="3"/>
  <c r="H376" i="3"/>
  <c r="G376" i="3"/>
  <c r="D376" i="3"/>
  <c r="B376" i="3"/>
  <c r="H368" i="3"/>
  <c r="G368" i="3"/>
  <c r="D368" i="3"/>
  <c r="B368" i="3"/>
  <c r="H367" i="3"/>
  <c r="G367" i="3"/>
  <c r="D367" i="3"/>
  <c r="B367" i="3"/>
  <c r="H364" i="3"/>
  <c r="G364" i="3"/>
  <c r="D364" i="3"/>
  <c r="B364" i="3"/>
  <c r="H366" i="3"/>
  <c r="G366" i="3"/>
  <c r="D366" i="3"/>
  <c r="B366" i="3"/>
  <c r="H362" i="3"/>
  <c r="G362" i="3"/>
  <c r="D362" i="3"/>
  <c r="B362" i="3"/>
  <c r="H353" i="3"/>
  <c r="G353" i="3"/>
  <c r="D353" i="3"/>
  <c r="B353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5" i="6"/>
  <c r="H32" i="2" s="1"/>
  <c r="I46" i="6"/>
  <c r="H33" i="2" s="1"/>
  <c r="B46" i="6"/>
  <c r="B45" i="6"/>
  <c r="B40" i="6"/>
  <c r="B36" i="6"/>
  <c r="D36" i="6"/>
  <c r="F36" i="6" s="1"/>
  <c r="D40" i="6"/>
  <c r="D45" i="6"/>
  <c r="F45" i="6" s="1"/>
  <c r="D46" i="6"/>
  <c r="F46" i="6" s="1"/>
  <c r="H384" i="3"/>
  <c r="G384" i="3"/>
  <c r="D384" i="3"/>
  <c r="B384" i="3"/>
  <c r="H357" i="3"/>
  <c r="G357" i="3"/>
  <c r="D357" i="3"/>
  <c r="B357" i="3"/>
  <c r="H397" i="3"/>
  <c r="G397" i="3"/>
  <c r="D397" i="3"/>
  <c r="B397" i="3"/>
  <c r="H396" i="3"/>
  <c r="G396" i="3"/>
  <c r="D396" i="3"/>
  <c r="B396" i="3"/>
  <c r="H395" i="3"/>
  <c r="G395" i="3"/>
  <c r="D395" i="3"/>
  <c r="B395" i="3"/>
  <c r="H394" i="3"/>
  <c r="G394" i="3"/>
  <c r="D394" i="3"/>
  <c r="B394" i="3"/>
  <c r="H393" i="3"/>
  <c r="G393" i="3"/>
  <c r="D393" i="3"/>
  <c r="B393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6" i="3"/>
  <c r="G386" i="3"/>
  <c r="D386" i="3"/>
  <c r="B386" i="3"/>
  <c r="H385" i="3"/>
  <c r="G385" i="3"/>
  <c r="D385" i="3"/>
  <c r="B385" i="3"/>
  <c r="H383" i="3"/>
  <c r="G383" i="3"/>
  <c r="D383" i="3"/>
  <c r="B383" i="3"/>
  <c r="H382" i="3"/>
  <c r="G382" i="3"/>
  <c r="D382" i="3"/>
  <c r="B38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6" i="3"/>
  <c r="G356" i="3"/>
  <c r="D356" i="3"/>
  <c r="B356" i="3"/>
  <c r="H355" i="3"/>
  <c r="G355" i="3"/>
  <c r="D355" i="3"/>
  <c r="B355" i="3"/>
  <c r="H354" i="3"/>
  <c r="G354" i="3"/>
  <c r="D354" i="3"/>
  <c r="B354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V406" i="7" l="1"/>
  <c r="N370" i="3"/>
  <c r="N372" i="3"/>
  <c r="N373" i="3"/>
  <c r="N369" i="3"/>
  <c r="N371" i="3"/>
  <c r="N375" i="3"/>
  <c r="N374" i="3"/>
  <c r="N363" i="3"/>
  <c r="N365" i="3"/>
  <c r="N377" i="3"/>
  <c r="N368" i="3"/>
  <c r="H30" i="2"/>
  <c r="N378" i="3"/>
  <c r="N366" i="3"/>
  <c r="N379" i="3"/>
  <c r="N381" i="3"/>
  <c r="N362" i="3"/>
  <c r="N364" i="3"/>
  <c r="N376" i="3"/>
  <c r="N380" i="3"/>
  <c r="N367" i="3"/>
  <c r="N353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95" i="3"/>
  <c r="N397" i="3"/>
  <c r="N384" i="3"/>
  <c r="N357" i="3"/>
  <c r="N336" i="3"/>
  <c r="N392" i="3"/>
  <c r="N396" i="3"/>
  <c r="N331" i="3"/>
  <c r="N350" i="3"/>
  <c r="N354" i="3"/>
  <c r="N359" i="3"/>
  <c r="N361" i="3"/>
  <c r="N383" i="3"/>
  <c r="N387" i="3"/>
  <c r="N389" i="3"/>
  <c r="N391" i="3"/>
  <c r="N334" i="3"/>
  <c r="N324" i="3"/>
  <c r="N352" i="3"/>
  <c r="N355" i="3"/>
  <c r="N358" i="3"/>
  <c r="N360" i="3"/>
  <c r="N382" i="3"/>
  <c r="N386" i="3"/>
  <c r="N388" i="3"/>
  <c r="N390" i="3"/>
  <c r="N394" i="3"/>
  <c r="N393" i="3"/>
  <c r="N385" i="3"/>
  <c r="N356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<sst xmlns="http://schemas.openxmlformats.org/spreadsheetml/2006/main" count="5709" uniqueCount="1376">
  <si>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</si>
  <si>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</si>
  <si>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</si>
  <si>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</si>
  <si>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</si>
  <si>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</si>
  <si>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</si>
  <si>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</si>
  <si>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</si>
  <si>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</si>
  <si>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</si>
  <si>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</si>
  <si>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</si>
  <si>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</si>
  <si>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</si>
  <si>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</si>
  <si>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</si>
  <si>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</si>
  <si>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</si>
  <si>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</si>
  <si>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</si>
  <si>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</si>
  <si>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</si>
  <si>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</si>
  <si>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</si>
  <si>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</si>
  <si>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</si>
  <si>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</si>
  <si>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</si>
  <si>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</si>
  <si>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</si>
  <si>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</si>
  <si>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</si>
  <si>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</si>
  <si>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</si>
  <si>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</si>
  <si>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</si>
  <si>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</si>
  <si>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</si>
  <si>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</si>
  <si>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</si>
  <si>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</si>
  <si>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</si>
  <si>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</si>
  <si>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</si>
  <si>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</si>
  <si>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</si>
  <si>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</si>
  <si>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</si>
  <si>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</si>
  <si>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</si>
  <si>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</si>
  <si>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</si>
  <si>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</si>
  <si>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</si>
  <si>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</si>
  <si>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</si>
  <si>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</si>
  <si>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</si>
  <si>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</si>
  <si>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</si>
  <si>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</si>
  <si>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</si>
  <si>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</si>
  <si>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</si>
  <si>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</si>
  <si>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</si>
  <si>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</si>
  <si>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</si>
  <si>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</si>
  <si>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</si>
  <si>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</si>
  <si>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</si>
  <si>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</si>
  <si>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</si>
  <si>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</si>
  <si>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</si>
  <si>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</si>
  <si>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</si>
  <si>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</si>
  <si>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</si>
  <si>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</si>
  <si>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</si>
  <si>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</si>
  <si>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</si>
  <si>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</si>
  <si>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</si>
  <si>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</si>
  <si>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</si>
  <si>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</si>
  <si>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</si>
  <si>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</si>
  <si>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</si>
  <si>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</si>
  <si>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</si>
  <si>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</si>
  <si>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</si>
  <si>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</si>
  <si>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</si>
  <si>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</si>
  <si>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</si>
  <si>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</si>
  <si>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</si>
  <si>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</si>
  <si>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</si>
  <si>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</si>
  <si>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</si>
  <si>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</si>
  <si>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</si>
  <si>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</si>
  <si>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</si>
  <si>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</si>
  <si>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</si>
  <si>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</si>
  <si>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</si>
  <si>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</si>
  <si>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</si>
  <si>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</si>
  <si>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</si>
  <si>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</si>
  <si>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</si>
  <si>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</si>
  <si>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</si>
  <si>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</si>
  <si>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</si>
  <si>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</si>
  <si>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</si>
  <si>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</si>
  <si>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</si>
  <si>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</si>
  <si>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</si>
  <si>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</si>
  <si>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</si>
  <si>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</si>
  <si>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</si>
  <si>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</si>
  <si>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</si>
  <si>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</si>
  <si>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</si>
  <si>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</si>
  <si>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</si>
  <si>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</si>
  <si>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</si>
  <si>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</si>
  <si>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</si>
  <si>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</si>
  <si>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</si>
  <si>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</si>
  <si>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</si>
  <si>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</si>
  <si>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</si>
  <si>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</si>
  <si>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</si>
  <si>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</si>
  <si>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</si>
  <si>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</si>
  <si>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</si>
  <si>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</si>
  <si>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</si>
  <si>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</si>
  <si>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</si>
  <si>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</si>
  <si>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</si>
  <si>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</si>
  <si>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</si>
  <si>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</si>
  <si>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</si>
  <si>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</si>
  <si>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</si>
  <si>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</si>
  <si>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</si>
  <si>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</si>
  <si>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</si>
  <si>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</si>
  <si>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</si>
  <si>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</si>
  <si>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</si>
  <si>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</si>
  <si>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</si>
  <si>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</si>
  <si>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</si>
  <si>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</si>
  <si>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</si>
  <si>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</si>
  <si>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</si>
  <si>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</si>
  <si>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</si>
  <si>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</si>
  <si>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</si>
  <si>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</si>
  <si>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</si>
  <si>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</si>
  <si>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</si>
  <si>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</si>
  <si>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</si>
  <si>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</si>
  <si>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</si>
  <si>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</si>
  <si>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</si>
  <si>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</si>
  <si>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</si>
  <si>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</si>
  <si>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</si>
  <si>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</si>
  <si>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</si>
  <si>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</si>
  <si>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</si>
  <si>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</si>
  <si>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</si>
  <si>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</si>
  <si>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</si>
  <si>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</si>
  <si>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</si>
  <si>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</si>
  <si>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</si>
  <si>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</si>
  <si>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</si>
  <si>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</si>
  <si>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</si>
  <si>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</si>
  <si>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</si>
  <si>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</si>
  <si>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</si>
  <si>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</si>
  <si>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</si>
  <si>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</si>
  <si>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</si>
  <si>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</si>
  <si>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</si>
  <si>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</si>
  <si>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</si>
  <si>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</si>
  <si>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</si>
  <si>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</si>
  <si>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</si>
  <si>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</si>
  <si>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</si>
  <si>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</si>
  <si>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</si>
  <si>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</si>
  <si>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</si>
  <si>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</si>
  <si>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</si>
  <si>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</si>
  <si>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</si>
  <si>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</si>
  <si>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</si>
  <si>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</si>
  <si>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</si>
  <si>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</si>
  <si>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</si>
  <si>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</si>
  <si>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</si>
  <si>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</si>
  <si>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</si>
  <si>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</si>
  <si>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</si>
  <si>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</si>
  <si>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</si>
  <si>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</si>
  <si>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</si>
  <si>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</si>
  <si>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</si>
  <si>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</si>
  <si>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</si>
  <si>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</si>
  <si>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</si>
  <si>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</si>
  <si>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</si>
  <si>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</si>
  <si>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</si>
  <si>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</si>
  <si>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</si>
  <si>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</si>
  <si>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</si>
  <si>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</si>
  <si>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</si>
  <si>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</si>
  <si>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</si>
  <si>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</si>
  <si>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</si>
  <si>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</si>
  <si>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</si>
  <si>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</si>
  <si>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</si>
  <si>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</si>
  <si>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</si>
  <si>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</si>
  <si>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</si>
  <si>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</si>
  <si>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</si>
  <si>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</si>
  <si>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</si>
  <si>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</si>
  <si>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</si>
  <si>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</si>
  <si>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</si>
  <si>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</si>
  <si>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</si>
  <si>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</si>
  <si>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</si>
  <si>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</si>
  <si>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</si>
  <si>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</si>
  <si>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</si>
  <si>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</si>
  <si>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</si>
  <si>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</si>
  <si>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</si>
  <si>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</si>
  <si>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</si>
  <si>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</si>
  <si>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</si>
  <si>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</si>
  <si>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</si>
  <si>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</si>
  <si>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</si>
  <si>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</si>
  <si>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</si>
  <si>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</si>
  <si>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</si>
  <si>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</si>
  <si>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</si>
  <si>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</si>
  <si>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</si>
  <si>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</si>
  <si>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</si>
  <si>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</si>
  <si>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</si>
  <si>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</si>
  <si>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</si>
  <si>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</si>
  <si>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</si>
  <si>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</si>
  <si>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</si>
  <si>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</si>
  <si>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</si>
  <si>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</si>
  <si>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</si>
  <si>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</si>
  <si>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</si>
  <si>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</si>
  <si>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</si>
  <si>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</si>
  <si>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</si>
  <si>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</si>
  <si>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</si>
  <si>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</si>
  <si>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</si>
  <si>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</si>
  <si>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</si>
  <si>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</si>
  <si>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</si>
  <si>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</si>
  <si>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</si>
  <si>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</si>
  <si>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</si>
  <si>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</si>
  <si>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</si>
  <si>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</si>
  <si>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</si>
  <si>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</si>
  <si>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</si>
  <si>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</si>
  <si>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</si>
  <si>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</si>
  <si>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</si>
  <si>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</si>
  <si>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</si>
  <si>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</si>
  <si>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</si>
  <si>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</si>
  <si>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</si>
  <si>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</si>
  <si>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</si>
  <si>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</si>
  <si>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</si>
  <si>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</si>
  <si>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</si>
  <si>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</si>
  <si>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</si>
  <si>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</si>
  <si>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</si>
  <si>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</si>
  <si>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</si>
  <si>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</si>
  <si>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</si>
  <si>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</si>
  <si>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</si>
  <si>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</si>
  <si>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</si>
  <si>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</si>
  <si>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</si>
  <si>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</si>
  <si>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</si>
  <si>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</si>
  <si>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</si>
  <si>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</si>
  <si>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</si>
  <si>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</si>
  <si>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</si>
  <si>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</si>
  <si>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</si>
  <si>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</si>
  <si>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</si>
  <si>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</si>
  <si>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</si>
  <si>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</si>
  <si>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</si>
  <si>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</si>
  <si>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</si>
  <si>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</si>
  <si>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</si>
  <si>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</si>
  <si>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</si>
  <si>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</si>
  <si>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</si>
  <si>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</si>
  <si>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</si>
  <si>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</si>
  <si>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</si>
  <si>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</si>
  <si>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</si>
  <si>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</si>
  <si>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</si>
  <si>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</si>
  <si>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</si>
  <si>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</si>
  <si>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</si>
  <si>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</si>
  <si>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</si>
  <si>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</si>
  <si>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</si>
  <si>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</si>
  <si>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</si>
  <si>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</si>
  <si>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</si>
  <si>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</si>
  <si>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</si>
  <si>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</si>
  <si>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</si>
  <si>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</si>
  <si>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</si>
  <si>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</si>
  <si>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</si>
  <si>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</si>
  <si>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</si>
  <si>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</si>
  <si>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</si>
  <si>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</si>
  <si>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</si>
  <si>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</si>
  <si>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</si>
  <si>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</si>
  <si>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</si>
  <si>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</si>
  <si>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</si>
  <si>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</si>
  <si>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</si>
  <si>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</si>
  <si>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</si>
  <si>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</si>
  <si>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</si>
  <si>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</si>
  <si>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</si>
  <si>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</si>
  <si>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</si>
  <si>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</si>
  <si>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</si>
  <si>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</si>
  <si>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</si>
  <si>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</si>
  <si>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</si>
  <si>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</si>
  <si>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</si>
  <si>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</si>
  <si>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</si>
  <si>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</si>
  <si>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</si>
  <si>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</si>
  <si>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</si>
  <si>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</si>
  <si>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</si>
  <si>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</si>
  <si>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</si>
  <si>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</si>
  <si>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</si>
  <si>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</si>
  <si>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</si>
  <si>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</si>
  <si>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</si>
  <si>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</si>
  <si>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</si>
  <si>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</si>
  <si>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</si>
  <si>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</si>
  <si>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</si>
  <si>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</si>
  <si>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</si>
  <si>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</si>
  <si>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</si>
  <si>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</si>
  <si>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</si>
  <si>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</si>
  <si>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</si>
  <si>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</si>
  <si>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</si>
  <si>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</si>
  <si>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</si>
  <si>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</si>
  <si>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</si>
  <si>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</si>
  <si>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</si>
  <si>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</si>
  <si>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</si>
  <si>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</si>
  <si>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</si>
  <si>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</si>
  <si>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</si>
  <si>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</si>
  <si>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</si>
  <si>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</si>
  <si>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</si>
  <si>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</si>
  <si>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</si>
  <si>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</si>
  <si>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</si>
  <si>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</si>
  <si>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</si>
  <si>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</si>
  <si>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</si>
  <si>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</si>
  <si>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</si>
  <si>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</si>
  <si>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</si>
  <si>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</si>
  <si>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</si>
  <si>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</si>
  <si>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</si>
  <si>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</si>
  <si>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</si>
  <si>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</si>
  <si>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</si>
  <si>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</si>
  <si>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</si>
  <si>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</si>
  <si>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</si>
  <si>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</si>
  <si>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</si>
  <si>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</si>
  <si>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</si>
  <si>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</si>
  <si>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</si>
  <si>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</si>
  <si>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</si>
  <si>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</si>
  <si>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</si>
  <si>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</si>
  <si>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</si>
  <si>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</si>
  <si>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</si>
  <si>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</si>
  <si>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</si>
  <si>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</si>
  <si>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</si>
  <si>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</si>
  <si>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</si>
  <si>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</si>
  <si>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</si>
  <si>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</si>
  <si>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</si>
  <si>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</si>
  <si>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</si>
  <si>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</si>
  <si>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</si>
  <si>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</si>
  <si>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</si>
  <si>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</si>
  <si>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</si>
  <si>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</si>
  <si>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</si>
  <si>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</si>
  <si>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</si>
  <si>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</si>
  <si>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</si>
  <si>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</si>
  <si>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</si>
  <si>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</si>
  <si>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</si>
  <si>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</si>
  <si>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</si>
  <si>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</si>
  <si>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</si>
  <si>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</si>
  <si>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</si>
  <si>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</si>
  <si>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</si>
  <si>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</si>
  <si>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</si>
  <si>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</si>
  <si>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</si>
  <si>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</si>
  <si>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</si>
  <si>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</si>
  <si>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</si>
  <si>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</si>
  <si>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</si>
  <si>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</si>
  <si>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</si>
  <si>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</si>
  <si>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</si>
  <si>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</si>
  <si>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</si>
  <si>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</si>
  <si>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</si>
  <si>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</si>
  <si>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</si>
  <si>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</si>
  <si>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</si>
  <si>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</si>
  <si>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</si>
  <si>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</si>
  <si>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</si>
  <si>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</si>
  <si>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</si>
  <si>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</si>
  <si>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</si>
  <si>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</si>
  <si>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</si>
  <si>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</si>
  <si>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</si>
  <si>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</si>
  <si>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</si>
  <si>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</si>
  <si>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</si>
  <si>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</si>
  <si>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</si>
  <si>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</si>
  <si>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</si>
  <si>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</si>
  <si>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</si>
  <si>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</si>
  <si>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</si>
  <si>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</si>
  <si>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</si>
  <si>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</si>
  <si>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</si>
  <si>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</si>
  <si>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</si>
  <si>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</si>
  <si>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</si>
  <si>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</si>
  <si>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</si>
  <si>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</si>
  <si>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</si>
  <si>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</si>
  <si>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</si>
  <si>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</si>
  <si>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</si>
  <si>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</si>
  <si>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</si>
  <si>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</si>
  <si>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</si>
  <si>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</si>
  <si>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</si>
  <si>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</si>
  <si>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</si>
  <si>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</si>
  <si>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</si>
  <si>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</si>
  <si>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</si>
  <si>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</si>
  <si>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</si>
  <si>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</si>
  <si>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</si>
  <si>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</si>
  <si>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</si>
  <si>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</si>
  <si>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</si>
  <si>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</si>
  <si>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</si>
  <si>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</si>
  <si>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</si>
  <si>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</si>
  <si>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</si>
  <si>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</si>
  <si>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</si>
  <si>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</si>
  <si>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</si>
  <si>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</si>
  <si>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</si>
  <si>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</si>
  <si>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</si>
  <si>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</si>
  <si>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</si>
  <si>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</si>
  <si>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</si>
  <si>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</si>
  <si>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</si>
  <si>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</si>
  <si>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</si>
  <si>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</si>
  <si>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</si>
  <si>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</si>
  <si>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</si>
  <si>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</si>
  <si>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</si>
  <si>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</si>
  <si>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</si>
  <si>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</si>
  <si>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</si>
  <si>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</si>
  <si>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</si>
  <si>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</si>
  <si>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</si>
  <si>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</si>
  <si>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</si>
  <si>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</si>
  <si>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</si>
  <si>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</si>
  <si>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</si>
  <si>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</si>
  <si>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</si>
  <si>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</si>
  <si>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</si>
  <si>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</si>
  <si>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</si>
  <si>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</si>
  <si>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</si>
  <si>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</si>
  <si>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</si>
  <si>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</si>
  <si>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</si>
  <si>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</si>
  <si>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</si>
  <si>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</si>
  <si>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</si>
  <si>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</si>
  <si>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</si>
  <si>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</si>
  <si>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</si>
  <si>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</si>
  <si>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</si>
  <si>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</si>
  <si>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</si>
  <si>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</si>
  <si>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</si>
  <si>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</si>
  <si>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</si>
  <si>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</si>
  <si>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</si>
  <si>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</si>
  <si>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</si>
  <si>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</si>
  <si>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</si>
  <si>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</si>
  <si>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</si>
  <si>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</si>
  <si>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</si>
  <si>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</si>
  <si>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</si>
  <si>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</si>
  <si>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</si>
  <si>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</si>
  <si>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</si>
  <si>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</si>
  <si>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</si>
  <si>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</si>
  <si>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</si>
  <si>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</si>
  <si>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</si>
  <si>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</si>
  <si>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</si>
  <si>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</si>
  <si>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</si>
  <si>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</si>
  <si>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</si>
  <si>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</si>
  <si>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</si>
  <si>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</si>
  <si>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</si>
  <si>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</si>
  <si>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</si>
  <si>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</si>
  <si>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</si>
  <si>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</si>
  <si>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</si>
  <si>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</si>
  <si>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</si>
  <si>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</si>
  <si>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</si>
  <si>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</si>
  <si>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</si>
  <si>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</si>
  <si>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</si>
  <si>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</si>
  <si>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</si>
  <si>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</si>
  <si>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</si>
  <si>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</si>
  <si>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</si>
  <si>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</si>
  <si>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</si>
  <si>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</si>
  <si>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</si>
  <si>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</si>
  <si>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</si>
  <si>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</si>
  <si>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</si>
  <si>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</si>
  <si>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</si>
  <si>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</si>
  <si>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</si>
  <si>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</si>
  <si>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</si>
  <si>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</si>
  <si>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</si>
  <si>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</si>
  <si>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</si>
  <si>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</si>
  <si>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</si>
  <si>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</si>
  <si>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</si>
  <si>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</si>
  <si>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</si>
  <si>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</si>
  <si>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</si>
  <si>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</si>
  <si>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</si>
  <si>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</si>
  <si>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</si>
  <si>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</si>
  <si>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</si>
  <si>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</si>
  <si>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</si>
  <si>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</si>
  <si>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</si>
  <si>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</si>
  <si>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</si>
  <si>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</si>
  <si>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</si>
  <si>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</si>
  <si>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</si>
  <si>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</si>
  <si>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</si>
  <si>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</si>
  <si>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</si>
  <si>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</si>
  <si>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</si>
  <si>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</si>
  <si>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</si>
  <si>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</si>
  <si>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</si>
  <si>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</si>
  <si>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</si>
  <si>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</si>
  <si>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</si>
  <si>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</si>
  <si>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</si>
  <si>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</si>
  <si>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</si>
  <si>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</si>
  <si>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</si>
  <si>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</si>
  <si>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</si>
  <si>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</si>
  <si>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</si>
  <si>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</si>
  <si>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</si>
  <si>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</si>
  <si>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</si>
  <si>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</si>
  <si>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</si>
  <si>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</si>
  <si>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</si>
  <si>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</si>
  <si>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</si>
  <si>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</si>
  <si>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</si>
  <si>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</si>
  <si>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</si>
  <si>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</si>
  <si>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</si>
  <si>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</si>
  <si>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</si>
  <si>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</si>
  <si>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</si>
  <si>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</si>
  <si>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</si>
  <si>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</si>
  <si>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</si>
  <si>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</si>
  <si>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</si>
  <si>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</si>
  <si>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</si>
  <si>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</si>
  <si>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</si>
  <si>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</si>
  <si>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</si>
  <si>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</si>
  <si>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</si>
  <si>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</si>
  <si>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</si>
  <si>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</si>
  <si>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</si>
  <si>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</si>
  <si>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</si>
  <si>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</si>
  <si>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</si>
  <si>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</si>
  <si>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</si>
  <si>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</si>
  <si>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</si>
  <si>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</si>
  <si>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</si>
  <si>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</si>
  <si>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</si>
  <si>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</si>
  <si>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</si>
  <si>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</si>
  <si>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</si>
  <si>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</si>
  <si>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</si>
  <si>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</si>
  <si>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</si>
  <si>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</si>
  <si>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</si>
  <si>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</si>
  <si>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</si>
  <si>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</si>
  <si>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</si>
  <si>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</si>
  <si>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</si>
  <si>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</si>
  <si>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</si>
  <si>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</si>
  <si>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</si>
  <si>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</si>
  <si>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</si>
  <si>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</si>
  <si>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</si>
  <si>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</si>
  <si>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</si>
  <si>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</si>
  <si>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</si>
  <si>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</si>
  <si>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</si>
  <si>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</si>
  <si>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</si>
  <si>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</si>
  <si>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</si>
  <si>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</si>
  <si>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</si>
  <si>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</si>
  <si>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</si>
  <si>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</si>
  <si>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</si>
  <si>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</si>
  <si>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</si>
  <si>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</si>
  <si>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</si>
  <si>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</si>
  <si>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</si>
  <si>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</si>
  <si>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</si>
  <si>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</si>
  <si>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</si>
  <si>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</si>
  <si>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</si>
  <si>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</si>
  <si>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</si>
  <si>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</si>
  <si>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</si>
  <si>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</si>
  <si>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</si>
  <si>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</si>
  <si>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</si>
  <si>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</si>
  <si>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</si>
  <si>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</si>
  <si>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</si>
  <si>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</si>
  <si>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</si>
  <si>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</si>
  <si>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</si>
  <si>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</si>
  <si>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</si>
  <si>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</si>
  <si>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</si>
  <si>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</si>
  <si>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</si>
  <si>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</si>
  <si>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</si>
  <si>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</si>
  <si>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</si>
  <si>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</si>
  <si>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</si>
  <si>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</si>
  <si>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</si>
  <si>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</si>
  <si>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</si>
  <si>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</si>
  <si>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</si>
  <si>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</si>
  <si>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</si>
  <si>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</si>
  <si>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</si>
  <si>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</si>
  <si>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</si>
  <si>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</si>
  <si>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</si>
  <si>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</si>
  <si>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</si>
  <si>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</si>
  <si>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</si>
  <si>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</si>
  <si>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</si>
  <si>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</si>
  <si>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</si>
  <si>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</si>
  <si>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</si>
  <si>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</si>
  <si>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</si>
  <si>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</si>
  <si>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</si>
  <si>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</si>
  <si>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</si>
  <si>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</si>
  <si>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</si>
  <si>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</si>
  <si>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</si>
  <si>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</si>
  <si>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</si>
  <si>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</si>
  <si>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</si>
  <si>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</si>
  <si>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</si>
  <si>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</si>
  <si>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</si>
  <si>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</si>
  <si>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</si>
  <si>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알람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</si>
  <si>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</si>
  <si>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</si>
  <si>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</si>
  <si>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</si>
  <si>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</si>
  <si>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</si>
  <si>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</si>
  <si>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</si>
  <si>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</si>
  <si>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</si>
  <si>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</si>
  <si>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</si>
  <si>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system</t>
  </si>
  <si>
    <t>loglist</t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</si>
  <si>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</si>
  <si>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</si>
  <si>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</si>
  <si>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</si>
  <si>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</si>
  <si>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</si>
  <si>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</si>
  <si>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</si>
  <si>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</si>
  <si>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</si>
  <si>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</si>
  <si>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</si>
  <si>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</si>
  <si>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</si>
  <si>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</si>
  <si>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</si>
  <si>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</si>
  <si>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</si>
  <si>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</si>
  <si>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</si>
  <si>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</si>
  <si>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</si>
  <si>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</si>
  <si>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</si>
  <si>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</si>
  <si>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</si>
  <si>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</si>
  <si>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</si>
  <si>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</si>
  <si>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</si>
  <si>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</si>
  <si>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</si>
  <si>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</si>
  <si>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</si>
  <si>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</si>
  <si>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</si>
  <si>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</si>
  <si>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</si>
  <si>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</si>
  <si>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</si>
  <si>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</si>
  <si>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</si>
  <si>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</si>
  <si>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</si>
  <si>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</si>
  <si>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</si>
  <si>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</si>
  <si>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</si>
  <si>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</si>
  <si>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</si>
  <si>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</si>
  <si>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</si>
  <si>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</si>
  <si>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</si>
  <si>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</si>
  <si>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</si>
  <si>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</si>
  <si>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포장 질문 관리</t>
    <phoneticPr fontId="1" type="noConversion"/>
  </si>
  <si>
    <t>소속 회사 코드</t>
    <phoneticPr fontId="1" type="noConversion"/>
  </si>
  <si>
    <t>제품 질문</t>
    <phoneticPr fontId="1" type="noConversion"/>
  </si>
  <si>
    <t>제품 관리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</si>
  <si>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</si>
  <si>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</si>
  <si>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</si>
  <si>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</si>
  <si>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</si>
  <si>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</si>
  <si>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</si>
  <si>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</si>
  <si>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</si>
  <si>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</si>
  <si>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</si>
  <si>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</si>
  <si>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</si>
  <si>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</si>
  <si>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</si>
  <si>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</si>
  <si>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</si>
  <si>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업체 코드 관리</t>
  </si>
  <si>
    <t>T_SUPPLIER</t>
    <phoneticPr fontId="1" type="noConversion"/>
  </si>
  <si>
    <t>SUPPLIER_ID</t>
  </si>
  <si>
    <t>SUPPLIER_NM</t>
  </si>
  <si>
    <t>SUPPLIER_DSC</t>
  </si>
  <si>
    <t>SUPPLIER_CODE</t>
  </si>
  <si>
    <t>SUPPLIER_NO</t>
    <phoneticPr fontId="1" type="noConversion"/>
  </si>
  <si>
    <t>업체 사업자번호</t>
    <phoneticPr fontId="1" type="noConversion"/>
  </si>
  <si>
    <t>공급 업체 관리</t>
  </si>
  <si>
    <t>공급 업체 관리</t>
    <phoneticPr fontId="1" type="noConversion"/>
  </si>
  <si>
    <t>제품 코드 관리</t>
  </si>
  <si>
    <t>제품 코드 관리</t>
    <phoneticPr fontId="1" type="noConversion"/>
  </si>
  <si>
    <t>소속 회사 코드</t>
  </si>
  <si>
    <t>UP_COMPANY_CODE</t>
  </si>
  <si>
    <t>UP_COMPANY_CODE</t>
    <phoneticPr fontId="1" type="noConversion"/>
  </si>
  <si>
    <t>코드 ID</t>
    <phoneticPr fontId="1" type="noConversion"/>
  </si>
  <si>
    <t>공급 업체 담당자 관리</t>
    <phoneticPr fontId="1" type="noConversion"/>
  </si>
  <si>
    <t>T_SUPPLIER_MANAGER</t>
    <phoneticPr fontId="1" type="noConversion"/>
  </si>
  <si>
    <t>담당자 ID</t>
    <phoneticPr fontId="1" type="noConversion"/>
  </si>
  <si>
    <t>담당자 명</t>
    <phoneticPr fontId="1" type="noConversion"/>
  </si>
  <si>
    <t>담당자 연락처</t>
    <phoneticPr fontId="1" type="noConversion"/>
  </si>
  <si>
    <t>담당자 메일</t>
    <phoneticPr fontId="1" type="noConversion"/>
  </si>
  <si>
    <t>담당자 부서</t>
    <phoneticPr fontId="1" type="noConversion"/>
  </si>
  <si>
    <t>담당자 직위</t>
    <phoneticPr fontId="1" type="noConversion"/>
  </si>
  <si>
    <t>MANAGER_NM</t>
    <phoneticPr fontId="1" type="noConversion"/>
  </si>
  <si>
    <t>MANAGER_PHONE</t>
    <phoneticPr fontId="1" type="noConversion"/>
  </si>
  <si>
    <t>MANAGER_MAIL</t>
    <phoneticPr fontId="1" type="noConversion"/>
  </si>
  <si>
    <t>MANAGER_DEPT</t>
    <phoneticPr fontId="1" type="noConversion"/>
  </si>
  <si>
    <t>MANAGER_PSTN</t>
    <phoneticPr fontId="1" type="noConversion"/>
  </si>
  <si>
    <t>코드 키</t>
  </si>
  <si>
    <t>코드 키</t>
    <phoneticPr fontId="1" type="noConversion"/>
  </si>
  <si>
    <t>CODE_KEY</t>
  </si>
  <si>
    <t>CODE_KEY</t>
    <phoneticPr fontId="1" type="noConversion"/>
  </si>
  <si>
    <t>환경부 코드 관리</t>
  </si>
  <si>
    <t>환경부 코드 관리</t>
    <phoneticPr fontId="1" type="noConversion"/>
  </si>
  <si>
    <t>T_ENVIRONMENT_CODE</t>
    <phoneticPr fontId="1" type="noConversion"/>
  </si>
  <si>
    <t>개정 월</t>
  </si>
  <si>
    <t>개정 월</t>
    <phoneticPr fontId="1" type="noConversion"/>
  </si>
  <si>
    <t>개정 년</t>
  </si>
  <si>
    <t>개정 년</t>
    <phoneticPr fontId="1" type="noConversion"/>
  </si>
  <si>
    <t>VARCHAR(4)</t>
    <phoneticPr fontId="1" type="noConversion"/>
  </si>
  <si>
    <t>VARCHAR(2)</t>
    <phoneticPr fontId="1" type="noConversion"/>
  </si>
  <si>
    <t>REVISION_YEAR</t>
  </si>
  <si>
    <t>REVISION_YEAR</t>
    <phoneticPr fontId="1" type="noConversion"/>
  </si>
  <si>
    <t>REVISION_MONTH</t>
  </si>
  <si>
    <t>REVISION_MONTH</t>
    <phoneticPr fontId="1" type="noConversion"/>
  </si>
  <si>
    <t>포장재질구조증명서</t>
  </si>
  <si>
    <t>포장재질구조증명서</t>
    <phoneticPr fontId="1" type="noConversion"/>
  </si>
  <si>
    <t>공인시험성적서</t>
  </si>
  <si>
    <t>공인시험성적서</t>
    <phoneticPr fontId="1" type="noConversion"/>
  </si>
  <si>
    <t>신고허가서류</t>
  </si>
  <si>
    <t>신고허가서류</t>
    <phoneticPr fontId="1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</si>
  <si>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</si>
  <si>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</si>
  <si>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</si>
  <si>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</si>
  <si>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</si>
  <si>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</si>
  <si>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</si>
  <si>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1" type="noConversion"/>
  </si>
  <si>
    <t>기타서류</t>
  </si>
  <si>
    <t>기타서류</t>
    <phoneticPr fontId="1" type="noConversion"/>
  </si>
  <si>
    <t>육안판정서</t>
    <phoneticPr fontId="1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</si>
  <si>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</si>
  <si>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</si>
  <si>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</si>
  <si>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</si>
  <si>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</si>
  <si>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</si>
  <si>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</si>
  <si>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</si>
  <si>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</si>
  <si>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</si>
  <si>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</si>
  <si>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</si>
  <si>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</si>
  <si>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</si>
  <si>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</si>
  <si>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</si>
  <si>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</si>
  <si>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</si>
  <si>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</si>
  <si>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</si>
  <si>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</si>
  <si>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</si>
  <si>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</si>
  <si>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</si>
  <si>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</si>
  <si>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</si>
  <si>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</si>
  <si>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</si>
  <si>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</si>
  <si>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</si>
  <si>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</si>
  <si>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</si>
  <si>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</si>
  <si>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</si>
  <si>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</si>
  <si>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</si>
  <si>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</si>
  <si>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</si>
  <si>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</si>
  <si>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</si>
  <si>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</si>
  <si>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</si>
  <si>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</si>
  <si>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</si>
  <si>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</si>
  <si>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</si>
  <si>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</si>
  <si>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</si>
  <si>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</si>
  <si>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</si>
  <si>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</si>
  <si>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</si>
  <si>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</si>
  <si>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</si>
  <si>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</si>
  <si>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</si>
  <si>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</si>
  <si>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</si>
  <si>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</si>
  <si>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</si>
  <si>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</si>
  <si>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</si>
  <si>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</si>
  <si>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</si>
  <si>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</si>
  <si>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</si>
  <si>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</si>
  <si>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</si>
  <si>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</si>
  <si>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</si>
  <si>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</si>
  <si>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</si>
  <si>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</si>
  <si>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</si>
  <si>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</si>
  <si>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</si>
  <si>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</si>
  <si>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</si>
  <si>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1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</si>
  <si>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</si>
  <si>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</si>
  <si>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</si>
  <si>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</si>
  <si>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</si>
  <si>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</si>
  <si>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</si>
  <si>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</si>
  <si>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</si>
  <si>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</si>
  <si>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</si>
  <si>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</si>
  <si>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</si>
  <si>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1" type="noConversion"/>
  </si>
  <si>
    <t>mn5000016</t>
    <phoneticPr fontId="1" type="noConversion"/>
  </si>
  <si>
    <t>N</t>
    <phoneticPr fontId="1" type="noConversion"/>
  </si>
  <si>
    <t>mn5000035</t>
  </si>
  <si>
    <t>T_GROUP_MENU_AUTH</t>
    <phoneticPr fontId="1" type="noConversion"/>
  </si>
  <si>
    <t>mn5000025</t>
    <phoneticPr fontId="1" type="noConversion"/>
  </si>
  <si>
    <t>mn5000001</t>
    <phoneticPr fontId="1" type="noConversion"/>
  </si>
  <si>
    <t>육안판정서</t>
    <phoneticPr fontId="1" type="noConversion"/>
  </si>
  <si>
    <t>GROUP_ID</t>
    <phoneticPr fontId="1" type="noConversion"/>
  </si>
  <si>
    <t>01</t>
    <phoneticPr fontId="1" type="noConversion"/>
  </si>
  <si>
    <t>06</t>
    <phoneticPr fontId="1" type="noConversion"/>
  </si>
  <si>
    <t>종이팩</t>
    <phoneticPr fontId="1" type="noConversion"/>
  </si>
  <si>
    <t>PAPER_PACK</t>
    <phoneticPr fontId="1" type="noConversion"/>
  </si>
  <si>
    <t>종이팩 포장</t>
    <phoneticPr fontId="1" type="noConversion"/>
  </si>
  <si>
    <t>Y</t>
    <phoneticPr fontId="1" type="noConversion"/>
  </si>
  <si>
    <t>SYSTEM</t>
    <phoneticPr fontId="1" type="noConversion"/>
  </si>
  <si>
    <t>NOW()</t>
    <phoneticPr fontId="1" type="noConversion"/>
  </si>
  <si>
    <t>몸체</t>
    <phoneticPr fontId="1" type="noConversion"/>
  </si>
  <si>
    <t>종이팩 포장 몸체</t>
    <phoneticPr fontId="1" type="noConversion"/>
  </si>
  <si>
    <t>최우수</t>
    <phoneticPr fontId="1" type="noConversion"/>
  </si>
  <si>
    <t>우수</t>
    <phoneticPr fontId="1" type="noConversion"/>
  </si>
  <si>
    <t>어려움</t>
    <phoneticPr fontId="1" type="noConversion"/>
  </si>
  <si>
    <t>보통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</si>
  <si>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</si>
  <si>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</si>
  <si>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</si>
  <si>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</si>
  <si>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최우수 제품</t>
    <phoneticPr fontId="1" type="noConversion"/>
  </si>
  <si>
    <t>우수한 제품</t>
    <phoneticPr fontId="1" type="noConversion"/>
  </si>
  <si>
    <t>보통 제품</t>
    <phoneticPr fontId="1" type="noConversion"/>
  </si>
  <si>
    <t>어려운 제품</t>
    <phoneticPr fontId="1" type="noConversion"/>
  </si>
  <si>
    <t>02</t>
    <phoneticPr fontId="1" type="noConversion"/>
  </si>
  <si>
    <t>알루미늄 첩합 구조를 사용한 종이팩</t>
    <phoneticPr fontId="1" type="noConversion"/>
  </si>
  <si>
    <t>백색을 제외한 펄프를 사용한 제품</t>
    <phoneticPr fontId="1" type="noConversion"/>
  </si>
  <si>
    <t>PAPER_BODY</t>
    <phoneticPr fontId="1" type="noConversion"/>
  </si>
  <si>
    <t>PAPER_BEST</t>
    <phoneticPr fontId="1" type="noConversion"/>
  </si>
  <si>
    <t>PAPER_NORMAL</t>
    <phoneticPr fontId="1" type="noConversion"/>
  </si>
  <si>
    <t>PAPER_DIFFICULT</t>
    <phoneticPr fontId="1" type="noConversion"/>
  </si>
  <si>
    <t>PAPER_DIFFICULT_01</t>
    <phoneticPr fontId="1" type="noConversion"/>
  </si>
  <si>
    <t>PAPER_DIFFICULT_02</t>
    <phoneticPr fontId="1" type="noConversion"/>
  </si>
  <si>
    <t>09</t>
    <phoneticPr fontId="1" type="noConversion"/>
  </si>
  <si>
    <t>기타</t>
    <phoneticPr fontId="1" type="noConversion"/>
  </si>
  <si>
    <t>기타 제품</t>
    <phoneticPr fontId="1" type="noConversion"/>
  </si>
  <si>
    <t>PAPER_GOOD</t>
    <phoneticPr fontId="1" type="noConversion"/>
  </si>
  <si>
    <t>PAPER_GOOD_01</t>
    <phoneticPr fontId="1" type="noConversion"/>
  </si>
  <si>
    <t>PAPER_NORMAL_09</t>
    <phoneticPr fontId="1" type="noConversion"/>
  </si>
  <si>
    <t>알루미늄 첩합 구조 미사용</t>
    <phoneticPr fontId="1" type="noConversion"/>
  </si>
  <si>
    <t>알루미늄 첩합 구조 미사용 제품</t>
    <phoneticPr fontId="1" type="noConversion"/>
  </si>
  <si>
    <t>유리병</t>
    <phoneticPr fontId="1" type="noConversion"/>
  </si>
  <si>
    <t>유리병 포장</t>
    <phoneticPr fontId="1" type="noConversion"/>
  </si>
  <si>
    <t>GLASS_BOTTLE</t>
    <phoneticPr fontId="1" type="noConversion"/>
  </si>
  <si>
    <t>GLASS_BODY</t>
    <phoneticPr fontId="1" type="noConversion"/>
  </si>
  <si>
    <t>유리병 포장 몸체</t>
    <phoneticPr fontId="1" type="noConversion"/>
  </si>
  <si>
    <t>GLASS_GOOD</t>
    <phoneticPr fontId="1" type="noConversion"/>
  </si>
  <si>
    <t>GLASS_NORMAL</t>
    <phoneticPr fontId="1" type="noConversion"/>
  </si>
  <si>
    <t>GLASS_DIFFICULT</t>
    <phoneticPr fontId="1" type="noConversion"/>
  </si>
  <si>
    <t>03</t>
    <phoneticPr fontId="1" type="noConversion"/>
  </si>
  <si>
    <t>99</t>
    <phoneticPr fontId="1" type="noConversion"/>
  </si>
  <si>
    <t>GLASS_GOOD_01</t>
    <phoneticPr fontId="1" type="noConversion"/>
  </si>
  <si>
    <t>GLASS_GOOD_02</t>
    <phoneticPr fontId="1" type="noConversion"/>
  </si>
  <si>
    <t>GLASS_GOOD_03</t>
    <phoneticPr fontId="1" type="noConversion"/>
  </si>
  <si>
    <t>GLASS_DIFFICULT_01</t>
    <phoneticPr fontId="1" type="noConversion"/>
  </si>
  <si>
    <t>GLASS_NORMAL_99</t>
    <phoneticPr fontId="1" type="noConversion"/>
  </si>
  <si>
    <t>GLASS_NORMAL_01</t>
    <phoneticPr fontId="1" type="noConversion"/>
  </si>
  <si>
    <t>GLASS_DIFFICULT_02</t>
    <phoneticPr fontId="1" type="noConversion"/>
  </si>
  <si>
    <t>무색</t>
    <phoneticPr fontId="1" type="noConversion"/>
  </si>
  <si>
    <t>녹색</t>
    <phoneticPr fontId="1" type="noConversion"/>
  </si>
  <si>
    <t>갈색</t>
    <phoneticPr fontId="1" type="noConversion"/>
  </si>
  <si>
    <r>
      <rPr>
        <sz val="10"/>
        <color theme="1"/>
        <rFont val="바탕"/>
        <family val="1"/>
        <charset val="129"/>
      </rPr>
      <t>몸체에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바탕"/>
        <family val="1"/>
        <charset val="129"/>
      </rPr>
      <t>표면코팅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바탕"/>
        <family val="1"/>
        <charset val="129"/>
      </rPr>
      <t>또는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바탕"/>
        <family val="1"/>
        <charset val="129"/>
      </rPr>
      <t>도색</t>
    </r>
    <phoneticPr fontId="1" type="noConversion"/>
  </si>
  <si>
    <t>무색, 갈색, 녹색 이외의 색상</t>
    <phoneticPr fontId="1" type="noConversion"/>
  </si>
  <si>
    <t>검정에 가까운 짙은 녹색 등 일반적인 녹/갈색이 아닌 색상</t>
    <phoneticPr fontId="1" type="noConversion"/>
  </si>
  <si>
    <t>마개및잡자재</t>
    <phoneticPr fontId="1" type="noConversion"/>
  </si>
  <si>
    <t>PAPER_STOPPER</t>
    <phoneticPr fontId="1" type="noConversion"/>
  </si>
  <si>
    <t>PAPER_STP_GOOD</t>
    <phoneticPr fontId="1" type="noConversion"/>
  </si>
  <si>
    <t>PAPER_STP_NORMAL</t>
    <phoneticPr fontId="1" type="noConversion"/>
  </si>
  <si>
    <t>PAPER_STP_DIFFICULT</t>
    <phoneticPr fontId="1" type="noConversion"/>
  </si>
  <si>
    <t>PAPER_STP_GOOD_01</t>
    <phoneticPr fontId="1" type="noConversion"/>
  </si>
  <si>
    <t>PAPER_STP_NORMAL_01</t>
    <phoneticPr fontId="1" type="noConversion"/>
  </si>
  <si>
    <t>PAPER_STP_NORMAL_02</t>
    <phoneticPr fontId="1" type="noConversion"/>
  </si>
  <si>
    <t>PAPER_STP_NORMAL_99</t>
    <phoneticPr fontId="1" type="noConversion"/>
  </si>
  <si>
    <t>PAPER_STP_DIFFICULT_01</t>
    <phoneticPr fontId="1" type="noConversion"/>
  </si>
  <si>
    <t>PAPER_STP_DIFFICULT_02</t>
    <phoneticPr fontId="1" type="noConversion"/>
  </si>
  <si>
    <t>미사용</t>
    <phoneticPr fontId="1" type="noConversion"/>
  </si>
  <si>
    <t>몸체와 분리 가능한 마개 또는 성형 구조물</t>
    <phoneticPr fontId="1" type="noConversion"/>
  </si>
  <si>
    <t>몸체와 분리 불가능한 PE재질의 마개 및 잡자개가 전체중량의 10% 이내</t>
    <phoneticPr fontId="1" type="noConversion"/>
  </si>
  <si>
    <t>몸체와 분리가 불가능한 합성수지 마개 또는 성형 구조물</t>
    <phoneticPr fontId="1" type="noConversion"/>
  </si>
  <si>
    <t>PE재질의 마개 및 잡자재가 포장재 전체 중량의 10% 초과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</si>
</sst>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10"/>
      <color theme="1"/>
      <name val="바탕"/>
      <family val="1"/>
      <charset val="129"/>
    </font>
    <font>
      <sz val="10"/>
      <color theme="1"/>
      <name val="맑은 고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opLeftCell="A19" workbookViewId="0">
      <selection activeCell="H31" sqref="H31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94" t="s">
        <v>2</v>
      </c>
      <c r="B1" s="94" t="s">
        <v>3</v>
      </c>
      <c r="C1" s="94"/>
      <c r="D1" s="94" t="s">
        <v>4</v>
      </c>
      <c r="E1" s="94" t="s">
        <v>5</v>
      </c>
      <c r="F1" s="95" t="s">
        <v>17</v>
      </c>
      <c r="G1" s="94" t="s">
        <v>0</v>
      </c>
    </row>
    <row r="2" spans="1:19" x14ac:dyDescent="0.35">
      <c r="A2" s="94"/>
      <c r="B2" s="1" t="s">
        <v>8</v>
      </c>
      <c r="C2" s="1" t="s">
        <v>7</v>
      </c>
      <c r="D2" s="94"/>
      <c r="E2" s="94"/>
      <c r="F2" s="96"/>
      <c r="G2" s="94"/>
    </row>
    <row r="3" spans="1:19" x14ac:dyDescent="0.35">
      <c r="A3" s="40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4" t="s">
        <v>1</v>
      </c>
      <c r="G3" s="2"/>
      <c r="H3" s="37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7" t="str">
        <f>"||-- "&amp;D3&amp;"    "&amp;B3&amp;"|TRUNCATE TABLE "&amp;C3&amp;";"</f>
        <v>||-- 공통    코드|TRUNCATE TABLE T_CODE;</v>
      </c>
      <c r="S3" s="37"/>
    </row>
    <row r="4" spans="1:19" x14ac:dyDescent="0.35">
      <c r="A4" s="40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7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7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45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7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7" t="str">
        <f t="shared" si="1"/>
        <v>||-- 공통    본부|TRUNCATE TABLE T_HDEPT;</v>
      </c>
    </row>
    <row r="6" spans="1:19" x14ac:dyDescent="0.35">
      <c r="A6" s="45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7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7" t="str">
        <f t="shared" si="1"/>
        <v>||-- 공통    직위|TRUNCATE TABLE T_PSTN;</v>
      </c>
    </row>
    <row r="7" spans="1:19" x14ac:dyDescent="0.35">
      <c r="A7" s="45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7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7" t="str">
        <f t="shared" si="1"/>
        <v>||-- 공통    사용자|TRUNCATE TABLE T_USER;</v>
      </c>
    </row>
    <row r="8" spans="1:19" x14ac:dyDescent="0.35">
      <c r="A8" s="45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7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7" t="str">
        <f t="shared" si="1"/>
        <v>||-- 공통    사용자 테스트|TRUNCATE TABLE T_USER_TEST;</v>
      </c>
    </row>
    <row r="9" spans="1:19" x14ac:dyDescent="0.35">
      <c r="A9" s="45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7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7" t="str">
        <f t="shared" si="1"/>
        <v>||-- 공통    부서 분류|TRUNCATE TABLE T_DEPT_CL;</v>
      </c>
    </row>
    <row r="10" spans="1:19" x14ac:dyDescent="0.35">
      <c r="A10" s="45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7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7" t="str">
        <f t="shared" si="1"/>
        <v>||-- 공통    ID 순번|TRUNCATE TABLE T_ID_SN;</v>
      </c>
    </row>
    <row r="11" spans="1:19" x14ac:dyDescent="0.35">
      <c r="A11" s="45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7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7" t="str">
        <f t="shared" si="1"/>
        <v>||-- 공통    파일|TRUNCATE TABLE T_FILE;</v>
      </c>
    </row>
    <row r="12" spans="1:19" x14ac:dyDescent="0.35">
      <c r="A12" s="45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7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7" t="str">
        <f t="shared" si="1"/>
        <v>||-- 공통    게시판 공지사항|TRUNCATE TABLE T_BBS_NOTICE;</v>
      </c>
    </row>
    <row r="13" spans="1:19" x14ac:dyDescent="0.35">
      <c r="A13" s="45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7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7" t="str">
        <f t="shared" si="1"/>
        <v>||-- 공통    게시판 FAQ|TRUNCATE TABLE T_BBS_FAQ;</v>
      </c>
    </row>
    <row r="14" spans="1:19" x14ac:dyDescent="0.35">
      <c r="A14" s="45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7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7" t="str">
        <f t="shared" si="1"/>
        <v>||-- 공통    게시판 QNA|TRUNCATE TABLE T_BBS_QNA;</v>
      </c>
    </row>
    <row r="15" spans="1:19" s="37" customFormat="1" x14ac:dyDescent="0.35">
      <c r="A15" s="45">
        <v>13</v>
      </c>
      <c r="B15" s="2" t="s">
        <v>981</v>
      </c>
      <c r="C15" s="2" t="s">
        <v>982</v>
      </c>
      <c r="D15" s="45" t="s">
        <v>546</v>
      </c>
      <c r="E15" s="2" t="s">
        <v>981</v>
      </c>
      <c r="F15" s="45"/>
      <c r="G15" s="2"/>
      <c r="H15" s="37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37" t="str">
        <f t="shared" si="1"/>
        <v>||-- 관리자    회사|TRUNCATE TABLE T_COMPANY;</v>
      </c>
    </row>
    <row r="16" spans="1:19" x14ac:dyDescent="0.35">
      <c r="A16" s="45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7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7" t="str">
        <f t="shared" si="1"/>
        <v>||-- 관리자    그룹|TRUNCATE TABLE T_GROUP;</v>
      </c>
    </row>
    <row r="17" spans="1:9" x14ac:dyDescent="0.35">
      <c r="A17" s="45">
        <v>15</v>
      </c>
      <c r="B17" s="2" t="s">
        <v>956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7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7" t="str">
        <f t="shared" si="1"/>
        <v>||-- 관리자    그룹 권한|TRUNCATE TABLE T_GROUP_AUTH;</v>
      </c>
    </row>
    <row r="18" spans="1:9" x14ac:dyDescent="0.35">
      <c r="A18" s="45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7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37" t="str">
        <f t="shared" si="1"/>
        <v>||-- 관리자    그룹 메뉴|TRUNCATE TABLE T_GROUP_MENU;</v>
      </c>
    </row>
    <row r="19" spans="1:9" x14ac:dyDescent="0.35">
      <c r="A19" s="45">
        <v>17</v>
      </c>
      <c r="B19" s="2" t="s">
        <v>980</v>
      </c>
      <c r="C19" s="2" t="s">
        <v>1293</v>
      </c>
      <c r="D19" s="3" t="s">
        <v>24</v>
      </c>
      <c r="E19" s="2" t="s">
        <v>38</v>
      </c>
      <c r="F19" s="3" t="s">
        <v>1</v>
      </c>
      <c r="G19" s="2"/>
      <c r="H19" s="37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7" t="str">
        <f t="shared" si="1"/>
        <v>||-- 사용자    그룹 메뉴 권한|TRUNCATE TABLE T_GROUP_MENU_AUTH;</v>
      </c>
    </row>
    <row r="20" spans="1:9" s="37" customFormat="1" x14ac:dyDescent="0.35">
      <c r="A20" s="45">
        <v>18</v>
      </c>
      <c r="B20" s="2" t="s">
        <v>26</v>
      </c>
      <c r="C20" s="2" t="s">
        <v>709</v>
      </c>
      <c r="D20" s="41" t="s">
        <v>710</v>
      </c>
      <c r="E20" s="2" t="s">
        <v>711</v>
      </c>
      <c r="F20" s="2"/>
      <c r="G20" s="2"/>
      <c r="H20" s="37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7" t="str">
        <f t="shared" si="1"/>
        <v>||-- 이력    사용자 이력|TRUNCATE TABLE T_USER_HIST;</v>
      </c>
    </row>
    <row r="21" spans="1:9" s="37" customFormat="1" x14ac:dyDescent="0.35">
      <c r="A21" s="45">
        <v>19</v>
      </c>
      <c r="B21" s="2" t="s">
        <v>720</v>
      </c>
      <c r="C21" s="2" t="s">
        <v>733</v>
      </c>
      <c r="D21" s="45" t="s">
        <v>718</v>
      </c>
      <c r="E21" s="2" t="s">
        <v>719</v>
      </c>
      <c r="F21" s="45"/>
      <c r="G21" s="2"/>
      <c r="H21" s="37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37" t="str">
        <f t="shared" si="1"/>
        <v>||-- 로그    로그 요청 관리자 시스템|TRUNCATE TABLE T_LOG_RQST_MGR_SYS;</v>
      </c>
    </row>
    <row r="22" spans="1:9" x14ac:dyDescent="0.35">
      <c r="A22" s="45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7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37" t="str">
        <f t="shared" si="1"/>
        <v>||-- 로그    로그인 이력|TRUNCATE TABLE T_LOGIN_USER_HIST;</v>
      </c>
    </row>
    <row r="23" spans="1:9" x14ac:dyDescent="0.35">
      <c r="A23" s="45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7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37" t="str">
        <f t="shared" si="1"/>
        <v>||-- 공통    공휴일 관리|TRUNCATE TABLE T_HOLIDAY;</v>
      </c>
    </row>
    <row r="24" spans="1:9" x14ac:dyDescent="0.35">
      <c r="A24" s="45">
        <v>22</v>
      </c>
      <c r="B24" s="2" t="s">
        <v>468</v>
      </c>
      <c r="C24" s="2" t="s">
        <v>784</v>
      </c>
      <c r="D24" s="45" t="s">
        <v>718</v>
      </c>
      <c r="E24" s="2" t="s">
        <v>785</v>
      </c>
      <c r="F24" s="45" t="s">
        <v>1</v>
      </c>
      <c r="G24" s="2"/>
      <c r="H24" s="37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37" t="str">
        <f t="shared" si="1"/>
        <v>||-- 로그    로그 참조 정보|TRUNCATE TABLE T_LOG_REF_INFO;</v>
      </c>
    </row>
    <row r="25" spans="1:9" x14ac:dyDescent="0.35">
      <c r="A25" s="45">
        <v>23</v>
      </c>
      <c r="B25" s="2" t="s">
        <v>1023</v>
      </c>
      <c r="C25" s="2" t="s">
        <v>1024</v>
      </c>
      <c r="D25" s="45" t="s">
        <v>304</v>
      </c>
      <c r="E25" s="2" t="s">
        <v>1023</v>
      </c>
      <c r="F25" s="45" t="s">
        <v>1</v>
      </c>
      <c r="G25" s="2"/>
      <c r="H25" s="37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37" t="str">
        <f t="shared" si="1"/>
        <v>||-- 공통    레포트 관리|TRUNCATE TABLE T_REPORT;</v>
      </c>
    </row>
    <row r="26" spans="1:9" x14ac:dyDescent="0.35">
      <c r="A26" s="45">
        <v>24</v>
      </c>
      <c r="B26" s="2" t="s">
        <v>1025</v>
      </c>
      <c r="C26" s="2" t="s">
        <v>1038</v>
      </c>
      <c r="D26" s="45" t="s">
        <v>304</v>
      </c>
      <c r="E26" s="2" t="s">
        <v>1025</v>
      </c>
      <c r="F26" s="45"/>
      <c r="G26" s="2"/>
      <c r="H26" s="37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37" t="str">
        <f t="shared" si="1"/>
        <v>||-- 공통    비밀번호 초기화 관리|TRUNCATE TABLE T_RESET_PASSWORD;</v>
      </c>
    </row>
    <row r="27" spans="1:9" x14ac:dyDescent="0.35">
      <c r="A27" s="45">
        <v>25</v>
      </c>
      <c r="B27" s="2" t="s">
        <v>1041</v>
      </c>
      <c r="C27" s="2" t="s">
        <v>1056</v>
      </c>
      <c r="D27" s="45" t="s">
        <v>304</v>
      </c>
      <c r="E27" s="2" t="s">
        <v>1041</v>
      </c>
      <c r="F27" s="45"/>
      <c r="G27" s="2"/>
      <c r="H27" s="37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37" t="str">
        <f t="shared" si="1"/>
        <v>||-- 공통    알람|TRUNCATE TABLE T_ALARM;</v>
      </c>
    </row>
    <row r="28" spans="1:9" x14ac:dyDescent="0.35">
      <c r="A28" s="45">
        <v>26</v>
      </c>
      <c r="B28" s="2" t="s">
        <v>1143</v>
      </c>
      <c r="C28" s="2" t="s">
        <v>1135</v>
      </c>
      <c r="D28" s="45" t="s">
        <v>546</v>
      </c>
      <c r="E28" s="2" t="s">
        <v>1143</v>
      </c>
      <c r="F28" s="45"/>
      <c r="G28" s="2"/>
      <c r="H28" s="37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37" t="str">
        <f t="shared" si="1"/>
        <v>||-- 관리자    공급 업체 관리|TRUNCATE TABLE T_SUPPLIER;</v>
      </c>
    </row>
    <row r="29" spans="1:9" s="37" customFormat="1" x14ac:dyDescent="0.35">
      <c r="A29" s="45">
        <v>26</v>
      </c>
      <c r="B29" s="2" t="s">
        <v>1150</v>
      </c>
      <c r="C29" s="2" t="s">
        <v>1151</v>
      </c>
      <c r="D29" s="45" t="s">
        <v>546</v>
      </c>
      <c r="E29" s="2" t="s">
        <v>1150</v>
      </c>
      <c r="F29" s="45"/>
      <c r="G29" s="2"/>
      <c r="H29" s="37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37" t="str">
        <f t="shared" si="1"/>
        <v>||-- 관리자    공급 업체 담당자 관리|TRUNCATE TABLE T_SUPPLIER_MANAGER;</v>
      </c>
    </row>
    <row r="30" spans="1:9" x14ac:dyDescent="0.35">
      <c r="A30" s="45">
        <v>27</v>
      </c>
      <c r="B30" s="2" t="s">
        <v>1145</v>
      </c>
      <c r="C30" s="2" t="s">
        <v>1111</v>
      </c>
      <c r="D30" s="45" t="s">
        <v>304</v>
      </c>
      <c r="E30" s="2" t="s">
        <v>1145</v>
      </c>
      <c r="F30" s="45"/>
      <c r="G30" s="2"/>
      <c r="H30" s="37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37" t="str">
        <f t="shared" si="1"/>
        <v>||-- 공통    제품 코드 관리|TRUNCATE TABLE T_PACKAGING_CODE;</v>
      </c>
    </row>
    <row r="31" spans="1:9" s="37" customFormat="1" x14ac:dyDescent="0.35">
      <c r="A31" s="45">
        <v>27</v>
      </c>
      <c r="B31" s="2" t="s">
        <v>1168</v>
      </c>
      <c r="C31" s="2" t="s">
        <v>1169</v>
      </c>
      <c r="D31" s="45" t="s">
        <v>304</v>
      </c>
      <c r="E31" s="2" t="s">
        <v>1168</v>
      </c>
      <c r="F31" s="45"/>
      <c r="G31" s="2"/>
      <c r="H31" s="37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KEY("&amp;index!$I41&amp;","&amp;index!$I42&amp;","&amp;index!$I43&amp;","&amp;index!$I44&amp;");|-- CREATE INDEX "&amp;C31&amp;"_IX1 ON "&amp;C31&amp;"("&amp;index!$I41&amp;","&amp;index!$I42&amp;","&amp;index!$I43&amp;","&amp;index!$I44&amp;");"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KEY(GROUP_ID,CODE_ID,REVISION_YEAR,REVISION_MONTH);|-- CREATE INDEX T_ENVIRONMENT_CODE_IX1 ON T_ENVIRONMENT_CODE(GROUP_ID,CODE_ID,REVISION_YEAR,REVISION_MONTH);</v>
      </c>
      <c r="I31" s="37" t="str">
        <f t="shared" si="1"/>
        <v>||-- 공통    환경부 코드 관리|TRUNCATE TABLE T_ENVIRONMENT_CODE;</v>
      </c>
    </row>
    <row r="32" spans="1:9" x14ac:dyDescent="0.35">
      <c r="A32" s="45">
        <v>28</v>
      </c>
      <c r="B32" s="2" t="s">
        <v>1115</v>
      </c>
      <c r="C32" s="2" t="s">
        <v>1112</v>
      </c>
      <c r="D32" s="45" t="s">
        <v>304</v>
      </c>
      <c r="E32" s="2" t="s">
        <v>1113</v>
      </c>
      <c r="F32" s="45"/>
      <c r="G32" s="2"/>
      <c r="H32" s="37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KEY("&amp;index!$I45&amp;");|-- CREATE INDEX "&amp;C32&amp;"_IX1 ON "&amp;C32&amp;"("&amp;index!$I45&amp;");"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2" s="37" t="str">
        <f t="shared" si="1"/>
        <v>||-- 공통    제품 질문|TRUNCATE TABLE T_PACKAGING_QUESTION;</v>
      </c>
    </row>
    <row r="33" spans="1:9" x14ac:dyDescent="0.35">
      <c r="A33" s="45">
        <v>29</v>
      </c>
      <c r="B33" s="2" t="s">
        <v>1116</v>
      </c>
      <c r="C33" s="2" t="s">
        <v>1110</v>
      </c>
      <c r="D33" s="45" t="s">
        <v>304</v>
      </c>
      <c r="E33" s="2" t="s">
        <v>1116</v>
      </c>
      <c r="F33" s="45"/>
      <c r="G33" s="2"/>
      <c r="H33" s="37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KEY("&amp;index!$I46&amp;");|-- CREATE INDEX "&amp;C33&amp;"_IX1 ON "&amp;C33&amp;"("&amp;index!$I46&amp;");"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3" s="37" t="str">
        <f t="shared" si="1"/>
        <v>||-- 공통    제품 관리|TRUNCATE TABLE T_PACKAGING;</v>
      </c>
    </row>
    <row r="34" spans="1:9" x14ac:dyDescent="0.35">
      <c r="A34" s="45">
        <v>30</v>
      </c>
      <c r="B34" s="2"/>
      <c r="C34" s="2"/>
      <c r="D34" s="45"/>
      <c r="E34" s="2"/>
      <c r="F34" s="45"/>
      <c r="G34" s="2"/>
      <c r="H34" s="37"/>
      <c r="I34" s="37"/>
    </row>
    <row r="35" spans="1:9" x14ac:dyDescent="0.35">
      <c r="A35" s="45"/>
      <c r="B35" s="2"/>
      <c r="C35" s="2"/>
      <c r="D35" s="45"/>
      <c r="E35" s="2"/>
      <c r="F35" s="45"/>
      <c r="G35" s="2"/>
      <c r="H35" s="37"/>
      <c r="I35" s="37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7"/>
  <sheetViews>
    <sheetView zoomScaleNormal="100" workbookViewId="0">
      <pane xSplit="5" ySplit="2" topLeftCell="I361" activePane="bottomRight" state="frozen"/>
      <selection pane="topRight" activeCell="F1" sqref="F1"/>
      <selection pane="bottomLeft" activeCell="A3" sqref="A3"/>
      <selection pane="bottomRight" activeCell="J370" sqref="J370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9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0" bestFit="1" customWidth="1"/>
    <col min="10" max="10" width="22.33203125" bestFit="1" customWidth="1"/>
    <col min="11" max="11" width="3.6640625" style="60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94" t="s">
        <v>2</v>
      </c>
      <c r="B1" s="94" t="s">
        <v>4</v>
      </c>
      <c r="C1" s="94" t="s">
        <v>3</v>
      </c>
      <c r="D1" s="94"/>
      <c r="E1" s="97" t="s">
        <v>10</v>
      </c>
      <c r="F1" s="94" t="s">
        <v>6</v>
      </c>
      <c r="G1" s="94"/>
      <c r="H1" s="94" t="s">
        <v>9</v>
      </c>
      <c r="I1" s="94" t="s">
        <v>113</v>
      </c>
      <c r="J1" s="94" t="s">
        <v>114</v>
      </c>
      <c r="K1" s="94" t="s">
        <v>11</v>
      </c>
      <c r="L1" s="94" t="s">
        <v>5</v>
      </c>
      <c r="M1" s="94" t="s">
        <v>0</v>
      </c>
    </row>
    <row r="2" spans="1:26" x14ac:dyDescent="0.35">
      <c r="A2" s="94"/>
      <c r="B2" s="94"/>
      <c r="C2" s="1" t="s">
        <v>8</v>
      </c>
      <c r="D2" s="1" t="s">
        <v>7</v>
      </c>
      <c r="E2" s="94"/>
      <c r="F2" s="67" t="s">
        <v>8</v>
      </c>
      <c r="G2" s="1" t="s">
        <v>7</v>
      </c>
      <c r="H2" s="94"/>
      <c r="I2" s="94"/>
      <c r="J2" s="94"/>
      <c r="K2" s="94"/>
      <c r="L2" s="94"/>
      <c r="M2" s="94"/>
    </row>
    <row r="3" spans="1:26" x14ac:dyDescent="0.35">
      <c r="A3" s="39">
        <v>1</v>
      </c>
      <c r="B3" s="3" t="str">
        <f>VLOOKUP($C3,table!$B:$D,3,FALSE)</f>
        <v>공통</v>
      </c>
      <c r="C3" s="2" t="s">
        <v>240</v>
      </c>
      <c r="D3" s="42" t="str">
        <f>VLOOKUP($C3,table!$B:$D,2,FALSE)</f>
        <v>T_BBS_FAQ</v>
      </c>
      <c r="E3" s="14">
        <v>1</v>
      </c>
      <c r="F3" s="68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5" t="s">
        <v>30</v>
      </c>
      <c r="J3" s="2"/>
      <c r="K3" s="45">
        <v>1</v>
      </c>
      <c r="L3" s="2"/>
      <c r="M3" s="2"/>
      <c r="N3" s="37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7"/>
    </row>
    <row r="4" spans="1:26" x14ac:dyDescent="0.35">
      <c r="A4" s="39">
        <v>2</v>
      </c>
      <c r="B4" s="3" t="str">
        <f>VLOOKUP($C4,table!$B:$D,3,FALSE)</f>
        <v>공통</v>
      </c>
      <c r="C4" s="2" t="s">
        <v>240</v>
      </c>
      <c r="D4" s="42" t="str">
        <f>VLOOKUP($C4,table!$B:$D,2,FALSE)</f>
        <v>T_BBS_FAQ</v>
      </c>
      <c r="E4" s="14">
        <v>2</v>
      </c>
      <c r="F4" s="68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5" t="s">
        <v>29</v>
      </c>
      <c r="J4" s="2"/>
      <c r="K4" s="45"/>
      <c r="L4" s="2" t="s">
        <v>356</v>
      </c>
      <c r="M4" s="2"/>
      <c r="N4" s="37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7"/>
    </row>
    <row r="5" spans="1:26" x14ac:dyDescent="0.35">
      <c r="A5" s="45">
        <v>3</v>
      </c>
      <c r="B5" s="3" t="str">
        <f>VLOOKUP($C5,table!$B:$D,3,FALSE)</f>
        <v>공통</v>
      </c>
      <c r="C5" s="2" t="s">
        <v>240</v>
      </c>
      <c r="D5" s="42" t="str">
        <f>VLOOKUP($C5,table!$B:$D,2,FALSE)</f>
        <v>T_BBS_FAQ</v>
      </c>
      <c r="E5" s="14">
        <v>3</v>
      </c>
      <c r="F5" s="68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5" t="s">
        <v>29</v>
      </c>
      <c r="J5" s="2"/>
      <c r="K5" s="45"/>
      <c r="L5" s="2"/>
      <c r="M5" s="2"/>
      <c r="N5" s="37" t="str">
        <f t="shared" si="0"/>
        <v xml:space="preserve">  , QSTN VARCHAR(1000) COMMENT '질문'</v>
      </c>
      <c r="O5" s="37"/>
      <c r="Z5" s="2"/>
    </row>
    <row r="6" spans="1:26" x14ac:dyDescent="0.35">
      <c r="A6" s="45">
        <v>4</v>
      </c>
      <c r="B6" s="3" t="str">
        <f>VLOOKUP($C6,table!$B:$D,3,FALSE)</f>
        <v>공통</v>
      </c>
      <c r="C6" s="2" t="s">
        <v>240</v>
      </c>
      <c r="D6" s="42" t="str">
        <f>VLOOKUP($C6,table!$B:$D,2,FALSE)</f>
        <v>T_BBS_FAQ</v>
      </c>
      <c r="E6" s="14">
        <v>4</v>
      </c>
      <c r="F6" s="68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5" t="s">
        <v>29</v>
      </c>
      <c r="J6" s="2"/>
      <c r="K6" s="45"/>
      <c r="L6" s="2"/>
      <c r="M6" s="2"/>
      <c r="N6" s="37" t="str">
        <f t="shared" si="0"/>
        <v xml:space="preserve">  , ANSW TEXT COMMENT '답변'</v>
      </c>
      <c r="O6" s="37"/>
    </row>
    <row r="7" spans="1:26" x14ac:dyDescent="0.35">
      <c r="A7" s="45">
        <v>5</v>
      </c>
      <c r="B7" s="3" t="str">
        <f>VLOOKUP($C7,table!$B:$D,3,FALSE)</f>
        <v>공통</v>
      </c>
      <c r="C7" s="2" t="s">
        <v>240</v>
      </c>
      <c r="D7" s="42" t="str">
        <f>VLOOKUP($C7,table!$B:$D,2,FALSE)</f>
        <v>T_BBS_FAQ</v>
      </c>
      <c r="E7" s="14">
        <v>5</v>
      </c>
      <c r="F7" s="68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5" t="s">
        <v>29</v>
      </c>
      <c r="J7" s="2" t="s">
        <v>212</v>
      </c>
      <c r="K7" s="45"/>
      <c r="L7" s="2"/>
      <c r="M7" s="2"/>
      <c r="N7" s="37" t="str">
        <f t="shared" si="0"/>
        <v xml:space="preserve">  , ORD_SEQ NUMERIC(5,0) DEFAULT 0 COMMENT '정렬 순서'</v>
      </c>
      <c r="O7" s="37"/>
    </row>
    <row r="8" spans="1:26" x14ac:dyDescent="0.35">
      <c r="A8" s="45">
        <v>6</v>
      </c>
      <c r="B8" s="3" t="str">
        <f>VLOOKUP($C8,table!$B:$D,3,FALSE)</f>
        <v>공통</v>
      </c>
      <c r="C8" s="2" t="s">
        <v>240</v>
      </c>
      <c r="D8" s="42" t="str">
        <f>VLOOKUP($C8,table!$B:$D,2,FALSE)</f>
        <v>T_BBS_FAQ</v>
      </c>
      <c r="E8" s="14">
        <v>6</v>
      </c>
      <c r="F8" s="68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5" t="s">
        <v>29</v>
      </c>
      <c r="J8" s="2"/>
      <c r="K8" s="45"/>
      <c r="L8" s="2"/>
      <c r="M8" s="2"/>
      <c r="N8" s="37" t="str">
        <f t="shared" si="0"/>
        <v xml:space="preserve">  , FILE_ID VARCHAR(32) COMMENT '파일 ID'</v>
      </c>
      <c r="O8" s="37"/>
    </row>
    <row r="9" spans="1:26" x14ac:dyDescent="0.35">
      <c r="A9" s="45">
        <v>7</v>
      </c>
      <c r="B9" s="3" t="str">
        <f>VLOOKUP($C9,table!$B:$D,3,FALSE)</f>
        <v>공통</v>
      </c>
      <c r="C9" s="2" t="s">
        <v>240</v>
      </c>
      <c r="D9" s="42" t="str">
        <f>VLOOKUP($C9,table!$B:$D,2,FALSE)</f>
        <v>T_BBS_FAQ</v>
      </c>
      <c r="E9" s="14">
        <v>7</v>
      </c>
      <c r="F9" s="68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5" t="s">
        <v>29</v>
      </c>
      <c r="J9" s="2"/>
      <c r="K9" s="45"/>
      <c r="L9" s="2"/>
      <c r="M9" s="2"/>
      <c r="N9" s="37" t="str">
        <f t="shared" si="0"/>
        <v xml:space="preserve">  , VIEW_CNT NUMERIC(9,0) COMMENT '뷰 건수'</v>
      </c>
      <c r="O9" s="37"/>
    </row>
    <row r="10" spans="1:26" x14ac:dyDescent="0.35">
      <c r="A10" s="45">
        <v>8</v>
      </c>
      <c r="B10" s="3" t="str">
        <f>VLOOKUP($C10,table!$B:$D,3,FALSE)</f>
        <v>공통</v>
      </c>
      <c r="C10" s="2" t="s">
        <v>240</v>
      </c>
      <c r="D10" s="42" t="str">
        <f>VLOOKUP($C10,table!$B:$D,2,FALSE)</f>
        <v>T_BBS_FAQ</v>
      </c>
      <c r="E10" s="14">
        <v>8</v>
      </c>
      <c r="F10" s="68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5" t="s">
        <v>29</v>
      </c>
      <c r="J10" s="2" t="s">
        <v>153</v>
      </c>
      <c r="K10" s="45"/>
      <c r="L10" s="2"/>
      <c r="M10" s="2"/>
      <c r="N10" s="37" t="str">
        <f t="shared" si="0"/>
        <v xml:space="preserve">  , USE_YN VARCHAR(1) DEFAULT 'N' COMMENT '사용 여부'</v>
      </c>
      <c r="O10" s="37"/>
    </row>
    <row r="11" spans="1:26" x14ac:dyDescent="0.35">
      <c r="A11" s="45">
        <v>9</v>
      </c>
      <c r="B11" s="3" t="str">
        <f>VLOOKUP($C11,table!$B:$D,3,FALSE)</f>
        <v>공통</v>
      </c>
      <c r="C11" s="2" t="s">
        <v>240</v>
      </c>
      <c r="D11" s="42" t="str">
        <f>VLOOKUP($C11,table!$B:$D,2,FALSE)</f>
        <v>T_BBS_FAQ</v>
      </c>
      <c r="E11" s="14">
        <v>9</v>
      </c>
      <c r="F11" s="68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5" t="s">
        <v>30</v>
      </c>
      <c r="J11" s="2"/>
      <c r="K11" s="45"/>
      <c r="L11" s="2"/>
      <c r="M11" s="2"/>
      <c r="N11" s="37" t="str">
        <f t="shared" si="0"/>
        <v xml:space="preserve">  , RGST_ID VARCHAR(32) NOT NULL COMMENT '등록 ID'</v>
      </c>
      <c r="O11" s="37"/>
    </row>
    <row r="12" spans="1:26" x14ac:dyDescent="0.35">
      <c r="A12" s="45">
        <v>10</v>
      </c>
      <c r="B12" s="3" t="str">
        <f>VLOOKUP($C12,table!$B:$D,3,FALSE)</f>
        <v>공통</v>
      </c>
      <c r="C12" s="2" t="s">
        <v>240</v>
      </c>
      <c r="D12" s="42" t="str">
        <f>VLOOKUP($C12,table!$B:$D,2,FALSE)</f>
        <v>T_BBS_FAQ</v>
      </c>
      <c r="E12" s="14">
        <v>10</v>
      </c>
      <c r="F12" s="68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5" t="s">
        <v>30</v>
      </c>
      <c r="J12" s="2" t="s">
        <v>155</v>
      </c>
      <c r="K12" s="45"/>
      <c r="L12" s="2"/>
      <c r="M12" s="2"/>
      <c r="N12" s="37" t="str">
        <f t="shared" si="0"/>
        <v xml:space="preserve">  , RGST_DT TIMESTAMP DEFAULT CURRENT_TIMESTAMP NOT NULL COMMENT '등록 일시'</v>
      </c>
      <c r="O12" s="37"/>
    </row>
    <row r="13" spans="1:26" x14ac:dyDescent="0.35">
      <c r="A13" s="45">
        <v>11</v>
      </c>
      <c r="B13" s="3" t="str">
        <f>VLOOKUP($C13,table!$B:$D,3,FALSE)</f>
        <v>공통</v>
      </c>
      <c r="C13" s="2" t="s">
        <v>240</v>
      </c>
      <c r="D13" s="42" t="str">
        <f>VLOOKUP($C13,table!$B:$D,2,FALSE)</f>
        <v>T_BBS_FAQ</v>
      </c>
      <c r="E13" s="14">
        <v>11</v>
      </c>
      <c r="F13" s="68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5" t="s">
        <v>30</v>
      </c>
      <c r="J13" s="2"/>
      <c r="K13" s="45"/>
      <c r="L13" s="2"/>
      <c r="M13" s="2"/>
      <c r="N13" s="37" t="str">
        <f t="shared" si="0"/>
        <v xml:space="preserve">  , MODI_ID VARCHAR(32) NOT NULL COMMENT '수정 ID'</v>
      </c>
      <c r="O13" s="37"/>
    </row>
    <row r="14" spans="1:26" x14ac:dyDescent="0.35">
      <c r="A14" s="45">
        <v>12</v>
      </c>
      <c r="B14" s="3" t="str">
        <f>VLOOKUP($C14,table!$B:$D,3,FALSE)</f>
        <v>공통</v>
      </c>
      <c r="C14" s="2" t="s">
        <v>240</v>
      </c>
      <c r="D14" s="42" t="str">
        <f>VLOOKUP($C14,table!$B:$D,2,FALSE)</f>
        <v>T_BBS_FAQ</v>
      </c>
      <c r="E14" s="14">
        <v>12</v>
      </c>
      <c r="F14" s="68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5" t="s">
        <v>30</v>
      </c>
      <c r="J14" s="2" t="s">
        <v>155</v>
      </c>
      <c r="K14" s="45"/>
      <c r="L14" s="2"/>
      <c r="M14" s="2"/>
      <c r="N14" s="37" t="str">
        <f t="shared" si="0"/>
        <v xml:space="preserve">  , MODI_DT TIMESTAMP DEFAULT CURRENT_TIMESTAMP NOT NULL COMMENT '수정 일시'</v>
      </c>
      <c r="O14" s="37"/>
    </row>
    <row r="15" spans="1:26" x14ac:dyDescent="0.35">
      <c r="A15" s="45">
        <v>13</v>
      </c>
      <c r="B15" s="46" t="str">
        <f>VLOOKUP($C15,table!$B:$D,3,FALSE)</f>
        <v>공통</v>
      </c>
      <c r="C15" s="55" t="s">
        <v>241</v>
      </c>
      <c r="D15" s="42" t="str">
        <f>VLOOKUP($C15,table!$B:$D,2,FALSE)</f>
        <v>T_BBS_NOTICE</v>
      </c>
      <c r="E15" s="77">
        <v>1</v>
      </c>
      <c r="F15" s="69" t="s">
        <v>395</v>
      </c>
      <c r="G15" s="55" t="str">
        <f>VLOOKUP($F15,domain!$B:$D,2,FALSE)</f>
        <v>NOTICE_ID</v>
      </c>
      <c r="H15" s="55" t="str">
        <f>VLOOKUP($F15,domain!$B:$D,3,FALSE)</f>
        <v>VARCHAR(32)</v>
      </c>
      <c r="I15" s="54" t="s">
        <v>30</v>
      </c>
      <c r="J15" s="55"/>
      <c r="K15" s="93">
        <v>1</v>
      </c>
      <c r="L15" s="55"/>
      <c r="M15" s="55"/>
      <c r="N15" s="37" t="str">
        <f t="shared" si="0"/>
        <v xml:space="preserve">    NOTICE_ID VARCHAR(32) NOT NULL COMMENT '공지사항 ID'</v>
      </c>
      <c r="O15" s="37"/>
    </row>
    <row r="16" spans="1:26" x14ac:dyDescent="0.35">
      <c r="A16" s="45">
        <v>14</v>
      </c>
      <c r="B16" s="46" t="str">
        <f>VLOOKUP($C16,table!$B:$D,3,FALSE)</f>
        <v>공통</v>
      </c>
      <c r="C16" s="55" t="s">
        <v>241</v>
      </c>
      <c r="D16" s="42" t="str">
        <f>VLOOKUP($C16,table!$B:$D,2,FALSE)</f>
        <v>T_BBS_NOTICE</v>
      </c>
      <c r="E16" s="77">
        <v>2</v>
      </c>
      <c r="F16" s="69" t="s">
        <v>245</v>
      </c>
      <c r="G16" s="55" t="str">
        <f>VLOOKUP($F16,domain!$B:$D,2,FALSE)</f>
        <v>SJ</v>
      </c>
      <c r="H16" s="55" t="str">
        <f>VLOOKUP($F16,domain!$B:$D,3,FALSE)</f>
        <v>VARCHAR(100)</v>
      </c>
      <c r="I16" s="54" t="s">
        <v>29</v>
      </c>
      <c r="J16" s="55"/>
      <c r="K16" s="93"/>
      <c r="L16" s="55"/>
      <c r="M16" s="55"/>
      <c r="N16" s="37" t="str">
        <f t="shared" si="0"/>
        <v xml:space="preserve">  , SJ VARCHAR(100) COMMENT '제목'</v>
      </c>
      <c r="O16" s="37"/>
    </row>
    <row r="17" spans="1:15" x14ac:dyDescent="0.35">
      <c r="A17" s="45">
        <v>15</v>
      </c>
      <c r="B17" s="46" t="str">
        <f>VLOOKUP($C17,table!$B:$D,3,FALSE)</f>
        <v>공통</v>
      </c>
      <c r="C17" s="55" t="s">
        <v>241</v>
      </c>
      <c r="D17" s="42" t="str">
        <f>VLOOKUP($C17,table!$B:$D,2,FALSE)</f>
        <v>T_BBS_NOTICE</v>
      </c>
      <c r="E17" s="77">
        <v>3</v>
      </c>
      <c r="F17" s="69" t="s">
        <v>247</v>
      </c>
      <c r="G17" s="55" t="str">
        <f>VLOOKUP($F17,domain!$B:$D,2,FALSE)</f>
        <v>CN</v>
      </c>
      <c r="H17" s="55" t="str">
        <f>VLOOKUP($F17,domain!$B:$D,3,FALSE)</f>
        <v>TEXT</v>
      </c>
      <c r="I17" s="54" t="s">
        <v>29</v>
      </c>
      <c r="J17" s="55"/>
      <c r="K17" s="93"/>
      <c r="L17" s="55"/>
      <c r="M17" s="55"/>
      <c r="N17" s="37" t="str">
        <f t="shared" si="0"/>
        <v xml:space="preserve">  , CN TEXT COMMENT '내용'</v>
      </c>
      <c r="O17" s="37"/>
    </row>
    <row r="18" spans="1:15" x14ac:dyDescent="0.35">
      <c r="A18" s="45">
        <v>16</v>
      </c>
      <c r="B18" s="46" t="str">
        <f>VLOOKUP($C18,table!$B:$D,3,FALSE)</f>
        <v>공통</v>
      </c>
      <c r="C18" s="55" t="s">
        <v>241</v>
      </c>
      <c r="D18" s="42" t="str">
        <f>VLOOKUP($C18,table!$B:$D,2,FALSE)</f>
        <v>T_BBS_NOTICE</v>
      </c>
      <c r="E18" s="77">
        <v>4</v>
      </c>
      <c r="F18" s="69" t="s">
        <v>249</v>
      </c>
      <c r="G18" s="55" t="str">
        <f>VLOOKUP($F18,domain!$B:$D,2,FALSE)</f>
        <v>IMPORTANT_YN</v>
      </c>
      <c r="H18" s="55" t="str">
        <f>VLOOKUP($F18,domain!$B:$D,3,FALSE)</f>
        <v>VARCHAR(1)</v>
      </c>
      <c r="I18" s="54" t="s">
        <v>29</v>
      </c>
      <c r="J18" s="55" t="s">
        <v>153</v>
      </c>
      <c r="K18" s="93"/>
      <c r="L18" s="55"/>
      <c r="M18" s="55"/>
      <c r="N18" s="37" t="str">
        <f t="shared" si="0"/>
        <v xml:space="preserve">  , IMPORTANT_YN VARCHAR(1) DEFAULT 'N' COMMENT '중요 여부'</v>
      </c>
      <c r="O18" s="37"/>
    </row>
    <row r="19" spans="1:15" x14ac:dyDescent="0.35">
      <c r="A19" s="45">
        <v>17</v>
      </c>
      <c r="B19" s="46" t="str">
        <f>VLOOKUP($C19,table!$B:$D,3,FALSE)</f>
        <v>공통</v>
      </c>
      <c r="C19" s="55" t="s">
        <v>241</v>
      </c>
      <c r="D19" s="42" t="str">
        <f>VLOOKUP($C19,table!$B:$D,2,FALSE)</f>
        <v>T_BBS_NOTICE</v>
      </c>
      <c r="E19" s="77">
        <v>5</v>
      </c>
      <c r="F19" s="69" t="s">
        <v>255</v>
      </c>
      <c r="G19" s="55" t="str">
        <f>VLOOKUP($F19,domain!$B:$D,2,FALSE)</f>
        <v>ORD_SEQ</v>
      </c>
      <c r="H19" s="55" t="str">
        <f>VLOOKUP($F19,domain!$B:$D,3,FALSE)</f>
        <v>NUMERIC(5,0)</v>
      </c>
      <c r="I19" s="54" t="s">
        <v>29</v>
      </c>
      <c r="J19" s="55" t="s">
        <v>272</v>
      </c>
      <c r="K19" s="93"/>
      <c r="L19" s="55"/>
      <c r="M19" s="55"/>
      <c r="N19" s="37" t="str">
        <f t="shared" si="0"/>
        <v xml:space="preserve">  , ORD_SEQ NUMERIC(5,0) DEFAULT 0 COMMENT '정렬 순서'</v>
      </c>
      <c r="O19" s="37"/>
    </row>
    <row r="20" spans="1:15" x14ac:dyDescent="0.35">
      <c r="A20" s="45">
        <v>18</v>
      </c>
      <c r="B20" s="46" t="str">
        <f>VLOOKUP($C20,table!$B:$D,3,FALSE)</f>
        <v>공통</v>
      </c>
      <c r="C20" s="55" t="s">
        <v>241</v>
      </c>
      <c r="D20" s="42" t="str">
        <f>VLOOKUP($C20,table!$B:$D,2,FALSE)</f>
        <v>T_BBS_NOTICE</v>
      </c>
      <c r="E20" s="77">
        <v>6</v>
      </c>
      <c r="F20" s="69" t="s">
        <v>250</v>
      </c>
      <c r="G20" s="55" t="str">
        <f>VLOOKUP($F20,domain!$B:$D,2,FALSE)</f>
        <v>FILE_ID</v>
      </c>
      <c r="H20" s="55" t="str">
        <f>VLOOKUP($F20,domain!$B:$D,3,FALSE)</f>
        <v>VARCHAR(32)</v>
      </c>
      <c r="I20" s="54" t="s">
        <v>29</v>
      </c>
      <c r="J20" s="55"/>
      <c r="K20" s="93"/>
      <c r="L20" s="55"/>
      <c r="M20" s="55"/>
      <c r="N20" s="37" t="str">
        <f t="shared" si="0"/>
        <v xml:space="preserve">  , FILE_ID VARCHAR(32) COMMENT '파일 ID'</v>
      </c>
      <c r="O20" s="37"/>
    </row>
    <row r="21" spans="1:15" x14ac:dyDescent="0.35">
      <c r="A21" s="45">
        <v>19</v>
      </c>
      <c r="B21" s="46" t="str">
        <f>VLOOKUP($C21,table!$B:$D,3,FALSE)</f>
        <v>공통</v>
      </c>
      <c r="C21" s="55" t="s">
        <v>241</v>
      </c>
      <c r="D21" s="42" t="str">
        <f>VLOOKUP($C21,table!$B:$D,2,FALSE)</f>
        <v>T_BBS_NOTICE</v>
      </c>
      <c r="E21" s="77">
        <v>7</v>
      </c>
      <c r="F21" s="69" t="s">
        <v>421</v>
      </c>
      <c r="G21" s="55" t="str">
        <f>VLOOKUP($F21,domain!$B:$D,2,FALSE)</f>
        <v>VIEW_CNT</v>
      </c>
      <c r="H21" s="55" t="str">
        <f>VLOOKUP($F21,domain!$B:$D,3,FALSE)</f>
        <v>NUMERIC(9,0)</v>
      </c>
      <c r="I21" s="54" t="s">
        <v>29</v>
      </c>
      <c r="J21" s="55"/>
      <c r="K21" s="93"/>
      <c r="L21" s="55"/>
      <c r="M21" s="55"/>
      <c r="N21" s="37" t="str">
        <f t="shared" si="0"/>
        <v xml:space="preserve">  , VIEW_CNT NUMERIC(9,0) COMMENT '뷰 건수'</v>
      </c>
      <c r="O21" s="37"/>
    </row>
    <row r="22" spans="1:15" x14ac:dyDescent="0.35">
      <c r="A22" s="45">
        <v>20</v>
      </c>
      <c r="B22" s="46" t="str">
        <f>VLOOKUP($C22,table!$B:$D,3,FALSE)</f>
        <v>공통</v>
      </c>
      <c r="C22" s="55" t="s">
        <v>241</v>
      </c>
      <c r="D22" s="42" t="str">
        <f>VLOOKUP($C22,table!$B:$D,2,FALSE)</f>
        <v>T_BBS_NOTICE</v>
      </c>
      <c r="E22" s="77">
        <v>8</v>
      </c>
      <c r="F22" s="69" t="s">
        <v>444</v>
      </c>
      <c r="G22" s="55" t="str">
        <f>VLOOKUP($F22,domain!$B:$D,2,FALSE)</f>
        <v>POPUP_YN</v>
      </c>
      <c r="H22" s="55" t="str">
        <f>VLOOKUP($F22,domain!$B:$D,3,FALSE)</f>
        <v>VARCHAR(1)</v>
      </c>
      <c r="I22" s="54" t="s">
        <v>29</v>
      </c>
      <c r="J22" s="55"/>
      <c r="K22" s="93"/>
      <c r="L22" s="55"/>
      <c r="M22" s="55"/>
      <c r="N22" s="37" t="str">
        <f t="shared" si="0"/>
        <v xml:space="preserve">  , POPUP_YN VARCHAR(1) COMMENT '팝업 여부'</v>
      </c>
      <c r="O22" s="37"/>
    </row>
    <row r="23" spans="1:15" x14ac:dyDescent="0.35">
      <c r="A23" s="45">
        <v>21</v>
      </c>
      <c r="B23" s="46" t="str">
        <f>VLOOKUP($C23,table!$B:$D,3,FALSE)</f>
        <v>공통</v>
      </c>
      <c r="C23" s="55" t="s">
        <v>241</v>
      </c>
      <c r="D23" s="42" t="str">
        <f>VLOOKUP($C23,table!$B:$D,2,FALSE)</f>
        <v>T_BBS_NOTICE</v>
      </c>
      <c r="E23" s="77">
        <v>9</v>
      </c>
      <c r="F23" s="69" t="s">
        <v>453</v>
      </c>
      <c r="G23" s="55" t="str">
        <f>VLOOKUP($F23,domain!$B:$D,2,FALSE)</f>
        <v>START_DT</v>
      </c>
      <c r="H23" s="55" t="str">
        <f>VLOOKUP($F23,domain!$B:$D,3,FALSE)</f>
        <v>TIMESTAMP</v>
      </c>
      <c r="I23" s="54" t="s">
        <v>29</v>
      </c>
      <c r="J23" s="55"/>
      <c r="K23" s="93"/>
      <c r="L23" s="55" t="s">
        <v>455</v>
      </c>
      <c r="M23" s="55"/>
      <c r="N23" s="37" t="str">
        <f t="shared" si="0"/>
        <v xml:space="preserve">  , START_DT TIMESTAMP COMMENT '시작 일시 게시 및 팝업 노출 시작 일시'</v>
      </c>
      <c r="O23" s="37"/>
    </row>
    <row r="24" spans="1:15" s="37" customFormat="1" x14ac:dyDescent="0.35">
      <c r="A24" s="45">
        <v>22</v>
      </c>
      <c r="B24" s="46" t="str">
        <f>VLOOKUP($C24,table!$B:$D,3,FALSE)</f>
        <v>공통</v>
      </c>
      <c r="C24" s="55" t="s">
        <v>241</v>
      </c>
      <c r="D24" s="42" t="str">
        <f>VLOOKUP($C24,table!$B:$D,2,FALSE)</f>
        <v>T_BBS_NOTICE</v>
      </c>
      <c r="E24" s="77">
        <v>10</v>
      </c>
      <c r="F24" s="69" t="s">
        <v>454</v>
      </c>
      <c r="G24" s="55" t="str">
        <f>VLOOKUP($F24,domain!$B:$D,2,FALSE)</f>
        <v>END_DT</v>
      </c>
      <c r="H24" s="55" t="str">
        <f>VLOOKUP($F24,domain!$B:$D,3,FALSE)</f>
        <v>TIMESTAMP</v>
      </c>
      <c r="I24" s="54" t="s">
        <v>29</v>
      </c>
      <c r="J24" s="55"/>
      <c r="K24" s="93"/>
      <c r="L24" s="55" t="s">
        <v>456</v>
      </c>
      <c r="M24" s="55"/>
      <c r="N24" s="37" t="str">
        <f t="shared" si="0"/>
        <v xml:space="preserve">  , END_DT TIMESTAMP COMMENT '종료 일시 게시 및 팝업 노출 종료 일시'</v>
      </c>
    </row>
    <row r="25" spans="1:15" x14ac:dyDescent="0.35">
      <c r="A25" s="45">
        <v>23</v>
      </c>
      <c r="B25" s="46" t="str">
        <f>VLOOKUP($C25,table!$B:$D,3,FALSE)</f>
        <v>공통</v>
      </c>
      <c r="C25" s="55" t="s">
        <v>241</v>
      </c>
      <c r="D25" s="42" t="str">
        <f>VLOOKUP($C25,table!$B:$D,2,FALSE)</f>
        <v>T_BBS_NOTICE</v>
      </c>
      <c r="E25" s="77">
        <v>11</v>
      </c>
      <c r="F25" s="69" t="s">
        <v>75</v>
      </c>
      <c r="G25" s="55" t="str">
        <f>VLOOKUP($F25,domain!$B:$D,2,FALSE)</f>
        <v>USE_YN</v>
      </c>
      <c r="H25" s="55" t="str">
        <f>VLOOKUP($F25,domain!$B:$D,3,FALSE)</f>
        <v>VARCHAR(1)</v>
      </c>
      <c r="I25" s="54" t="s">
        <v>29</v>
      </c>
      <c r="J25" s="55" t="s">
        <v>153</v>
      </c>
      <c r="K25" s="93"/>
      <c r="L25" s="55"/>
      <c r="M25" s="55"/>
      <c r="N25" s="37" t="str">
        <f t="shared" si="0"/>
        <v xml:space="preserve">  , USE_YN VARCHAR(1) DEFAULT 'N' COMMENT '사용 여부'</v>
      </c>
      <c r="O25" s="37"/>
    </row>
    <row r="26" spans="1:15" x14ac:dyDescent="0.35">
      <c r="A26" s="45">
        <v>24</v>
      </c>
      <c r="B26" s="46" t="str">
        <f>VLOOKUP($C26,table!$B:$D,3,FALSE)</f>
        <v>공통</v>
      </c>
      <c r="C26" s="55" t="s">
        <v>241</v>
      </c>
      <c r="D26" s="42" t="str">
        <f>VLOOKUP($C26,table!$B:$D,2,FALSE)</f>
        <v>T_BBS_NOTICE</v>
      </c>
      <c r="E26" s="77">
        <v>12</v>
      </c>
      <c r="F26" s="69" t="s">
        <v>57</v>
      </c>
      <c r="G26" s="55" t="str">
        <f>VLOOKUP($F26,domain!$B:$D,2,FALSE)</f>
        <v>RGST_ID</v>
      </c>
      <c r="H26" s="55" t="str">
        <f>VLOOKUP($F26,domain!$B:$D,3,FALSE)</f>
        <v>VARCHAR(32)</v>
      </c>
      <c r="I26" s="54" t="s">
        <v>30</v>
      </c>
      <c r="J26" s="55"/>
      <c r="K26" s="93"/>
      <c r="L26" s="55"/>
      <c r="M26" s="55"/>
      <c r="N26" s="37" t="str">
        <f t="shared" si="0"/>
        <v xml:space="preserve">  , RGST_ID VARCHAR(32) NOT NULL COMMENT '등록 ID'</v>
      </c>
      <c r="O26" s="37"/>
    </row>
    <row r="27" spans="1:15" x14ac:dyDescent="0.35">
      <c r="A27" s="45">
        <v>25</v>
      </c>
      <c r="B27" s="46" t="str">
        <f>VLOOKUP($C27,table!$B:$D,3,FALSE)</f>
        <v>공통</v>
      </c>
      <c r="C27" s="55" t="s">
        <v>241</v>
      </c>
      <c r="D27" s="42" t="str">
        <f>VLOOKUP($C27,table!$B:$D,2,FALSE)</f>
        <v>T_BBS_NOTICE</v>
      </c>
      <c r="E27" s="77">
        <v>13</v>
      </c>
      <c r="F27" s="69" t="s">
        <v>379</v>
      </c>
      <c r="G27" s="55" t="str">
        <f>VLOOKUP($F27,domain!$B:$D,2,FALSE)</f>
        <v>RGST_DT</v>
      </c>
      <c r="H27" s="55" t="str">
        <f>VLOOKUP($F27,domain!$B:$D,3,FALSE)</f>
        <v>TIMESTAMP</v>
      </c>
      <c r="I27" s="54" t="s">
        <v>30</v>
      </c>
      <c r="J27" s="55" t="s">
        <v>155</v>
      </c>
      <c r="K27" s="93"/>
      <c r="L27" s="55"/>
      <c r="M27" s="55"/>
      <c r="N27" s="37" t="str">
        <f t="shared" si="0"/>
        <v xml:space="preserve">  , RGST_DT TIMESTAMP DEFAULT CURRENT_TIMESTAMP NOT NULL COMMENT '등록 일시'</v>
      </c>
      <c r="O27" s="37"/>
    </row>
    <row r="28" spans="1:15" s="37" customFormat="1" x14ac:dyDescent="0.35">
      <c r="A28" s="45">
        <v>26</v>
      </c>
      <c r="B28" s="46" t="str">
        <f>VLOOKUP($C28,table!$B:$D,3,FALSE)</f>
        <v>공통</v>
      </c>
      <c r="C28" s="55" t="s">
        <v>241</v>
      </c>
      <c r="D28" s="42" t="str">
        <f>VLOOKUP($C28,table!$B:$D,2,FALSE)</f>
        <v>T_BBS_NOTICE</v>
      </c>
      <c r="E28" s="77">
        <v>14</v>
      </c>
      <c r="F28" s="69" t="s">
        <v>84</v>
      </c>
      <c r="G28" s="55" t="str">
        <f>VLOOKUP($F28,domain!$B:$D,2,FALSE)</f>
        <v>MODI_ID</v>
      </c>
      <c r="H28" s="55" t="str">
        <f>VLOOKUP($F28,domain!$B:$D,3,FALSE)</f>
        <v>VARCHAR(32)</v>
      </c>
      <c r="I28" s="54" t="s">
        <v>30</v>
      </c>
      <c r="J28" s="55"/>
      <c r="K28" s="93"/>
      <c r="L28" s="55"/>
      <c r="M28" s="55"/>
      <c r="N28" s="37" t="str">
        <f t="shared" si="0"/>
        <v xml:space="preserve">  , MODI_ID VARCHAR(32) NOT NULL COMMENT '수정 ID'</v>
      </c>
    </row>
    <row r="29" spans="1:15" x14ac:dyDescent="0.35">
      <c r="A29" s="45">
        <v>27</v>
      </c>
      <c r="B29" s="46" t="str">
        <f>VLOOKUP($C29,table!$B:$D,3,FALSE)</f>
        <v>공통</v>
      </c>
      <c r="C29" s="55" t="s">
        <v>241</v>
      </c>
      <c r="D29" s="42" t="str">
        <f>VLOOKUP($C29,table!$B:$D,2,FALSE)</f>
        <v>T_BBS_NOTICE</v>
      </c>
      <c r="E29" s="77">
        <v>15</v>
      </c>
      <c r="F29" s="69" t="s">
        <v>88</v>
      </c>
      <c r="G29" s="55" t="str">
        <f>VLOOKUP($F29,domain!$B:$D,2,FALSE)</f>
        <v>MODI_DT</v>
      </c>
      <c r="H29" s="55" t="str">
        <f>VLOOKUP($F29,domain!$B:$D,3,FALSE)</f>
        <v>TIMESTAMP</v>
      </c>
      <c r="I29" s="54" t="s">
        <v>30</v>
      </c>
      <c r="J29" s="55" t="s">
        <v>155</v>
      </c>
      <c r="K29" s="93"/>
      <c r="L29" s="55"/>
      <c r="M29" s="55"/>
      <c r="N29" s="37" t="str">
        <f t="shared" si="0"/>
        <v xml:space="preserve">  , MODI_DT TIMESTAMP DEFAULT CURRENT_TIMESTAMP NOT NULL COMMENT '수정 일시'</v>
      </c>
      <c r="O29" s="37"/>
    </row>
    <row r="30" spans="1:15" x14ac:dyDescent="0.35">
      <c r="A30" s="45">
        <v>28</v>
      </c>
      <c r="B30" s="30" t="str">
        <f>VLOOKUP($C30,table!$B:$D,3,FALSE)</f>
        <v>공통</v>
      </c>
      <c r="C30" s="2" t="s">
        <v>381</v>
      </c>
      <c r="D30" s="42" t="str">
        <f>VLOOKUP($C30,table!$B:$D,2,FALSE)</f>
        <v>T_BBS_QNA</v>
      </c>
      <c r="E30" s="14">
        <v>1</v>
      </c>
      <c r="F30" s="68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5" t="s">
        <v>30</v>
      </c>
      <c r="J30" s="2"/>
      <c r="K30" s="45">
        <v>1</v>
      </c>
      <c r="L30" s="2"/>
      <c r="M30" s="2"/>
      <c r="N30" s="37" t="str">
        <f t="shared" si="0"/>
        <v xml:space="preserve">    QNA_ID VARCHAR(32) NOT NULL COMMENT 'QNA ID'</v>
      </c>
      <c r="O30" s="37"/>
    </row>
    <row r="31" spans="1:15" x14ac:dyDescent="0.35">
      <c r="A31" s="45">
        <v>29</v>
      </c>
      <c r="B31" s="30" t="str">
        <f>VLOOKUP($C31,table!$B:$D,3,FALSE)</f>
        <v>공통</v>
      </c>
      <c r="C31" s="2" t="s">
        <v>381</v>
      </c>
      <c r="D31" s="42" t="str">
        <f>VLOOKUP($C31,table!$B:$D,2,FALSE)</f>
        <v>T_BBS_QNA</v>
      </c>
      <c r="E31" s="14">
        <v>2</v>
      </c>
      <c r="F31" s="68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5" t="s">
        <v>29</v>
      </c>
      <c r="J31" s="2"/>
      <c r="K31" s="45"/>
      <c r="L31" s="2"/>
      <c r="M31" s="2"/>
      <c r="N31" s="37" t="str">
        <f t="shared" si="0"/>
        <v xml:space="preserve">  , CL_CODE VARCHAR(32) COMMENT '분류 코드'</v>
      </c>
      <c r="O31" s="37"/>
    </row>
    <row r="32" spans="1:15" x14ac:dyDescent="0.35">
      <c r="A32" s="45">
        <v>30</v>
      </c>
      <c r="B32" s="30" t="str">
        <f>VLOOKUP($C32,table!$B:$D,3,FALSE)</f>
        <v>공통</v>
      </c>
      <c r="C32" s="2" t="s">
        <v>381</v>
      </c>
      <c r="D32" s="42" t="str">
        <f>VLOOKUP($C32,table!$B:$D,2,FALSE)</f>
        <v>T_BBS_QNA</v>
      </c>
      <c r="E32" s="14">
        <v>3</v>
      </c>
      <c r="F32" s="68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5" t="s">
        <v>29</v>
      </c>
      <c r="J32" s="2"/>
      <c r="K32" s="45"/>
      <c r="L32" s="2"/>
      <c r="M32" s="2"/>
      <c r="N32" s="37" t="str">
        <f t="shared" si="0"/>
        <v xml:space="preserve">  , SJ VARCHAR(100) COMMENT '제목'</v>
      </c>
      <c r="O32" s="37"/>
    </row>
    <row r="33" spans="1:15" x14ac:dyDescent="0.35">
      <c r="A33" s="45">
        <v>31</v>
      </c>
      <c r="B33" s="30" t="str">
        <f>VLOOKUP($C33,table!$B:$D,3,FALSE)</f>
        <v>공통</v>
      </c>
      <c r="C33" s="2" t="s">
        <v>381</v>
      </c>
      <c r="D33" s="42" t="str">
        <f>VLOOKUP($C33,table!$B:$D,2,FALSE)</f>
        <v>T_BBS_QNA</v>
      </c>
      <c r="E33" s="14">
        <v>4</v>
      </c>
      <c r="F33" s="68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5" t="s">
        <v>29</v>
      </c>
      <c r="J33" s="2"/>
      <c r="K33" s="45"/>
      <c r="L33" s="2"/>
      <c r="M33" s="2"/>
      <c r="N33" s="37" t="str">
        <f t="shared" si="0"/>
        <v xml:space="preserve">  , CN TEXT COMMENT '내용'</v>
      </c>
      <c r="O33" s="37"/>
    </row>
    <row r="34" spans="1:15" x14ac:dyDescent="0.35">
      <c r="A34" s="45">
        <v>32</v>
      </c>
      <c r="B34" s="24" t="str">
        <f>VLOOKUP($C34,table!$B:$D,3,FALSE)</f>
        <v>공통</v>
      </c>
      <c r="C34" s="2" t="s">
        <v>381</v>
      </c>
      <c r="D34" s="42" t="str">
        <f>VLOOKUP($C34,table!$B:$D,2,FALSE)</f>
        <v>T_BBS_QNA</v>
      </c>
      <c r="E34" s="14">
        <v>5</v>
      </c>
      <c r="F34" s="68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5" t="s">
        <v>29</v>
      </c>
      <c r="J34" s="2"/>
      <c r="K34" s="45"/>
      <c r="L34" s="2"/>
      <c r="M34" s="2"/>
      <c r="N34" s="37" t="str">
        <f t="shared" si="0"/>
        <v xml:space="preserve">  , FILE_ID VARCHAR(32) COMMENT '파일 ID'</v>
      </c>
      <c r="O34" s="37"/>
    </row>
    <row r="35" spans="1:15" x14ac:dyDescent="0.35">
      <c r="A35" s="45">
        <v>33</v>
      </c>
      <c r="B35" s="3" t="str">
        <f>VLOOKUP($C35,table!$B:$D,3,FALSE)</f>
        <v>공통</v>
      </c>
      <c r="C35" s="2" t="s">
        <v>381</v>
      </c>
      <c r="D35" s="42" t="str">
        <f>VLOOKUP($C35,table!$B:$D,2,FALSE)</f>
        <v>T_BBS_QNA</v>
      </c>
      <c r="E35" s="14">
        <v>6</v>
      </c>
      <c r="F35" s="68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5" t="s">
        <v>29</v>
      </c>
      <c r="J35" s="2"/>
      <c r="K35" s="45"/>
      <c r="L35" s="2"/>
      <c r="M35" s="2"/>
      <c r="N35" s="37" t="str">
        <f t="shared" si="0"/>
        <v xml:space="preserve">  , ANSW TEXT COMMENT '답변'</v>
      </c>
      <c r="O35" s="37"/>
    </row>
    <row r="36" spans="1:15" x14ac:dyDescent="0.35">
      <c r="A36" s="45">
        <v>34</v>
      </c>
      <c r="B36" s="3" t="str">
        <f>VLOOKUP($C36,table!$B:$D,3,FALSE)</f>
        <v>공통</v>
      </c>
      <c r="C36" s="2" t="s">
        <v>381</v>
      </c>
      <c r="D36" s="42" t="str">
        <f>VLOOKUP($C36,table!$B:$D,2,FALSE)</f>
        <v>T_BBS_QNA</v>
      </c>
      <c r="E36" s="14">
        <v>7</v>
      </c>
      <c r="F36" s="68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5" t="s">
        <v>29</v>
      </c>
      <c r="J36" s="2"/>
      <c r="K36" s="45"/>
      <c r="L36" s="2"/>
      <c r="M36" s="2"/>
      <c r="N36" s="37" t="str">
        <f t="shared" si="0"/>
        <v xml:space="preserve">  , ANSW_FILE_ID VARCHAR(32) COMMENT '답변 파일 ID'</v>
      </c>
      <c r="O36" s="37"/>
    </row>
    <row r="37" spans="1:15" x14ac:dyDescent="0.35">
      <c r="A37" s="45">
        <v>35</v>
      </c>
      <c r="B37" s="3" t="str">
        <f>VLOOKUP($C37,table!$B:$D,3,FALSE)</f>
        <v>공통</v>
      </c>
      <c r="C37" s="2" t="s">
        <v>381</v>
      </c>
      <c r="D37" s="42" t="str">
        <f>VLOOKUP($C37,table!$B:$D,2,FALSE)</f>
        <v>T_BBS_QNA</v>
      </c>
      <c r="E37" s="14">
        <v>8</v>
      </c>
      <c r="F37" s="68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5" t="s">
        <v>29</v>
      </c>
      <c r="J37" s="2"/>
      <c r="K37" s="45"/>
      <c r="L37" s="2"/>
      <c r="M37" s="2"/>
      <c r="N37" s="37" t="str">
        <f t="shared" si="0"/>
        <v xml:space="preserve">  , ANSW_RGST_ID VARCHAR(32) COMMENT '답변 등록 ID'</v>
      </c>
      <c r="O37" s="37"/>
    </row>
    <row r="38" spans="1:15" x14ac:dyDescent="0.35">
      <c r="A38" s="45">
        <v>36</v>
      </c>
      <c r="B38" s="3" t="str">
        <f>VLOOKUP($C38,table!$B:$D,3,FALSE)</f>
        <v>공통</v>
      </c>
      <c r="C38" s="2" t="s">
        <v>381</v>
      </c>
      <c r="D38" s="42" t="str">
        <f>VLOOKUP($C38,table!$B:$D,2,FALSE)</f>
        <v>T_BBS_QNA</v>
      </c>
      <c r="E38" s="14">
        <v>9</v>
      </c>
      <c r="F38" s="68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5" t="s">
        <v>29</v>
      </c>
      <c r="J38" s="2"/>
      <c r="K38" s="45"/>
      <c r="L38" s="2"/>
      <c r="M38" s="2"/>
      <c r="N38" s="37" t="str">
        <f t="shared" si="0"/>
        <v xml:space="preserve">  , ANSW_RGST_DT TIMESTAMP COMMENT '답변 등록 일시'</v>
      </c>
      <c r="O38" s="37"/>
    </row>
    <row r="39" spans="1:15" x14ac:dyDescent="0.35">
      <c r="A39" s="45">
        <v>37</v>
      </c>
      <c r="B39" s="3" t="str">
        <f>VLOOKUP($C39,table!$B:$D,3,FALSE)</f>
        <v>공통</v>
      </c>
      <c r="C39" s="2" t="s">
        <v>381</v>
      </c>
      <c r="D39" s="42" t="str">
        <f>VLOOKUP($C39,table!$B:$D,2,FALSE)</f>
        <v>T_BBS_QNA</v>
      </c>
      <c r="E39" s="14">
        <v>10</v>
      </c>
      <c r="F39" s="68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5" t="s">
        <v>29</v>
      </c>
      <c r="J39" s="2"/>
      <c r="K39" s="45"/>
      <c r="L39" s="2"/>
      <c r="M39" s="2"/>
      <c r="N39" s="37" t="str">
        <f t="shared" si="0"/>
        <v xml:space="preserve">  , OPEN_YN VARCHAR(1) COMMENT '공개 여부'</v>
      </c>
      <c r="O39" s="37"/>
    </row>
    <row r="40" spans="1:15" x14ac:dyDescent="0.35">
      <c r="A40" s="45">
        <v>38</v>
      </c>
      <c r="B40" s="32" t="str">
        <f>VLOOKUP($C40,table!$B:$D,3,FALSE)</f>
        <v>공통</v>
      </c>
      <c r="C40" s="2" t="s">
        <v>381</v>
      </c>
      <c r="D40" s="42" t="str">
        <f>VLOOKUP($C40,table!$B:$D,2,FALSE)</f>
        <v>T_BBS_QNA</v>
      </c>
      <c r="E40" s="14">
        <v>11</v>
      </c>
      <c r="F40" s="68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5" t="s">
        <v>29</v>
      </c>
      <c r="J40" s="2"/>
      <c r="K40" s="45"/>
      <c r="L40" s="2"/>
      <c r="M40" s="2"/>
      <c r="N40" s="37" t="str">
        <f t="shared" si="0"/>
        <v xml:space="preserve">  , QNA_STAT VARCHAR(32) COMMENT 'QNA 상태'</v>
      </c>
      <c r="O40" s="37"/>
    </row>
    <row r="41" spans="1:15" x14ac:dyDescent="0.35">
      <c r="A41" s="45">
        <v>39</v>
      </c>
      <c r="B41" s="13" t="str">
        <f>VLOOKUP($C41,table!$B:$D,3,FALSE)</f>
        <v>공통</v>
      </c>
      <c r="C41" s="2" t="s">
        <v>381</v>
      </c>
      <c r="D41" s="42" t="str">
        <f>VLOOKUP($C41,table!$B:$D,2,FALSE)</f>
        <v>T_BBS_QNA</v>
      </c>
      <c r="E41" s="14">
        <v>12</v>
      </c>
      <c r="F41" s="68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5" t="s">
        <v>29</v>
      </c>
      <c r="J41" s="2"/>
      <c r="K41" s="45"/>
      <c r="L41" s="2"/>
      <c r="M41" s="2"/>
      <c r="N41" s="37" t="str">
        <f t="shared" si="0"/>
        <v xml:space="preserve">  , BF_QNA_ID VARCHAR(32) COMMENT '이전 QNA ID'</v>
      </c>
      <c r="O41" s="37"/>
    </row>
    <row r="42" spans="1:15" x14ac:dyDescent="0.35">
      <c r="A42" s="45">
        <v>40</v>
      </c>
      <c r="B42" s="13" t="str">
        <f>VLOOKUP($C42,table!$B:$D,3,FALSE)</f>
        <v>공통</v>
      </c>
      <c r="C42" s="2" t="s">
        <v>381</v>
      </c>
      <c r="D42" s="42" t="str">
        <f>VLOOKUP($C42,table!$B:$D,2,FALSE)</f>
        <v>T_BBS_QNA</v>
      </c>
      <c r="E42" s="14">
        <v>13</v>
      </c>
      <c r="F42" s="68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5" t="s">
        <v>29</v>
      </c>
      <c r="J42" s="2"/>
      <c r="K42" s="45"/>
      <c r="L42" s="2"/>
      <c r="M42" s="2"/>
      <c r="N42" s="37" t="str">
        <f t="shared" si="0"/>
        <v xml:space="preserve">  , VIEW_CNT NUMERIC(9,0) COMMENT '뷰 건수'</v>
      </c>
      <c r="O42" s="37"/>
    </row>
    <row r="43" spans="1:15" x14ac:dyDescent="0.35">
      <c r="A43" s="45">
        <v>41</v>
      </c>
      <c r="B43" s="3" t="str">
        <f>VLOOKUP($C43,table!$B:$D,3,FALSE)</f>
        <v>공통</v>
      </c>
      <c r="C43" s="2" t="s">
        <v>381</v>
      </c>
      <c r="D43" s="42" t="str">
        <f>VLOOKUP($C43,table!$B:$D,2,FALSE)</f>
        <v>T_BBS_QNA</v>
      </c>
      <c r="E43" s="14">
        <v>14</v>
      </c>
      <c r="F43" s="68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5" t="s">
        <v>29</v>
      </c>
      <c r="J43" s="2" t="s">
        <v>153</v>
      </c>
      <c r="K43" s="45"/>
      <c r="L43" s="2"/>
      <c r="M43" s="2"/>
      <c r="N43" s="37" t="str">
        <f t="shared" si="0"/>
        <v xml:space="preserve">  , USE_YN VARCHAR(1) DEFAULT 'N' COMMENT '사용 여부'</v>
      </c>
      <c r="O43" s="37"/>
    </row>
    <row r="44" spans="1:15" x14ac:dyDescent="0.35">
      <c r="A44" s="45">
        <v>42</v>
      </c>
      <c r="B44" s="22" t="str">
        <f>VLOOKUP($C44,table!$B:$D,3,FALSE)</f>
        <v>공통</v>
      </c>
      <c r="C44" s="2" t="s">
        <v>381</v>
      </c>
      <c r="D44" s="42" t="str">
        <f>VLOOKUP($C44,table!$B:$D,2,FALSE)</f>
        <v>T_BBS_QNA</v>
      </c>
      <c r="E44" s="14">
        <v>15</v>
      </c>
      <c r="F44" s="68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5" t="s">
        <v>30</v>
      </c>
      <c r="J44" s="2"/>
      <c r="K44" s="45"/>
      <c r="L44" s="2"/>
      <c r="M44" s="2"/>
      <c r="N44" s="37" t="str">
        <f t="shared" si="0"/>
        <v xml:space="preserve">  , RGST_ID VARCHAR(32) NOT NULL COMMENT '등록 ID'</v>
      </c>
      <c r="O44" s="37"/>
    </row>
    <row r="45" spans="1:15" x14ac:dyDescent="0.35">
      <c r="A45" s="45">
        <v>43</v>
      </c>
      <c r="B45" s="22" t="str">
        <f>VLOOKUP($C45,table!$B:$D,3,FALSE)</f>
        <v>공통</v>
      </c>
      <c r="C45" s="2" t="s">
        <v>381</v>
      </c>
      <c r="D45" s="42" t="str">
        <f>VLOOKUP($C45,table!$B:$D,2,FALSE)</f>
        <v>T_BBS_QNA</v>
      </c>
      <c r="E45" s="14">
        <v>16</v>
      </c>
      <c r="F45" s="68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5" t="s">
        <v>30</v>
      </c>
      <c r="J45" s="2" t="s">
        <v>155</v>
      </c>
      <c r="K45" s="45"/>
      <c r="L45" s="2"/>
      <c r="M45" s="2"/>
      <c r="N45" s="37" t="str">
        <f t="shared" si="0"/>
        <v xml:space="preserve">  , RGST_DT TIMESTAMP DEFAULT CURRENT_TIMESTAMP NOT NULL COMMENT '등록 일시'</v>
      </c>
      <c r="O45" s="37"/>
    </row>
    <row r="46" spans="1:15" x14ac:dyDescent="0.35">
      <c r="A46" s="45">
        <v>44</v>
      </c>
      <c r="B46" s="22" t="str">
        <f>VLOOKUP($C46,table!$B:$D,3,FALSE)</f>
        <v>공통</v>
      </c>
      <c r="C46" s="2" t="s">
        <v>381</v>
      </c>
      <c r="D46" s="42" t="str">
        <f>VLOOKUP($C46,table!$B:$D,2,FALSE)</f>
        <v>T_BBS_QNA</v>
      </c>
      <c r="E46" s="14">
        <v>17</v>
      </c>
      <c r="F46" s="68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5" t="s">
        <v>30</v>
      </c>
      <c r="J46" s="2"/>
      <c r="K46" s="45"/>
      <c r="L46" s="2"/>
      <c r="M46" s="2"/>
      <c r="N46" s="37" t="str">
        <f t="shared" si="0"/>
        <v xml:space="preserve">  , MODI_ID VARCHAR(32) NOT NULL COMMENT '수정 ID'</v>
      </c>
      <c r="O46" s="37"/>
    </row>
    <row r="47" spans="1:15" x14ac:dyDescent="0.35">
      <c r="A47" s="45">
        <v>45</v>
      </c>
      <c r="B47" s="3" t="str">
        <f>VLOOKUP($C47,table!$B:$D,3,FALSE)</f>
        <v>공통</v>
      </c>
      <c r="C47" s="2" t="s">
        <v>381</v>
      </c>
      <c r="D47" s="42" t="str">
        <f>VLOOKUP($C47,table!$B:$D,2,FALSE)</f>
        <v>T_BBS_QNA</v>
      </c>
      <c r="E47" s="14">
        <v>18</v>
      </c>
      <c r="F47" s="68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5" t="s">
        <v>30</v>
      </c>
      <c r="J47" s="2" t="s">
        <v>155</v>
      </c>
      <c r="K47" s="45"/>
      <c r="L47" s="2"/>
      <c r="M47" s="2"/>
      <c r="N47" s="37" t="str">
        <f t="shared" si="0"/>
        <v xml:space="preserve">  , MODI_DT TIMESTAMP DEFAULT CURRENT_TIMESTAMP NOT NULL COMMENT '수정 일시'</v>
      </c>
      <c r="O47" s="37"/>
    </row>
    <row r="48" spans="1:15" x14ac:dyDescent="0.35">
      <c r="A48" s="45">
        <v>46</v>
      </c>
      <c r="B48" s="46" t="str">
        <f>VLOOKUP($C48,table!$B:$D,3,FALSE)</f>
        <v>공통</v>
      </c>
      <c r="C48" s="55" t="s">
        <v>32</v>
      </c>
      <c r="D48" s="42" t="str">
        <f>VLOOKUP($C48,table!$B:$D,2,FALSE)</f>
        <v>T_CODE</v>
      </c>
      <c r="E48" s="77">
        <v>1</v>
      </c>
      <c r="F48" s="69" t="s">
        <v>53</v>
      </c>
      <c r="G48" s="55" t="str">
        <f>VLOOKUP($F48,domain!$B:$D,2,FALSE)</f>
        <v>GROUP_ID</v>
      </c>
      <c r="H48" s="55" t="str">
        <f>VLOOKUP($F48,domain!$B:$D,3,FALSE)</f>
        <v>VARCHAR(64)</v>
      </c>
      <c r="I48" s="54" t="s">
        <v>30</v>
      </c>
      <c r="J48" s="55"/>
      <c r="K48" s="93">
        <v>1</v>
      </c>
      <c r="L48" s="55"/>
      <c r="M48" s="55"/>
      <c r="N48" s="37" t="str">
        <f t="shared" si="0"/>
        <v xml:space="preserve">    GROUP_ID VARCHAR(64) NOT NULL COMMENT '그룹 ID'</v>
      </c>
      <c r="O48" s="37"/>
    </row>
    <row r="49" spans="1:15" x14ac:dyDescent="0.35">
      <c r="A49" s="45">
        <v>47</v>
      </c>
      <c r="B49" s="46" t="str">
        <f>VLOOKUP($C49,table!$B:$D,3,FALSE)</f>
        <v>공통</v>
      </c>
      <c r="C49" s="55" t="s">
        <v>32</v>
      </c>
      <c r="D49" s="42" t="str">
        <f>VLOOKUP($C49,table!$B:$D,2,FALSE)</f>
        <v>T_CODE</v>
      </c>
      <c r="E49" s="77">
        <v>2</v>
      </c>
      <c r="F49" s="69" t="s">
        <v>103</v>
      </c>
      <c r="G49" s="55" t="str">
        <f>VLOOKUP($F49,domain!$B:$D,2,FALSE)</f>
        <v>CODE_ID</v>
      </c>
      <c r="H49" s="55" t="str">
        <f>VLOOKUP($F49,domain!$B:$D,3,FALSE)</f>
        <v>VARCHAR(64)</v>
      </c>
      <c r="I49" s="54" t="s">
        <v>30</v>
      </c>
      <c r="J49" s="55"/>
      <c r="K49" s="93">
        <v>2</v>
      </c>
      <c r="L49" s="55"/>
      <c r="M49" s="55"/>
      <c r="N49" s="37" t="str">
        <f t="shared" si="0"/>
        <v xml:space="preserve">  , CODE_ID VARCHAR(64) NOT NULL COMMENT '코드 ID'</v>
      </c>
      <c r="O49" s="37"/>
    </row>
    <row r="50" spans="1:15" x14ac:dyDescent="0.35">
      <c r="A50" s="45">
        <v>48</v>
      </c>
      <c r="B50" s="46" t="str">
        <f>VLOOKUP($C50,table!$B:$D,3,FALSE)</f>
        <v>공통</v>
      </c>
      <c r="C50" s="55" t="s">
        <v>32</v>
      </c>
      <c r="D50" s="42" t="str">
        <f>VLOOKUP($C50,table!$B:$D,2,FALSE)</f>
        <v>T_CODE</v>
      </c>
      <c r="E50" s="77">
        <v>3</v>
      </c>
      <c r="F50" s="69" t="s">
        <v>105</v>
      </c>
      <c r="G50" s="55" t="str">
        <f>VLOOKUP($F50,domain!$B:$D,2,FALSE)</f>
        <v>CODE_NM</v>
      </c>
      <c r="H50" s="55" t="str">
        <f>VLOOKUP($F50,domain!$B:$D,3,FALSE)</f>
        <v>VARCHAR(100)</v>
      </c>
      <c r="I50" s="54" t="s">
        <v>29</v>
      </c>
      <c r="J50" s="55"/>
      <c r="K50" s="93"/>
      <c r="L50" s="55"/>
      <c r="M50" s="55"/>
      <c r="N50" s="37" t="str">
        <f t="shared" si="0"/>
        <v xml:space="preserve">  , CODE_NM VARCHAR(100) COMMENT '코드 명'</v>
      </c>
      <c r="O50" s="37"/>
    </row>
    <row r="51" spans="1:15" x14ac:dyDescent="0.35">
      <c r="A51" s="45">
        <v>49</v>
      </c>
      <c r="B51" s="46" t="str">
        <f>VLOOKUP($C51,table!$B:$D,3,FALSE)</f>
        <v>공통</v>
      </c>
      <c r="C51" s="55" t="s">
        <v>32</v>
      </c>
      <c r="D51" s="42" t="str">
        <f>VLOOKUP($C51,table!$B:$D,2,FALSE)</f>
        <v>T_CODE</v>
      </c>
      <c r="E51" s="77">
        <v>4</v>
      </c>
      <c r="F51" s="69" t="s">
        <v>107</v>
      </c>
      <c r="G51" s="55" t="str">
        <f>VLOOKUP($F51,domain!$B:$D,2,FALSE)</f>
        <v>CODE_DSC</v>
      </c>
      <c r="H51" s="55" t="str">
        <f>VLOOKUP($F51,domain!$B:$D,3,FALSE)</f>
        <v>VARCHAR(1000)</v>
      </c>
      <c r="I51" s="54" t="s">
        <v>29</v>
      </c>
      <c r="J51" s="55"/>
      <c r="K51" s="93"/>
      <c r="L51" s="55"/>
      <c r="M51" s="55"/>
      <c r="N51" s="37" t="str">
        <f t="shared" si="0"/>
        <v xml:space="preserve">  , CODE_DSC VARCHAR(1000) COMMENT '코드 설명'</v>
      </c>
      <c r="O51" s="37"/>
    </row>
    <row r="52" spans="1:15" x14ac:dyDescent="0.35">
      <c r="A52" s="45">
        <v>50</v>
      </c>
      <c r="B52" s="46" t="str">
        <f>VLOOKUP($C52,table!$B:$D,3,FALSE)</f>
        <v>공통</v>
      </c>
      <c r="C52" s="55" t="s">
        <v>32</v>
      </c>
      <c r="D52" s="42" t="str">
        <f>VLOOKUP($C52,table!$B:$D,2,FALSE)</f>
        <v>T_CODE</v>
      </c>
      <c r="E52" s="77">
        <v>5</v>
      </c>
      <c r="F52" s="69" t="s">
        <v>362</v>
      </c>
      <c r="G52" s="55" t="str">
        <f>VLOOKUP($F52,domain!$B:$D,2,FALSE)</f>
        <v>ORD_SEQ</v>
      </c>
      <c r="H52" s="55" t="str">
        <f>VLOOKUP($F52,domain!$B:$D,3,FALSE)</f>
        <v>NUMERIC(5,0)</v>
      </c>
      <c r="I52" s="54" t="s">
        <v>29</v>
      </c>
      <c r="J52" s="55"/>
      <c r="K52" s="93"/>
      <c r="L52" s="55"/>
      <c r="M52" s="55"/>
      <c r="N52" s="37" t="str">
        <f t="shared" si="0"/>
        <v xml:space="preserve">  , ORD_SEQ NUMERIC(5,0) COMMENT '정렬 순서'</v>
      </c>
      <c r="O52" s="37"/>
    </row>
    <row r="53" spans="1:15" x14ac:dyDescent="0.35">
      <c r="A53" s="45">
        <v>51</v>
      </c>
      <c r="B53" s="46" t="str">
        <f>VLOOKUP($C53,table!$B:$D,3,FALSE)</f>
        <v>공통</v>
      </c>
      <c r="C53" s="55" t="s">
        <v>32</v>
      </c>
      <c r="D53" s="42" t="str">
        <f>VLOOKUP($C53,table!$B:$D,2,FALSE)</f>
        <v>T_CODE</v>
      </c>
      <c r="E53" s="77">
        <v>6</v>
      </c>
      <c r="F53" s="69" t="s">
        <v>75</v>
      </c>
      <c r="G53" s="55" t="str">
        <f>VLOOKUP($F53,domain!$B:$D,2,FALSE)</f>
        <v>USE_YN</v>
      </c>
      <c r="H53" s="55" t="str">
        <f>VLOOKUP($F53,domain!$B:$D,3,FALSE)</f>
        <v>VARCHAR(1)</v>
      </c>
      <c r="I53" s="54" t="s">
        <v>29</v>
      </c>
      <c r="J53" s="55" t="s">
        <v>153</v>
      </c>
      <c r="K53" s="93"/>
      <c r="L53" s="55"/>
      <c r="M53" s="55"/>
      <c r="N53" s="37" t="str">
        <f t="shared" si="0"/>
        <v xml:space="preserve">  , USE_YN VARCHAR(1) DEFAULT 'N' COMMENT '사용 여부'</v>
      </c>
      <c r="O53" s="37"/>
    </row>
    <row r="54" spans="1:15" x14ac:dyDescent="0.35">
      <c r="A54" s="45">
        <v>52</v>
      </c>
      <c r="B54" s="46" t="str">
        <f>VLOOKUP($C54,table!$B:$D,3,FALSE)</f>
        <v>공통</v>
      </c>
      <c r="C54" s="55" t="s">
        <v>32</v>
      </c>
      <c r="D54" s="42" t="str">
        <f>VLOOKUP($C54,table!$B:$D,2,FALSE)</f>
        <v>T_CODE</v>
      </c>
      <c r="E54" s="77">
        <v>7</v>
      </c>
      <c r="F54" s="69" t="s">
        <v>57</v>
      </c>
      <c r="G54" s="55" t="str">
        <f>VLOOKUP($F54,domain!$B:$D,2,FALSE)</f>
        <v>RGST_ID</v>
      </c>
      <c r="H54" s="55" t="str">
        <f>VLOOKUP($F54,domain!$B:$D,3,FALSE)</f>
        <v>VARCHAR(32)</v>
      </c>
      <c r="I54" s="54" t="s">
        <v>30</v>
      </c>
      <c r="J54" s="55"/>
      <c r="K54" s="93"/>
      <c r="L54" s="55"/>
      <c r="M54" s="55"/>
      <c r="N54" s="37" t="str">
        <f t="shared" si="0"/>
        <v xml:space="preserve">  , RGST_ID VARCHAR(32) NOT NULL COMMENT '등록 ID'</v>
      </c>
      <c r="O54" s="37"/>
    </row>
    <row r="55" spans="1:15" x14ac:dyDescent="0.35">
      <c r="A55" s="45">
        <v>53</v>
      </c>
      <c r="B55" s="46" t="str">
        <f>VLOOKUP($C55,table!$B:$D,3,FALSE)</f>
        <v>공통</v>
      </c>
      <c r="C55" s="55" t="s">
        <v>32</v>
      </c>
      <c r="D55" s="42" t="str">
        <f>VLOOKUP($C55,table!$B:$D,2,FALSE)</f>
        <v>T_CODE</v>
      </c>
      <c r="E55" s="77">
        <v>8</v>
      </c>
      <c r="F55" s="69" t="s">
        <v>379</v>
      </c>
      <c r="G55" s="55" t="str">
        <f>VLOOKUP($F55,domain!$B:$D,2,FALSE)</f>
        <v>RGST_DT</v>
      </c>
      <c r="H55" s="55" t="str">
        <f>VLOOKUP($F55,domain!$B:$D,3,FALSE)</f>
        <v>TIMESTAMP</v>
      </c>
      <c r="I55" s="54" t="s">
        <v>30</v>
      </c>
      <c r="J55" s="55" t="s">
        <v>155</v>
      </c>
      <c r="K55" s="93"/>
      <c r="L55" s="55"/>
      <c r="M55" s="55"/>
      <c r="N55" s="37" t="str">
        <f t="shared" si="0"/>
        <v xml:space="preserve">  , RGST_DT TIMESTAMP DEFAULT CURRENT_TIMESTAMP NOT NULL COMMENT '등록 일시'</v>
      </c>
      <c r="O55" s="37"/>
    </row>
    <row r="56" spans="1:15" x14ac:dyDescent="0.35">
      <c r="A56" s="45">
        <v>54</v>
      </c>
      <c r="B56" s="46" t="str">
        <f>VLOOKUP($C56,table!$B:$D,3,FALSE)</f>
        <v>공통</v>
      </c>
      <c r="C56" s="55" t="s">
        <v>32</v>
      </c>
      <c r="D56" s="42" t="str">
        <f>VLOOKUP($C56,table!$B:$D,2,FALSE)</f>
        <v>T_CODE</v>
      </c>
      <c r="E56" s="77">
        <v>9</v>
      </c>
      <c r="F56" s="69" t="s">
        <v>84</v>
      </c>
      <c r="G56" s="55" t="str">
        <f>VLOOKUP($F56,domain!$B:$D,2,FALSE)</f>
        <v>MODI_ID</v>
      </c>
      <c r="H56" s="55" t="str">
        <f>VLOOKUP($F56,domain!$B:$D,3,FALSE)</f>
        <v>VARCHAR(32)</v>
      </c>
      <c r="I56" s="54" t="s">
        <v>30</v>
      </c>
      <c r="J56" s="55"/>
      <c r="K56" s="93"/>
      <c r="L56" s="55"/>
      <c r="M56" s="55"/>
      <c r="N56" s="37" t="str">
        <f t="shared" si="0"/>
        <v xml:space="preserve">  , MODI_ID VARCHAR(32) NOT NULL COMMENT '수정 ID'</v>
      </c>
      <c r="O56" s="37"/>
    </row>
    <row r="57" spans="1:15" x14ac:dyDescent="0.35">
      <c r="A57" s="45">
        <v>55</v>
      </c>
      <c r="B57" s="46" t="str">
        <f>VLOOKUP($C57,table!$B:$D,3,FALSE)</f>
        <v>공통</v>
      </c>
      <c r="C57" s="55" t="s">
        <v>32</v>
      </c>
      <c r="D57" s="42" t="str">
        <f>VLOOKUP($C57,table!$B:$D,2,FALSE)</f>
        <v>T_CODE</v>
      </c>
      <c r="E57" s="77">
        <v>10</v>
      </c>
      <c r="F57" s="69" t="s">
        <v>88</v>
      </c>
      <c r="G57" s="55" t="str">
        <f>VLOOKUP($F57,domain!$B:$D,2,FALSE)</f>
        <v>MODI_DT</v>
      </c>
      <c r="H57" s="55" t="str">
        <f>VLOOKUP($F57,domain!$B:$D,3,FALSE)</f>
        <v>TIMESTAMP</v>
      </c>
      <c r="I57" s="54" t="s">
        <v>30</v>
      </c>
      <c r="J57" s="55" t="s">
        <v>155</v>
      </c>
      <c r="K57" s="93"/>
      <c r="L57" s="55"/>
      <c r="M57" s="55"/>
      <c r="N57" s="37" t="str">
        <f t="shared" si="0"/>
        <v xml:space="preserve">  , MODI_DT TIMESTAMP DEFAULT CURRENT_TIMESTAMP NOT NULL COMMENT '수정 일시'</v>
      </c>
      <c r="O57" s="37"/>
    </row>
    <row r="58" spans="1:15" x14ac:dyDescent="0.35">
      <c r="A58" s="45">
        <v>56</v>
      </c>
      <c r="B58" s="3" t="str">
        <f>VLOOKUP($C58,table!$B:$D,3,FALSE)</f>
        <v>공통</v>
      </c>
      <c r="C58" s="2" t="s">
        <v>27</v>
      </c>
      <c r="D58" s="42" t="str">
        <f>VLOOKUP($C58,table!$B:$D,2,FALSE)</f>
        <v>T_DEPT</v>
      </c>
      <c r="E58" s="45">
        <v>1</v>
      </c>
      <c r="F58" s="68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5" t="s">
        <v>30</v>
      </c>
      <c r="J58" s="2"/>
      <c r="K58" s="45">
        <v>1</v>
      </c>
      <c r="L58" s="2"/>
      <c r="M58" s="2"/>
      <c r="N58" s="37" t="str">
        <f t="shared" si="0"/>
        <v xml:space="preserve">    DEPT_CODE VARCHAR(16) NOT NULL COMMENT '부서 코드'</v>
      </c>
      <c r="O58" s="37"/>
    </row>
    <row r="59" spans="1:15" x14ac:dyDescent="0.35">
      <c r="A59" s="45">
        <v>57</v>
      </c>
      <c r="B59" s="3" t="str">
        <f>VLOOKUP($C59,table!$B:$D,3,FALSE)</f>
        <v>공통</v>
      </c>
      <c r="C59" s="2" t="s">
        <v>27</v>
      </c>
      <c r="D59" s="42" t="str">
        <f>VLOOKUP($C59,table!$B:$D,2,FALSE)</f>
        <v>T_DEPT</v>
      </c>
      <c r="E59" s="45">
        <v>2</v>
      </c>
      <c r="F59" s="68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5" t="s">
        <v>29</v>
      </c>
      <c r="J59" s="2"/>
      <c r="K59" s="45"/>
      <c r="L59" s="2"/>
      <c r="M59" s="2"/>
      <c r="N59" s="37" t="str">
        <f t="shared" si="0"/>
        <v xml:space="preserve">  , DEPT_NM VARCHAR(100) COMMENT '부서 명'</v>
      </c>
      <c r="O59" s="37"/>
    </row>
    <row r="60" spans="1:15" x14ac:dyDescent="0.35">
      <c r="A60" s="45">
        <v>58</v>
      </c>
      <c r="B60" s="3" t="str">
        <f>VLOOKUP($C60,table!$B:$D,3,FALSE)</f>
        <v>공통</v>
      </c>
      <c r="C60" s="2" t="s">
        <v>27</v>
      </c>
      <c r="D60" s="42" t="str">
        <f>VLOOKUP($C60,table!$B:$D,2,FALSE)</f>
        <v>T_DEPT</v>
      </c>
      <c r="E60" s="45">
        <v>3</v>
      </c>
      <c r="F60" s="68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5" t="s">
        <v>29</v>
      </c>
      <c r="J60" s="2"/>
      <c r="K60" s="45"/>
      <c r="L60" s="2"/>
      <c r="M60" s="2"/>
      <c r="N60" s="37" t="str">
        <f t="shared" si="0"/>
        <v xml:space="preserve">  , HDEPT_CODE VARCHAR(16) COMMENT '본부 코드'</v>
      </c>
      <c r="O60" s="37"/>
    </row>
    <row r="61" spans="1:15" x14ac:dyDescent="0.35">
      <c r="A61" s="45">
        <v>59</v>
      </c>
      <c r="B61" s="3" t="str">
        <f>VLOOKUP($C61,table!$B:$D,3,FALSE)</f>
        <v>공통</v>
      </c>
      <c r="C61" s="2" t="s">
        <v>27</v>
      </c>
      <c r="D61" s="42" t="str">
        <f>VLOOKUP($C61,table!$B:$D,2,FALSE)</f>
        <v>T_DEPT</v>
      </c>
      <c r="E61" s="45">
        <v>4</v>
      </c>
      <c r="F61" s="68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5" t="s">
        <v>29</v>
      </c>
      <c r="J61" s="2" t="s">
        <v>153</v>
      </c>
      <c r="K61" s="45"/>
      <c r="L61" s="2"/>
      <c r="M61" s="2"/>
      <c r="N61" s="37" t="str">
        <f t="shared" si="0"/>
        <v xml:space="preserve">  , USE_YN VARCHAR(1) DEFAULT 'N' COMMENT '사용 여부'</v>
      </c>
      <c r="O61" s="37"/>
    </row>
    <row r="62" spans="1:15" x14ac:dyDescent="0.35">
      <c r="A62" s="45">
        <v>60</v>
      </c>
      <c r="B62" s="3" t="str">
        <f>VLOOKUP($C62,table!$B:$D,3,FALSE)</f>
        <v>공통</v>
      </c>
      <c r="C62" s="2" t="s">
        <v>27</v>
      </c>
      <c r="D62" s="42" t="str">
        <f>VLOOKUP($C62,table!$B:$D,2,FALSE)</f>
        <v>T_DEPT</v>
      </c>
      <c r="E62" s="45">
        <v>5</v>
      </c>
      <c r="F62" s="68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5" t="s">
        <v>29</v>
      </c>
      <c r="J62" s="2"/>
      <c r="K62" s="45"/>
      <c r="L62" s="2" t="s">
        <v>460</v>
      </c>
      <c r="M62" s="2"/>
      <c r="N62" s="37" t="str">
        <f t="shared" si="0"/>
        <v xml:space="preserve">  , MODI_SE VARCHAR(32) COMMENT '수정 구분 I: 등록 / U: 수정 / D: 삭제 / C: 완료 / R: 삭제완료'</v>
      </c>
      <c r="O62" s="37"/>
    </row>
    <row r="63" spans="1:15" x14ac:dyDescent="0.35">
      <c r="A63" s="45">
        <v>61</v>
      </c>
      <c r="B63" s="3" t="str">
        <f>VLOOKUP($C63,table!$B:$D,3,FALSE)</f>
        <v>공통</v>
      </c>
      <c r="C63" s="2" t="s">
        <v>27</v>
      </c>
      <c r="D63" s="42" t="str">
        <f>VLOOKUP($C63,table!$B:$D,2,FALSE)</f>
        <v>T_DEPT</v>
      </c>
      <c r="E63" s="45">
        <v>6</v>
      </c>
      <c r="F63" s="68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5" t="s">
        <v>30</v>
      </c>
      <c r="J63" s="2"/>
      <c r="K63" s="45"/>
      <c r="L63" s="2"/>
      <c r="M63" s="2"/>
      <c r="N63" s="37" t="str">
        <f t="shared" si="0"/>
        <v xml:space="preserve">  , RGST_ID VARCHAR(32) NOT NULL COMMENT '등록 ID'</v>
      </c>
      <c r="O63" s="37"/>
    </row>
    <row r="64" spans="1:15" x14ac:dyDescent="0.35">
      <c r="A64" s="45">
        <v>62</v>
      </c>
      <c r="B64" s="3" t="str">
        <f>VLOOKUP($C64,table!$B:$D,3,FALSE)</f>
        <v>공통</v>
      </c>
      <c r="C64" s="2" t="s">
        <v>27</v>
      </c>
      <c r="D64" s="42" t="str">
        <f>VLOOKUP($C64,table!$B:$D,2,FALSE)</f>
        <v>T_DEPT</v>
      </c>
      <c r="E64" s="45">
        <v>7</v>
      </c>
      <c r="F64" s="68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5" t="s">
        <v>30</v>
      </c>
      <c r="J64" s="2" t="s">
        <v>155</v>
      </c>
      <c r="K64" s="45"/>
      <c r="L64" s="2"/>
      <c r="M64" s="2"/>
      <c r="N64" s="37" t="str">
        <f t="shared" si="0"/>
        <v xml:space="preserve">  , RGST_DT TIMESTAMP DEFAULT CURRENT_TIMESTAMP NOT NULL COMMENT '등록 일시'</v>
      </c>
      <c r="O64" s="37"/>
    </row>
    <row r="65" spans="1:15" x14ac:dyDescent="0.35">
      <c r="A65" s="45">
        <v>63</v>
      </c>
      <c r="B65" s="3" t="str">
        <f>VLOOKUP($C65,table!$B:$D,3,FALSE)</f>
        <v>공통</v>
      </c>
      <c r="C65" s="2" t="s">
        <v>27</v>
      </c>
      <c r="D65" s="42" t="str">
        <f>VLOOKUP($C65,table!$B:$D,2,FALSE)</f>
        <v>T_DEPT</v>
      </c>
      <c r="E65" s="45">
        <v>8</v>
      </c>
      <c r="F65" s="68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5" t="s">
        <v>30</v>
      </c>
      <c r="J65" s="2"/>
      <c r="K65" s="45"/>
      <c r="L65" s="2"/>
      <c r="M65" s="2"/>
      <c r="N65" s="37" t="str">
        <f t="shared" si="0"/>
        <v xml:space="preserve">  , MODI_ID VARCHAR(32) NOT NULL COMMENT '수정 ID'</v>
      </c>
      <c r="O65" s="37"/>
    </row>
    <row r="66" spans="1:15" x14ac:dyDescent="0.35">
      <c r="A66" s="45">
        <v>64</v>
      </c>
      <c r="B66" s="3" t="str">
        <f>VLOOKUP($C66,table!$B:$D,3,FALSE)</f>
        <v>공통</v>
      </c>
      <c r="C66" s="2" t="s">
        <v>27</v>
      </c>
      <c r="D66" s="42" t="str">
        <f>VLOOKUP($C66,table!$B:$D,2,FALSE)</f>
        <v>T_DEPT</v>
      </c>
      <c r="E66" s="45">
        <v>9</v>
      </c>
      <c r="F66" s="68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5" t="s">
        <v>30</v>
      </c>
      <c r="J66" s="2" t="s">
        <v>155</v>
      </c>
      <c r="K66" s="45"/>
      <c r="L66" s="2"/>
      <c r="M66" s="2"/>
      <c r="N66" s="37" t="str">
        <f t="shared" si="0"/>
        <v xml:space="preserve">  , MODI_DT TIMESTAMP DEFAULT CURRENT_TIMESTAMP NOT NULL COMMENT '수정 일시'</v>
      </c>
      <c r="O66" s="37"/>
    </row>
    <row r="67" spans="1:15" x14ac:dyDescent="0.35">
      <c r="A67" s="45">
        <v>65</v>
      </c>
      <c r="B67" s="46" t="str">
        <f>VLOOKUP($C67,table!$B:$D,3,FALSE)</f>
        <v>공통</v>
      </c>
      <c r="C67" s="55" t="s">
        <v>320</v>
      </c>
      <c r="D67" s="42" t="str">
        <f>VLOOKUP($C67,table!$B:$D,2,FALSE)</f>
        <v>T_DEPT_CL</v>
      </c>
      <c r="E67" s="77">
        <v>1</v>
      </c>
      <c r="F67" s="69" t="s">
        <v>305</v>
      </c>
      <c r="G67" s="55" t="str">
        <f>VLOOKUP($F67,domain!$B:$D,2,FALSE)</f>
        <v>DEPT_CODE</v>
      </c>
      <c r="H67" s="55" t="str">
        <f>VLOOKUP($F67,domain!$B:$D,3,FALSE)</f>
        <v>VARCHAR(16)</v>
      </c>
      <c r="I67" s="54" t="s">
        <v>30</v>
      </c>
      <c r="J67" s="55"/>
      <c r="K67" s="93">
        <v>1</v>
      </c>
      <c r="L67" s="55"/>
      <c r="M67" s="55"/>
      <c r="N67" s="37" t="str">
        <f t="shared" si="0"/>
        <v xml:space="preserve">    DEPT_CODE VARCHAR(16) NOT NULL COMMENT '부서 코드'</v>
      </c>
      <c r="O67" s="37"/>
    </row>
    <row r="68" spans="1:15" x14ac:dyDescent="0.35">
      <c r="A68" s="45">
        <v>66</v>
      </c>
      <c r="B68" s="46" t="str">
        <f>VLOOKUP($C68,table!$B:$D,3,FALSE)</f>
        <v>공통</v>
      </c>
      <c r="C68" s="55" t="s">
        <v>320</v>
      </c>
      <c r="D68" s="42" t="str">
        <f>VLOOKUP($C68,table!$B:$D,2,FALSE)</f>
        <v>T_DEPT_CL</v>
      </c>
      <c r="E68" s="77">
        <v>2</v>
      </c>
      <c r="F68" s="69" t="s">
        <v>321</v>
      </c>
      <c r="G68" s="55" t="str">
        <f>VLOOKUP($F68,domain!$B:$D,2,FALSE)</f>
        <v>UP_DEPT_CODE</v>
      </c>
      <c r="H68" s="55" t="str">
        <f>VLOOKUP($F68,domain!$B:$D,3,FALSE)</f>
        <v>VARCHAR(16)</v>
      </c>
      <c r="I68" s="54" t="s">
        <v>29</v>
      </c>
      <c r="J68" s="55"/>
      <c r="K68" s="93"/>
      <c r="L68" s="55"/>
      <c r="M68" s="55"/>
      <c r="N68" s="37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7"/>
    </row>
    <row r="69" spans="1:15" x14ac:dyDescent="0.35">
      <c r="A69" s="45">
        <v>67</v>
      </c>
      <c r="B69" s="46" t="str">
        <f>VLOOKUP($C69,table!$B:$D,3,FALSE)</f>
        <v>공통</v>
      </c>
      <c r="C69" s="55" t="s">
        <v>320</v>
      </c>
      <c r="D69" s="42" t="str">
        <f>VLOOKUP($C69,table!$B:$D,2,FALSE)</f>
        <v>T_DEPT_CL</v>
      </c>
      <c r="E69" s="77">
        <v>3</v>
      </c>
      <c r="F69" s="69" t="s">
        <v>306</v>
      </c>
      <c r="G69" s="55" t="str">
        <f>VLOOKUP($F69,domain!$B:$D,2,FALSE)</f>
        <v>DEPT_NM</v>
      </c>
      <c r="H69" s="55" t="str">
        <f>VLOOKUP($F69,domain!$B:$D,3,FALSE)</f>
        <v>VARCHAR(100)</v>
      </c>
      <c r="I69" s="54" t="s">
        <v>29</v>
      </c>
      <c r="J69" s="55"/>
      <c r="K69" s="93"/>
      <c r="L69" s="55"/>
      <c r="M69" s="55"/>
      <c r="N69" s="37" t="str">
        <f t="shared" si="1"/>
        <v xml:space="preserve">  , DEPT_NM VARCHAR(100) COMMENT '부서 명'</v>
      </c>
      <c r="O69" s="37"/>
    </row>
    <row r="70" spans="1:15" x14ac:dyDescent="0.35">
      <c r="A70" s="45">
        <v>68</v>
      </c>
      <c r="B70" s="46" t="str">
        <f>VLOOKUP($C70,table!$B:$D,3,FALSE)</f>
        <v>공통</v>
      </c>
      <c r="C70" s="55" t="s">
        <v>320</v>
      </c>
      <c r="D70" s="42" t="str">
        <f>VLOOKUP($C70,table!$B:$D,2,FALSE)</f>
        <v>T_DEPT_CL</v>
      </c>
      <c r="E70" s="77">
        <v>4</v>
      </c>
      <c r="F70" s="69" t="s">
        <v>319</v>
      </c>
      <c r="G70" s="55" t="str">
        <f>VLOOKUP($F70,domain!$B:$D,2,FALSE)</f>
        <v>ORD_SEQ</v>
      </c>
      <c r="H70" s="55" t="str">
        <f>VLOOKUP($F70,domain!$B:$D,3,FALSE)</f>
        <v>NUMERIC(5,0)</v>
      </c>
      <c r="I70" s="54" t="s">
        <v>29</v>
      </c>
      <c r="J70" s="55"/>
      <c r="K70" s="93"/>
      <c r="L70" s="55"/>
      <c r="M70" s="55"/>
      <c r="N70" s="37" t="str">
        <f t="shared" si="1"/>
        <v xml:space="preserve">  , ORD_SEQ NUMERIC(5,0) COMMENT '정렬 순서'</v>
      </c>
      <c r="O70" s="37"/>
    </row>
    <row r="71" spans="1:15" x14ac:dyDescent="0.35">
      <c r="A71" s="45">
        <v>69</v>
      </c>
      <c r="B71" s="46" t="str">
        <f>VLOOKUP($C71,table!$B:$D,3,FALSE)</f>
        <v>공통</v>
      </c>
      <c r="C71" s="55" t="s">
        <v>320</v>
      </c>
      <c r="D71" s="42" t="str">
        <f>VLOOKUP($C71,table!$B:$D,2,FALSE)</f>
        <v>T_DEPT_CL</v>
      </c>
      <c r="E71" s="77">
        <v>5</v>
      </c>
      <c r="F71" s="69" t="s">
        <v>309</v>
      </c>
      <c r="G71" s="55" t="str">
        <f>VLOOKUP($F71,domain!$B:$D,2,FALSE)</f>
        <v>LV</v>
      </c>
      <c r="H71" s="55" t="str">
        <f>VLOOKUP($F71,domain!$B:$D,3,FALSE)</f>
        <v>NUMERIC(5,0)</v>
      </c>
      <c r="I71" s="54" t="s">
        <v>29</v>
      </c>
      <c r="J71" s="55"/>
      <c r="K71" s="93"/>
      <c r="L71" s="55"/>
      <c r="M71" s="55"/>
      <c r="N71" s="37" t="str">
        <f t="shared" si="1"/>
        <v xml:space="preserve">  , LV NUMERIC(5,0) COMMENT '레벨'</v>
      </c>
      <c r="O71" s="37"/>
    </row>
    <row r="72" spans="1:15" x14ac:dyDescent="0.35">
      <c r="A72" s="45">
        <v>70</v>
      </c>
      <c r="B72" s="46" t="str">
        <f>VLOOKUP($C72,table!$B:$D,3,FALSE)</f>
        <v>공통</v>
      </c>
      <c r="C72" s="55" t="s">
        <v>320</v>
      </c>
      <c r="D72" s="42" t="str">
        <f>VLOOKUP($C72,table!$B:$D,2,FALSE)</f>
        <v>T_DEPT_CL</v>
      </c>
      <c r="E72" s="77">
        <v>6</v>
      </c>
      <c r="F72" s="69" t="s">
        <v>310</v>
      </c>
      <c r="G72" s="55" t="str">
        <f>VLOOKUP($F72,domain!$B:$D,2,FALSE)</f>
        <v>DEPT_PATH</v>
      </c>
      <c r="H72" s="55" t="str">
        <f>VLOOKUP($F72,domain!$B:$D,3,FALSE)</f>
        <v>VARCHAR(1000)</v>
      </c>
      <c r="I72" s="54" t="s">
        <v>29</v>
      </c>
      <c r="J72" s="55"/>
      <c r="K72" s="93"/>
      <c r="L72" s="55"/>
      <c r="M72" s="55"/>
      <c r="N72" s="37" t="str">
        <f t="shared" si="1"/>
        <v xml:space="preserve">  , DEPT_PATH VARCHAR(1000) COMMENT '부서 경로'</v>
      </c>
      <c r="O72" s="37"/>
    </row>
    <row r="73" spans="1:15" x14ac:dyDescent="0.35">
      <c r="A73" s="45">
        <v>71</v>
      </c>
      <c r="B73" s="46" t="str">
        <f>VLOOKUP($C73,table!$B:$D,3,FALSE)</f>
        <v>공통</v>
      </c>
      <c r="C73" s="55" t="s">
        <v>320</v>
      </c>
      <c r="D73" s="42" t="str">
        <f>VLOOKUP($C73,table!$B:$D,2,FALSE)</f>
        <v>T_DEPT_CL</v>
      </c>
      <c r="E73" s="77">
        <v>7</v>
      </c>
      <c r="F73" s="69" t="s">
        <v>307</v>
      </c>
      <c r="G73" s="55" t="str">
        <f>VLOOKUP($F73,domain!$B:$D,2,FALSE)</f>
        <v>GROUP_CODE</v>
      </c>
      <c r="H73" s="55" t="str">
        <f>VLOOKUP($F73,domain!$B:$D,3,FALSE)</f>
        <v>VARCHAR(32)</v>
      </c>
      <c r="I73" s="54" t="s">
        <v>29</v>
      </c>
      <c r="J73" s="55"/>
      <c r="K73" s="93"/>
      <c r="L73" s="55"/>
      <c r="M73" s="55"/>
      <c r="N73" s="37" t="str">
        <f t="shared" si="1"/>
        <v xml:space="preserve">  , GROUP_CODE VARCHAR(32) COMMENT '그룹 코드'</v>
      </c>
      <c r="O73" s="37"/>
    </row>
    <row r="74" spans="1:15" x14ac:dyDescent="0.35">
      <c r="A74" s="45">
        <v>72</v>
      </c>
      <c r="B74" s="46" t="str">
        <f>VLOOKUP($C74,table!$B:$D,3,FALSE)</f>
        <v>공통</v>
      </c>
      <c r="C74" s="55" t="s">
        <v>320</v>
      </c>
      <c r="D74" s="42" t="str">
        <f>VLOOKUP($C74,table!$B:$D,2,FALSE)</f>
        <v>T_DEPT_CL</v>
      </c>
      <c r="E74" s="77">
        <v>8</v>
      </c>
      <c r="F74" s="69" t="s">
        <v>308</v>
      </c>
      <c r="G74" s="55" t="str">
        <f>VLOOKUP($F74,domain!$B:$D,2,FALSE)</f>
        <v>UP_GROUP_CODE</v>
      </c>
      <c r="H74" s="55" t="str">
        <f>VLOOKUP($F74,domain!$B:$D,3,FALSE)</f>
        <v>VARCHAR(32)</v>
      </c>
      <c r="I74" s="54" t="s">
        <v>29</v>
      </c>
      <c r="J74" s="55"/>
      <c r="K74" s="93"/>
      <c r="L74" s="55"/>
      <c r="M74" s="55"/>
      <c r="N74" s="37" t="str">
        <f t="shared" si="1"/>
        <v xml:space="preserve">  , UP_GROUP_CODE VARCHAR(32) COMMENT '상위 그룹 코드'</v>
      </c>
      <c r="O74" s="37"/>
    </row>
    <row r="75" spans="1:15" x14ac:dyDescent="0.35">
      <c r="A75" s="45">
        <v>73</v>
      </c>
      <c r="B75" s="46" t="str">
        <f>VLOOKUP($C75,table!$B:$D,3,FALSE)</f>
        <v>공통</v>
      </c>
      <c r="C75" s="55" t="s">
        <v>320</v>
      </c>
      <c r="D75" s="42" t="str">
        <f>VLOOKUP($C75,table!$B:$D,2,FALSE)</f>
        <v>T_DEPT_CL</v>
      </c>
      <c r="E75" s="77">
        <v>9</v>
      </c>
      <c r="F75" s="69" t="s">
        <v>75</v>
      </c>
      <c r="G75" s="55" t="str">
        <f>VLOOKUP($F75,domain!$B:$D,2,FALSE)</f>
        <v>USE_YN</v>
      </c>
      <c r="H75" s="55" t="str">
        <f>VLOOKUP($F75,domain!$B:$D,3,FALSE)</f>
        <v>VARCHAR(1)</v>
      </c>
      <c r="I75" s="54" t="s">
        <v>29</v>
      </c>
      <c r="J75" s="55" t="s">
        <v>153</v>
      </c>
      <c r="K75" s="93"/>
      <c r="L75" s="55"/>
      <c r="M75" s="55"/>
      <c r="N75" s="37" t="str">
        <f t="shared" si="1"/>
        <v xml:space="preserve">  , USE_YN VARCHAR(1) DEFAULT 'N' COMMENT '사용 여부'</v>
      </c>
      <c r="O75" s="37"/>
    </row>
    <row r="76" spans="1:15" x14ac:dyDescent="0.35">
      <c r="A76" s="45">
        <v>74</v>
      </c>
      <c r="B76" s="46" t="str">
        <f>VLOOKUP($C76,table!$B:$D,3,FALSE)</f>
        <v>공통</v>
      </c>
      <c r="C76" s="55" t="s">
        <v>317</v>
      </c>
      <c r="D76" s="42" t="str">
        <f>VLOOKUP($C76,table!$B:$D,2,FALSE)</f>
        <v>T_DEPT_CL</v>
      </c>
      <c r="E76" s="77">
        <v>10</v>
      </c>
      <c r="F76" s="69" t="s">
        <v>86</v>
      </c>
      <c r="G76" s="55" t="str">
        <f>VLOOKUP($F76,domain!$B:$D,2,FALSE)</f>
        <v>MODI_SE</v>
      </c>
      <c r="H76" s="55" t="str">
        <f>VLOOKUP($F76,domain!$B:$D,3,FALSE)</f>
        <v>VARCHAR(32)</v>
      </c>
      <c r="I76" s="54" t="s">
        <v>29</v>
      </c>
      <c r="J76" s="55"/>
      <c r="K76" s="93"/>
      <c r="L76" s="55"/>
      <c r="M76" s="55"/>
      <c r="N76" s="37" t="str">
        <f t="shared" si="1"/>
        <v xml:space="preserve">  , MODI_SE VARCHAR(32) COMMENT '수정 구분'</v>
      </c>
      <c r="O76" s="37"/>
    </row>
    <row r="77" spans="1:15" x14ac:dyDescent="0.35">
      <c r="A77" s="45">
        <v>75</v>
      </c>
      <c r="B77" s="46" t="str">
        <f>VLOOKUP($C77,table!$B:$D,3,FALSE)</f>
        <v>공통</v>
      </c>
      <c r="C77" s="55" t="s">
        <v>317</v>
      </c>
      <c r="D77" s="42" t="str">
        <f>VLOOKUP($C77,table!$B:$D,2,FALSE)</f>
        <v>T_DEPT_CL</v>
      </c>
      <c r="E77" s="77">
        <v>11</v>
      </c>
      <c r="F77" s="69" t="s">
        <v>57</v>
      </c>
      <c r="G77" s="55" t="str">
        <f>VLOOKUP($F77,domain!$B:$D,2,FALSE)</f>
        <v>RGST_ID</v>
      </c>
      <c r="H77" s="55" t="str">
        <f>VLOOKUP($F77,domain!$B:$D,3,FALSE)</f>
        <v>VARCHAR(32)</v>
      </c>
      <c r="I77" s="54" t="s">
        <v>30</v>
      </c>
      <c r="J77" s="55"/>
      <c r="K77" s="93"/>
      <c r="L77" s="55"/>
      <c r="M77" s="55"/>
      <c r="N77" s="37" t="str">
        <f t="shared" si="1"/>
        <v xml:space="preserve">  , RGST_ID VARCHAR(32) NOT NULL COMMENT '등록 ID'</v>
      </c>
      <c r="O77" s="37"/>
    </row>
    <row r="78" spans="1:15" x14ac:dyDescent="0.35">
      <c r="A78" s="45">
        <v>76</v>
      </c>
      <c r="B78" s="46" t="str">
        <f>VLOOKUP($C78,table!$B:$D,3,FALSE)</f>
        <v>공통</v>
      </c>
      <c r="C78" s="55" t="s">
        <v>320</v>
      </c>
      <c r="D78" s="42" t="str">
        <f>VLOOKUP($C78,table!$B:$D,2,FALSE)</f>
        <v>T_DEPT_CL</v>
      </c>
      <c r="E78" s="77">
        <v>12</v>
      </c>
      <c r="F78" s="69" t="s">
        <v>379</v>
      </c>
      <c r="G78" s="55" t="str">
        <f>VLOOKUP($F78,domain!$B:$D,2,FALSE)</f>
        <v>RGST_DT</v>
      </c>
      <c r="H78" s="55" t="str">
        <f>VLOOKUP($F78,domain!$B:$D,3,FALSE)</f>
        <v>TIMESTAMP</v>
      </c>
      <c r="I78" s="54" t="s">
        <v>30</v>
      </c>
      <c r="J78" s="55" t="s">
        <v>155</v>
      </c>
      <c r="K78" s="93"/>
      <c r="L78" s="55"/>
      <c r="M78" s="55"/>
      <c r="N78" s="37" t="str">
        <f t="shared" si="1"/>
        <v xml:space="preserve">  , RGST_DT TIMESTAMP DEFAULT CURRENT_TIMESTAMP NOT NULL COMMENT '등록 일시'</v>
      </c>
      <c r="O78" s="37"/>
    </row>
    <row r="79" spans="1:15" x14ac:dyDescent="0.35">
      <c r="A79" s="45">
        <v>77</v>
      </c>
      <c r="B79" s="46" t="str">
        <f>VLOOKUP($C79,table!$B:$D,3,FALSE)</f>
        <v>공통</v>
      </c>
      <c r="C79" s="55" t="s">
        <v>320</v>
      </c>
      <c r="D79" s="42" t="str">
        <f>VLOOKUP($C79,table!$B:$D,2,FALSE)</f>
        <v>T_DEPT_CL</v>
      </c>
      <c r="E79" s="77">
        <v>13</v>
      </c>
      <c r="F79" s="69" t="s">
        <v>84</v>
      </c>
      <c r="G79" s="55" t="str">
        <f>VLOOKUP($F79,domain!$B:$D,2,FALSE)</f>
        <v>MODI_ID</v>
      </c>
      <c r="H79" s="55" t="str">
        <f>VLOOKUP($F79,domain!$B:$D,3,FALSE)</f>
        <v>VARCHAR(32)</v>
      </c>
      <c r="I79" s="54" t="s">
        <v>30</v>
      </c>
      <c r="J79" s="55"/>
      <c r="K79" s="93"/>
      <c r="L79" s="55"/>
      <c r="M79" s="55"/>
      <c r="N79" s="37" t="str">
        <f t="shared" si="1"/>
        <v xml:space="preserve">  , MODI_ID VARCHAR(32) NOT NULL COMMENT '수정 ID'</v>
      </c>
      <c r="O79" s="37"/>
    </row>
    <row r="80" spans="1:15" x14ac:dyDescent="0.35">
      <c r="A80" s="45">
        <v>78</v>
      </c>
      <c r="B80" s="46" t="str">
        <f>VLOOKUP($C80,table!$B:$D,3,FALSE)</f>
        <v>공통</v>
      </c>
      <c r="C80" s="55" t="s">
        <v>320</v>
      </c>
      <c r="D80" s="42" t="str">
        <f>VLOOKUP($C80,table!$B:$D,2,FALSE)</f>
        <v>T_DEPT_CL</v>
      </c>
      <c r="E80" s="77">
        <v>14</v>
      </c>
      <c r="F80" s="69" t="s">
        <v>88</v>
      </c>
      <c r="G80" s="55" t="str">
        <f>VLOOKUP($F80,domain!$B:$D,2,FALSE)</f>
        <v>MODI_DT</v>
      </c>
      <c r="H80" s="55" t="str">
        <f>VLOOKUP($F80,domain!$B:$D,3,FALSE)</f>
        <v>TIMESTAMP</v>
      </c>
      <c r="I80" s="54" t="s">
        <v>30</v>
      </c>
      <c r="J80" s="55" t="s">
        <v>155</v>
      </c>
      <c r="K80" s="93"/>
      <c r="L80" s="55"/>
      <c r="M80" s="55"/>
      <c r="N80" s="37" t="str">
        <f t="shared" si="1"/>
        <v xml:space="preserve">  , MODI_DT TIMESTAMP DEFAULT CURRENT_TIMESTAMP NOT NULL COMMENT '수정 일시'</v>
      </c>
      <c r="O80" s="37"/>
    </row>
    <row r="81" spans="1:15" x14ac:dyDescent="0.35">
      <c r="A81" s="45">
        <v>79</v>
      </c>
      <c r="B81" s="3" t="str">
        <f>VLOOKUP($C81,table!$B:$D,3,FALSE)</f>
        <v>공통</v>
      </c>
      <c r="C81" s="2" t="s">
        <v>201</v>
      </c>
      <c r="D81" s="42" t="str">
        <f>VLOOKUP($C81,table!$B:$D,2,FALSE)</f>
        <v>T_FILE</v>
      </c>
      <c r="E81" s="14">
        <v>1</v>
      </c>
      <c r="F81" s="68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5" t="s">
        <v>30</v>
      </c>
      <c r="J81" s="2"/>
      <c r="K81" s="14">
        <v>1</v>
      </c>
      <c r="L81" s="2"/>
      <c r="M81" s="2"/>
      <c r="N81" s="37" t="str">
        <f t="shared" si="1"/>
        <v xml:space="preserve">    FILE_ID VARCHAR(32) NOT NULL COMMENT '파일 ID'</v>
      </c>
      <c r="O81" s="37"/>
    </row>
    <row r="82" spans="1:15" x14ac:dyDescent="0.35">
      <c r="A82" s="45">
        <v>80</v>
      </c>
      <c r="B82" s="5" t="str">
        <f>VLOOKUP($C82,table!$B:$D,3,FALSE)</f>
        <v>공통</v>
      </c>
      <c r="C82" s="2" t="s">
        <v>201</v>
      </c>
      <c r="D82" s="42" t="str">
        <f>VLOOKUP($C82,table!$B:$D,2,FALSE)</f>
        <v>T_FILE</v>
      </c>
      <c r="E82" s="14">
        <v>2</v>
      </c>
      <c r="F82" s="68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5" t="s">
        <v>30</v>
      </c>
      <c r="J82" s="2"/>
      <c r="K82" s="14">
        <v>2</v>
      </c>
      <c r="L82" s="2"/>
      <c r="M82" s="2"/>
      <c r="N82" s="37" t="str">
        <f t="shared" si="1"/>
        <v xml:space="preserve">  , STORAGE_SE VARCHAR(32) NOT NULL COMMENT '저장소 구분'</v>
      </c>
      <c r="O82" s="37"/>
    </row>
    <row r="83" spans="1:15" x14ac:dyDescent="0.35">
      <c r="A83" s="45">
        <v>81</v>
      </c>
      <c r="B83" s="3" t="str">
        <f>VLOOKUP($C83,table!$B:$D,3,FALSE)</f>
        <v>공통</v>
      </c>
      <c r="C83" s="2" t="s">
        <v>201</v>
      </c>
      <c r="D83" s="42" t="str">
        <f>VLOOKUP($C83,table!$B:$D,2,FALSE)</f>
        <v>T_FILE</v>
      </c>
      <c r="E83" s="14">
        <v>3</v>
      </c>
      <c r="F83" s="68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5" t="s">
        <v>29</v>
      </c>
      <c r="J83" s="2"/>
      <c r="K83" s="45"/>
      <c r="L83" s="2" t="s">
        <v>452</v>
      </c>
      <c r="M83" s="2"/>
      <c r="N83" s="37" t="str">
        <f t="shared" si="1"/>
        <v xml:space="preserve">  , BUCKET_NM VARCHAR(256) COMMENT '버킷 명 S3 / NAS'</v>
      </c>
      <c r="O83" s="37"/>
    </row>
    <row r="84" spans="1:15" x14ac:dyDescent="0.35">
      <c r="A84" s="45">
        <v>82</v>
      </c>
      <c r="B84" s="3" t="str">
        <f>VLOOKUP($C84,table!$B:$D,3,FALSE)</f>
        <v>공통</v>
      </c>
      <c r="C84" s="2" t="s">
        <v>201</v>
      </c>
      <c r="D84" s="42" t="str">
        <f>VLOOKUP($C84,table!$B:$D,2,FALSE)</f>
        <v>T_FILE</v>
      </c>
      <c r="E84" s="14">
        <v>4</v>
      </c>
      <c r="F84" s="68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5" t="s">
        <v>29</v>
      </c>
      <c r="J84" s="2"/>
      <c r="K84" s="45"/>
      <c r="L84" s="2"/>
      <c r="M84" s="2"/>
      <c r="N84" s="37" t="str">
        <f t="shared" si="1"/>
        <v xml:space="preserve">  , SAVE_PATH VARCHAR(256) COMMENT '저장 경로'</v>
      </c>
      <c r="O84" s="37"/>
    </row>
    <row r="85" spans="1:15" x14ac:dyDescent="0.35">
      <c r="A85" s="45">
        <v>83</v>
      </c>
      <c r="B85" s="3" t="str">
        <f>VLOOKUP($C85,table!$B:$D,3,FALSE)</f>
        <v>공통</v>
      </c>
      <c r="C85" s="2" t="s">
        <v>201</v>
      </c>
      <c r="D85" s="42" t="str">
        <f>VLOOKUP($C85,table!$B:$D,2,FALSE)</f>
        <v>T_FILE</v>
      </c>
      <c r="E85" s="14">
        <v>5</v>
      </c>
      <c r="F85" s="68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5" t="s">
        <v>29</v>
      </c>
      <c r="J85" s="2"/>
      <c r="K85" s="45"/>
      <c r="L85" s="2"/>
      <c r="M85" s="2"/>
      <c r="N85" s="37" t="str">
        <f t="shared" si="1"/>
        <v xml:space="preserve">  , SAVE_FILE_NM VARCHAR(256) COMMENT '저장 파일 명'</v>
      </c>
      <c r="O85" s="37"/>
    </row>
    <row r="86" spans="1:15" s="37" customFormat="1" x14ac:dyDescent="0.35">
      <c r="A86" s="45">
        <v>84</v>
      </c>
      <c r="B86" s="41" t="str">
        <f>VLOOKUP($C86,table!$B:$D,3,FALSE)</f>
        <v>공통</v>
      </c>
      <c r="C86" s="2" t="s">
        <v>201</v>
      </c>
      <c r="D86" s="42" t="str">
        <f>VLOOKUP($C86,table!$B:$D,2,FALSE)</f>
        <v>T_FILE</v>
      </c>
      <c r="E86" s="14">
        <v>6</v>
      </c>
      <c r="F86" s="68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5" t="s">
        <v>29</v>
      </c>
      <c r="J86" s="2"/>
      <c r="K86" s="45"/>
      <c r="L86" s="2"/>
      <c r="M86" s="2"/>
      <c r="N86" s="37" t="str">
        <f t="shared" si="1"/>
        <v xml:space="preserve">  , SAVE_FILE_VER VARCHAR(100) COMMENT '저장 파일 버전'</v>
      </c>
    </row>
    <row r="87" spans="1:15" x14ac:dyDescent="0.35">
      <c r="A87" s="45">
        <v>85</v>
      </c>
      <c r="B87" s="23" t="str">
        <f>VLOOKUP($C87,table!$B:$D,3,FALSE)</f>
        <v>공통</v>
      </c>
      <c r="C87" s="2" t="s">
        <v>201</v>
      </c>
      <c r="D87" s="42" t="str">
        <f>VLOOKUP($C87,table!$B:$D,2,FALSE)</f>
        <v>T_FILE</v>
      </c>
      <c r="E87" s="14">
        <v>7</v>
      </c>
      <c r="F87" s="68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5" t="s">
        <v>29</v>
      </c>
      <c r="J87" s="2"/>
      <c r="K87" s="45"/>
      <c r="L87" s="2"/>
      <c r="M87" s="2"/>
      <c r="N87" s="37" t="str">
        <f t="shared" si="1"/>
        <v xml:space="preserve">  , FILE_CL VARCHAR(32) COMMENT '파일 분류'</v>
      </c>
      <c r="O87" s="37"/>
    </row>
    <row r="88" spans="1:15" x14ac:dyDescent="0.35">
      <c r="A88" s="45">
        <v>86</v>
      </c>
      <c r="B88" s="27" t="str">
        <f>VLOOKUP($C88,table!$B:$D,3,FALSE)</f>
        <v>공통</v>
      </c>
      <c r="C88" s="2" t="s">
        <v>201</v>
      </c>
      <c r="D88" s="42" t="str">
        <f>VLOOKUP($C88,table!$B:$D,2,FALSE)</f>
        <v>T_FILE</v>
      </c>
      <c r="E88" s="14">
        <v>8</v>
      </c>
      <c r="F88" s="68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5" t="s">
        <v>29</v>
      </c>
      <c r="J88" s="2"/>
      <c r="K88" s="45"/>
      <c r="L88" s="2"/>
      <c r="M88" s="2"/>
      <c r="N88" s="37" t="str">
        <f t="shared" si="1"/>
        <v xml:space="preserve">  , FILE_NM VARCHAR(256) COMMENT '파일 명'</v>
      </c>
      <c r="O88" s="37"/>
    </row>
    <row r="89" spans="1:15" x14ac:dyDescent="0.35">
      <c r="A89" s="45">
        <v>87</v>
      </c>
      <c r="B89" s="30" t="str">
        <f>VLOOKUP($C89,table!$B:$D,3,FALSE)</f>
        <v>공통</v>
      </c>
      <c r="C89" s="2" t="s">
        <v>201</v>
      </c>
      <c r="D89" s="42" t="str">
        <f>VLOOKUP($C89,table!$B:$D,2,FALSE)</f>
        <v>T_FILE</v>
      </c>
      <c r="E89" s="14">
        <v>9</v>
      </c>
      <c r="F89" s="68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5" t="s">
        <v>29</v>
      </c>
      <c r="J89" s="2"/>
      <c r="K89" s="45"/>
      <c r="L89" s="2"/>
      <c r="M89" s="2"/>
      <c r="N89" s="37" t="str">
        <f t="shared" si="1"/>
        <v xml:space="preserve">  , FILE_EXTSN VARCHAR(32) COMMENT '파일 확장자'</v>
      </c>
      <c r="O89" s="37"/>
    </row>
    <row r="90" spans="1:15" x14ac:dyDescent="0.35">
      <c r="A90" s="45">
        <v>88</v>
      </c>
      <c r="B90" s="27" t="str">
        <f>VLOOKUP($C90,table!$B:$D,3,FALSE)</f>
        <v>공통</v>
      </c>
      <c r="C90" s="2" t="s">
        <v>201</v>
      </c>
      <c r="D90" s="42" t="str">
        <f>VLOOKUP($C90,table!$B:$D,2,FALSE)</f>
        <v>T_FILE</v>
      </c>
      <c r="E90" s="14">
        <v>10</v>
      </c>
      <c r="F90" s="68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5" t="s">
        <v>29</v>
      </c>
      <c r="J90" s="2"/>
      <c r="K90" s="45"/>
      <c r="L90" s="2"/>
      <c r="M90" s="2"/>
      <c r="N90" s="37" t="str">
        <f t="shared" si="1"/>
        <v xml:space="preserve">  , FILE_SIZE NUMERIC(19,0) COMMENT '파일 사이즈'</v>
      </c>
      <c r="O90" s="37"/>
    </row>
    <row r="91" spans="1:15" x14ac:dyDescent="0.35">
      <c r="A91" s="45">
        <v>89</v>
      </c>
      <c r="B91" s="30" t="str">
        <f>VLOOKUP($C91,table!$B:$D,3,FALSE)</f>
        <v>공통</v>
      </c>
      <c r="C91" s="2" t="s">
        <v>201</v>
      </c>
      <c r="D91" s="42" t="str">
        <f>VLOOKUP($C91,table!$B:$D,2,FALSE)</f>
        <v>T_FILE</v>
      </c>
      <c r="E91" s="14">
        <v>11</v>
      </c>
      <c r="F91" s="68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5" t="s">
        <v>29</v>
      </c>
      <c r="J91" s="2"/>
      <c r="K91" s="45"/>
      <c r="L91" s="2"/>
      <c r="M91" s="2"/>
      <c r="N91" s="37" t="str">
        <f t="shared" si="1"/>
        <v xml:space="preserve">  , FILE_URL VARCHAR(256) COMMENT '파일 URL'</v>
      </c>
      <c r="O91" s="37"/>
    </row>
    <row r="92" spans="1:15" x14ac:dyDescent="0.35">
      <c r="A92" s="45">
        <v>90</v>
      </c>
      <c r="B92" s="30" t="str">
        <f>VLOOKUP($C92,table!$B:$D,3,FALSE)</f>
        <v>공통</v>
      </c>
      <c r="C92" s="2" t="s">
        <v>201</v>
      </c>
      <c r="D92" s="42" t="str">
        <f>VLOOKUP($C92,table!$B:$D,2,FALSE)</f>
        <v>T_FILE</v>
      </c>
      <c r="E92" s="14">
        <v>12</v>
      </c>
      <c r="F92" s="68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5" t="s">
        <v>29</v>
      </c>
      <c r="J92" s="2"/>
      <c r="K92" s="45"/>
      <c r="L92" s="2"/>
      <c r="M92" s="2"/>
      <c r="N92" s="37" t="str">
        <f t="shared" si="1"/>
        <v xml:space="preserve">  , REF_ID VARCHAR(64) COMMENT '참조 ID'</v>
      </c>
      <c r="O92" s="37"/>
    </row>
    <row r="93" spans="1:15" x14ac:dyDescent="0.35">
      <c r="A93" s="45">
        <v>91</v>
      </c>
      <c r="B93" s="27" t="str">
        <f>VLOOKUP($C93,table!$B:$D,3,FALSE)</f>
        <v>공통</v>
      </c>
      <c r="C93" s="2" t="s">
        <v>201</v>
      </c>
      <c r="D93" s="42" t="str">
        <f>VLOOKUP($C93,table!$B:$D,2,FALSE)</f>
        <v>T_FILE</v>
      </c>
      <c r="E93" s="14">
        <v>13</v>
      </c>
      <c r="F93" s="68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5" t="s">
        <v>29</v>
      </c>
      <c r="J93" s="2"/>
      <c r="K93" s="45"/>
      <c r="L93" s="2"/>
      <c r="M93" s="2"/>
      <c r="N93" s="37" t="str">
        <f t="shared" si="1"/>
        <v xml:space="preserve">  , REF_VER NUMERIC(9,3) COMMENT '참조 버전'</v>
      </c>
      <c r="O93" s="37"/>
    </row>
    <row r="94" spans="1:15" x14ac:dyDescent="0.35">
      <c r="A94" s="45">
        <v>92</v>
      </c>
      <c r="B94" s="23" t="str">
        <f>VLOOKUP($C94,table!$B:$D,3,FALSE)</f>
        <v>공통</v>
      </c>
      <c r="C94" s="2" t="s">
        <v>201</v>
      </c>
      <c r="D94" s="42" t="str">
        <f>VLOOKUP($C94,table!$B:$D,2,FALSE)</f>
        <v>T_FILE</v>
      </c>
      <c r="E94" s="14">
        <v>14</v>
      </c>
      <c r="F94" s="68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5" t="s">
        <v>29</v>
      </c>
      <c r="J94" s="2"/>
      <c r="K94" s="45"/>
      <c r="L94" s="2"/>
      <c r="M94" s="2"/>
      <c r="N94" s="37" t="str">
        <f t="shared" si="1"/>
        <v xml:space="preserve">  , ATMC_DEL_YN VARCHAR(1) COMMENT '자동 삭제 여부'</v>
      </c>
      <c r="O94" s="37"/>
    </row>
    <row r="95" spans="1:15" x14ac:dyDescent="0.35">
      <c r="A95" s="45">
        <v>93</v>
      </c>
      <c r="B95" s="23" t="str">
        <f>VLOOKUP($C95,table!$B:$D,3,FALSE)</f>
        <v>공통</v>
      </c>
      <c r="C95" s="2" t="s">
        <v>201</v>
      </c>
      <c r="D95" s="42" t="str">
        <f>VLOOKUP($C95,table!$B:$D,2,FALSE)</f>
        <v>T_FILE</v>
      </c>
      <c r="E95" s="14">
        <v>15</v>
      </c>
      <c r="F95" s="68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5" t="s">
        <v>29</v>
      </c>
      <c r="J95" s="2"/>
      <c r="K95" s="45"/>
      <c r="L95" s="2"/>
      <c r="M95" s="2"/>
      <c r="N95" s="37" t="str">
        <f t="shared" si="1"/>
        <v xml:space="preserve">  , ATMC_DEL_DT TIMESTAMP COMMENT '자동 삭제 일시'</v>
      </c>
      <c r="O95" s="37"/>
    </row>
    <row r="96" spans="1:15" x14ac:dyDescent="0.35">
      <c r="A96" s="45">
        <v>94</v>
      </c>
      <c r="B96" s="23" t="str">
        <f>VLOOKUP($C96,table!$B:$D,3,FALSE)</f>
        <v>공통</v>
      </c>
      <c r="C96" s="2" t="s">
        <v>201</v>
      </c>
      <c r="D96" s="42" t="str">
        <f>VLOOKUP($C96,table!$B:$D,2,FALSE)</f>
        <v>T_FILE</v>
      </c>
      <c r="E96" s="14">
        <v>16</v>
      </c>
      <c r="F96" s="68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5" t="s">
        <v>29</v>
      </c>
      <c r="J96" s="2" t="s">
        <v>153</v>
      </c>
      <c r="K96" s="45"/>
      <c r="L96" s="2"/>
      <c r="M96" s="2"/>
      <c r="N96" s="37" t="str">
        <f t="shared" si="1"/>
        <v xml:space="preserve">  , DEL_YN VARCHAR(1) DEFAULT 'N' COMMENT '삭제 여부'</v>
      </c>
      <c r="O96" s="37"/>
    </row>
    <row r="97" spans="1:15" x14ac:dyDescent="0.35">
      <c r="A97" s="45">
        <v>95</v>
      </c>
      <c r="B97" s="23" t="str">
        <f>VLOOKUP($C97,table!$B:$D,3,FALSE)</f>
        <v>공통</v>
      </c>
      <c r="C97" s="2" t="s">
        <v>201</v>
      </c>
      <c r="D97" s="42" t="str">
        <f>VLOOKUP($C97,table!$B:$D,2,FALSE)</f>
        <v>T_FILE</v>
      </c>
      <c r="E97" s="14">
        <v>17</v>
      </c>
      <c r="F97" s="68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5" t="s">
        <v>29</v>
      </c>
      <c r="J97" s="2" t="s">
        <v>153</v>
      </c>
      <c r="K97" s="45"/>
      <c r="L97" s="2"/>
      <c r="M97" s="2"/>
      <c r="N97" s="37" t="str">
        <f t="shared" si="1"/>
        <v xml:space="preserve">  , USE_YN VARCHAR(1) DEFAULT 'N' COMMENT '사용 여부'</v>
      </c>
      <c r="O97" s="37"/>
    </row>
    <row r="98" spans="1:15" x14ac:dyDescent="0.35">
      <c r="A98" s="45">
        <v>96</v>
      </c>
      <c r="B98" s="23" t="str">
        <f>VLOOKUP($C98,table!$B:$D,3,FALSE)</f>
        <v>공통</v>
      </c>
      <c r="C98" s="2" t="s">
        <v>201</v>
      </c>
      <c r="D98" s="42" t="str">
        <f>VLOOKUP($C98,table!$B:$D,2,FALSE)</f>
        <v>T_FILE</v>
      </c>
      <c r="E98" s="14">
        <v>18</v>
      </c>
      <c r="F98" s="68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5" t="s">
        <v>30</v>
      </c>
      <c r="J98" s="2"/>
      <c r="K98" s="45"/>
      <c r="L98" s="2"/>
      <c r="M98" s="2"/>
      <c r="N98" s="37" t="str">
        <f t="shared" si="1"/>
        <v xml:space="preserve">  , RGST_ID VARCHAR(32) NOT NULL COMMENT '등록 ID'</v>
      </c>
      <c r="O98" s="37"/>
    </row>
    <row r="99" spans="1:15" x14ac:dyDescent="0.35">
      <c r="A99" s="45">
        <v>97</v>
      </c>
      <c r="B99" s="31" t="str">
        <f>VLOOKUP($C99,table!$B:$D,3,FALSE)</f>
        <v>공통</v>
      </c>
      <c r="C99" s="2" t="s">
        <v>201</v>
      </c>
      <c r="D99" s="42" t="str">
        <f>VLOOKUP($C99,table!$B:$D,2,FALSE)</f>
        <v>T_FILE</v>
      </c>
      <c r="E99" s="14">
        <v>19</v>
      </c>
      <c r="F99" s="68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5" t="s">
        <v>30</v>
      </c>
      <c r="J99" s="2" t="s">
        <v>155</v>
      </c>
      <c r="K99" s="45"/>
      <c r="L99" s="2"/>
      <c r="M99" s="2"/>
      <c r="N99" s="37" t="str">
        <f t="shared" si="1"/>
        <v xml:space="preserve">  , RGST_DT TIMESTAMP DEFAULT CURRENT_TIMESTAMP NOT NULL COMMENT '등록 일시'</v>
      </c>
      <c r="O99" s="37"/>
    </row>
    <row r="100" spans="1:15" x14ac:dyDescent="0.35">
      <c r="A100" s="45">
        <v>98</v>
      </c>
      <c r="B100" s="31" t="str">
        <f>VLOOKUP($C100,table!$B:$D,3,FALSE)</f>
        <v>공통</v>
      </c>
      <c r="C100" s="2" t="s">
        <v>201</v>
      </c>
      <c r="D100" s="42" t="str">
        <f>VLOOKUP($C100,table!$B:$D,2,FALSE)</f>
        <v>T_FILE</v>
      </c>
      <c r="E100" s="14">
        <v>20</v>
      </c>
      <c r="F100" s="68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5" t="s">
        <v>30</v>
      </c>
      <c r="J100" s="2"/>
      <c r="K100" s="45"/>
      <c r="L100" s="2"/>
      <c r="M100" s="2"/>
      <c r="N100" s="37" t="str">
        <f t="shared" si="1"/>
        <v xml:space="preserve">  , MODI_ID VARCHAR(32) NOT NULL COMMENT '수정 ID'</v>
      </c>
      <c r="O100" s="37"/>
    </row>
    <row r="101" spans="1:15" x14ac:dyDescent="0.35">
      <c r="A101" s="45">
        <v>99</v>
      </c>
      <c r="B101" s="31" t="str">
        <f>VLOOKUP($C101,table!$B:$D,3,FALSE)</f>
        <v>공통</v>
      </c>
      <c r="C101" s="2" t="s">
        <v>201</v>
      </c>
      <c r="D101" s="42" t="str">
        <f>VLOOKUP($C101,table!$B:$D,2,FALSE)</f>
        <v>T_FILE</v>
      </c>
      <c r="E101" s="14">
        <v>21</v>
      </c>
      <c r="F101" s="68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5" t="s">
        <v>30</v>
      </c>
      <c r="J101" s="2" t="s">
        <v>155</v>
      </c>
      <c r="K101" s="45"/>
      <c r="L101" s="2"/>
      <c r="M101" s="2"/>
      <c r="N101" s="37" t="str">
        <f t="shared" si="1"/>
        <v xml:space="preserve">  , MODI_DT TIMESTAMP DEFAULT CURRENT_TIMESTAMP NOT NULL COMMENT '수정 일시'</v>
      </c>
      <c r="O101" s="37"/>
    </row>
    <row r="102" spans="1:15" x14ac:dyDescent="0.35">
      <c r="A102" s="45">
        <v>100</v>
      </c>
      <c r="B102" s="46" t="str">
        <f>VLOOKUP($C102,table!$B:$D,3,FALSE)</f>
        <v>공통</v>
      </c>
      <c r="C102" s="55" t="s">
        <v>33</v>
      </c>
      <c r="D102" s="83" t="str">
        <f>VLOOKUP($C102,table!$B:$D,2,FALSE)</f>
        <v>T_HDEPT</v>
      </c>
      <c r="E102" s="81">
        <v>1</v>
      </c>
      <c r="F102" s="69" t="s">
        <v>69</v>
      </c>
      <c r="G102" s="55" t="str">
        <f>VLOOKUP($F102,domain!$B:$D,2,FALSE)</f>
        <v>HDEPT_CODE</v>
      </c>
      <c r="H102" s="55" t="str">
        <f>VLOOKUP($F102,domain!$B:$D,3,FALSE)</f>
        <v>VARCHAR(16)</v>
      </c>
      <c r="I102" s="54" t="s">
        <v>30</v>
      </c>
      <c r="J102" s="55"/>
      <c r="K102" s="93">
        <v>1</v>
      </c>
      <c r="L102" s="55"/>
      <c r="M102" s="55"/>
      <c r="N102" s="37" t="str">
        <f t="shared" si="1"/>
        <v xml:space="preserve">    HDEPT_CODE VARCHAR(16) NOT NULL COMMENT '본부 코드'</v>
      </c>
      <c r="O102" s="37"/>
    </row>
    <row r="103" spans="1:15" x14ac:dyDescent="0.35">
      <c r="A103" s="45">
        <v>101</v>
      </c>
      <c r="B103" s="46" t="str">
        <f>VLOOKUP($C103,table!$B:$D,3,FALSE)</f>
        <v>공통</v>
      </c>
      <c r="C103" s="55" t="s">
        <v>33</v>
      </c>
      <c r="D103" s="83" t="str">
        <f>VLOOKUP($C103,table!$B:$D,2,FALSE)</f>
        <v>T_HDEPT</v>
      </c>
      <c r="E103" s="81">
        <v>2</v>
      </c>
      <c r="F103" s="69" t="s">
        <v>67</v>
      </c>
      <c r="G103" s="55" t="str">
        <f>VLOOKUP($F103,domain!$B:$D,2,FALSE)</f>
        <v>HDEPT_NM</v>
      </c>
      <c r="H103" s="55" t="str">
        <f>VLOOKUP($F103,domain!$B:$D,3,FALSE)</f>
        <v>VARCHAR(100)</v>
      </c>
      <c r="I103" s="54" t="s">
        <v>29</v>
      </c>
      <c r="J103" s="55"/>
      <c r="K103" s="93"/>
      <c r="L103" s="55"/>
      <c r="M103" s="55"/>
      <c r="N103" s="37" t="str">
        <f t="shared" si="1"/>
        <v xml:space="preserve">  , HDEPT_NM VARCHAR(100) COMMENT '본부 명'</v>
      </c>
      <c r="O103" s="37"/>
    </row>
    <row r="104" spans="1:15" x14ac:dyDescent="0.35">
      <c r="A104" s="45">
        <v>102</v>
      </c>
      <c r="B104" s="46" t="str">
        <f>VLOOKUP($C104,table!$B:$D,3,FALSE)</f>
        <v>공통</v>
      </c>
      <c r="C104" s="55" t="s">
        <v>33</v>
      </c>
      <c r="D104" s="83" t="str">
        <f>VLOOKUP($C104,table!$B:$D,2,FALSE)</f>
        <v>T_HDEPT</v>
      </c>
      <c r="E104" s="81">
        <v>3</v>
      </c>
      <c r="F104" s="69" t="s">
        <v>75</v>
      </c>
      <c r="G104" s="55" t="str">
        <f>VLOOKUP($F104,domain!$B:$D,2,FALSE)</f>
        <v>USE_YN</v>
      </c>
      <c r="H104" s="55" t="str">
        <f>VLOOKUP($F104,domain!$B:$D,3,FALSE)</f>
        <v>VARCHAR(1)</v>
      </c>
      <c r="I104" s="54" t="s">
        <v>29</v>
      </c>
      <c r="J104" s="55" t="s">
        <v>153</v>
      </c>
      <c r="K104" s="93"/>
      <c r="L104" s="55"/>
      <c r="M104" s="55"/>
      <c r="N104" s="37" t="str">
        <f t="shared" si="1"/>
        <v xml:space="preserve">  , USE_YN VARCHAR(1) DEFAULT 'N' COMMENT '사용 여부'</v>
      </c>
      <c r="O104" s="37"/>
    </row>
    <row r="105" spans="1:15" x14ac:dyDescent="0.35">
      <c r="A105" s="45">
        <v>103</v>
      </c>
      <c r="B105" s="46" t="str">
        <f>VLOOKUP($C105,table!$B:$D,3,FALSE)</f>
        <v>공통</v>
      </c>
      <c r="C105" s="55" t="s">
        <v>33</v>
      </c>
      <c r="D105" s="83" t="str">
        <f>VLOOKUP($C105,table!$B:$D,2,FALSE)</f>
        <v>T_HDEPT</v>
      </c>
      <c r="E105" s="81">
        <v>4</v>
      </c>
      <c r="F105" s="69" t="s">
        <v>86</v>
      </c>
      <c r="G105" s="55" t="str">
        <f>VLOOKUP($F105,domain!$B:$D,2,FALSE)</f>
        <v>MODI_SE</v>
      </c>
      <c r="H105" s="55" t="str">
        <f>VLOOKUP($F105,domain!$B:$D,3,FALSE)</f>
        <v>VARCHAR(32)</v>
      </c>
      <c r="I105" s="54" t="s">
        <v>29</v>
      </c>
      <c r="J105" s="55"/>
      <c r="K105" s="93"/>
      <c r="L105" s="55" t="s">
        <v>460</v>
      </c>
      <c r="M105" s="55"/>
      <c r="N105" s="37" t="str">
        <f t="shared" si="1"/>
        <v xml:space="preserve">  , MODI_SE VARCHAR(32) COMMENT '수정 구분 I: 등록 / U: 수정 / D: 삭제 / C: 완료 / R: 삭제완료'</v>
      </c>
      <c r="O105" s="37"/>
    </row>
    <row r="106" spans="1:15" x14ac:dyDescent="0.35">
      <c r="A106" s="45">
        <v>104</v>
      </c>
      <c r="B106" s="46" t="str">
        <f>VLOOKUP($C106,table!$B:$D,3,FALSE)</f>
        <v>공통</v>
      </c>
      <c r="C106" s="55" t="s">
        <v>33</v>
      </c>
      <c r="D106" s="83" t="str">
        <f>VLOOKUP($C106,table!$B:$D,2,FALSE)</f>
        <v>T_HDEPT</v>
      </c>
      <c r="E106" s="81">
        <v>5</v>
      </c>
      <c r="F106" s="69" t="s">
        <v>57</v>
      </c>
      <c r="G106" s="55" t="str">
        <f>VLOOKUP($F106,domain!$B:$D,2,FALSE)</f>
        <v>RGST_ID</v>
      </c>
      <c r="H106" s="55" t="str">
        <f>VLOOKUP($F106,domain!$B:$D,3,FALSE)</f>
        <v>VARCHAR(32)</v>
      </c>
      <c r="I106" s="54" t="s">
        <v>30</v>
      </c>
      <c r="J106" s="55"/>
      <c r="K106" s="93"/>
      <c r="L106" s="55"/>
      <c r="M106" s="55"/>
      <c r="N106" s="37" t="str">
        <f t="shared" si="1"/>
        <v xml:space="preserve">  , RGST_ID VARCHAR(32) NOT NULL COMMENT '등록 ID'</v>
      </c>
      <c r="O106" s="37"/>
    </row>
    <row r="107" spans="1:15" x14ac:dyDescent="0.35">
      <c r="A107" s="45">
        <v>105</v>
      </c>
      <c r="B107" s="46" t="str">
        <f>VLOOKUP($C107,table!$B:$D,3,FALSE)</f>
        <v>공통</v>
      </c>
      <c r="C107" s="55" t="s">
        <v>33</v>
      </c>
      <c r="D107" s="83" t="str">
        <f>VLOOKUP($C107,table!$B:$D,2,FALSE)</f>
        <v>T_HDEPT</v>
      </c>
      <c r="E107" s="81">
        <v>6</v>
      </c>
      <c r="F107" s="69" t="s">
        <v>379</v>
      </c>
      <c r="G107" s="55" t="str">
        <f>VLOOKUP($F107,domain!$B:$D,2,FALSE)</f>
        <v>RGST_DT</v>
      </c>
      <c r="H107" s="55" t="str">
        <f>VLOOKUP($F107,domain!$B:$D,3,FALSE)</f>
        <v>TIMESTAMP</v>
      </c>
      <c r="I107" s="54" t="s">
        <v>30</v>
      </c>
      <c r="J107" s="55" t="s">
        <v>155</v>
      </c>
      <c r="K107" s="93"/>
      <c r="L107" s="55"/>
      <c r="M107" s="55"/>
      <c r="N107" s="37" t="str">
        <f t="shared" si="1"/>
        <v xml:space="preserve">  , RGST_DT TIMESTAMP DEFAULT CURRENT_TIMESTAMP NOT NULL COMMENT '등록 일시'</v>
      </c>
      <c r="O107" s="37"/>
    </row>
    <row r="108" spans="1:15" x14ac:dyDescent="0.35">
      <c r="A108" s="45">
        <v>106</v>
      </c>
      <c r="B108" s="46" t="str">
        <f>VLOOKUP($C108,table!$B:$D,3,FALSE)</f>
        <v>공통</v>
      </c>
      <c r="C108" s="55" t="s">
        <v>33</v>
      </c>
      <c r="D108" s="83" t="str">
        <f>VLOOKUP($C108,table!$B:$D,2,FALSE)</f>
        <v>T_HDEPT</v>
      </c>
      <c r="E108" s="81">
        <v>7</v>
      </c>
      <c r="F108" s="69" t="s">
        <v>84</v>
      </c>
      <c r="G108" s="55" t="str">
        <f>VLOOKUP($F108,domain!$B:$D,2,FALSE)</f>
        <v>MODI_ID</v>
      </c>
      <c r="H108" s="55" t="str">
        <f>VLOOKUP($F108,domain!$B:$D,3,FALSE)</f>
        <v>VARCHAR(32)</v>
      </c>
      <c r="I108" s="54" t="s">
        <v>30</v>
      </c>
      <c r="J108" s="55"/>
      <c r="K108" s="93"/>
      <c r="L108" s="55"/>
      <c r="M108" s="55"/>
      <c r="N108" s="37" t="str">
        <f t="shared" si="1"/>
        <v xml:space="preserve">  , MODI_ID VARCHAR(32) NOT NULL COMMENT '수정 ID'</v>
      </c>
      <c r="O108" s="37"/>
    </row>
    <row r="109" spans="1:15" x14ac:dyDescent="0.35">
      <c r="A109" s="45">
        <v>107</v>
      </c>
      <c r="B109" s="46" t="str">
        <f>VLOOKUP($C109,table!$B:$D,3,FALSE)</f>
        <v>공통</v>
      </c>
      <c r="C109" s="55" t="s">
        <v>33</v>
      </c>
      <c r="D109" s="83" t="str">
        <f>VLOOKUP($C109,table!$B:$D,2,FALSE)</f>
        <v>T_HDEPT</v>
      </c>
      <c r="E109" s="81">
        <v>8</v>
      </c>
      <c r="F109" s="69" t="s">
        <v>88</v>
      </c>
      <c r="G109" s="55" t="str">
        <f>VLOOKUP($F109,domain!$B:$D,2,FALSE)</f>
        <v>MODI_DT</v>
      </c>
      <c r="H109" s="55" t="str">
        <f>VLOOKUP($F109,domain!$B:$D,3,FALSE)</f>
        <v>TIMESTAMP</v>
      </c>
      <c r="I109" s="54" t="s">
        <v>30</v>
      </c>
      <c r="J109" s="55" t="s">
        <v>155</v>
      </c>
      <c r="K109" s="93"/>
      <c r="L109" s="55"/>
      <c r="M109" s="55"/>
      <c r="N109" s="37" t="str">
        <f t="shared" si="1"/>
        <v xml:space="preserve">  , MODI_DT TIMESTAMP DEFAULT CURRENT_TIMESTAMP NOT NULL COMMENT '수정 일시'</v>
      </c>
      <c r="O109" s="37"/>
    </row>
    <row r="110" spans="1:15" x14ac:dyDescent="0.35">
      <c r="A110" s="45">
        <v>108</v>
      </c>
      <c r="B110" s="18" t="str">
        <f>VLOOKUP($C110,table!$B:$D,3,FALSE)</f>
        <v>공통</v>
      </c>
      <c r="C110" s="2" t="s">
        <v>211</v>
      </c>
      <c r="D110" s="42" t="str">
        <f>VLOOKUP($C110,table!$B:$D,2,FALSE)</f>
        <v>T_ID_SN</v>
      </c>
      <c r="E110" s="14">
        <v>1</v>
      </c>
      <c r="F110" s="68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5" t="s">
        <v>30</v>
      </c>
      <c r="J110" s="2"/>
      <c r="K110" s="14">
        <v>1</v>
      </c>
      <c r="L110" s="2"/>
      <c r="M110" s="2"/>
      <c r="N110" s="37" t="str">
        <f t="shared" si="1"/>
        <v xml:space="preserve">    ID_TY VARCHAR(32) NOT NULL COMMENT 'ID 타입'</v>
      </c>
      <c r="O110" s="37"/>
    </row>
    <row r="111" spans="1:15" x14ac:dyDescent="0.35">
      <c r="A111" s="45">
        <v>109</v>
      </c>
      <c r="B111" s="18" t="str">
        <f>VLOOKUP($C111,table!$B:$D,3,FALSE)</f>
        <v>공통</v>
      </c>
      <c r="C111" s="2" t="s">
        <v>211</v>
      </c>
      <c r="D111" s="42" t="str">
        <f>VLOOKUP($C111,table!$B:$D,2,FALSE)</f>
        <v>T_ID_SN</v>
      </c>
      <c r="E111" s="14">
        <v>2</v>
      </c>
      <c r="F111" s="68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5" t="s">
        <v>30</v>
      </c>
      <c r="J111" s="2"/>
      <c r="K111" s="14">
        <v>2</v>
      </c>
      <c r="L111" s="2"/>
      <c r="M111" s="2"/>
      <c r="N111" s="37" t="str">
        <f t="shared" si="1"/>
        <v xml:space="preserve">  , ID_SE VARCHAR(32) NOT NULL COMMENT 'ID 구분'</v>
      </c>
      <c r="O111" s="37"/>
    </row>
    <row r="112" spans="1:15" x14ac:dyDescent="0.35">
      <c r="A112" s="45">
        <v>110</v>
      </c>
      <c r="B112" s="25" t="str">
        <f>VLOOKUP($C112,table!$B:$D,3,FALSE)</f>
        <v>공통</v>
      </c>
      <c r="C112" s="2" t="s">
        <v>211</v>
      </c>
      <c r="D112" s="42" t="str">
        <f>VLOOKUP($C112,table!$B:$D,2,FALSE)</f>
        <v>T_ID_SN</v>
      </c>
      <c r="E112" s="14">
        <v>3</v>
      </c>
      <c r="F112" s="68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5" t="s">
        <v>30</v>
      </c>
      <c r="J112" s="2" t="s">
        <v>212</v>
      </c>
      <c r="K112" s="45"/>
      <c r="L112" s="2"/>
      <c r="M112" s="2"/>
      <c r="N112" s="37" t="str">
        <f t="shared" si="1"/>
        <v xml:space="preserve">  , ID_SN NUMERIC(9,0) DEFAULT 0 NOT NULL COMMENT 'ID 순번'</v>
      </c>
      <c r="O112" s="37"/>
    </row>
    <row r="113" spans="1:15" x14ac:dyDescent="0.35">
      <c r="A113" s="45">
        <v>111</v>
      </c>
      <c r="B113" s="25" t="str">
        <f>VLOOKUP($C113,table!$B:$D,3,FALSE)</f>
        <v>공통</v>
      </c>
      <c r="C113" s="2" t="s">
        <v>211</v>
      </c>
      <c r="D113" s="42" t="str">
        <f>VLOOKUP($C113,table!$B:$D,2,FALSE)</f>
        <v>T_ID_SN</v>
      </c>
      <c r="E113" s="14">
        <v>4</v>
      </c>
      <c r="F113" s="68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5" t="s">
        <v>30</v>
      </c>
      <c r="J113" s="2" t="s">
        <v>155</v>
      </c>
      <c r="K113" s="45"/>
      <c r="L113" s="2"/>
      <c r="M113" s="2"/>
      <c r="N113" s="37" t="str">
        <f t="shared" si="1"/>
        <v xml:space="preserve">  , MODI_DT TIMESTAMP DEFAULT CURRENT_TIMESTAMP NOT NULL COMMENT '수정 일시'</v>
      </c>
      <c r="O113" s="37"/>
    </row>
    <row r="114" spans="1:15" x14ac:dyDescent="0.35">
      <c r="A114" s="45">
        <v>112</v>
      </c>
      <c r="B114" s="46" t="str">
        <f>VLOOKUP($C114,table!$B:$D,3,FALSE)</f>
        <v>관리자</v>
      </c>
      <c r="C114" s="55" t="s">
        <v>955</v>
      </c>
      <c r="D114" s="42" t="str">
        <f>VLOOKUP($C114,table!$B:$D,2,FALSE)</f>
        <v>T_GROUP</v>
      </c>
      <c r="E114" s="77">
        <v>1</v>
      </c>
      <c r="F114" s="69" t="s">
        <v>78</v>
      </c>
      <c r="G114" s="55" t="str">
        <f>VLOOKUP($F114,domain!$B:$D,2,FALSE)</f>
        <v>USER_ID</v>
      </c>
      <c r="H114" s="55" t="str">
        <f>VLOOKUP($F114,domain!$B:$D,3,FALSE)</f>
        <v>VARCHAR(32)</v>
      </c>
      <c r="I114" s="54" t="s">
        <v>30</v>
      </c>
      <c r="J114" s="55"/>
      <c r="K114" s="93">
        <v>1</v>
      </c>
      <c r="L114" s="55"/>
      <c r="M114" s="55"/>
      <c r="N114" s="37" t="str">
        <f t="shared" si="1"/>
        <v xml:space="preserve">    USER_ID VARCHAR(32) NOT NULL COMMENT '사용자 ID'</v>
      </c>
      <c r="O114" s="37"/>
    </row>
    <row r="115" spans="1:15" x14ac:dyDescent="0.35">
      <c r="A115" s="45">
        <v>113</v>
      </c>
      <c r="B115" s="46" t="str">
        <f>VLOOKUP($C115,table!$B:$D,3,FALSE)</f>
        <v>관리자</v>
      </c>
      <c r="C115" s="55" t="s">
        <v>955</v>
      </c>
      <c r="D115" s="42" t="str">
        <f>VLOOKUP($C115,table!$B:$D,2,FALSE)</f>
        <v>T_GROUP</v>
      </c>
      <c r="E115" s="77">
        <v>2</v>
      </c>
      <c r="F115" s="69" t="s">
        <v>45</v>
      </c>
      <c r="G115" s="55" t="str">
        <f>VLOOKUP($F115,domain!$B:$D,2,FALSE)</f>
        <v>AUTH_ID</v>
      </c>
      <c r="H115" s="55" t="str">
        <f>VLOOKUP($F115,domain!$B:$D,3,FALSE)</f>
        <v>VARCHAR(32)</v>
      </c>
      <c r="I115" s="54" t="s">
        <v>30</v>
      </c>
      <c r="J115" s="55"/>
      <c r="K115" s="93"/>
      <c r="L115" s="55"/>
      <c r="M115" s="55"/>
      <c r="N115" s="37" t="str">
        <f t="shared" si="1"/>
        <v xml:space="preserve">  , AUTH_ID VARCHAR(32) NOT NULL COMMENT '권한 ID'</v>
      </c>
      <c r="O115" s="37"/>
    </row>
    <row r="116" spans="1:15" x14ac:dyDescent="0.35">
      <c r="A116" s="45">
        <v>114</v>
      </c>
      <c r="B116" s="46" t="str">
        <f>VLOOKUP($C116,table!$B:$D,3,FALSE)</f>
        <v>관리자</v>
      </c>
      <c r="C116" s="55" t="s">
        <v>955</v>
      </c>
      <c r="D116" s="42" t="str">
        <f>VLOOKUP($C116,table!$B:$D,2,FALSE)</f>
        <v>T_GROUP</v>
      </c>
      <c r="E116" s="77">
        <v>3</v>
      </c>
      <c r="F116" s="69" t="s">
        <v>75</v>
      </c>
      <c r="G116" s="55" t="str">
        <f>VLOOKUP($F116,domain!$B:$D,2,FALSE)</f>
        <v>USE_YN</v>
      </c>
      <c r="H116" s="55" t="str">
        <f>VLOOKUP($F116,domain!$B:$D,3,FALSE)</f>
        <v>VARCHAR(1)</v>
      </c>
      <c r="I116" s="54" t="s">
        <v>29</v>
      </c>
      <c r="J116" s="55" t="s">
        <v>153</v>
      </c>
      <c r="K116" s="93"/>
      <c r="L116" s="55"/>
      <c r="M116" s="55"/>
      <c r="N116" s="37" t="str">
        <f t="shared" si="1"/>
        <v xml:space="preserve">  , USE_YN VARCHAR(1) DEFAULT 'N' COMMENT '사용 여부'</v>
      </c>
      <c r="O116" s="37"/>
    </row>
    <row r="117" spans="1:15" x14ac:dyDescent="0.35">
      <c r="A117" s="45">
        <v>115</v>
      </c>
      <c r="B117" s="46" t="str">
        <f>VLOOKUP($C117,table!$B:$D,3,FALSE)</f>
        <v>관리자</v>
      </c>
      <c r="C117" s="55" t="s">
        <v>955</v>
      </c>
      <c r="D117" s="42" t="str">
        <f>VLOOKUP($C117,table!$B:$D,2,FALSE)</f>
        <v>T_GROUP</v>
      </c>
      <c r="E117" s="77">
        <v>4</v>
      </c>
      <c r="F117" s="69" t="s">
        <v>57</v>
      </c>
      <c r="G117" s="55" t="str">
        <f>VLOOKUP($F117,domain!$B:$D,2,FALSE)</f>
        <v>RGST_ID</v>
      </c>
      <c r="H117" s="55" t="str">
        <f>VLOOKUP($F117,domain!$B:$D,3,FALSE)</f>
        <v>VARCHAR(32)</v>
      </c>
      <c r="I117" s="54" t="s">
        <v>30</v>
      </c>
      <c r="J117" s="55"/>
      <c r="K117" s="93"/>
      <c r="L117" s="55"/>
      <c r="M117" s="55"/>
      <c r="N117" s="37" t="str">
        <f t="shared" si="1"/>
        <v xml:space="preserve">  , RGST_ID VARCHAR(32) NOT NULL COMMENT '등록 ID'</v>
      </c>
      <c r="O117" s="37"/>
    </row>
    <row r="118" spans="1:15" x14ac:dyDescent="0.35">
      <c r="A118" s="45">
        <v>116</v>
      </c>
      <c r="B118" s="46" t="str">
        <f>VLOOKUP($C118,table!$B:$D,3,FALSE)</f>
        <v>관리자</v>
      </c>
      <c r="C118" s="55" t="s">
        <v>955</v>
      </c>
      <c r="D118" s="42" t="str">
        <f>VLOOKUP($C118,table!$B:$D,2,FALSE)</f>
        <v>T_GROUP</v>
      </c>
      <c r="E118" s="77">
        <v>5</v>
      </c>
      <c r="F118" s="69" t="s">
        <v>379</v>
      </c>
      <c r="G118" s="55" t="str">
        <f>VLOOKUP($F118,domain!$B:$D,2,FALSE)</f>
        <v>RGST_DT</v>
      </c>
      <c r="H118" s="55" t="str">
        <f>VLOOKUP($F118,domain!$B:$D,3,FALSE)</f>
        <v>TIMESTAMP</v>
      </c>
      <c r="I118" s="54" t="s">
        <v>30</v>
      </c>
      <c r="J118" s="55" t="s">
        <v>155</v>
      </c>
      <c r="K118" s="93"/>
      <c r="L118" s="55"/>
      <c r="M118" s="55"/>
      <c r="N118" s="37" t="str">
        <f t="shared" si="1"/>
        <v xml:space="preserve">  , RGST_DT TIMESTAMP DEFAULT CURRENT_TIMESTAMP NOT NULL COMMENT '등록 일시'</v>
      </c>
      <c r="O118" s="37"/>
    </row>
    <row r="119" spans="1:15" x14ac:dyDescent="0.35">
      <c r="A119" s="45">
        <v>117</v>
      </c>
      <c r="B119" s="46" t="str">
        <f>VLOOKUP($C119,table!$B:$D,3,FALSE)</f>
        <v>관리자</v>
      </c>
      <c r="C119" s="55" t="s">
        <v>955</v>
      </c>
      <c r="D119" s="42" t="str">
        <f>VLOOKUP($C119,table!$B:$D,2,FALSE)</f>
        <v>T_GROUP</v>
      </c>
      <c r="E119" s="77">
        <v>6</v>
      </c>
      <c r="F119" s="69" t="s">
        <v>84</v>
      </c>
      <c r="G119" s="55" t="str">
        <f>VLOOKUP($F119,domain!$B:$D,2,FALSE)</f>
        <v>MODI_ID</v>
      </c>
      <c r="H119" s="55" t="str">
        <f>VLOOKUP($F119,domain!$B:$D,3,FALSE)</f>
        <v>VARCHAR(32)</v>
      </c>
      <c r="I119" s="54" t="s">
        <v>30</v>
      </c>
      <c r="J119" s="55"/>
      <c r="K119" s="93"/>
      <c r="L119" s="55"/>
      <c r="M119" s="55"/>
      <c r="N119" s="37" t="str">
        <f t="shared" si="1"/>
        <v xml:space="preserve">  , MODI_ID VARCHAR(32) NOT NULL COMMENT '수정 ID'</v>
      </c>
      <c r="O119" s="37"/>
    </row>
    <row r="120" spans="1:15" x14ac:dyDescent="0.35">
      <c r="A120" s="45">
        <v>118</v>
      </c>
      <c r="B120" s="46" t="str">
        <f>VLOOKUP($C120,table!$B:$D,3,FALSE)</f>
        <v>관리자</v>
      </c>
      <c r="C120" s="55" t="s">
        <v>955</v>
      </c>
      <c r="D120" s="42" t="str">
        <f>VLOOKUP($C120,table!$B:$D,2,FALSE)</f>
        <v>T_GROUP</v>
      </c>
      <c r="E120" s="77">
        <v>7</v>
      </c>
      <c r="F120" s="69" t="s">
        <v>88</v>
      </c>
      <c r="G120" s="55" t="str">
        <f>VLOOKUP($F120,domain!$B:$D,2,FALSE)</f>
        <v>MODI_DT</v>
      </c>
      <c r="H120" s="55" t="str">
        <f>VLOOKUP($F120,domain!$B:$D,3,FALSE)</f>
        <v>TIMESTAMP</v>
      </c>
      <c r="I120" s="54" t="s">
        <v>30</v>
      </c>
      <c r="J120" s="55" t="s">
        <v>155</v>
      </c>
      <c r="K120" s="93"/>
      <c r="L120" s="55"/>
      <c r="M120" s="55"/>
      <c r="N120" s="37" t="str">
        <f t="shared" si="1"/>
        <v xml:space="preserve">  , MODI_DT TIMESTAMP DEFAULT CURRENT_TIMESTAMP NOT NULL COMMENT '수정 일시'</v>
      </c>
      <c r="O120" s="37"/>
    </row>
    <row r="121" spans="1:15" x14ac:dyDescent="0.35">
      <c r="A121" s="45">
        <v>119</v>
      </c>
      <c r="B121" s="13" t="str">
        <f>VLOOKUP($C121,table!$B:$D,3,FALSE)</f>
        <v>관리자</v>
      </c>
      <c r="C121" s="2" t="s">
        <v>956</v>
      </c>
      <c r="D121" s="42" t="str">
        <f>VLOOKUP($C121,table!$B:$D,2,FALSE)</f>
        <v>T_GROUP_AUTH</v>
      </c>
      <c r="E121" s="45">
        <v>1</v>
      </c>
      <c r="F121" s="68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5" t="s">
        <v>30</v>
      </c>
      <c r="J121" s="2"/>
      <c r="K121" s="45">
        <v>1</v>
      </c>
      <c r="L121" s="2"/>
      <c r="M121" s="2"/>
      <c r="N121" s="37" t="str">
        <f t="shared" si="1"/>
        <v xml:space="preserve">    AUTH_ID VARCHAR(32) NOT NULL COMMENT '권한 ID'</v>
      </c>
      <c r="O121" s="37"/>
    </row>
    <row r="122" spans="1:15" s="37" customFormat="1" x14ac:dyDescent="0.35">
      <c r="A122" s="45">
        <v>120</v>
      </c>
      <c r="B122" s="45" t="str">
        <f>VLOOKUP($C122,table!$B:$D,3,FALSE)</f>
        <v>관리자</v>
      </c>
      <c r="C122" s="2" t="s">
        <v>956</v>
      </c>
      <c r="D122" s="42" t="str">
        <f>VLOOKUP($C122,table!$B:$D,2,FALSE)</f>
        <v>T_GROUP_AUTH</v>
      </c>
      <c r="E122" s="45">
        <v>2</v>
      </c>
      <c r="F122" s="68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5" t="s">
        <v>29</v>
      </c>
      <c r="J122" s="2"/>
      <c r="K122" s="45"/>
      <c r="L122" s="2"/>
      <c r="M122" s="2"/>
      <c r="N122" s="37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5">
        <v>121</v>
      </c>
      <c r="B123" s="13" t="str">
        <f>VLOOKUP($C123,table!$B:$D,3,FALSE)</f>
        <v>관리자</v>
      </c>
      <c r="C123" s="2" t="s">
        <v>956</v>
      </c>
      <c r="D123" s="42" t="str">
        <f>VLOOKUP($C123,table!$B:$D,2,FALSE)</f>
        <v>T_GROUP_AUTH</v>
      </c>
      <c r="E123" s="45">
        <v>2</v>
      </c>
      <c r="F123" s="68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5" t="s">
        <v>29</v>
      </c>
      <c r="J123" s="2"/>
      <c r="K123" s="45"/>
      <c r="L123" s="2" t="s">
        <v>358</v>
      </c>
      <c r="M123" s="2"/>
      <c r="N123" s="37" t="str">
        <f t="shared" si="1"/>
        <v xml:space="preserve">  , AUTH_CL VARCHAR(32) COMMENT '권한 분류 CODE GROUP_ID: MGR_AUTH_CL'</v>
      </c>
      <c r="O123" s="37"/>
    </row>
    <row r="124" spans="1:15" x14ac:dyDescent="0.35">
      <c r="A124" s="45">
        <v>122</v>
      </c>
      <c r="B124" s="13" t="str">
        <f>VLOOKUP($C124,table!$B:$D,3,FALSE)</f>
        <v>관리자</v>
      </c>
      <c r="C124" s="2" t="s">
        <v>956</v>
      </c>
      <c r="D124" s="42" t="str">
        <f>VLOOKUP($C124,table!$B:$D,2,FALSE)</f>
        <v>T_GROUP_AUTH</v>
      </c>
      <c r="E124" s="45">
        <v>3</v>
      </c>
      <c r="F124" s="68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5" t="s">
        <v>29</v>
      </c>
      <c r="J124" s="2"/>
      <c r="K124" s="45"/>
      <c r="L124" s="2"/>
      <c r="M124" s="2"/>
      <c r="N124" s="37" t="str">
        <f t="shared" si="1"/>
        <v xml:space="preserve">  , AUTH_NM VARCHAR(100) COMMENT '권한 명'</v>
      </c>
      <c r="O124" s="37"/>
    </row>
    <row r="125" spans="1:15" x14ac:dyDescent="0.35">
      <c r="A125" s="45">
        <v>123</v>
      </c>
      <c r="B125" s="23" t="str">
        <f>VLOOKUP($C125,table!$B:$D,3,FALSE)</f>
        <v>관리자</v>
      </c>
      <c r="C125" s="2" t="s">
        <v>956</v>
      </c>
      <c r="D125" s="42" t="str">
        <f>VLOOKUP($C125,table!$B:$D,2,FALSE)</f>
        <v>T_GROUP_AUTH</v>
      </c>
      <c r="E125" s="45">
        <v>4</v>
      </c>
      <c r="F125" s="68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5" t="s">
        <v>29</v>
      </c>
      <c r="J125" s="2"/>
      <c r="K125" s="45"/>
      <c r="L125" s="2"/>
      <c r="M125" s="2"/>
      <c r="N125" s="37" t="str">
        <f t="shared" si="1"/>
        <v xml:space="preserve">  , AUTH_DSC VARCHAR(1000) COMMENT '권한 설명'</v>
      </c>
      <c r="O125" s="37"/>
    </row>
    <row r="126" spans="1:15" x14ac:dyDescent="0.35">
      <c r="A126" s="45">
        <v>124</v>
      </c>
      <c r="B126" s="23" t="str">
        <f>VLOOKUP($C126,table!$B:$D,3,FALSE)</f>
        <v>관리자</v>
      </c>
      <c r="C126" s="2" t="s">
        <v>956</v>
      </c>
      <c r="D126" s="42" t="str">
        <f>VLOOKUP($C126,table!$B:$D,2,FALSE)</f>
        <v>T_GROUP_AUTH</v>
      </c>
      <c r="E126" s="45">
        <v>5</v>
      </c>
      <c r="F126" s="68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5" t="s">
        <v>29</v>
      </c>
      <c r="J126" s="2" t="s">
        <v>153</v>
      </c>
      <c r="K126" s="45"/>
      <c r="L126" s="2"/>
      <c r="M126" s="2"/>
      <c r="N126" s="37" t="str">
        <f t="shared" si="1"/>
        <v xml:space="preserve">  , USE_YN VARCHAR(1) DEFAULT 'N' COMMENT '사용 여부'</v>
      </c>
      <c r="O126" s="37"/>
    </row>
    <row r="127" spans="1:15" x14ac:dyDescent="0.35">
      <c r="A127" s="45">
        <v>125</v>
      </c>
      <c r="B127" s="23" t="str">
        <f>VLOOKUP($C127,table!$B:$D,3,FALSE)</f>
        <v>관리자</v>
      </c>
      <c r="C127" s="2" t="s">
        <v>956</v>
      </c>
      <c r="D127" s="42" t="str">
        <f>VLOOKUP($C127,table!$B:$D,2,FALSE)</f>
        <v>T_GROUP_AUTH</v>
      </c>
      <c r="E127" s="45">
        <v>6</v>
      </c>
      <c r="F127" s="68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5" t="s">
        <v>30</v>
      </c>
      <c r="J127" s="2"/>
      <c r="K127" s="45"/>
      <c r="L127" s="2"/>
      <c r="M127" s="2"/>
      <c r="N127" s="37" t="str">
        <f t="shared" si="1"/>
        <v xml:space="preserve">  , RGST_ID VARCHAR(32) NOT NULL COMMENT '등록 ID'</v>
      </c>
      <c r="O127" s="37"/>
    </row>
    <row r="128" spans="1:15" x14ac:dyDescent="0.35">
      <c r="A128" s="45">
        <v>126</v>
      </c>
      <c r="B128" s="26" t="str">
        <f>VLOOKUP($C128,table!$B:$D,3,FALSE)</f>
        <v>관리자</v>
      </c>
      <c r="C128" s="2" t="s">
        <v>956</v>
      </c>
      <c r="D128" s="42" t="str">
        <f>VLOOKUP($C128,table!$B:$D,2,FALSE)</f>
        <v>T_GROUP_AUTH</v>
      </c>
      <c r="E128" s="45">
        <v>7</v>
      </c>
      <c r="F128" s="68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5" t="s">
        <v>30</v>
      </c>
      <c r="J128" s="2" t="s">
        <v>155</v>
      </c>
      <c r="K128" s="45"/>
      <c r="L128" s="2"/>
      <c r="M128" s="2"/>
      <c r="N128" s="37" t="str">
        <f t="shared" si="1"/>
        <v xml:space="preserve">  , RGST_DT TIMESTAMP DEFAULT CURRENT_TIMESTAMP NOT NULL COMMENT '등록 일시'</v>
      </c>
      <c r="O128" s="37"/>
    </row>
    <row r="129" spans="1:15" x14ac:dyDescent="0.35">
      <c r="A129" s="45">
        <v>127</v>
      </c>
      <c r="B129" s="26" t="str">
        <f>VLOOKUP($C129,table!$B:$D,3,FALSE)</f>
        <v>관리자</v>
      </c>
      <c r="C129" s="2" t="s">
        <v>956</v>
      </c>
      <c r="D129" s="42" t="str">
        <f>VLOOKUP($C129,table!$B:$D,2,FALSE)</f>
        <v>T_GROUP_AUTH</v>
      </c>
      <c r="E129" s="45">
        <v>8</v>
      </c>
      <c r="F129" s="68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5" t="s">
        <v>30</v>
      </c>
      <c r="J129" s="2"/>
      <c r="K129" s="45"/>
      <c r="L129" s="2"/>
      <c r="M129" s="2"/>
      <c r="N129" s="37" t="str">
        <f t="shared" si="1"/>
        <v xml:space="preserve">  , MODI_ID VARCHAR(32) NOT NULL COMMENT '수정 ID'</v>
      </c>
      <c r="O129" s="37"/>
    </row>
    <row r="130" spans="1:15" x14ac:dyDescent="0.35">
      <c r="A130" s="45">
        <v>128</v>
      </c>
      <c r="B130" s="26" t="str">
        <f>VLOOKUP($C130,table!$B:$D,3,FALSE)</f>
        <v>관리자</v>
      </c>
      <c r="C130" s="2" t="s">
        <v>956</v>
      </c>
      <c r="D130" s="42" t="str">
        <f>VLOOKUP($C130,table!$B:$D,2,FALSE)</f>
        <v>T_GROUP_AUTH</v>
      </c>
      <c r="E130" s="45">
        <v>9</v>
      </c>
      <c r="F130" s="68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5" t="s">
        <v>30</v>
      </c>
      <c r="J130" s="2" t="s">
        <v>155</v>
      </c>
      <c r="K130" s="45"/>
      <c r="L130" s="2"/>
      <c r="M130" s="2"/>
      <c r="N130" s="37" t="str">
        <f t="shared" si="1"/>
        <v xml:space="preserve">  , MODI_DT TIMESTAMP DEFAULT CURRENT_TIMESTAMP NOT NULL COMMENT '수정 일시'</v>
      </c>
      <c r="O130" s="37"/>
    </row>
    <row r="131" spans="1:15" x14ac:dyDescent="0.35">
      <c r="A131" s="45">
        <v>129</v>
      </c>
      <c r="B131" s="46" t="str">
        <f>VLOOKUP($C131,table!$B:$D,3,FALSE)</f>
        <v>관리자</v>
      </c>
      <c r="C131" s="55" t="s">
        <v>979</v>
      </c>
      <c r="D131" s="42" t="str">
        <f>VLOOKUP($C131,table!$B:$D,2,FALSE)</f>
        <v>T_GROUP_MENU</v>
      </c>
      <c r="E131" s="77">
        <v>1</v>
      </c>
      <c r="F131" s="69" t="s">
        <v>60</v>
      </c>
      <c r="G131" s="55" t="str">
        <f>VLOOKUP($F131,domain!$B:$D,2,FALSE)</f>
        <v>MENU_ID</v>
      </c>
      <c r="H131" s="55" t="str">
        <f>VLOOKUP($F131,domain!$B:$D,3,FALSE)</f>
        <v>VARCHAR(16)</v>
      </c>
      <c r="I131" s="54" t="s">
        <v>30</v>
      </c>
      <c r="J131" s="55"/>
      <c r="K131" s="93">
        <v>1</v>
      </c>
      <c r="L131" s="55"/>
      <c r="M131" s="55"/>
      <c r="N131" s="37" t="str">
        <f t="shared" si="1"/>
        <v xml:space="preserve">    MENU_ID VARCHAR(16) NOT NULL COMMENT '메뉴 ID'</v>
      </c>
      <c r="O131" s="37"/>
    </row>
    <row r="132" spans="1:15" x14ac:dyDescent="0.35">
      <c r="A132" s="45">
        <v>130</v>
      </c>
      <c r="B132" s="46" t="str">
        <f>VLOOKUP($C132,table!$B:$D,3,FALSE)</f>
        <v>관리자</v>
      </c>
      <c r="C132" s="55" t="s">
        <v>979</v>
      </c>
      <c r="D132" s="42" t="str">
        <f>VLOOKUP($C132,table!$B:$D,2,FALSE)</f>
        <v>T_GROUP_MENU</v>
      </c>
      <c r="E132" s="77">
        <v>2</v>
      </c>
      <c r="F132" s="69" t="s">
        <v>82</v>
      </c>
      <c r="G132" s="55" t="str">
        <f>VLOOKUP($F132,domain!$B:$D,2,FALSE)</f>
        <v>UP_MENU_ID</v>
      </c>
      <c r="H132" s="55" t="str">
        <f>VLOOKUP($F132,domain!$B:$D,3,FALSE)</f>
        <v>VARCHAR(16)</v>
      </c>
      <c r="I132" s="54" t="s">
        <v>29</v>
      </c>
      <c r="J132" s="55"/>
      <c r="K132" s="93"/>
      <c r="L132" s="55"/>
      <c r="M132" s="55"/>
      <c r="N132" s="37" t="str">
        <f t="shared" si="1"/>
        <v xml:space="preserve">  , UP_MENU_ID VARCHAR(16) COMMENT '상위 메뉴 ID'</v>
      </c>
      <c r="O132" s="37"/>
    </row>
    <row r="133" spans="1:15" x14ac:dyDescent="0.35">
      <c r="A133" s="45">
        <v>131</v>
      </c>
      <c r="B133" s="46" t="str">
        <f>VLOOKUP($C133,table!$B:$D,3,FALSE)</f>
        <v>관리자</v>
      </c>
      <c r="C133" s="55" t="s">
        <v>979</v>
      </c>
      <c r="D133" s="42" t="str">
        <f>VLOOKUP($C133,table!$B:$D,2,FALSE)</f>
        <v>T_GROUP_MENU</v>
      </c>
      <c r="E133" s="77">
        <v>3</v>
      </c>
      <c r="F133" s="69" t="s">
        <v>64</v>
      </c>
      <c r="G133" s="55" t="str">
        <f>VLOOKUP($F133,domain!$B:$D,2,FALSE)</f>
        <v>MENU_NM</v>
      </c>
      <c r="H133" s="55" t="str">
        <f>VLOOKUP($F133,domain!$B:$D,3,FALSE)</f>
        <v>VARCHAR(100)</v>
      </c>
      <c r="I133" s="54" t="s">
        <v>29</v>
      </c>
      <c r="J133" s="55"/>
      <c r="K133" s="93"/>
      <c r="L133" s="55"/>
      <c r="M133" s="55"/>
      <c r="N133" s="37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7"/>
    </row>
    <row r="134" spans="1:15" x14ac:dyDescent="0.35">
      <c r="A134" s="45">
        <v>132</v>
      </c>
      <c r="B134" s="46" t="str">
        <f>VLOOKUP($C134,table!$B:$D,3,FALSE)</f>
        <v>관리자</v>
      </c>
      <c r="C134" s="55" t="s">
        <v>979</v>
      </c>
      <c r="D134" s="42" t="str">
        <f>VLOOKUP($C134,table!$B:$D,2,FALSE)</f>
        <v>T_GROUP_MENU</v>
      </c>
      <c r="E134" s="77">
        <v>4</v>
      </c>
      <c r="F134" s="69" t="s">
        <v>61</v>
      </c>
      <c r="G134" s="55" t="str">
        <f>VLOOKUP($F134,domain!$B:$D,2,FALSE)</f>
        <v>MENU_URL</v>
      </c>
      <c r="H134" s="55" t="str">
        <f>VLOOKUP($F134,domain!$B:$D,3,FALSE)</f>
        <v>VARCHAR(256)</v>
      </c>
      <c r="I134" s="54" t="s">
        <v>29</v>
      </c>
      <c r="J134" s="55"/>
      <c r="K134" s="93"/>
      <c r="L134" s="55"/>
      <c r="M134" s="55"/>
      <c r="N134" s="37" t="str">
        <f t="shared" si="3"/>
        <v xml:space="preserve">  , MENU_URL VARCHAR(256) COMMENT '메뉴 URL'</v>
      </c>
      <c r="O134" s="37"/>
    </row>
    <row r="135" spans="1:15" s="36" customFormat="1" x14ac:dyDescent="0.35">
      <c r="A135" s="45">
        <v>133</v>
      </c>
      <c r="B135" s="46" t="str">
        <f>VLOOKUP($C135,table!$B:$D,3,FALSE)</f>
        <v>관리자</v>
      </c>
      <c r="C135" s="55" t="s">
        <v>979</v>
      </c>
      <c r="D135" s="42" t="str">
        <f>VLOOKUP($C135,table!$B:$D,2,FALSE)</f>
        <v>T_GROUP_MENU</v>
      </c>
      <c r="E135" s="77">
        <v>5</v>
      </c>
      <c r="F135" s="69" t="s">
        <v>65</v>
      </c>
      <c r="G135" s="55" t="str">
        <f>VLOOKUP($F135,domain!$B:$D,2,FALSE)</f>
        <v>MENU_DSC</v>
      </c>
      <c r="H135" s="55" t="str">
        <f>VLOOKUP($F135,domain!$B:$D,3,FALSE)</f>
        <v>VARCHAR(1000)</v>
      </c>
      <c r="I135" s="54" t="s">
        <v>29</v>
      </c>
      <c r="J135" s="55"/>
      <c r="K135" s="93"/>
      <c r="L135" s="55"/>
      <c r="M135" s="55"/>
      <c r="N135" s="37" t="str">
        <f t="shared" si="3"/>
        <v xml:space="preserve">  , MENU_DSC VARCHAR(1000) COMMENT '메뉴 설명'</v>
      </c>
      <c r="O135" s="37"/>
    </row>
    <row r="136" spans="1:15" s="36" customFormat="1" x14ac:dyDescent="0.35">
      <c r="A136" s="45">
        <v>134</v>
      </c>
      <c r="B136" s="46" t="str">
        <f>VLOOKUP($C136,table!$B:$D,3,FALSE)</f>
        <v>관리자</v>
      </c>
      <c r="C136" s="55" t="s">
        <v>979</v>
      </c>
      <c r="D136" s="42" t="str">
        <f>VLOOKUP($C136,table!$B:$D,2,FALSE)</f>
        <v>T_GROUP_MENU</v>
      </c>
      <c r="E136" s="77">
        <v>6</v>
      </c>
      <c r="F136" s="69" t="s">
        <v>94</v>
      </c>
      <c r="G136" s="55" t="str">
        <f>VLOOKUP($F136,domain!$B:$D,2,FALSE)</f>
        <v>ORD_SEQ</v>
      </c>
      <c r="H136" s="55" t="str">
        <f>VLOOKUP($F136,domain!$B:$D,3,FALSE)</f>
        <v>NUMERIC(5,0)</v>
      </c>
      <c r="I136" s="54" t="s">
        <v>29</v>
      </c>
      <c r="J136" s="55"/>
      <c r="K136" s="93"/>
      <c r="L136" s="55"/>
      <c r="M136" s="55"/>
      <c r="N136" s="37" t="str">
        <f t="shared" si="3"/>
        <v xml:space="preserve">  , ORD_SEQ NUMERIC(5,0) COMMENT '정렬 순서'</v>
      </c>
      <c r="O136" s="37"/>
    </row>
    <row r="137" spans="1:15" s="36" customFormat="1" x14ac:dyDescent="0.35">
      <c r="A137" s="45">
        <v>135</v>
      </c>
      <c r="B137" s="46" t="str">
        <f>VLOOKUP($C137,table!$B:$D,3,FALSE)</f>
        <v>관리자</v>
      </c>
      <c r="C137" s="55" t="s">
        <v>979</v>
      </c>
      <c r="D137" s="42" t="str">
        <f>VLOOKUP($C137,table!$B:$D,2,FALSE)</f>
        <v>T_GROUP_MENU</v>
      </c>
      <c r="E137" s="77">
        <v>7</v>
      </c>
      <c r="F137" s="69" t="s">
        <v>62</v>
      </c>
      <c r="G137" s="55" t="str">
        <f>VLOOKUP($F137,domain!$B:$D,2,FALSE)</f>
        <v>MENU_SE</v>
      </c>
      <c r="H137" s="55" t="str">
        <f>VLOOKUP($F137,domain!$B:$D,3,FALSE)</f>
        <v>VARCHAR(32)</v>
      </c>
      <c r="I137" s="54" t="s">
        <v>29</v>
      </c>
      <c r="J137" s="55" t="s">
        <v>154</v>
      </c>
      <c r="K137" s="93"/>
      <c r="L137" s="55" t="s">
        <v>361</v>
      </c>
      <c r="M137" s="55"/>
      <c r="N137" s="37" t="str">
        <f t="shared" si="3"/>
        <v xml:space="preserve">  , MENU_SE VARCHAR(32) DEFAULT 'M' COMMENT '메뉴 구분 CODE GROUP_ID: MENU_SE'</v>
      </c>
      <c r="O137" s="37"/>
    </row>
    <row r="138" spans="1:15" x14ac:dyDescent="0.35">
      <c r="A138" s="45">
        <v>136</v>
      </c>
      <c r="B138" s="46" t="str">
        <f>VLOOKUP($C138,table!$B:$D,3,FALSE)</f>
        <v>관리자</v>
      </c>
      <c r="C138" s="55" t="s">
        <v>979</v>
      </c>
      <c r="D138" s="42" t="str">
        <f>VLOOKUP($C138,table!$B:$D,2,FALSE)</f>
        <v>T_GROUP_MENU</v>
      </c>
      <c r="E138" s="77">
        <v>8</v>
      </c>
      <c r="F138" s="69" t="s">
        <v>324</v>
      </c>
      <c r="G138" s="55" t="str">
        <f>VLOOKUP($F138,domain!$B:$D,2,FALSE)</f>
        <v>MENU_ATTR</v>
      </c>
      <c r="H138" s="55" t="str">
        <f>VLOOKUP($F138,domain!$B:$D,3,FALSE)</f>
        <v>JSON</v>
      </c>
      <c r="I138" s="54" t="s">
        <v>29</v>
      </c>
      <c r="J138" s="55"/>
      <c r="K138" s="93"/>
      <c r="L138" s="55"/>
      <c r="M138" s="55"/>
      <c r="N138" s="37" t="str">
        <f t="shared" si="3"/>
        <v xml:space="preserve">  , MENU_ATTR JSON COMMENT '메뉴 속성'</v>
      </c>
      <c r="O138" s="37"/>
    </row>
    <row r="139" spans="1:15" x14ac:dyDescent="0.35">
      <c r="A139" s="45">
        <v>137</v>
      </c>
      <c r="B139" s="46" t="str">
        <f>VLOOKUP($C139,table!$B:$D,3,FALSE)</f>
        <v>관리자</v>
      </c>
      <c r="C139" s="55" t="s">
        <v>979</v>
      </c>
      <c r="D139" s="42" t="str">
        <f>VLOOKUP($C139,table!$B:$D,2,FALSE)</f>
        <v>T_GROUP_MENU</v>
      </c>
      <c r="E139" s="77">
        <v>9</v>
      </c>
      <c r="F139" s="69" t="s">
        <v>75</v>
      </c>
      <c r="G139" s="55" t="str">
        <f>VLOOKUP($F139,domain!$B:$D,2,FALSE)</f>
        <v>USE_YN</v>
      </c>
      <c r="H139" s="55" t="str">
        <f>VLOOKUP($F139,domain!$B:$D,3,FALSE)</f>
        <v>VARCHAR(1)</v>
      </c>
      <c r="I139" s="54" t="s">
        <v>29</v>
      </c>
      <c r="J139" s="55" t="s">
        <v>153</v>
      </c>
      <c r="K139" s="93"/>
      <c r="L139" s="55"/>
      <c r="M139" s="55"/>
      <c r="N139" s="37" t="str">
        <f t="shared" si="3"/>
        <v xml:space="preserve">  , USE_YN VARCHAR(1) DEFAULT 'N' COMMENT '사용 여부'</v>
      </c>
      <c r="O139" s="37"/>
    </row>
    <row r="140" spans="1:15" s="37" customFormat="1" x14ac:dyDescent="0.35">
      <c r="A140" s="45">
        <v>138</v>
      </c>
      <c r="B140" s="77" t="str">
        <f>VLOOKUP($C140,table!$B:$D,3,FALSE)</f>
        <v>관리자</v>
      </c>
      <c r="C140" s="55" t="s">
        <v>979</v>
      </c>
      <c r="D140" s="42" t="str">
        <f>VLOOKUP($C140,table!$B:$D,2,FALSE)</f>
        <v>T_GROUP_MENU</v>
      </c>
      <c r="E140" s="77">
        <v>10</v>
      </c>
      <c r="F140" s="69" t="s">
        <v>1052</v>
      </c>
      <c r="G140" s="55" t="str">
        <f>VLOOKUP($F140,domain!$B:$D,2,FALSE)</f>
        <v>ICON_NM</v>
      </c>
      <c r="H140" s="55" t="str">
        <f>VLOOKUP($F140,domain!$B:$D,3,FALSE)</f>
        <v>VARCHAR(16)</v>
      </c>
      <c r="I140" s="77" t="s">
        <v>172</v>
      </c>
      <c r="J140" s="55"/>
      <c r="K140" s="93"/>
      <c r="L140" s="55"/>
      <c r="M140" s="55"/>
      <c r="N140" s="37" t="str">
        <f t="shared" si="3"/>
        <v xml:space="preserve">  , ICON_NM VARCHAR(16) COMMENT '아이콘 명'</v>
      </c>
    </row>
    <row r="141" spans="1:15" x14ac:dyDescent="0.35">
      <c r="A141" s="45">
        <v>139</v>
      </c>
      <c r="B141" s="46" t="str">
        <f>VLOOKUP($C141,table!$B:$D,3,FALSE)</f>
        <v>관리자</v>
      </c>
      <c r="C141" s="55" t="s">
        <v>979</v>
      </c>
      <c r="D141" s="42" t="str">
        <f>VLOOKUP($C141,table!$B:$D,2,FALSE)</f>
        <v>T_GROUP_MENU</v>
      </c>
      <c r="E141" s="77">
        <v>10</v>
      </c>
      <c r="F141" s="69" t="s">
        <v>57</v>
      </c>
      <c r="G141" s="55" t="str">
        <f>VLOOKUP($F141,domain!$B:$D,2,FALSE)</f>
        <v>RGST_ID</v>
      </c>
      <c r="H141" s="55" t="str">
        <f>VLOOKUP($F141,domain!$B:$D,3,FALSE)</f>
        <v>VARCHAR(32)</v>
      </c>
      <c r="I141" s="54" t="s">
        <v>30</v>
      </c>
      <c r="J141" s="55"/>
      <c r="K141" s="93"/>
      <c r="L141" s="55"/>
      <c r="M141" s="55"/>
      <c r="N141" s="37" t="str">
        <f t="shared" si="3"/>
        <v xml:space="preserve">  , RGST_ID VARCHAR(32) NOT NULL COMMENT '등록 ID'</v>
      </c>
      <c r="O141" s="37"/>
    </row>
    <row r="142" spans="1:15" x14ac:dyDescent="0.35">
      <c r="A142" s="45">
        <v>140</v>
      </c>
      <c r="B142" s="46" t="str">
        <f>VLOOKUP($C142,table!$B:$D,3,FALSE)</f>
        <v>관리자</v>
      </c>
      <c r="C142" s="55" t="s">
        <v>979</v>
      </c>
      <c r="D142" s="42" t="str">
        <f>VLOOKUP($C142,table!$B:$D,2,FALSE)</f>
        <v>T_GROUP_MENU</v>
      </c>
      <c r="E142" s="77">
        <v>11</v>
      </c>
      <c r="F142" s="69" t="s">
        <v>379</v>
      </c>
      <c r="G142" s="55" t="str">
        <f>VLOOKUP($F142,domain!$B:$D,2,FALSE)</f>
        <v>RGST_DT</v>
      </c>
      <c r="H142" s="55" t="str">
        <f>VLOOKUP($F142,domain!$B:$D,3,FALSE)</f>
        <v>TIMESTAMP</v>
      </c>
      <c r="I142" s="54" t="s">
        <v>30</v>
      </c>
      <c r="J142" s="55" t="s">
        <v>155</v>
      </c>
      <c r="K142" s="93"/>
      <c r="L142" s="55"/>
      <c r="M142" s="55"/>
      <c r="N142" s="37" t="str">
        <f t="shared" si="3"/>
        <v xml:space="preserve">  , RGST_DT TIMESTAMP DEFAULT CURRENT_TIMESTAMP NOT NULL COMMENT '등록 일시'</v>
      </c>
      <c r="O142" s="37"/>
    </row>
    <row r="143" spans="1:15" x14ac:dyDescent="0.35">
      <c r="A143" s="45">
        <v>141</v>
      </c>
      <c r="B143" s="46" t="str">
        <f>VLOOKUP($C143,table!$B:$D,3,FALSE)</f>
        <v>관리자</v>
      </c>
      <c r="C143" s="55" t="s">
        <v>979</v>
      </c>
      <c r="D143" s="42" t="str">
        <f>VLOOKUP($C143,table!$B:$D,2,FALSE)</f>
        <v>T_GROUP_MENU</v>
      </c>
      <c r="E143" s="77">
        <v>12</v>
      </c>
      <c r="F143" s="69" t="s">
        <v>84</v>
      </c>
      <c r="G143" s="55" t="str">
        <f>VLOOKUP($F143,domain!$B:$D,2,FALSE)</f>
        <v>MODI_ID</v>
      </c>
      <c r="H143" s="55" t="str">
        <f>VLOOKUP($F143,domain!$B:$D,3,FALSE)</f>
        <v>VARCHAR(32)</v>
      </c>
      <c r="I143" s="54" t="s">
        <v>30</v>
      </c>
      <c r="J143" s="55"/>
      <c r="K143" s="93"/>
      <c r="L143" s="55"/>
      <c r="M143" s="55"/>
      <c r="N143" s="37" t="str">
        <f t="shared" si="3"/>
        <v xml:space="preserve">  , MODI_ID VARCHAR(32) NOT NULL COMMENT '수정 ID'</v>
      </c>
      <c r="O143" s="37"/>
    </row>
    <row r="144" spans="1:15" x14ac:dyDescent="0.35">
      <c r="A144" s="45">
        <v>142</v>
      </c>
      <c r="B144" s="46" t="str">
        <f>VLOOKUP($C144,table!$B:$D,3,FALSE)</f>
        <v>관리자</v>
      </c>
      <c r="C144" s="55" t="s">
        <v>979</v>
      </c>
      <c r="D144" s="42" t="str">
        <f>VLOOKUP($C144,table!$B:$D,2,FALSE)</f>
        <v>T_GROUP_MENU</v>
      </c>
      <c r="E144" s="77">
        <v>13</v>
      </c>
      <c r="F144" s="69" t="s">
        <v>88</v>
      </c>
      <c r="G144" s="55" t="str">
        <f>VLOOKUP($F144,domain!$B:$D,2,FALSE)</f>
        <v>MODI_DT</v>
      </c>
      <c r="H144" s="55" t="str">
        <f>VLOOKUP($F144,domain!$B:$D,3,FALSE)</f>
        <v>TIMESTAMP</v>
      </c>
      <c r="I144" s="54" t="s">
        <v>30</v>
      </c>
      <c r="J144" s="55" t="s">
        <v>155</v>
      </c>
      <c r="K144" s="93"/>
      <c r="L144" s="55"/>
      <c r="M144" s="55"/>
      <c r="N144" s="37" t="str">
        <f t="shared" si="3"/>
        <v xml:space="preserve">  , MODI_DT TIMESTAMP DEFAULT CURRENT_TIMESTAMP NOT NULL COMMENT '수정 일시'</v>
      </c>
      <c r="O144" s="37"/>
    </row>
    <row r="145" spans="1:14" s="64" customFormat="1" x14ac:dyDescent="0.35">
      <c r="A145" s="45">
        <v>143</v>
      </c>
      <c r="B145" s="14" t="str">
        <f>VLOOKUP($C145,table!$B:$D,3,FALSE)</f>
        <v>공통</v>
      </c>
      <c r="C145" s="6" t="s">
        <v>28</v>
      </c>
      <c r="D145" s="82" t="str">
        <f>VLOOKUP($C145,table!$B:$D,2,FALSE)</f>
        <v>T_PSTN</v>
      </c>
      <c r="E145" s="14">
        <v>1</v>
      </c>
      <c r="F145" s="70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4" t="str">
        <f t="shared" si="3"/>
        <v xml:space="preserve">    PSTN_CODE VARCHAR(16) NOT NULL COMMENT '직위 코드'</v>
      </c>
    </row>
    <row r="146" spans="1:14" s="64" customFormat="1" x14ac:dyDescent="0.35">
      <c r="A146" s="45">
        <v>144</v>
      </c>
      <c r="B146" s="14" t="str">
        <f>VLOOKUP($C146,table!$B:$D,3,FALSE)</f>
        <v>공통</v>
      </c>
      <c r="C146" s="6" t="s">
        <v>28</v>
      </c>
      <c r="D146" s="82" t="str">
        <f>VLOOKUP($C146,table!$B:$D,2,FALSE)</f>
        <v>T_PSTN</v>
      </c>
      <c r="E146" s="14">
        <v>2</v>
      </c>
      <c r="F146" s="70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4" t="str">
        <f t="shared" si="3"/>
        <v xml:space="preserve">  , PSTN_NM VARCHAR(100) COMMENT '직위 명'</v>
      </c>
    </row>
    <row r="147" spans="1:14" s="64" customFormat="1" x14ac:dyDescent="0.35">
      <c r="A147" s="45">
        <v>145</v>
      </c>
      <c r="B147" s="14" t="str">
        <f>VLOOKUP($C147,table!$B:$D,3,FALSE)</f>
        <v>공통</v>
      </c>
      <c r="C147" s="6" t="s">
        <v>28</v>
      </c>
      <c r="D147" s="82" t="str">
        <f>VLOOKUP($C147,table!$B:$D,2,FALSE)</f>
        <v>T_PSTN</v>
      </c>
      <c r="E147" s="14">
        <v>3</v>
      </c>
      <c r="F147" s="70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4" t="str">
        <f t="shared" si="3"/>
        <v xml:space="preserve">  , USE_YN VARCHAR(1) DEFAULT 'N' COMMENT '사용 여부'</v>
      </c>
    </row>
    <row r="148" spans="1:14" s="64" customFormat="1" x14ac:dyDescent="0.35">
      <c r="A148" s="45">
        <v>146</v>
      </c>
      <c r="B148" s="14" t="str">
        <f>VLOOKUP($C148,table!$B:$D,3,FALSE)</f>
        <v>공통</v>
      </c>
      <c r="C148" s="6" t="s">
        <v>28</v>
      </c>
      <c r="D148" s="82" t="str">
        <f>VLOOKUP($C148,table!$B:$D,2,FALSE)</f>
        <v>T_PSTN</v>
      </c>
      <c r="E148" s="14">
        <v>4</v>
      </c>
      <c r="F148" s="70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4" t="str">
        <f t="shared" si="3"/>
        <v xml:space="preserve">  , MODI_SE VARCHAR(32) COMMENT '수정 구분 I: 등록 / U: 수정 / D: 삭제 / C: 완료 / R: 삭제완료'</v>
      </c>
    </row>
    <row r="149" spans="1:14" s="64" customFormat="1" x14ac:dyDescent="0.35">
      <c r="A149" s="45">
        <v>147</v>
      </c>
      <c r="B149" s="14" t="str">
        <f>VLOOKUP($C149,table!$B:$D,3,FALSE)</f>
        <v>공통</v>
      </c>
      <c r="C149" s="6" t="s">
        <v>28</v>
      </c>
      <c r="D149" s="82" t="str">
        <f>VLOOKUP($C149,table!$B:$D,2,FALSE)</f>
        <v>T_PSTN</v>
      </c>
      <c r="E149" s="14">
        <v>5</v>
      </c>
      <c r="F149" s="70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4" t="str">
        <f t="shared" si="3"/>
        <v xml:space="preserve">  , RGST_ID VARCHAR(32) NOT NULL COMMENT '등록 ID'</v>
      </c>
    </row>
    <row r="150" spans="1:14" s="64" customFormat="1" x14ac:dyDescent="0.35">
      <c r="A150" s="45">
        <v>148</v>
      </c>
      <c r="B150" s="14" t="str">
        <f>VLOOKUP($C150,table!$B:$D,3,FALSE)</f>
        <v>공통</v>
      </c>
      <c r="C150" s="6" t="s">
        <v>28</v>
      </c>
      <c r="D150" s="82" t="str">
        <f>VLOOKUP($C150,table!$B:$D,2,FALSE)</f>
        <v>T_PSTN</v>
      </c>
      <c r="E150" s="14">
        <v>6</v>
      </c>
      <c r="F150" s="70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4" t="str">
        <f t="shared" si="3"/>
        <v xml:space="preserve">  , RGST_DT TIMESTAMP DEFAULT CURRENT_TIMESTAMP NOT NULL COMMENT '등록 일시'</v>
      </c>
    </row>
    <row r="151" spans="1:14" s="64" customFormat="1" x14ac:dyDescent="0.35">
      <c r="A151" s="45">
        <v>149</v>
      </c>
      <c r="B151" s="14" t="str">
        <f>VLOOKUP($C151,table!$B:$D,3,FALSE)</f>
        <v>공통</v>
      </c>
      <c r="C151" s="6" t="s">
        <v>28</v>
      </c>
      <c r="D151" s="82" t="str">
        <f>VLOOKUP($C151,table!$B:$D,2,FALSE)</f>
        <v>T_PSTN</v>
      </c>
      <c r="E151" s="14">
        <v>7</v>
      </c>
      <c r="F151" s="70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4" t="str">
        <f t="shared" si="3"/>
        <v xml:space="preserve">  , MODI_ID VARCHAR(32) NOT NULL COMMENT '수정 ID'</v>
      </c>
    </row>
    <row r="152" spans="1:14" s="64" customFormat="1" x14ac:dyDescent="0.35">
      <c r="A152" s="45">
        <v>150</v>
      </c>
      <c r="B152" s="14" t="str">
        <f>VLOOKUP($C152,table!$B:$D,3,FALSE)</f>
        <v>공통</v>
      </c>
      <c r="C152" s="6" t="s">
        <v>28</v>
      </c>
      <c r="D152" s="82" t="str">
        <f>VLOOKUP($C152,table!$B:$D,2,FALSE)</f>
        <v>T_PSTN</v>
      </c>
      <c r="E152" s="14">
        <v>8</v>
      </c>
      <c r="F152" s="70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4" t="str">
        <f t="shared" si="3"/>
        <v xml:space="preserve">  , MODI_DT TIMESTAMP DEFAULT CURRENT_TIMESTAMP NOT NULL COMMENT '수정 일시'</v>
      </c>
    </row>
    <row r="153" spans="1:14" s="63" customFormat="1" x14ac:dyDescent="0.35">
      <c r="A153" s="45">
        <v>151</v>
      </c>
      <c r="B153" s="81" t="str">
        <f>VLOOKUP($C153,table!$B:$D,3,FALSE)</f>
        <v>공통</v>
      </c>
      <c r="C153" s="55" t="s">
        <v>24</v>
      </c>
      <c r="D153" s="83" t="str">
        <f>VLOOKUP($C153,table!$B:$D,2,FALSE)</f>
        <v>T_USER</v>
      </c>
      <c r="E153" s="81">
        <v>1</v>
      </c>
      <c r="F153" s="69" t="s">
        <v>78</v>
      </c>
      <c r="G153" s="55" t="str">
        <f>VLOOKUP($F153,domain!$B:$D,2,FALSE)</f>
        <v>USER_ID</v>
      </c>
      <c r="H153" s="55" t="str">
        <f>VLOOKUP($F153,domain!$B:$D,3,FALSE)</f>
        <v>VARCHAR(32)</v>
      </c>
      <c r="I153" s="81" t="s">
        <v>30</v>
      </c>
      <c r="J153" s="55"/>
      <c r="K153" s="93">
        <v>1</v>
      </c>
      <c r="L153" s="55"/>
      <c r="M153" s="55"/>
      <c r="N153" s="63" t="str">
        <f t="shared" si="3"/>
        <v xml:space="preserve">    USER_ID VARCHAR(32) NOT NULL COMMENT '사용자 ID'</v>
      </c>
    </row>
    <row r="154" spans="1:14" s="63" customFormat="1" x14ac:dyDescent="0.35">
      <c r="A154" s="45">
        <v>152</v>
      </c>
      <c r="B154" s="81" t="str">
        <f>VLOOKUP($C154,table!$B:$D,3,FALSE)</f>
        <v>공통</v>
      </c>
      <c r="C154" s="55" t="s">
        <v>24</v>
      </c>
      <c r="D154" s="83" t="str">
        <f>VLOOKUP($C154,table!$B:$D,2,FALSE)</f>
        <v>T_USER</v>
      </c>
      <c r="E154" s="81">
        <v>2</v>
      </c>
      <c r="F154" s="69" t="s">
        <v>80</v>
      </c>
      <c r="G154" s="55" t="str">
        <f>VLOOKUP($F154,domain!$B:$D,2,FALSE)</f>
        <v>USER_NM</v>
      </c>
      <c r="H154" s="55" t="str">
        <f>VLOOKUP($F154,domain!$B:$D,3,FALSE)</f>
        <v>VARCHAR(100)</v>
      </c>
      <c r="I154" s="81" t="s">
        <v>173</v>
      </c>
      <c r="J154" s="55"/>
      <c r="K154" s="93"/>
      <c r="L154" s="55"/>
      <c r="M154" s="55"/>
      <c r="N154" s="63" t="str">
        <f t="shared" si="3"/>
        <v xml:space="preserve">  , USER_NM VARCHAR(100) NOT NULL COMMENT '사용자 명'</v>
      </c>
    </row>
    <row r="155" spans="1:14" s="63" customFormat="1" x14ac:dyDescent="0.35">
      <c r="A155" s="45">
        <v>153</v>
      </c>
      <c r="B155" s="81" t="str">
        <f>VLOOKUP($C155,table!$B:$D,3,FALSE)</f>
        <v>공통</v>
      </c>
      <c r="C155" s="55" t="s">
        <v>24</v>
      </c>
      <c r="D155" s="83" t="str">
        <f>VLOOKUP($C155,table!$B:$D,2,FALSE)</f>
        <v>T_USER</v>
      </c>
      <c r="E155" s="81">
        <v>3</v>
      </c>
      <c r="F155" s="69" t="s">
        <v>753</v>
      </c>
      <c r="G155" s="55" t="str">
        <f>VLOOKUP($F155,domain!$B:$D,2,FALSE)</f>
        <v>PASSWORD</v>
      </c>
      <c r="H155" s="55" t="str">
        <f>VLOOKUP($F155,domain!$B:$D,3,FALSE)</f>
        <v>VARCHAR(256)</v>
      </c>
      <c r="I155" s="81" t="s">
        <v>173</v>
      </c>
      <c r="J155" s="55"/>
      <c r="K155" s="93"/>
      <c r="L155" s="55"/>
      <c r="M155" s="55"/>
      <c r="N155" s="63" t="str">
        <f t="shared" si="3"/>
        <v xml:space="preserve">  , PASSWORD VARCHAR(256) NOT NULL COMMENT '비밀번호'</v>
      </c>
    </row>
    <row r="156" spans="1:14" s="63" customFormat="1" x14ac:dyDescent="0.35">
      <c r="A156" s="45">
        <v>154</v>
      </c>
      <c r="B156" s="81" t="str">
        <f>VLOOKUP($C156,table!$B:$D,3,FALSE)</f>
        <v>공통</v>
      </c>
      <c r="C156" s="55" t="s">
        <v>24</v>
      </c>
      <c r="D156" s="83" t="str">
        <f>VLOOKUP($C156,table!$B:$D,2,FALSE)</f>
        <v>T_USER</v>
      </c>
      <c r="E156" s="81">
        <v>3</v>
      </c>
      <c r="F156" s="69" t="s">
        <v>1097</v>
      </c>
      <c r="G156" s="55" t="str">
        <f>VLOOKUP($F156,domain!$B:$D,2,FALSE)</f>
        <v>EMAIL</v>
      </c>
      <c r="H156" s="55" t="str">
        <f>VLOOKUP($F156,domain!$B:$D,3,FALSE)</f>
        <v>VARCHAR(256)</v>
      </c>
      <c r="I156" s="81" t="s">
        <v>173</v>
      </c>
      <c r="J156" s="55"/>
      <c r="K156" s="93"/>
      <c r="L156" s="55"/>
      <c r="M156" s="55"/>
      <c r="N156" s="63" t="str">
        <f t="shared" si="3"/>
        <v xml:space="preserve">  , EMAIL VARCHAR(256) NOT NULL COMMENT '이메일'</v>
      </c>
    </row>
    <row r="157" spans="1:14" s="63" customFormat="1" x14ac:dyDescent="0.35">
      <c r="A157" s="45">
        <v>155</v>
      </c>
      <c r="B157" s="81" t="str">
        <f>VLOOKUP($C157,table!$B:$D,3,FALSE)</f>
        <v>공통</v>
      </c>
      <c r="C157" s="55" t="s">
        <v>24</v>
      </c>
      <c r="D157" s="83" t="str">
        <f>VLOOKUP($C157,table!$B:$D,2,FALSE)</f>
        <v>T_USER</v>
      </c>
      <c r="E157" s="81">
        <v>3</v>
      </c>
      <c r="F157" s="69" t="s">
        <v>1098</v>
      </c>
      <c r="G157" s="55" t="str">
        <f>VLOOKUP($F157,domain!$B:$D,2,FALSE)</f>
        <v>PHONE</v>
      </c>
      <c r="H157" s="55" t="str">
        <f>VLOOKUP($F157,domain!$B:$D,3,FALSE)</f>
        <v>VARCHAR(16)</v>
      </c>
      <c r="I157" s="81" t="s">
        <v>173</v>
      </c>
      <c r="J157" s="55"/>
      <c r="K157" s="93"/>
      <c r="L157" s="55"/>
      <c r="M157" s="55"/>
      <c r="N157" s="63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3" customFormat="1" x14ac:dyDescent="0.35">
      <c r="A158" s="45">
        <v>156</v>
      </c>
      <c r="B158" s="81" t="str">
        <f>VLOOKUP($C158,table!$B:$D,3,FALSE)</f>
        <v>공통</v>
      </c>
      <c r="C158" s="55" t="s">
        <v>24</v>
      </c>
      <c r="D158" s="83" t="str">
        <f>VLOOKUP($C158,table!$B:$D,2,FALSE)</f>
        <v>T_USER</v>
      </c>
      <c r="E158" s="81">
        <v>4</v>
      </c>
      <c r="F158" s="69" t="s">
        <v>101</v>
      </c>
      <c r="G158" s="55" t="str">
        <f>VLOOKUP($F158,domain!$B:$D,2,FALSE)</f>
        <v>PSTN_CODE</v>
      </c>
      <c r="H158" s="55" t="str">
        <f>VLOOKUP($F158,domain!$B:$D,3,FALSE)</f>
        <v>VARCHAR(16)</v>
      </c>
      <c r="I158" s="81" t="s">
        <v>29</v>
      </c>
      <c r="J158" s="55"/>
      <c r="K158" s="93"/>
      <c r="L158" s="55"/>
      <c r="M158" s="55"/>
      <c r="N158" s="63" t="str">
        <f t="shared" si="3"/>
        <v xml:space="preserve">  , PSTN_CODE VARCHAR(16) COMMENT '직위 코드'</v>
      </c>
    </row>
    <row r="159" spans="1:14" s="63" customFormat="1" x14ac:dyDescent="0.35">
      <c r="A159" s="45">
        <v>157</v>
      </c>
      <c r="B159" s="81" t="str">
        <f>VLOOKUP($C159,table!$B:$D,3,FALSE)</f>
        <v>공통</v>
      </c>
      <c r="C159" s="55" t="s">
        <v>24</v>
      </c>
      <c r="D159" s="83" t="str">
        <f>VLOOKUP($C159,table!$B:$D,2,FALSE)</f>
        <v>T_USER</v>
      </c>
      <c r="E159" s="81">
        <v>5</v>
      </c>
      <c r="F159" s="69" t="s">
        <v>73</v>
      </c>
      <c r="G159" s="55" t="str">
        <f>VLOOKUP($F159,domain!$B:$D,2,FALSE)</f>
        <v>DEPT_CODE</v>
      </c>
      <c r="H159" s="55" t="str">
        <f>VLOOKUP($F159,domain!$B:$D,3,FALSE)</f>
        <v>VARCHAR(16)</v>
      </c>
      <c r="I159" s="81" t="s">
        <v>29</v>
      </c>
      <c r="J159" s="55"/>
      <c r="K159" s="93"/>
      <c r="L159" s="55"/>
      <c r="M159" s="55"/>
      <c r="N159" s="63" t="str">
        <f t="shared" si="3"/>
        <v xml:space="preserve">  , DEPT_CODE VARCHAR(16) COMMENT '부서 코드'</v>
      </c>
    </row>
    <row r="160" spans="1:14" s="63" customFormat="1" x14ac:dyDescent="0.35">
      <c r="A160" s="45">
        <v>158</v>
      </c>
      <c r="B160" s="81" t="str">
        <f>VLOOKUP($C160,table!$B:$D,3,FALSE)</f>
        <v>공통</v>
      </c>
      <c r="C160" s="55" t="s">
        <v>24</v>
      </c>
      <c r="D160" s="83" t="str">
        <f>VLOOKUP($C160,table!$B:$D,2,FALSE)</f>
        <v>T_USER</v>
      </c>
      <c r="E160" s="81">
        <v>6</v>
      </c>
      <c r="F160" s="69" t="s">
        <v>69</v>
      </c>
      <c r="G160" s="55" t="str">
        <f>VLOOKUP($F160,domain!$B:$D,2,FALSE)</f>
        <v>HDEPT_CODE</v>
      </c>
      <c r="H160" s="55" t="str">
        <f>VLOOKUP($F160,domain!$B:$D,3,FALSE)</f>
        <v>VARCHAR(16)</v>
      </c>
      <c r="I160" s="81" t="s">
        <v>29</v>
      </c>
      <c r="J160" s="55"/>
      <c r="K160" s="93"/>
      <c r="L160" s="55"/>
      <c r="M160" s="55"/>
      <c r="N160" s="63" t="str">
        <f t="shared" si="3"/>
        <v xml:space="preserve">  , HDEPT_CODE VARCHAR(16) COMMENT '본부 코드'</v>
      </c>
    </row>
    <row r="161" spans="1:14" s="63" customFormat="1" x14ac:dyDescent="0.35">
      <c r="A161" s="45">
        <v>159</v>
      </c>
      <c r="B161" s="81" t="str">
        <f>VLOOKUP($C161,table!$B:$D,3,FALSE)</f>
        <v>공통</v>
      </c>
      <c r="C161" s="55" t="s">
        <v>24</v>
      </c>
      <c r="D161" s="83" t="str">
        <f>VLOOKUP($C161,table!$B:$D,2,FALSE)</f>
        <v>T_USER</v>
      </c>
      <c r="E161" s="81">
        <v>7</v>
      </c>
      <c r="F161" s="69" t="s">
        <v>43</v>
      </c>
      <c r="G161" s="55" t="str">
        <f>VLOOKUP($F161,domain!$B:$D,2,FALSE)</f>
        <v>ADOF_DEPT_CODE</v>
      </c>
      <c r="H161" s="55" t="str">
        <f>VLOOKUP($F161,domain!$B:$D,3,FALSE)</f>
        <v>VARCHAR(16)</v>
      </c>
      <c r="I161" s="81" t="s">
        <v>29</v>
      </c>
      <c r="J161" s="55"/>
      <c r="K161" s="93"/>
      <c r="L161" s="55"/>
      <c r="M161" s="55"/>
      <c r="N161" s="63" t="str">
        <f t="shared" si="3"/>
        <v xml:space="preserve">  , ADOF_DEPT_CODE VARCHAR(16) COMMENT '겸직 부서 코드'</v>
      </c>
    </row>
    <row r="162" spans="1:14" s="63" customFormat="1" x14ac:dyDescent="0.35">
      <c r="A162" s="45">
        <v>160</v>
      </c>
      <c r="B162" s="81" t="str">
        <f>VLOOKUP($C162,table!$B:$D,3,FALSE)</f>
        <v>공통</v>
      </c>
      <c r="C162" s="55" t="s">
        <v>24</v>
      </c>
      <c r="D162" s="83" t="str">
        <f>VLOOKUP($C162,table!$B:$D,2,FALSE)</f>
        <v>T_USER</v>
      </c>
      <c r="E162" s="81">
        <v>8</v>
      </c>
      <c r="F162" s="69" t="s">
        <v>111</v>
      </c>
      <c r="G162" s="55" t="str">
        <f>VLOOKUP($F162,domain!$B:$D,2,FALSE)</f>
        <v>COMPANY_CODE</v>
      </c>
      <c r="H162" s="55" t="str">
        <f>VLOOKUP($F162,domain!$B:$D,3,FALSE)</f>
        <v>VARCHAR(16)</v>
      </c>
      <c r="I162" s="81" t="s">
        <v>29</v>
      </c>
      <c r="J162" s="55"/>
      <c r="K162" s="93"/>
      <c r="L162" s="55"/>
      <c r="M162" s="55"/>
      <c r="N162" s="63" t="str">
        <f t="shared" si="3"/>
        <v xml:space="preserve">  , COMPANY_CODE VARCHAR(16) COMMENT '회사 코드'</v>
      </c>
    </row>
    <row r="163" spans="1:14" s="63" customFormat="1" x14ac:dyDescent="0.35">
      <c r="A163" s="45">
        <v>161</v>
      </c>
      <c r="B163" s="81" t="str">
        <f>VLOOKUP($C163,table!$B:$D,3,FALSE)</f>
        <v>공통</v>
      </c>
      <c r="C163" s="55" t="s">
        <v>24</v>
      </c>
      <c r="D163" s="83" t="str">
        <f>VLOOKUP($C163,table!$B:$D,2,FALSE)</f>
        <v>T_USER</v>
      </c>
      <c r="E163" s="81">
        <v>9</v>
      </c>
      <c r="F163" s="69" t="s">
        <v>149</v>
      </c>
      <c r="G163" s="55" t="str">
        <f>VLOOKUP($F163,domain!$B:$D,2,FALSE)</f>
        <v>DUTY_SE</v>
      </c>
      <c r="H163" s="55" t="str">
        <f>VLOOKUP($F163,domain!$B:$D,3,FALSE)</f>
        <v>VARCHAR(32)</v>
      </c>
      <c r="I163" s="81" t="s">
        <v>29</v>
      </c>
      <c r="J163" s="55"/>
      <c r="K163" s="93"/>
      <c r="L163" s="55"/>
      <c r="M163" s="55"/>
      <c r="N163" s="63" t="str">
        <f t="shared" si="3"/>
        <v xml:space="preserve">  , DUTY_SE VARCHAR(32) COMMENT '직책 구분'</v>
      </c>
    </row>
    <row r="164" spans="1:14" s="63" customFormat="1" x14ac:dyDescent="0.35">
      <c r="A164" s="45">
        <v>162</v>
      </c>
      <c r="B164" s="81" t="str">
        <f>VLOOKUP($C164,table!$B:$D,3,FALSE)</f>
        <v>공통</v>
      </c>
      <c r="C164" s="55" t="s">
        <v>24</v>
      </c>
      <c r="D164" s="83" t="str">
        <f>VLOOKUP($C164,table!$B:$D,2,FALSE)</f>
        <v>T_USER</v>
      </c>
      <c r="E164" s="81">
        <v>10</v>
      </c>
      <c r="F164" s="69" t="s">
        <v>151</v>
      </c>
      <c r="G164" s="55" t="str">
        <f>VLOOKUP($F164,domain!$B:$D,2,FALSE)</f>
        <v>LAST_LOG_DT</v>
      </c>
      <c r="H164" s="55" t="str">
        <f>VLOOKUP($F164,domain!$B:$D,3,FALSE)</f>
        <v>TIMESTAMP</v>
      </c>
      <c r="I164" s="81" t="s">
        <v>29</v>
      </c>
      <c r="J164" s="55"/>
      <c r="K164" s="93"/>
      <c r="L164" s="55"/>
      <c r="M164" s="55"/>
      <c r="N164" s="63" t="str">
        <f t="shared" si="3"/>
        <v xml:space="preserve">  , LAST_LOG_DT TIMESTAMP COMMENT '마지막 로그 일시'</v>
      </c>
    </row>
    <row r="165" spans="1:14" s="63" customFormat="1" x14ac:dyDescent="0.35">
      <c r="A165" s="45">
        <v>163</v>
      </c>
      <c r="B165" s="81" t="str">
        <f>VLOOKUP($C165,table!$B:$D,3,FALSE)</f>
        <v>공통</v>
      </c>
      <c r="C165" s="55" t="s">
        <v>24</v>
      </c>
      <c r="D165" s="83" t="str">
        <f>VLOOKUP($C165,table!$B:$D,2,FALSE)</f>
        <v>T_USER</v>
      </c>
      <c r="E165" s="81">
        <v>11</v>
      </c>
      <c r="F165" s="69" t="s">
        <v>90</v>
      </c>
      <c r="G165" s="55" t="str">
        <f>VLOOKUP($F165,domain!$B:$D,2,FALSE)</f>
        <v>START_DT</v>
      </c>
      <c r="H165" s="55" t="str">
        <f>VLOOKUP($F165,domain!$B:$D,3,FALSE)</f>
        <v>TIMESTAMP</v>
      </c>
      <c r="I165" s="81" t="s">
        <v>29</v>
      </c>
      <c r="J165" s="55"/>
      <c r="K165" s="93"/>
      <c r="L165" s="55"/>
      <c r="M165" s="55"/>
      <c r="N165" s="63" t="str">
        <f t="shared" si="3"/>
        <v xml:space="preserve">  , START_DT TIMESTAMP COMMENT '시작 일시'</v>
      </c>
    </row>
    <row r="166" spans="1:14" s="63" customFormat="1" x14ac:dyDescent="0.35">
      <c r="A166" s="45">
        <v>164</v>
      </c>
      <c r="B166" s="81" t="str">
        <f>VLOOKUP($C166,table!$B:$D,3,FALSE)</f>
        <v>공통</v>
      </c>
      <c r="C166" s="55" t="s">
        <v>24</v>
      </c>
      <c r="D166" s="83" t="str">
        <f>VLOOKUP($C166,table!$B:$D,2,FALSE)</f>
        <v>T_USER</v>
      </c>
      <c r="E166" s="81">
        <v>12</v>
      </c>
      <c r="F166" s="69" t="s">
        <v>97</v>
      </c>
      <c r="G166" s="55" t="str">
        <f>VLOOKUP($F166,domain!$B:$D,2,FALSE)</f>
        <v>END_DT</v>
      </c>
      <c r="H166" s="55" t="str">
        <f>VLOOKUP($F166,domain!$B:$D,3,FALSE)</f>
        <v>TIMESTAMP</v>
      </c>
      <c r="I166" s="81" t="s">
        <v>29</v>
      </c>
      <c r="J166" s="55"/>
      <c r="K166" s="93"/>
      <c r="L166" s="55"/>
      <c r="M166" s="55"/>
      <c r="N166" s="63" t="str">
        <f t="shared" si="3"/>
        <v xml:space="preserve">  , END_DT TIMESTAMP COMMENT '종료 일시'</v>
      </c>
    </row>
    <row r="167" spans="1:14" s="63" customFormat="1" x14ac:dyDescent="0.35">
      <c r="A167" s="45">
        <v>165</v>
      </c>
      <c r="B167" s="81" t="str">
        <f>VLOOKUP($C167,table!$B:$D,3,FALSE)</f>
        <v>공통</v>
      </c>
      <c r="C167" s="55" t="s">
        <v>24</v>
      </c>
      <c r="D167" s="83" t="str">
        <f>VLOOKUP($C167,table!$B:$D,2,FALSE)</f>
        <v>T_USER</v>
      </c>
      <c r="E167" s="81">
        <v>13</v>
      </c>
      <c r="F167" s="69" t="s">
        <v>712</v>
      </c>
      <c r="G167" s="55" t="str">
        <f>VLOOKUP($F167,domain!$B:$D,2,FALSE)</f>
        <v>DT_LIMIT_YN</v>
      </c>
      <c r="H167" s="55" t="str">
        <f>VLOOKUP($F167,domain!$B:$D,3,FALSE)</f>
        <v>VARCHAR(1)</v>
      </c>
      <c r="I167" s="81" t="s">
        <v>29</v>
      </c>
      <c r="J167" s="55"/>
      <c r="K167" s="93"/>
      <c r="L167" s="55" t="s">
        <v>714</v>
      </c>
      <c r="M167" s="55"/>
      <c r="N167" s="63" t="str">
        <f t="shared" si="3"/>
        <v xml:space="preserve">  , DT_LIMIT_YN VARCHAR(1) COMMENT '사용기한 적용 여부 사용기한 적용 여부(Y/N)'</v>
      </c>
    </row>
    <row r="168" spans="1:14" s="63" customFormat="1" x14ac:dyDescent="0.35">
      <c r="A168" s="45">
        <v>166</v>
      </c>
      <c r="B168" s="81" t="str">
        <f>VLOOKUP($C168,table!$B:$D,3,FALSE)</f>
        <v>공통</v>
      </c>
      <c r="C168" s="55" t="s">
        <v>24</v>
      </c>
      <c r="D168" s="83" t="str">
        <f>VLOOKUP($C168,table!$B:$D,2,FALSE)</f>
        <v>T_USER</v>
      </c>
      <c r="E168" s="81">
        <v>14</v>
      </c>
      <c r="F168" s="69" t="s">
        <v>448</v>
      </c>
      <c r="G168" s="55" t="str">
        <f>VLOOKUP($F168,domain!$B:$D,2,FALSE)</f>
        <v>FILE_URL</v>
      </c>
      <c r="H168" s="55" t="str">
        <f>VLOOKUP($F168,domain!$B:$D,3,FALSE)</f>
        <v>VARCHAR(256)</v>
      </c>
      <c r="I168" s="81" t="s">
        <v>29</v>
      </c>
      <c r="J168" s="55"/>
      <c r="K168" s="93"/>
      <c r="L168" s="55" t="s">
        <v>370</v>
      </c>
      <c r="M168" s="55"/>
      <c r="N168" s="63" t="str">
        <f t="shared" si="3"/>
        <v xml:space="preserve">  , FILE_URL VARCHAR(256) COMMENT '파일 URL 사진 파일'</v>
      </c>
    </row>
    <row r="169" spans="1:14" s="63" customFormat="1" x14ac:dyDescent="0.35">
      <c r="A169" s="45">
        <v>167</v>
      </c>
      <c r="B169" s="81" t="str">
        <f>VLOOKUP($C169,table!$B:$D,3,FALSE)</f>
        <v>공통</v>
      </c>
      <c r="C169" s="55" t="s">
        <v>24</v>
      </c>
      <c r="D169" s="83" t="str">
        <f>VLOOKUP($C169,table!$B:$D,2,FALSE)</f>
        <v>T_USER</v>
      </c>
      <c r="E169" s="81">
        <v>15</v>
      </c>
      <c r="F169" s="69" t="s">
        <v>450</v>
      </c>
      <c r="G169" s="55" t="str">
        <f>VLOOKUP($F169,domain!$B:$D,2,FALSE)</f>
        <v>MGR_SYS_ENV</v>
      </c>
      <c r="H169" s="55" t="str">
        <f>VLOOKUP($F169,domain!$B:$D,3,FALSE)</f>
        <v>JSON</v>
      </c>
      <c r="I169" s="81" t="s">
        <v>29</v>
      </c>
      <c r="J169" s="55"/>
      <c r="K169" s="93"/>
      <c r="L169" s="55"/>
      <c r="M169" s="55"/>
      <c r="N169" s="63" t="str">
        <f t="shared" si="3"/>
        <v xml:space="preserve">  , MGR_SYS_ENV JSON COMMENT '관리자 시스템 환경'</v>
      </c>
    </row>
    <row r="170" spans="1:14" s="63" customFormat="1" x14ac:dyDescent="0.35">
      <c r="A170" s="45">
        <v>168</v>
      </c>
      <c r="B170" s="81" t="str">
        <f>VLOOKUP($C170,table!$B:$D,3,FALSE)</f>
        <v>공통</v>
      </c>
      <c r="C170" s="55" t="s">
        <v>24</v>
      </c>
      <c r="D170" s="83" t="str">
        <f>VLOOKUP($C170,table!$B:$D,2,FALSE)</f>
        <v>T_USER</v>
      </c>
      <c r="E170" s="81">
        <v>16</v>
      </c>
      <c r="F170" s="69" t="s">
        <v>431</v>
      </c>
      <c r="G170" s="55" t="str">
        <f>VLOOKUP($F170,domain!$B:$D,2,FALSE)</f>
        <v>USER_SYS_HOME</v>
      </c>
      <c r="H170" s="55" t="str">
        <f>VLOOKUP($F170,domain!$B:$D,3,FALSE)</f>
        <v>VARCHAR(32)</v>
      </c>
      <c r="I170" s="81" t="s">
        <v>29</v>
      </c>
      <c r="J170" s="55"/>
      <c r="K170" s="93"/>
      <c r="L170" s="55"/>
      <c r="M170" s="55"/>
      <c r="N170" s="63" t="str">
        <f t="shared" si="3"/>
        <v xml:space="preserve">  , USER_SYS_HOME VARCHAR(32) COMMENT '사용자 시스템 홈'</v>
      </c>
    </row>
    <row r="171" spans="1:14" s="63" customFormat="1" x14ac:dyDescent="0.35">
      <c r="A171" s="45">
        <v>169</v>
      </c>
      <c r="B171" s="81" t="str">
        <f>VLOOKUP($C171,table!$B:$D,3,FALSE)</f>
        <v>공통</v>
      </c>
      <c r="C171" s="55" t="s">
        <v>24</v>
      </c>
      <c r="D171" s="83" t="str">
        <f>VLOOKUP($C171,table!$B:$D,2,FALSE)</f>
        <v>T_USER</v>
      </c>
      <c r="E171" s="81">
        <v>17</v>
      </c>
      <c r="F171" s="84" t="s">
        <v>432</v>
      </c>
      <c r="G171" s="55" t="str">
        <f>VLOOKUP($F171,domain!$B:$D,2,FALSE)</f>
        <v>USER_SYS_ENV</v>
      </c>
      <c r="H171" s="55" t="str">
        <f>VLOOKUP($F171,domain!$B:$D,3,FALSE)</f>
        <v>JSON</v>
      </c>
      <c r="I171" s="81" t="s">
        <v>29</v>
      </c>
      <c r="J171" s="55"/>
      <c r="K171" s="93"/>
      <c r="L171" s="55"/>
      <c r="M171" s="55"/>
      <c r="N171" s="63" t="str">
        <f t="shared" si="3"/>
        <v xml:space="preserve">  , USER_SYS_ENV JSON COMMENT '사용자 시스템 환경'</v>
      </c>
    </row>
    <row r="172" spans="1:14" s="63" customFormat="1" x14ac:dyDescent="0.35">
      <c r="A172" s="45">
        <v>170</v>
      </c>
      <c r="B172" s="81" t="str">
        <f>VLOOKUP($C172,table!$B:$D,3,FALSE)</f>
        <v>공통</v>
      </c>
      <c r="C172" s="55" t="s">
        <v>24</v>
      </c>
      <c r="D172" s="83" t="str">
        <f>VLOOKUP($C172,table!$B:$D,2,FALSE)</f>
        <v>T_USER</v>
      </c>
      <c r="E172" s="81">
        <v>18</v>
      </c>
      <c r="F172" s="69" t="s">
        <v>437</v>
      </c>
      <c r="G172" s="55" t="str">
        <f>VLOOKUP($F172,domain!$B:$D,2,FALSE)</f>
        <v>BF_DEPT_CODE</v>
      </c>
      <c r="H172" s="55" t="str">
        <f>VLOOKUP($F172,domain!$B:$D,3,FALSE)</f>
        <v>VARCHAR(16)</v>
      </c>
      <c r="I172" s="81" t="s">
        <v>29</v>
      </c>
      <c r="J172" s="55"/>
      <c r="K172" s="93"/>
      <c r="L172" s="55"/>
      <c r="M172" s="55"/>
      <c r="N172" s="63" t="str">
        <f t="shared" si="3"/>
        <v xml:space="preserve">  , BF_DEPT_CODE VARCHAR(16) COMMENT '이전 부서 코드'</v>
      </c>
    </row>
    <row r="173" spans="1:14" s="63" customFormat="1" x14ac:dyDescent="0.35">
      <c r="A173" s="45">
        <v>171</v>
      </c>
      <c r="B173" s="81" t="str">
        <f>VLOOKUP($C173,table!$B:$D,3,FALSE)</f>
        <v>공통</v>
      </c>
      <c r="C173" s="55" t="s">
        <v>24</v>
      </c>
      <c r="D173" s="83" t="str">
        <f>VLOOKUP($C173,table!$B:$D,2,FALSE)</f>
        <v>T_USER</v>
      </c>
      <c r="E173" s="81">
        <v>19</v>
      </c>
      <c r="F173" s="69" t="s">
        <v>422</v>
      </c>
      <c r="G173" s="55" t="str">
        <f>VLOOKUP($F173,domain!$B:$D,2,FALSE)</f>
        <v>DEPT_UPDT_DT</v>
      </c>
      <c r="H173" s="55" t="str">
        <f>VLOOKUP($F173,domain!$B:$D,3,FALSE)</f>
        <v>TIMESTAMP</v>
      </c>
      <c r="I173" s="81" t="s">
        <v>29</v>
      </c>
      <c r="J173" s="55"/>
      <c r="K173" s="93"/>
      <c r="L173" s="55"/>
      <c r="M173" s="55"/>
      <c r="N173" s="63" t="str">
        <f t="shared" si="3"/>
        <v xml:space="preserve">  , DEPT_UPDT_DT TIMESTAMP COMMENT '부서 변경 일시'</v>
      </c>
    </row>
    <row r="174" spans="1:14" s="63" customFormat="1" x14ac:dyDescent="0.35">
      <c r="A174" s="45">
        <v>172</v>
      </c>
      <c r="B174" s="81" t="str">
        <f>VLOOKUP($C174,table!$B:$D,3,FALSE)</f>
        <v>공통</v>
      </c>
      <c r="C174" s="55" t="s">
        <v>24</v>
      </c>
      <c r="D174" s="83" t="str">
        <f>VLOOKUP($C174,table!$B:$D,2,FALSE)</f>
        <v>T_USER</v>
      </c>
      <c r="E174" s="81">
        <v>20</v>
      </c>
      <c r="F174" s="69" t="s">
        <v>75</v>
      </c>
      <c r="G174" s="55" t="str">
        <f>VLOOKUP($F174,domain!$B:$D,2,FALSE)</f>
        <v>USE_YN</v>
      </c>
      <c r="H174" s="55" t="str">
        <f>VLOOKUP($F174,domain!$B:$D,3,FALSE)</f>
        <v>VARCHAR(1)</v>
      </c>
      <c r="I174" s="81" t="s">
        <v>29</v>
      </c>
      <c r="J174" s="55" t="s">
        <v>153</v>
      </c>
      <c r="K174" s="93"/>
      <c r="L174" s="55"/>
      <c r="M174" s="55"/>
      <c r="N174" s="63" t="str">
        <f t="shared" si="3"/>
        <v xml:space="preserve">  , USE_YN VARCHAR(1) DEFAULT 'N' COMMENT '사용 여부'</v>
      </c>
    </row>
    <row r="175" spans="1:14" s="63" customFormat="1" x14ac:dyDescent="0.35">
      <c r="A175" s="45">
        <v>173</v>
      </c>
      <c r="B175" s="81" t="str">
        <f>VLOOKUP($C175,table!$B:$D,3,FALSE)</f>
        <v>공통</v>
      </c>
      <c r="C175" s="55" t="s">
        <v>24</v>
      </c>
      <c r="D175" s="83" t="str">
        <f>VLOOKUP($C175,table!$B:$D,2,FALSE)</f>
        <v>T_USER</v>
      </c>
      <c r="E175" s="81">
        <v>21</v>
      </c>
      <c r="F175" s="69" t="s">
        <v>760</v>
      </c>
      <c r="G175" s="55" t="str">
        <f>VLOOKUP($F175,domain!$B:$D,2,FALSE)</f>
        <v>PASS_INIT</v>
      </c>
      <c r="H175" s="55" t="str">
        <f>VLOOKUP($F175,domain!$B:$D,3,FALSE)</f>
        <v>VARCHAR(1)</v>
      </c>
      <c r="I175" s="81" t="s">
        <v>29</v>
      </c>
      <c r="J175" s="55" t="s">
        <v>761</v>
      </c>
      <c r="K175" s="93"/>
      <c r="L175" s="55"/>
      <c r="M175" s="55"/>
      <c r="N175" s="63" t="str">
        <f t="shared" si="3"/>
        <v xml:space="preserve">  , PASS_INIT VARCHAR(1) DEFAULT 'Y' COMMENT '비밀번호 초기화'</v>
      </c>
    </row>
    <row r="176" spans="1:14" s="63" customFormat="1" x14ac:dyDescent="0.35">
      <c r="A176" s="45">
        <v>174</v>
      </c>
      <c r="B176" s="81" t="str">
        <f>VLOOKUP($C176,table!$B:$D,3,FALSE)</f>
        <v>공통</v>
      </c>
      <c r="C176" s="55" t="s">
        <v>24</v>
      </c>
      <c r="D176" s="83" t="str">
        <f>VLOOKUP($C176,table!$B:$D,2,FALSE)</f>
        <v>T_USER</v>
      </c>
      <c r="E176" s="81">
        <v>22</v>
      </c>
      <c r="F176" s="69" t="s">
        <v>754</v>
      </c>
      <c r="G176" s="55" t="str">
        <f>VLOOKUP($F176,domain!$B:$D,2,FALSE)</f>
        <v>PASS_ERROR</v>
      </c>
      <c r="H176" s="55" t="str">
        <f>VLOOKUP($F176,domain!$B:$D,3,FALSE)</f>
        <v>NUMERIC(1,0)</v>
      </c>
      <c r="I176" s="81" t="s">
        <v>173</v>
      </c>
      <c r="J176" s="55" t="s">
        <v>755</v>
      </c>
      <c r="K176" s="93"/>
      <c r="L176" s="55"/>
      <c r="M176" s="55"/>
      <c r="N176" s="63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3" customFormat="1" x14ac:dyDescent="0.35">
      <c r="A177" s="45">
        <v>175</v>
      </c>
      <c r="B177" s="81" t="str">
        <f>VLOOKUP($C177,table!$B:$D,3,FALSE)</f>
        <v>공통</v>
      </c>
      <c r="C177" s="55" t="s">
        <v>24</v>
      </c>
      <c r="D177" s="83" t="str">
        <f>VLOOKUP($C177,table!$B:$D,2,FALSE)</f>
        <v>T_USER</v>
      </c>
      <c r="E177" s="81">
        <v>23</v>
      </c>
      <c r="F177" s="69" t="s">
        <v>86</v>
      </c>
      <c r="G177" s="55" t="str">
        <f>VLOOKUP($F177,domain!$B:$D,2,FALSE)</f>
        <v>MODI_SE</v>
      </c>
      <c r="H177" s="55" t="str">
        <f>VLOOKUP($F177,domain!$B:$D,3,FALSE)</f>
        <v>VARCHAR(32)</v>
      </c>
      <c r="I177" s="81" t="s">
        <v>29</v>
      </c>
      <c r="J177" s="55"/>
      <c r="K177" s="93"/>
      <c r="L177" s="55" t="s">
        <v>460</v>
      </c>
      <c r="M177" s="55"/>
      <c r="N177" s="63" t="str">
        <f t="shared" si="5"/>
        <v xml:space="preserve">  , MODI_SE VARCHAR(32) COMMENT '수정 구분 I: 등록 / U: 수정 / D: 삭제 / C: 완료 / R: 삭제완료'</v>
      </c>
    </row>
    <row r="178" spans="1:15" s="63" customFormat="1" x14ac:dyDescent="0.35">
      <c r="A178" s="45">
        <v>176</v>
      </c>
      <c r="B178" s="81" t="str">
        <f>VLOOKUP($C178,table!$B:$D,3,FALSE)</f>
        <v>공통</v>
      </c>
      <c r="C178" s="55" t="s">
        <v>24</v>
      </c>
      <c r="D178" s="83" t="str">
        <f>VLOOKUP($C178,table!$B:$D,2,FALSE)</f>
        <v>T_USER</v>
      </c>
      <c r="E178" s="81">
        <v>24</v>
      </c>
      <c r="F178" s="69" t="s">
        <v>57</v>
      </c>
      <c r="G178" s="55" t="str">
        <f>VLOOKUP($F178,domain!$B:$D,2,FALSE)</f>
        <v>RGST_ID</v>
      </c>
      <c r="H178" s="55" t="str">
        <f>VLOOKUP($F178,domain!$B:$D,3,FALSE)</f>
        <v>VARCHAR(32)</v>
      </c>
      <c r="I178" s="81" t="s">
        <v>30</v>
      </c>
      <c r="J178" s="55"/>
      <c r="K178" s="93"/>
      <c r="L178" s="55"/>
      <c r="M178" s="55"/>
      <c r="N178" s="63" t="str">
        <f t="shared" si="5"/>
        <v xml:space="preserve">  , RGST_ID VARCHAR(32) NOT NULL COMMENT '등록 ID'</v>
      </c>
    </row>
    <row r="179" spans="1:15" s="63" customFormat="1" x14ac:dyDescent="0.35">
      <c r="A179" s="45">
        <v>177</v>
      </c>
      <c r="B179" s="81" t="str">
        <f>VLOOKUP($C179,table!$B:$D,3,FALSE)</f>
        <v>공통</v>
      </c>
      <c r="C179" s="55" t="s">
        <v>24</v>
      </c>
      <c r="D179" s="83" t="str">
        <f>VLOOKUP($C179,table!$B:$D,2,FALSE)</f>
        <v>T_USER</v>
      </c>
      <c r="E179" s="81">
        <v>25</v>
      </c>
      <c r="F179" s="69" t="s">
        <v>379</v>
      </c>
      <c r="G179" s="55" t="str">
        <f>VLOOKUP($F179,domain!$B:$D,2,FALSE)</f>
        <v>RGST_DT</v>
      </c>
      <c r="H179" s="55" t="str">
        <f>VLOOKUP($F179,domain!$B:$D,3,FALSE)</f>
        <v>TIMESTAMP</v>
      </c>
      <c r="I179" s="81" t="s">
        <v>30</v>
      </c>
      <c r="J179" s="55" t="s">
        <v>155</v>
      </c>
      <c r="K179" s="93"/>
      <c r="L179" s="55"/>
      <c r="M179" s="55"/>
      <c r="N179" s="63" t="str">
        <f t="shared" si="5"/>
        <v xml:space="preserve">  , RGST_DT TIMESTAMP DEFAULT CURRENT_TIMESTAMP NOT NULL COMMENT '등록 일시'</v>
      </c>
    </row>
    <row r="180" spans="1:15" s="63" customFormat="1" x14ac:dyDescent="0.35">
      <c r="A180" s="45">
        <v>178</v>
      </c>
      <c r="B180" s="81" t="str">
        <f>VLOOKUP($C180,table!$B:$D,3,FALSE)</f>
        <v>공통</v>
      </c>
      <c r="C180" s="55" t="s">
        <v>24</v>
      </c>
      <c r="D180" s="83" t="str">
        <f>VLOOKUP($C180,table!$B:$D,2,FALSE)</f>
        <v>T_USER</v>
      </c>
      <c r="E180" s="81">
        <v>26</v>
      </c>
      <c r="F180" s="69" t="s">
        <v>84</v>
      </c>
      <c r="G180" s="55" t="str">
        <f>VLOOKUP($F180,domain!$B:$D,2,FALSE)</f>
        <v>MODI_ID</v>
      </c>
      <c r="H180" s="55" t="str">
        <f>VLOOKUP($F180,domain!$B:$D,3,FALSE)</f>
        <v>VARCHAR(32)</v>
      </c>
      <c r="I180" s="81" t="s">
        <v>30</v>
      </c>
      <c r="J180" s="55"/>
      <c r="K180" s="93"/>
      <c r="L180" s="55"/>
      <c r="M180" s="55"/>
      <c r="N180" s="63" t="str">
        <f t="shared" si="5"/>
        <v xml:space="preserve">  , MODI_ID VARCHAR(32) NOT NULL COMMENT '수정 ID'</v>
      </c>
    </row>
    <row r="181" spans="1:15" s="63" customFormat="1" x14ac:dyDescent="0.35">
      <c r="A181" s="45">
        <v>179</v>
      </c>
      <c r="B181" s="81" t="str">
        <f>VLOOKUP($C181,table!$B:$D,3,FALSE)</f>
        <v>공통</v>
      </c>
      <c r="C181" s="55" t="s">
        <v>24</v>
      </c>
      <c r="D181" s="83" t="str">
        <f>VLOOKUP($C181,table!$B:$D,2,FALSE)</f>
        <v>T_USER</v>
      </c>
      <c r="E181" s="81">
        <v>27</v>
      </c>
      <c r="F181" s="69" t="s">
        <v>88</v>
      </c>
      <c r="G181" s="55" t="str">
        <f>VLOOKUP($F181,domain!$B:$D,2,FALSE)</f>
        <v>MODI_DT</v>
      </c>
      <c r="H181" s="55" t="str">
        <f>VLOOKUP($F181,domain!$B:$D,3,FALSE)</f>
        <v>TIMESTAMP</v>
      </c>
      <c r="I181" s="81" t="s">
        <v>30</v>
      </c>
      <c r="J181" s="55" t="s">
        <v>155</v>
      </c>
      <c r="K181" s="93"/>
      <c r="L181" s="55"/>
      <c r="M181" s="55"/>
      <c r="N181" s="63" t="str">
        <f t="shared" si="5"/>
        <v xml:space="preserve">  , MODI_DT TIMESTAMP DEFAULT CURRENT_TIMESTAMP NOT NULL COMMENT '수정 일시'</v>
      </c>
    </row>
    <row r="182" spans="1:15" x14ac:dyDescent="0.35">
      <c r="A182" s="45">
        <v>180</v>
      </c>
      <c r="B182" s="3" t="str">
        <f>VLOOKUP($C182,table!$B:$D,3,FALSE)</f>
        <v>이력</v>
      </c>
      <c r="C182" s="2" t="s">
        <v>26</v>
      </c>
      <c r="D182" s="42" t="str">
        <f>VLOOKUP($C182,table!$B:$D,2,FALSE)</f>
        <v>T_USER_HIST</v>
      </c>
      <c r="E182" s="45">
        <v>1</v>
      </c>
      <c r="F182" s="68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5" t="s">
        <v>30</v>
      </c>
      <c r="J182" s="2"/>
      <c r="K182" s="45"/>
      <c r="L182" s="2"/>
      <c r="M182" s="2"/>
      <c r="N182" s="37" t="str">
        <f t="shared" si="5"/>
        <v xml:space="preserve">    HIST_DT TIMESTAMP NOT NULL COMMENT '이력 일시'</v>
      </c>
      <c r="O182" s="37"/>
    </row>
    <row r="183" spans="1:15" x14ac:dyDescent="0.35">
      <c r="A183" s="45">
        <v>181</v>
      </c>
      <c r="B183" s="3" t="str">
        <f>VLOOKUP($C183,table!$B:$D,3,FALSE)</f>
        <v>이력</v>
      </c>
      <c r="C183" s="2" t="s">
        <v>26</v>
      </c>
      <c r="D183" s="42" t="str">
        <f>VLOOKUP($C183,table!$B:$D,2,FALSE)</f>
        <v>T_USER_HIST</v>
      </c>
      <c r="E183" s="45">
        <v>2</v>
      </c>
      <c r="F183" s="68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5" t="s">
        <v>30</v>
      </c>
      <c r="J183" s="2"/>
      <c r="K183" s="45"/>
      <c r="L183" s="2"/>
      <c r="M183" s="2"/>
      <c r="N183" s="37" t="str">
        <f t="shared" si="5"/>
        <v xml:space="preserve">  , USER_ID VARCHAR(32) NOT NULL COMMENT '사용자 ID'</v>
      </c>
      <c r="O183" s="37"/>
    </row>
    <row r="184" spans="1:15" x14ac:dyDescent="0.35">
      <c r="A184" s="45">
        <v>182</v>
      </c>
      <c r="B184" s="3" t="str">
        <f>VLOOKUP($C184,table!$B:$D,3,FALSE)</f>
        <v>이력</v>
      </c>
      <c r="C184" s="2" t="s">
        <v>26</v>
      </c>
      <c r="D184" s="42" t="str">
        <f>VLOOKUP($C184,table!$B:$D,2,FALSE)</f>
        <v>T_USER_HIST</v>
      </c>
      <c r="E184" s="45">
        <v>3</v>
      </c>
      <c r="F184" s="68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5" t="s">
        <v>29</v>
      </c>
      <c r="J184" s="2"/>
      <c r="K184" s="45"/>
      <c r="L184" s="2"/>
      <c r="M184" s="2"/>
      <c r="N184" s="37" t="str">
        <f t="shared" si="5"/>
        <v xml:space="preserve">  , USER_NM VARCHAR(100) COMMENT '사용자 명'</v>
      </c>
      <c r="O184" s="37"/>
    </row>
    <row r="185" spans="1:15" x14ac:dyDescent="0.35">
      <c r="A185" s="45">
        <v>183</v>
      </c>
      <c r="B185" s="3" t="str">
        <f>VLOOKUP($C185,table!$B:$D,3,FALSE)</f>
        <v>이력</v>
      </c>
      <c r="C185" s="2" t="s">
        <v>26</v>
      </c>
      <c r="D185" s="42" t="str">
        <f>VLOOKUP($C185,table!$B:$D,2,FALSE)</f>
        <v>T_USER_HIST</v>
      </c>
      <c r="E185" s="45">
        <v>4</v>
      </c>
      <c r="F185" s="68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5" t="s">
        <v>29</v>
      </c>
      <c r="J185" s="2"/>
      <c r="K185" s="45"/>
      <c r="L185" s="2"/>
      <c r="M185" s="2"/>
      <c r="N185" s="37" t="str">
        <f t="shared" si="5"/>
        <v xml:space="preserve">  , PSTN_CODE VARCHAR(16) COMMENT '직위 코드'</v>
      </c>
      <c r="O185" s="37"/>
    </row>
    <row r="186" spans="1:15" x14ac:dyDescent="0.35">
      <c r="A186" s="45">
        <v>184</v>
      </c>
      <c r="B186" s="3" t="str">
        <f>VLOOKUP($C186,table!$B:$D,3,FALSE)</f>
        <v>이력</v>
      </c>
      <c r="C186" s="2" t="s">
        <v>26</v>
      </c>
      <c r="D186" s="42" t="str">
        <f>VLOOKUP($C186,table!$B:$D,2,FALSE)</f>
        <v>T_USER_HIST</v>
      </c>
      <c r="E186" s="45">
        <v>5</v>
      </c>
      <c r="F186" s="68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5" t="s">
        <v>29</v>
      </c>
      <c r="J186" s="2"/>
      <c r="K186" s="45"/>
      <c r="L186" s="2"/>
      <c r="M186" s="2"/>
      <c r="N186" s="37" t="str">
        <f t="shared" si="5"/>
        <v xml:space="preserve">  , PSTN_NM VARCHAR(100) COMMENT '직위 명'</v>
      </c>
      <c r="O186" s="37"/>
    </row>
    <row r="187" spans="1:15" x14ac:dyDescent="0.35">
      <c r="A187" s="45">
        <v>185</v>
      </c>
      <c r="B187" s="18" t="str">
        <f>VLOOKUP($C187,table!$B:$D,3,FALSE)</f>
        <v>이력</v>
      </c>
      <c r="C187" s="2" t="s">
        <v>26</v>
      </c>
      <c r="D187" s="42" t="str">
        <f>VLOOKUP($C187,table!$B:$D,2,FALSE)</f>
        <v>T_USER_HIST</v>
      </c>
      <c r="E187" s="45">
        <v>6</v>
      </c>
      <c r="F187" s="68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5" t="s">
        <v>29</v>
      </c>
      <c r="J187" s="2"/>
      <c r="K187" s="45"/>
      <c r="L187" s="2"/>
      <c r="M187" s="2"/>
      <c r="N187" s="37" t="str">
        <f t="shared" si="5"/>
        <v xml:space="preserve">  , DEPT_CODE VARCHAR(16) COMMENT '부서 코드'</v>
      </c>
      <c r="O187" s="37"/>
    </row>
    <row r="188" spans="1:15" x14ac:dyDescent="0.35">
      <c r="A188" s="45">
        <v>186</v>
      </c>
      <c r="B188" s="18" t="str">
        <f>VLOOKUP($C188,table!$B:$D,3,FALSE)</f>
        <v>이력</v>
      </c>
      <c r="C188" s="2" t="s">
        <v>26</v>
      </c>
      <c r="D188" s="42" t="str">
        <f>VLOOKUP($C188,table!$B:$D,2,FALSE)</f>
        <v>T_USER_HIST</v>
      </c>
      <c r="E188" s="45">
        <v>7</v>
      </c>
      <c r="F188" s="68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5" t="s">
        <v>29</v>
      </c>
      <c r="J188" s="2"/>
      <c r="K188" s="45"/>
      <c r="L188" s="2"/>
      <c r="M188" s="2"/>
      <c r="N188" s="37" t="str">
        <f t="shared" si="5"/>
        <v xml:space="preserve">  , DEPT_NM VARCHAR(100) COMMENT '부서 명'</v>
      </c>
      <c r="O188" s="37"/>
    </row>
    <row r="189" spans="1:15" x14ac:dyDescent="0.35">
      <c r="A189" s="45">
        <v>187</v>
      </c>
      <c r="B189" s="3" t="str">
        <f>VLOOKUP($C189,table!$B:$D,3,FALSE)</f>
        <v>이력</v>
      </c>
      <c r="C189" s="2" t="s">
        <v>26</v>
      </c>
      <c r="D189" s="42" t="str">
        <f>VLOOKUP($C189,table!$B:$D,2,FALSE)</f>
        <v>T_USER_HIST</v>
      </c>
      <c r="E189" s="45">
        <v>8</v>
      </c>
      <c r="F189" s="68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5" t="s">
        <v>29</v>
      </c>
      <c r="J189" s="2"/>
      <c r="K189" s="45"/>
      <c r="L189" s="2"/>
      <c r="M189" s="2"/>
      <c r="N189" s="37" t="str">
        <f t="shared" si="5"/>
        <v xml:space="preserve">  , HDEPT_CODE VARCHAR(16) COMMENT '본부 코드'</v>
      </c>
      <c r="O189" s="37"/>
    </row>
    <row r="190" spans="1:15" x14ac:dyDescent="0.35">
      <c r="A190" s="45">
        <v>188</v>
      </c>
      <c r="B190" s="3" t="str">
        <f>VLOOKUP($C190,table!$B:$D,3,FALSE)</f>
        <v>이력</v>
      </c>
      <c r="C190" s="2" t="s">
        <v>26</v>
      </c>
      <c r="D190" s="42" t="str">
        <f>VLOOKUP($C190,table!$B:$D,2,FALSE)</f>
        <v>T_USER_HIST</v>
      </c>
      <c r="E190" s="45">
        <v>9</v>
      </c>
      <c r="F190" s="68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5" t="s">
        <v>29</v>
      </c>
      <c r="J190" s="2"/>
      <c r="K190" s="45"/>
      <c r="L190" s="2"/>
      <c r="M190" s="2"/>
      <c r="N190" s="37" t="str">
        <f t="shared" si="5"/>
        <v xml:space="preserve">  , HDEPT_NM VARCHAR(100) COMMENT '본부 명'</v>
      </c>
      <c r="O190" s="37"/>
    </row>
    <row r="191" spans="1:15" x14ac:dyDescent="0.35">
      <c r="A191" s="45">
        <v>189</v>
      </c>
      <c r="B191" s="3" t="str">
        <f>VLOOKUP($C191,table!$B:$D,3,FALSE)</f>
        <v>이력</v>
      </c>
      <c r="C191" s="2" t="s">
        <v>26</v>
      </c>
      <c r="D191" s="42" t="str">
        <f>VLOOKUP($C191,table!$B:$D,2,FALSE)</f>
        <v>T_USER_HIST</v>
      </c>
      <c r="E191" s="45">
        <v>10</v>
      </c>
      <c r="F191" s="68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5" t="s">
        <v>29</v>
      </c>
      <c r="J191" s="2"/>
      <c r="K191" s="45"/>
      <c r="L191" s="2"/>
      <c r="M191" s="2"/>
      <c r="N191" s="37" t="str">
        <f t="shared" si="5"/>
        <v xml:space="preserve">  , ADOF_DEPT_CODE VARCHAR(16) COMMENT '겸직 부서 코드'</v>
      </c>
      <c r="O191" s="37"/>
    </row>
    <row r="192" spans="1:15" x14ac:dyDescent="0.35">
      <c r="A192" s="45">
        <v>190</v>
      </c>
      <c r="B192" s="3" t="str">
        <f>VLOOKUP($C192,table!$B:$D,3,FALSE)</f>
        <v>이력</v>
      </c>
      <c r="C192" s="2" t="s">
        <v>26</v>
      </c>
      <c r="D192" s="42" t="str">
        <f>VLOOKUP($C192,table!$B:$D,2,FALSE)</f>
        <v>T_USER_HIST</v>
      </c>
      <c r="E192" s="45">
        <v>11</v>
      </c>
      <c r="F192" s="68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5" t="s">
        <v>29</v>
      </c>
      <c r="J192" s="2"/>
      <c r="K192" s="45"/>
      <c r="L192" s="2"/>
      <c r="M192" s="2"/>
      <c r="N192" s="37" t="str">
        <f t="shared" si="5"/>
        <v xml:space="preserve">  , ADOF_DEPT_NM VARCHAR(100) COMMENT '겸직 부서 명'</v>
      </c>
      <c r="O192" s="37"/>
    </row>
    <row r="193" spans="1:15" x14ac:dyDescent="0.35">
      <c r="A193" s="45">
        <v>191</v>
      </c>
      <c r="B193" s="3" t="str">
        <f>VLOOKUP($C193,table!$B:$D,3,FALSE)</f>
        <v>이력</v>
      </c>
      <c r="C193" s="2" t="s">
        <v>26</v>
      </c>
      <c r="D193" s="42" t="str">
        <f>VLOOKUP($C193,table!$B:$D,2,FALSE)</f>
        <v>T_USER_HIST</v>
      </c>
      <c r="E193" s="45">
        <v>12</v>
      </c>
      <c r="F193" s="68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5" t="s">
        <v>29</v>
      </c>
      <c r="J193" s="2"/>
      <c r="K193" s="45"/>
      <c r="L193" s="2"/>
      <c r="M193" s="2"/>
      <c r="N193" s="37" t="str">
        <f t="shared" si="5"/>
        <v xml:space="preserve">  , COMPANY_CODE VARCHAR(16) COMMENT '회사 코드'</v>
      </c>
      <c r="O193" s="37"/>
    </row>
    <row r="194" spans="1:15" x14ac:dyDescent="0.35">
      <c r="A194" s="45">
        <v>192</v>
      </c>
      <c r="B194" s="3" t="str">
        <f>VLOOKUP($C194,table!$B:$D,3,FALSE)</f>
        <v>이력</v>
      </c>
      <c r="C194" s="2" t="s">
        <v>26</v>
      </c>
      <c r="D194" s="42" t="str">
        <f>VLOOKUP($C194,table!$B:$D,2,FALSE)</f>
        <v>T_USER_HIST</v>
      </c>
      <c r="E194" s="45">
        <v>13</v>
      </c>
      <c r="F194" s="68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5" t="s">
        <v>29</v>
      </c>
      <c r="J194" s="2"/>
      <c r="K194" s="45"/>
      <c r="L194" s="2"/>
      <c r="M194" s="2"/>
      <c r="N194" s="37" t="str">
        <f t="shared" si="5"/>
        <v xml:space="preserve">  , COMPANY_NM VARCHAR(100) COMMENT '회사 명'</v>
      </c>
      <c r="O194" s="37"/>
    </row>
    <row r="195" spans="1:15" x14ac:dyDescent="0.35">
      <c r="A195" s="45">
        <v>193</v>
      </c>
      <c r="B195" s="18" t="str">
        <f>VLOOKUP($C195,table!$B:$D,3,FALSE)</f>
        <v>이력</v>
      </c>
      <c r="C195" s="2" t="s">
        <v>26</v>
      </c>
      <c r="D195" s="42" t="str">
        <f>VLOOKUP($C195,table!$B:$D,2,FALSE)</f>
        <v>T_USER_HIST</v>
      </c>
      <c r="E195" s="45">
        <v>14</v>
      </c>
      <c r="F195" s="68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5" t="s">
        <v>29</v>
      </c>
      <c r="J195" s="2"/>
      <c r="K195" s="45"/>
      <c r="L195" s="2"/>
      <c r="M195" s="2"/>
      <c r="N195" s="37" t="str">
        <f t="shared" si="5"/>
        <v xml:space="preserve">  , DUTY_SE VARCHAR(32) COMMENT '직책 구분'</v>
      </c>
      <c r="O195" s="37"/>
    </row>
    <row r="196" spans="1:15" x14ac:dyDescent="0.35">
      <c r="A196" s="45">
        <v>194</v>
      </c>
      <c r="B196" s="18" t="str">
        <f>VLOOKUP($C196,table!$B:$D,3,FALSE)</f>
        <v>이력</v>
      </c>
      <c r="C196" s="2" t="s">
        <v>26</v>
      </c>
      <c r="D196" s="42" t="str">
        <f>VLOOKUP($C196,table!$B:$D,2,FALSE)</f>
        <v>T_USER_HIST</v>
      </c>
      <c r="E196" s="45">
        <v>15</v>
      </c>
      <c r="F196" s="68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5" t="s">
        <v>29</v>
      </c>
      <c r="J196" s="2"/>
      <c r="K196" s="45"/>
      <c r="L196" s="2"/>
      <c r="M196" s="2"/>
      <c r="N196" s="37" t="str">
        <f t="shared" si="5"/>
        <v xml:space="preserve">  , LAST_LOG_DT TIMESTAMP COMMENT '마지막 로그 일시'</v>
      </c>
      <c r="O196" s="37"/>
    </row>
    <row r="197" spans="1:15" x14ac:dyDescent="0.35">
      <c r="A197" s="45">
        <v>195</v>
      </c>
      <c r="B197" s="3" t="str">
        <f>VLOOKUP($C197,table!$B:$D,3,FALSE)</f>
        <v>이력</v>
      </c>
      <c r="C197" s="2" t="s">
        <v>26</v>
      </c>
      <c r="D197" s="42" t="str">
        <f>VLOOKUP($C197,table!$B:$D,2,FALSE)</f>
        <v>T_USER_HIST</v>
      </c>
      <c r="E197" s="45">
        <v>16</v>
      </c>
      <c r="F197" s="68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5" t="s">
        <v>29</v>
      </c>
      <c r="J197" s="2"/>
      <c r="K197" s="45"/>
      <c r="L197" s="2"/>
      <c r="M197" s="2"/>
      <c r="N197" s="37" t="str">
        <f t="shared" si="5"/>
        <v xml:space="preserve">  , START_DT TIMESTAMP COMMENT '시작 일시'</v>
      </c>
      <c r="O197" s="37"/>
    </row>
    <row r="198" spans="1:15" x14ac:dyDescent="0.35">
      <c r="A198" s="45">
        <v>196</v>
      </c>
      <c r="B198" s="3" t="str">
        <f>VLOOKUP($C198,table!$B:$D,3,FALSE)</f>
        <v>이력</v>
      </c>
      <c r="C198" s="2" t="s">
        <v>26</v>
      </c>
      <c r="D198" s="42" t="str">
        <f>VLOOKUP($C198,table!$B:$D,2,FALSE)</f>
        <v>T_USER_HIST</v>
      </c>
      <c r="E198" s="45">
        <v>17</v>
      </c>
      <c r="F198" s="68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5" t="s">
        <v>29</v>
      </c>
      <c r="J198" s="2"/>
      <c r="K198" s="45"/>
      <c r="L198" s="2"/>
      <c r="M198" s="2"/>
      <c r="N198" s="37" t="str">
        <f t="shared" si="5"/>
        <v xml:space="preserve">  , END_DT TIMESTAMP COMMENT '종료 일시'</v>
      </c>
      <c r="O198" s="37"/>
    </row>
    <row r="199" spans="1:15" x14ac:dyDescent="0.35">
      <c r="A199" s="45">
        <v>197</v>
      </c>
      <c r="B199" s="3" t="str">
        <f>VLOOKUP($C199,table!$B:$D,3,FALSE)</f>
        <v>이력</v>
      </c>
      <c r="C199" s="2" t="s">
        <v>26</v>
      </c>
      <c r="D199" s="42" t="str">
        <f>VLOOKUP($C199,table!$B:$D,2,FALSE)</f>
        <v>T_USER_HIST</v>
      </c>
      <c r="E199" s="45">
        <v>18</v>
      </c>
      <c r="F199" s="68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5" t="s">
        <v>29</v>
      </c>
      <c r="J199" s="2"/>
      <c r="K199" s="45"/>
      <c r="L199" s="2"/>
      <c r="M199" s="2"/>
      <c r="N199" s="37" t="str">
        <f t="shared" si="5"/>
        <v xml:space="preserve">  , FILE_URL VARCHAR(256) COMMENT '파일 URL'</v>
      </c>
      <c r="O199" s="37"/>
    </row>
    <row r="200" spans="1:15" x14ac:dyDescent="0.35">
      <c r="A200" s="45">
        <v>198</v>
      </c>
      <c r="B200" s="3" t="str">
        <f>VLOOKUP($C200,table!$B:$D,3,FALSE)</f>
        <v>이력</v>
      </c>
      <c r="C200" s="2" t="s">
        <v>26</v>
      </c>
      <c r="D200" s="42" t="str">
        <f>VLOOKUP($C200,table!$B:$D,2,FALSE)</f>
        <v>T_USER_HIST</v>
      </c>
      <c r="E200" s="45">
        <v>19</v>
      </c>
      <c r="F200" s="68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5" t="s">
        <v>29</v>
      </c>
      <c r="J200" s="2"/>
      <c r="K200" s="45"/>
      <c r="L200" s="2"/>
      <c r="M200" s="2"/>
      <c r="N200" s="37" t="str">
        <f t="shared" si="5"/>
        <v xml:space="preserve">  , MGR_AUTH_ID VARCHAR(32) COMMENT '관리자 권한 ID'</v>
      </c>
      <c r="O200" s="37"/>
    </row>
    <row r="201" spans="1:15" x14ac:dyDescent="0.35">
      <c r="A201" s="45">
        <v>199</v>
      </c>
      <c r="B201" s="3" t="str">
        <f>VLOOKUP($C201,table!$B:$D,3,FALSE)</f>
        <v>이력</v>
      </c>
      <c r="C201" s="2" t="s">
        <v>26</v>
      </c>
      <c r="D201" s="42" t="str">
        <f>VLOOKUP($C201,table!$B:$D,2,FALSE)</f>
        <v>T_USER_HIST</v>
      </c>
      <c r="E201" s="45">
        <v>20</v>
      </c>
      <c r="F201" s="68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5" t="s">
        <v>29</v>
      </c>
      <c r="J201" s="2"/>
      <c r="K201" s="45"/>
      <c r="L201" s="2"/>
      <c r="M201" s="2"/>
      <c r="N201" s="37" t="str">
        <f t="shared" si="5"/>
        <v xml:space="preserve">  , MGR_AUTH_CL VARCHAR(32) COMMENT '관리자 권한 분류'</v>
      </c>
      <c r="O201" s="37"/>
    </row>
    <row r="202" spans="1:15" x14ac:dyDescent="0.35">
      <c r="A202" s="45">
        <v>200</v>
      </c>
      <c r="B202" s="3" t="str">
        <f>VLOOKUP($C202,table!$B:$D,3,FALSE)</f>
        <v>이력</v>
      </c>
      <c r="C202" s="2" t="s">
        <v>26</v>
      </c>
      <c r="D202" s="42" t="str">
        <f>VLOOKUP($C202,table!$B:$D,2,FALSE)</f>
        <v>T_USER_HIST</v>
      </c>
      <c r="E202" s="45">
        <v>21</v>
      </c>
      <c r="F202" s="68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5" t="s">
        <v>29</v>
      </c>
      <c r="J202" s="2"/>
      <c r="K202" s="45"/>
      <c r="L202" s="2"/>
      <c r="M202" s="2"/>
      <c r="N202" s="37" t="str">
        <f t="shared" si="5"/>
        <v xml:space="preserve">  , MGR_AUTH_NM VARCHAR(100) COMMENT '관리자 권한 명'</v>
      </c>
      <c r="O202" s="37"/>
    </row>
    <row r="203" spans="1:15" x14ac:dyDescent="0.35">
      <c r="A203" s="45">
        <v>201</v>
      </c>
      <c r="B203" s="3" t="str">
        <f>VLOOKUP($C203,table!$B:$D,3,FALSE)</f>
        <v>이력</v>
      </c>
      <c r="C203" s="2" t="s">
        <v>26</v>
      </c>
      <c r="D203" s="42" t="str">
        <f>VLOOKUP($C203,table!$B:$D,2,FALSE)</f>
        <v>T_USER_HIST</v>
      </c>
      <c r="E203" s="45">
        <v>22</v>
      </c>
      <c r="F203" s="68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5" t="s">
        <v>29</v>
      </c>
      <c r="J203" s="2"/>
      <c r="K203" s="45"/>
      <c r="L203" s="2"/>
      <c r="M203" s="2"/>
      <c r="N203" s="37" t="str">
        <f t="shared" si="5"/>
        <v xml:space="preserve">  , MGR_AUTH_USE_YN VARCHAR(1) COMMENT '관리자 권한 사용 여부'</v>
      </c>
      <c r="O203" s="37"/>
    </row>
    <row r="204" spans="1:15" x14ac:dyDescent="0.35">
      <c r="A204" s="45">
        <v>202</v>
      </c>
      <c r="B204" s="3" t="str">
        <f>VLOOKUP($C204,table!$B:$D,3,FALSE)</f>
        <v>이력</v>
      </c>
      <c r="C204" s="2" t="s">
        <v>26</v>
      </c>
      <c r="D204" s="42" t="str">
        <f>VLOOKUP($C204,table!$B:$D,2,FALSE)</f>
        <v>T_USER_HIST</v>
      </c>
      <c r="E204" s="45">
        <v>23</v>
      </c>
      <c r="F204" s="68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5" t="s">
        <v>29</v>
      </c>
      <c r="J204" s="2"/>
      <c r="K204" s="45"/>
      <c r="L204" s="2"/>
      <c r="M204" s="2"/>
      <c r="N204" s="37" t="str">
        <f t="shared" si="5"/>
        <v xml:space="preserve">  , USER_AUTH_ID VARCHAR(32) COMMENT '사용자 권한 ID'</v>
      </c>
      <c r="O204" s="37"/>
    </row>
    <row r="205" spans="1:15" x14ac:dyDescent="0.35">
      <c r="A205" s="45">
        <v>203</v>
      </c>
      <c r="B205" s="3" t="str">
        <f>VLOOKUP($C205,table!$B:$D,3,FALSE)</f>
        <v>이력</v>
      </c>
      <c r="C205" s="2" t="s">
        <v>26</v>
      </c>
      <c r="D205" s="42" t="str">
        <f>VLOOKUP($C205,table!$B:$D,2,FALSE)</f>
        <v>T_USER_HIST</v>
      </c>
      <c r="E205" s="45">
        <v>24</v>
      </c>
      <c r="F205" s="68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5" t="s">
        <v>29</v>
      </c>
      <c r="J205" s="2"/>
      <c r="K205" s="45"/>
      <c r="L205" s="2"/>
      <c r="M205" s="2"/>
      <c r="N205" s="37" t="str">
        <f t="shared" si="5"/>
        <v xml:space="preserve">  , USER_AUTH_CL VARCHAR(32) COMMENT '사용자 권한 분류'</v>
      </c>
      <c r="O205" s="37"/>
    </row>
    <row r="206" spans="1:15" x14ac:dyDescent="0.35">
      <c r="A206" s="45">
        <v>204</v>
      </c>
      <c r="B206" s="3" t="str">
        <f>VLOOKUP($C206,table!$B:$D,3,FALSE)</f>
        <v>이력</v>
      </c>
      <c r="C206" s="2" t="s">
        <v>26</v>
      </c>
      <c r="D206" s="42" t="str">
        <f>VLOOKUP($C206,table!$B:$D,2,FALSE)</f>
        <v>T_USER_HIST</v>
      </c>
      <c r="E206" s="45">
        <v>25</v>
      </c>
      <c r="F206" s="68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5" t="s">
        <v>29</v>
      </c>
      <c r="J206" s="2"/>
      <c r="K206" s="45"/>
      <c r="L206" s="2"/>
      <c r="M206" s="2"/>
      <c r="N206" s="37" t="str">
        <f t="shared" si="5"/>
        <v xml:space="preserve">  , USER_AUTH_NM VARCHAR(100) COMMENT '사용자 권한 명'</v>
      </c>
      <c r="O206" s="37"/>
    </row>
    <row r="207" spans="1:15" x14ac:dyDescent="0.35">
      <c r="A207" s="45">
        <v>205</v>
      </c>
      <c r="B207" s="3" t="str">
        <f>VLOOKUP($C207,table!$B:$D,3,FALSE)</f>
        <v>이력</v>
      </c>
      <c r="C207" s="2" t="s">
        <v>26</v>
      </c>
      <c r="D207" s="42" t="str">
        <f>VLOOKUP($C207,table!$B:$D,2,FALSE)</f>
        <v>T_USER_HIST</v>
      </c>
      <c r="E207" s="45">
        <v>26</v>
      </c>
      <c r="F207" s="68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5" t="s">
        <v>29</v>
      </c>
      <c r="J207" s="2"/>
      <c r="K207" s="45"/>
      <c r="L207" s="2"/>
      <c r="M207" s="2"/>
      <c r="N207" s="37" t="str">
        <f t="shared" si="5"/>
        <v xml:space="preserve">  , USER_AUTH_USE_YN VARCHAR(1) COMMENT '사용자 권한 사용 여부'</v>
      </c>
      <c r="O207" s="37"/>
    </row>
    <row r="208" spans="1:15" x14ac:dyDescent="0.35">
      <c r="A208" s="45">
        <v>206</v>
      </c>
      <c r="B208" s="3" t="str">
        <f>VLOOKUP($C208,table!$B:$D,3,FALSE)</f>
        <v>이력</v>
      </c>
      <c r="C208" s="2" t="s">
        <v>26</v>
      </c>
      <c r="D208" s="42" t="str">
        <f>VLOOKUP($C208,table!$B:$D,2,FALSE)</f>
        <v>T_USER_HIST</v>
      </c>
      <c r="E208" s="45">
        <v>27</v>
      </c>
      <c r="F208" s="68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5" t="s">
        <v>29</v>
      </c>
      <c r="J208" s="2"/>
      <c r="K208" s="45"/>
      <c r="L208" s="2"/>
      <c r="M208" s="2"/>
      <c r="N208" s="37" t="str">
        <f t="shared" si="5"/>
        <v xml:space="preserve">  , MGR_SYS_ENV JSON COMMENT '관리자 시스템 환경'</v>
      </c>
      <c r="O208" s="37"/>
    </row>
    <row r="209" spans="1:15" x14ac:dyDescent="0.35">
      <c r="A209" s="45">
        <v>207</v>
      </c>
      <c r="B209" s="22" t="str">
        <f>VLOOKUP($C209,table!$B:$D,3,FALSE)</f>
        <v>이력</v>
      </c>
      <c r="C209" s="2" t="s">
        <v>26</v>
      </c>
      <c r="D209" s="42" t="str">
        <f>VLOOKUP($C209,table!$B:$D,2,FALSE)</f>
        <v>T_USER_HIST</v>
      </c>
      <c r="E209" s="45">
        <v>28</v>
      </c>
      <c r="F209" s="68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5" t="s">
        <v>29</v>
      </c>
      <c r="J209" s="2"/>
      <c r="K209" s="45"/>
      <c r="L209" s="2"/>
      <c r="M209" s="2"/>
      <c r="N209" s="37" t="str">
        <f t="shared" si="5"/>
        <v xml:space="preserve">  , USER_SYS_HOME VARCHAR(32) COMMENT '사용자 시스템 홈'</v>
      </c>
      <c r="O209" s="37"/>
    </row>
    <row r="210" spans="1:15" x14ac:dyDescent="0.35">
      <c r="A210" s="45">
        <v>208</v>
      </c>
      <c r="B210" s="22" t="str">
        <f>VLOOKUP($C210,table!$B:$D,3,FALSE)</f>
        <v>이력</v>
      </c>
      <c r="C210" s="2" t="s">
        <v>26</v>
      </c>
      <c r="D210" s="42" t="str">
        <f>VLOOKUP($C210,table!$B:$D,2,FALSE)</f>
        <v>T_USER_HIST</v>
      </c>
      <c r="E210" s="45">
        <v>29</v>
      </c>
      <c r="F210" s="68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5" t="s">
        <v>29</v>
      </c>
      <c r="J210" s="29"/>
      <c r="K210" s="45"/>
      <c r="L210" s="2"/>
      <c r="M210" s="2"/>
      <c r="N210" s="37" t="str">
        <f t="shared" si="5"/>
        <v xml:space="preserve">  , USER_SYS_ENV JSON COMMENT '사용자 시스템 환경'</v>
      </c>
      <c r="O210" s="37"/>
    </row>
    <row r="211" spans="1:15" x14ac:dyDescent="0.35">
      <c r="A211" s="45">
        <v>209</v>
      </c>
      <c r="B211" s="22" t="str">
        <f>VLOOKUP($C211,table!$B:$D,3,FALSE)</f>
        <v>이력</v>
      </c>
      <c r="C211" s="2" t="s">
        <v>26</v>
      </c>
      <c r="D211" s="42" t="str">
        <f>VLOOKUP($C211,table!$B:$D,2,FALSE)</f>
        <v>T_USER_HIST</v>
      </c>
      <c r="E211" s="45">
        <v>30</v>
      </c>
      <c r="F211" s="68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5" t="s">
        <v>29</v>
      </c>
      <c r="J211" s="2"/>
      <c r="K211" s="45"/>
      <c r="L211" s="2"/>
      <c r="M211" s="2"/>
      <c r="N211" s="37" t="str">
        <f t="shared" si="5"/>
        <v xml:space="preserve">  , BF_DEPT_CODE VARCHAR(16) COMMENT '이전 부서 코드'</v>
      </c>
      <c r="O211" s="37"/>
    </row>
    <row r="212" spans="1:15" x14ac:dyDescent="0.35">
      <c r="A212" s="45">
        <v>210</v>
      </c>
      <c r="B212" s="3" t="str">
        <f>VLOOKUP($C212,table!$B:$D,3,FALSE)</f>
        <v>이력</v>
      </c>
      <c r="C212" s="2" t="s">
        <v>26</v>
      </c>
      <c r="D212" s="42" t="str">
        <f>VLOOKUP($C212,table!$B:$D,2,FALSE)</f>
        <v>T_USER_HIST</v>
      </c>
      <c r="E212" s="45">
        <v>31</v>
      </c>
      <c r="F212" s="68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5" t="s">
        <v>29</v>
      </c>
      <c r="J212" s="2"/>
      <c r="K212" s="45"/>
      <c r="L212" s="2"/>
      <c r="M212" s="2"/>
      <c r="N212" s="37" t="str">
        <f t="shared" si="5"/>
        <v xml:space="preserve">  , DEPT_UPDT_DT TIMESTAMP COMMENT '부서 변경 일시'</v>
      </c>
      <c r="O212" s="37"/>
    </row>
    <row r="213" spans="1:15" x14ac:dyDescent="0.35">
      <c r="A213" s="45">
        <v>211</v>
      </c>
      <c r="B213" s="3" t="str">
        <f>VLOOKUP($C213,table!$B:$D,3,FALSE)</f>
        <v>이력</v>
      </c>
      <c r="C213" s="2" t="s">
        <v>26</v>
      </c>
      <c r="D213" s="42" t="str">
        <f>VLOOKUP($C213,table!$B:$D,2,FALSE)</f>
        <v>T_USER_HIST</v>
      </c>
      <c r="E213" s="45">
        <v>32</v>
      </c>
      <c r="F213" s="68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5" t="s">
        <v>29</v>
      </c>
      <c r="J213" s="2"/>
      <c r="K213" s="45"/>
      <c r="L213" s="2"/>
      <c r="M213" s="2"/>
      <c r="N213" s="37" t="str">
        <f t="shared" si="5"/>
        <v xml:space="preserve">  , USE_YN VARCHAR(1) COMMENT '사용 여부'</v>
      </c>
      <c r="O213" s="37"/>
    </row>
    <row r="214" spans="1:15" x14ac:dyDescent="0.35">
      <c r="A214" s="45">
        <v>212</v>
      </c>
      <c r="B214" s="3" t="str">
        <f>VLOOKUP($C214,table!$B:$D,3,FALSE)</f>
        <v>이력</v>
      </c>
      <c r="C214" s="2" t="s">
        <v>26</v>
      </c>
      <c r="D214" s="42" t="str">
        <f>VLOOKUP($C214,table!$B:$D,2,FALSE)</f>
        <v>T_USER_HIST</v>
      </c>
      <c r="E214" s="45">
        <v>33</v>
      </c>
      <c r="F214" s="68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5" t="s">
        <v>29</v>
      </c>
      <c r="J214" s="2"/>
      <c r="K214" s="45"/>
      <c r="L214" s="2"/>
      <c r="M214" s="2"/>
      <c r="N214" s="37" t="str">
        <f t="shared" si="5"/>
        <v xml:space="preserve">  , MODI_SE VARCHAR(32) COMMENT '수정 구분'</v>
      </c>
      <c r="O214" s="37"/>
    </row>
    <row r="215" spans="1:15" x14ac:dyDescent="0.35">
      <c r="A215" s="45">
        <v>213</v>
      </c>
      <c r="B215" s="3" t="str">
        <f>VLOOKUP($C215,table!$B:$D,3,FALSE)</f>
        <v>이력</v>
      </c>
      <c r="C215" s="2" t="s">
        <v>26</v>
      </c>
      <c r="D215" s="42" t="str">
        <f>VLOOKUP($C215,table!$B:$D,2,FALSE)</f>
        <v>T_USER_HIST</v>
      </c>
      <c r="E215" s="45">
        <v>34</v>
      </c>
      <c r="F215" s="68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5" t="s">
        <v>29</v>
      </c>
      <c r="J215" s="2"/>
      <c r="K215" s="45"/>
      <c r="L215" s="2"/>
      <c r="M215" s="2"/>
      <c r="N215" s="37" t="str">
        <f t="shared" si="5"/>
        <v xml:space="preserve">  , RGST_ID VARCHAR(32) COMMENT '등록 ID'</v>
      </c>
      <c r="O215" s="37"/>
    </row>
    <row r="216" spans="1:15" x14ac:dyDescent="0.35">
      <c r="A216" s="45">
        <v>214</v>
      </c>
      <c r="B216" s="3" t="str">
        <f>VLOOKUP($C216,table!$B:$D,3,FALSE)</f>
        <v>이력</v>
      </c>
      <c r="C216" s="2" t="s">
        <v>26</v>
      </c>
      <c r="D216" s="42" t="str">
        <f>VLOOKUP($C216,table!$B:$D,2,FALSE)</f>
        <v>T_USER_HIST</v>
      </c>
      <c r="E216" s="45">
        <v>35</v>
      </c>
      <c r="F216" s="68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5" t="s">
        <v>29</v>
      </c>
      <c r="J216" s="2"/>
      <c r="K216" s="45"/>
      <c r="L216" s="2"/>
      <c r="M216" s="2"/>
      <c r="N216" s="37" t="str">
        <f t="shared" si="5"/>
        <v xml:space="preserve">  , RGST_DT TIMESTAMP COMMENT '등록 일시'</v>
      </c>
      <c r="O216" s="37"/>
    </row>
    <row r="217" spans="1:15" x14ac:dyDescent="0.35">
      <c r="A217" s="45">
        <v>215</v>
      </c>
      <c r="B217" s="30" t="str">
        <f>VLOOKUP($C217,table!$B:$D,3,FALSE)</f>
        <v>이력</v>
      </c>
      <c r="C217" s="2" t="s">
        <v>26</v>
      </c>
      <c r="D217" s="42" t="str">
        <f>VLOOKUP($C217,table!$B:$D,2,FALSE)</f>
        <v>T_USER_HIST</v>
      </c>
      <c r="E217" s="45">
        <v>36</v>
      </c>
      <c r="F217" s="68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5" t="s">
        <v>29</v>
      </c>
      <c r="J217" s="2"/>
      <c r="K217" s="45"/>
      <c r="L217" s="2"/>
      <c r="M217" s="2"/>
      <c r="N217" s="37" t="str">
        <f t="shared" si="5"/>
        <v xml:space="preserve">  , MODI_ID VARCHAR(32) COMMENT '수정 ID'</v>
      </c>
      <c r="O217" s="37"/>
    </row>
    <row r="218" spans="1:15" x14ac:dyDescent="0.35">
      <c r="A218" s="45">
        <v>216</v>
      </c>
      <c r="B218" s="30" t="str">
        <f>VLOOKUP($C218,table!$B:$D,3,FALSE)</f>
        <v>이력</v>
      </c>
      <c r="C218" s="2" t="s">
        <v>26</v>
      </c>
      <c r="D218" s="42" t="str">
        <f>VLOOKUP($C218,table!$B:$D,2,FALSE)</f>
        <v>T_USER_HIST</v>
      </c>
      <c r="E218" s="45">
        <v>37</v>
      </c>
      <c r="F218" s="68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5" t="s">
        <v>29</v>
      </c>
      <c r="J218" s="2"/>
      <c r="K218" s="45"/>
      <c r="L218" s="2"/>
      <c r="M218" s="2"/>
      <c r="N218" s="37" t="str">
        <f t="shared" si="5"/>
        <v xml:space="preserve">  , MODI_DT TIMESTAMP COMMENT '수정 일시'</v>
      </c>
      <c r="O218" s="37"/>
    </row>
    <row r="219" spans="1:15" x14ac:dyDescent="0.35">
      <c r="A219" s="45">
        <v>217</v>
      </c>
      <c r="B219" s="46" t="e">
        <f>VLOOKUP($C219,table!$B:$D,3,FALSE)</f>
        <v>#N/A</v>
      </c>
      <c r="C219" s="55" t="s">
        <v>115</v>
      </c>
      <c r="D219" s="42" t="e">
        <f>VLOOKUP($C219,table!$B:$D,2,FALSE)</f>
        <v>#N/A</v>
      </c>
      <c r="E219" s="77">
        <v>1</v>
      </c>
      <c r="F219" s="69" t="s">
        <v>45</v>
      </c>
      <c r="G219" s="55" t="str">
        <f>VLOOKUP($F219,domain!$B:$D,2,FALSE)</f>
        <v>AUTH_ID</v>
      </c>
      <c r="H219" s="55" t="str">
        <f>VLOOKUP($F219,domain!$B:$D,3,FALSE)</f>
        <v>VARCHAR(32)</v>
      </c>
      <c r="I219" s="54" t="s">
        <v>30</v>
      </c>
      <c r="J219" s="55"/>
      <c r="K219" s="93">
        <v>1</v>
      </c>
      <c r="L219" s="55"/>
      <c r="M219" s="55"/>
      <c r="N219" s="37" t="str">
        <f t="shared" si="5"/>
        <v xml:space="preserve">    AUTH_ID VARCHAR(32) NOT NULL COMMENT '권한 ID'</v>
      </c>
      <c r="O219" s="37"/>
    </row>
    <row r="220" spans="1:15" x14ac:dyDescent="0.35">
      <c r="A220" s="45">
        <v>218</v>
      </c>
      <c r="B220" s="46" t="e">
        <f>VLOOKUP($C220,table!$B:$D,3,FALSE)</f>
        <v>#N/A</v>
      </c>
      <c r="C220" s="55" t="s">
        <v>115</v>
      </c>
      <c r="D220" s="42" t="e">
        <f>VLOOKUP($C220,table!$B:$D,2,FALSE)</f>
        <v>#N/A</v>
      </c>
      <c r="E220" s="77">
        <v>2</v>
      </c>
      <c r="F220" s="69" t="s">
        <v>353</v>
      </c>
      <c r="G220" s="55" t="str">
        <f>VLOOKUP($F220,domain!$B:$D,2,FALSE)</f>
        <v>AUTH_CL</v>
      </c>
      <c r="H220" s="55" t="str">
        <f>VLOOKUP($F220,domain!$B:$D,3,FALSE)</f>
        <v>VARCHAR(32)</v>
      </c>
      <c r="I220" s="54" t="s">
        <v>29</v>
      </c>
      <c r="J220" s="55"/>
      <c r="K220" s="93"/>
      <c r="L220" s="55" t="s">
        <v>357</v>
      </c>
      <c r="M220" s="55"/>
      <c r="N220" s="37" t="str">
        <f t="shared" si="5"/>
        <v xml:space="preserve">  , AUTH_CL VARCHAR(32) COMMENT '권한 분류 CODE GROUP_ID: USER_AUTH_CL'</v>
      </c>
      <c r="O220" s="37"/>
    </row>
    <row r="221" spans="1:15" x14ac:dyDescent="0.35">
      <c r="A221" s="45">
        <v>219</v>
      </c>
      <c r="B221" s="46" t="e">
        <f>VLOOKUP($C221,table!$B:$D,3,FALSE)</f>
        <v>#N/A</v>
      </c>
      <c r="C221" s="55" t="s">
        <v>115</v>
      </c>
      <c r="D221" s="42" t="e">
        <f>VLOOKUP($C221,table!$B:$D,2,FALSE)</f>
        <v>#N/A</v>
      </c>
      <c r="E221" s="77">
        <v>3</v>
      </c>
      <c r="F221" s="69" t="s">
        <v>48</v>
      </c>
      <c r="G221" s="55" t="str">
        <f>VLOOKUP($F221,domain!$B:$D,2,FALSE)</f>
        <v>AUTH_NM</v>
      </c>
      <c r="H221" s="55" t="str">
        <f>VLOOKUP($F221,domain!$B:$D,3,FALSE)</f>
        <v>VARCHAR(100)</v>
      </c>
      <c r="I221" s="54" t="s">
        <v>29</v>
      </c>
      <c r="J221" s="55"/>
      <c r="K221" s="93"/>
      <c r="L221" s="55"/>
      <c r="M221" s="55"/>
      <c r="N221" s="37" t="str">
        <f t="shared" si="5"/>
        <v xml:space="preserve">  , AUTH_NM VARCHAR(100) COMMENT '권한 명'</v>
      </c>
      <c r="O221" s="37"/>
    </row>
    <row r="222" spans="1:15" x14ac:dyDescent="0.35">
      <c r="A222" s="45">
        <v>220</v>
      </c>
      <c r="B222" s="46" t="e">
        <f>VLOOKUP($C222,table!$B:$D,3,FALSE)</f>
        <v>#N/A</v>
      </c>
      <c r="C222" s="55" t="s">
        <v>115</v>
      </c>
      <c r="D222" s="42" t="e">
        <f>VLOOKUP($C222,table!$B:$D,2,FALSE)</f>
        <v>#N/A</v>
      </c>
      <c r="E222" s="77">
        <v>4</v>
      </c>
      <c r="F222" s="69" t="s">
        <v>50</v>
      </c>
      <c r="G222" s="55" t="str">
        <f>VLOOKUP($F222,domain!$B:$D,2,FALSE)</f>
        <v>AUTH_DSC</v>
      </c>
      <c r="H222" s="55" t="str">
        <f>VLOOKUP($F222,domain!$B:$D,3,FALSE)</f>
        <v>VARCHAR(1000)</v>
      </c>
      <c r="I222" s="54" t="s">
        <v>29</v>
      </c>
      <c r="J222" s="55"/>
      <c r="K222" s="93"/>
      <c r="L222" s="55"/>
      <c r="M222" s="55"/>
      <c r="N222" s="37" t="str">
        <f t="shared" si="5"/>
        <v xml:space="preserve">  , AUTH_DSC VARCHAR(1000) COMMENT '권한 설명'</v>
      </c>
      <c r="O222" s="37"/>
    </row>
    <row r="223" spans="1:15" x14ac:dyDescent="0.35">
      <c r="A223" s="45">
        <v>221</v>
      </c>
      <c r="B223" s="46" t="e">
        <f>VLOOKUP($C223,table!$B:$D,3,FALSE)</f>
        <v>#N/A</v>
      </c>
      <c r="C223" s="55" t="s">
        <v>115</v>
      </c>
      <c r="D223" s="42" t="e">
        <f>VLOOKUP($C223,table!$B:$D,2,FALSE)</f>
        <v>#N/A</v>
      </c>
      <c r="E223" s="77">
        <v>5</v>
      </c>
      <c r="F223" s="69" t="s">
        <v>75</v>
      </c>
      <c r="G223" s="55" t="str">
        <f>VLOOKUP($F223,domain!$B:$D,2,FALSE)</f>
        <v>USE_YN</v>
      </c>
      <c r="H223" s="55" t="str">
        <f>VLOOKUP($F223,domain!$B:$D,3,FALSE)</f>
        <v>VARCHAR(1)</v>
      </c>
      <c r="I223" s="54" t="s">
        <v>29</v>
      </c>
      <c r="J223" s="55" t="s">
        <v>153</v>
      </c>
      <c r="K223" s="93"/>
      <c r="L223" s="55"/>
      <c r="M223" s="55"/>
      <c r="N223" s="37" t="str">
        <f t="shared" si="5"/>
        <v xml:space="preserve">  , USE_YN VARCHAR(1) DEFAULT 'N' COMMENT '사용 여부'</v>
      </c>
      <c r="O223" s="37"/>
    </row>
    <row r="224" spans="1:15" x14ac:dyDescent="0.35">
      <c r="A224" s="45">
        <v>222</v>
      </c>
      <c r="B224" s="46" t="e">
        <f>VLOOKUP($C224,table!$B:$D,3,FALSE)</f>
        <v>#N/A</v>
      </c>
      <c r="C224" s="55" t="s">
        <v>115</v>
      </c>
      <c r="D224" s="42" t="e">
        <f>VLOOKUP($C224,table!$B:$D,2,FALSE)</f>
        <v>#N/A</v>
      </c>
      <c r="E224" s="77">
        <v>6</v>
      </c>
      <c r="F224" s="69" t="s">
        <v>57</v>
      </c>
      <c r="G224" s="55" t="str">
        <f>VLOOKUP($F224,domain!$B:$D,2,FALSE)</f>
        <v>RGST_ID</v>
      </c>
      <c r="H224" s="55" t="str">
        <f>VLOOKUP($F224,domain!$B:$D,3,FALSE)</f>
        <v>VARCHAR(32)</v>
      </c>
      <c r="I224" s="54" t="s">
        <v>30</v>
      </c>
      <c r="J224" s="55"/>
      <c r="K224" s="93"/>
      <c r="L224" s="55"/>
      <c r="M224" s="55"/>
      <c r="N224" s="37" t="str">
        <f t="shared" si="5"/>
        <v xml:space="preserve">  , RGST_ID VARCHAR(32) NOT NULL COMMENT '등록 ID'</v>
      </c>
      <c r="O224" s="37"/>
    </row>
    <row r="225" spans="1:15" x14ac:dyDescent="0.35">
      <c r="A225" s="45">
        <v>223</v>
      </c>
      <c r="B225" s="46" t="e">
        <f>VLOOKUP($C225,table!$B:$D,3,FALSE)</f>
        <v>#N/A</v>
      </c>
      <c r="C225" s="55" t="s">
        <v>115</v>
      </c>
      <c r="D225" s="42" t="e">
        <f>VLOOKUP($C225,table!$B:$D,2,FALSE)</f>
        <v>#N/A</v>
      </c>
      <c r="E225" s="77">
        <v>7</v>
      </c>
      <c r="F225" s="69" t="s">
        <v>379</v>
      </c>
      <c r="G225" s="55" t="str">
        <f>VLOOKUP($F225,domain!$B:$D,2,FALSE)</f>
        <v>RGST_DT</v>
      </c>
      <c r="H225" s="55" t="str">
        <f>VLOOKUP($F225,domain!$B:$D,3,FALSE)</f>
        <v>TIMESTAMP</v>
      </c>
      <c r="I225" s="54" t="s">
        <v>30</v>
      </c>
      <c r="J225" s="55" t="s">
        <v>155</v>
      </c>
      <c r="K225" s="93"/>
      <c r="L225" s="55"/>
      <c r="M225" s="55"/>
      <c r="N225" s="37" t="str">
        <f t="shared" si="5"/>
        <v xml:space="preserve">  , RGST_DT TIMESTAMP DEFAULT CURRENT_TIMESTAMP NOT NULL COMMENT '등록 일시'</v>
      </c>
      <c r="O225" s="37"/>
    </row>
    <row r="226" spans="1:15" x14ac:dyDescent="0.35">
      <c r="A226" s="45">
        <v>224</v>
      </c>
      <c r="B226" s="46" t="e">
        <f>VLOOKUP($C226,table!$B:$D,3,FALSE)</f>
        <v>#N/A</v>
      </c>
      <c r="C226" s="55" t="s">
        <v>115</v>
      </c>
      <c r="D226" s="42" t="e">
        <f>VLOOKUP($C226,table!$B:$D,2,FALSE)</f>
        <v>#N/A</v>
      </c>
      <c r="E226" s="77">
        <v>8</v>
      </c>
      <c r="F226" s="69" t="s">
        <v>84</v>
      </c>
      <c r="G226" s="55" t="str">
        <f>VLOOKUP($F226,domain!$B:$D,2,FALSE)</f>
        <v>MODI_ID</v>
      </c>
      <c r="H226" s="55" t="str">
        <f>VLOOKUP($F226,domain!$B:$D,3,FALSE)</f>
        <v>VARCHAR(32)</v>
      </c>
      <c r="I226" s="54" t="s">
        <v>30</v>
      </c>
      <c r="J226" s="55"/>
      <c r="K226" s="93"/>
      <c r="L226" s="55"/>
      <c r="M226" s="55"/>
      <c r="N226" s="37" t="str">
        <f t="shared" si="5"/>
        <v xml:space="preserve">  , MODI_ID VARCHAR(32) NOT NULL COMMENT '수정 ID'</v>
      </c>
      <c r="O226" s="37"/>
    </row>
    <row r="227" spans="1:15" x14ac:dyDescent="0.35">
      <c r="A227" s="45">
        <v>225</v>
      </c>
      <c r="B227" s="46" t="e">
        <f>VLOOKUP($C227,table!$B:$D,3,FALSE)</f>
        <v>#N/A</v>
      </c>
      <c r="C227" s="55" t="s">
        <v>115</v>
      </c>
      <c r="D227" s="42" t="e">
        <f>VLOOKUP($C227,table!$B:$D,2,FALSE)</f>
        <v>#N/A</v>
      </c>
      <c r="E227" s="77">
        <v>9</v>
      </c>
      <c r="F227" s="69" t="s">
        <v>88</v>
      </c>
      <c r="G227" s="55" t="str">
        <f>VLOOKUP($F227,domain!$B:$D,2,FALSE)</f>
        <v>MODI_DT</v>
      </c>
      <c r="H227" s="55" t="str">
        <f>VLOOKUP($F227,domain!$B:$D,3,FALSE)</f>
        <v>TIMESTAMP</v>
      </c>
      <c r="I227" s="54" t="s">
        <v>30</v>
      </c>
      <c r="J227" s="55" t="s">
        <v>155</v>
      </c>
      <c r="K227" s="93"/>
      <c r="L227" s="55"/>
      <c r="M227" s="55"/>
      <c r="N227" s="37" t="str">
        <f t="shared" si="5"/>
        <v xml:space="preserve">  , MODI_DT TIMESTAMP DEFAULT CURRENT_TIMESTAMP NOT NULL COMMENT '수정 일시'</v>
      </c>
      <c r="O227" s="37"/>
    </row>
    <row r="228" spans="1:15" x14ac:dyDescent="0.35">
      <c r="A228" s="45">
        <v>226</v>
      </c>
      <c r="B228" s="30" t="str">
        <f>VLOOKUP($C228,table!$B:$D,3,FALSE)</f>
        <v>공통</v>
      </c>
      <c r="C228" s="2" t="s">
        <v>461</v>
      </c>
      <c r="D228" s="42" t="str">
        <f>VLOOKUP($C228,table!$B:$D,2,FALSE)</f>
        <v>T_USER_TEST</v>
      </c>
      <c r="E228" s="45">
        <v>1</v>
      </c>
      <c r="F228" s="68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5" t="s">
        <v>30</v>
      </c>
      <c r="J228" s="2"/>
      <c r="K228" s="45">
        <v>1</v>
      </c>
      <c r="L228" s="2"/>
      <c r="M228" s="2"/>
      <c r="N228" s="37" t="str">
        <f t="shared" si="5"/>
        <v xml:space="preserve">    USER_ID VARCHAR(32) NOT NULL COMMENT '사용자 ID'</v>
      </c>
      <c r="O228" s="37"/>
    </row>
    <row r="229" spans="1:15" x14ac:dyDescent="0.35">
      <c r="A229" s="45">
        <v>227</v>
      </c>
      <c r="B229" s="30" t="str">
        <f>VLOOKUP($C229,table!$B:$D,3,FALSE)</f>
        <v>공통</v>
      </c>
      <c r="C229" s="2" t="s">
        <v>461</v>
      </c>
      <c r="D229" s="42" t="str">
        <f>VLOOKUP($C229,table!$B:$D,2,FALSE)</f>
        <v>T_USER_TEST</v>
      </c>
      <c r="E229" s="45">
        <v>2</v>
      </c>
      <c r="F229" s="68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5" t="s">
        <v>29</v>
      </c>
      <c r="J229" s="2"/>
      <c r="K229" s="45"/>
      <c r="L229" s="2"/>
      <c r="M229" s="2"/>
      <c r="N229" s="37" t="str">
        <f t="shared" si="5"/>
        <v xml:space="preserve">  , USER_NM VARCHAR(100) COMMENT '사용자 명'</v>
      </c>
      <c r="O229" s="37"/>
    </row>
    <row r="230" spans="1:15" x14ac:dyDescent="0.35">
      <c r="A230" s="45">
        <v>228</v>
      </c>
      <c r="B230" s="30" t="str">
        <f>VLOOKUP($C230,table!$B:$D,3,FALSE)</f>
        <v>공통</v>
      </c>
      <c r="C230" s="2" t="s">
        <v>461</v>
      </c>
      <c r="D230" s="42" t="str">
        <f>VLOOKUP($C230,table!$B:$D,2,FALSE)</f>
        <v>T_USER_TEST</v>
      </c>
      <c r="E230" s="45">
        <v>3</v>
      </c>
      <c r="F230" s="68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5" t="s">
        <v>29</v>
      </c>
      <c r="J230" s="2"/>
      <c r="K230" s="45"/>
      <c r="L230" s="2"/>
      <c r="M230" s="2"/>
      <c r="N230" s="37" t="str">
        <f t="shared" si="5"/>
        <v xml:space="preserve">  , RGST_ID VARCHAR(32) COMMENT '등록 ID'</v>
      </c>
      <c r="O230" s="37"/>
    </row>
    <row r="231" spans="1:15" x14ac:dyDescent="0.35">
      <c r="A231" s="45">
        <v>229</v>
      </c>
      <c r="B231" s="30" t="str">
        <f>VLOOKUP($C231,table!$B:$D,3,FALSE)</f>
        <v>공통</v>
      </c>
      <c r="C231" s="2" t="s">
        <v>461</v>
      </c>
      <c r="D231" s="42" t="str">
        <f>VLOOKUP($C231,table!$B:$D,2,FALSE)</f>
        <v>T_USER_TEST</v>
      </c>
      <c r="E231" s="45">
        <v>4</v>
      </c>
      <c r="F231" s="68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5" t="s">
        <v>29</v>
      </c>
      <c r="J231" s="2"/>
      <c r="K231" s="45"/>
      <c r="L231" s="2"/>
      <c r="M231" s="2"/>
      <c r="N231" s="37" t="str">
        <f t="shared" si="5"/>
        <v xml:space="preserve">  , RGST_DT TIMESTAMP COMMENT '등록 일시'</v>
      </c>
      <c r="O231" s="37"/>
    </row>
    <row r="232" spans="1:15" s="37" customFormat="1" x14ac:dyDescent="0.35">
      <c r="A232" s="45">
        <v>230</v>
      </c>
      <c r="B232" s="46" t="str">
        <f>VLOOKUP($C232,table!$B:$D,3,FALSE)</f>
        <v>로그</v>
      </c>
      <c r="C232" s="55" t="s">
        <v>720</v>
      </c>
      <c r="D232" s="42" t="str">
        <f>VLOOKUP($C232,table!$B:$D,2,FALSE)</f>
        <v>T_LOG_RQST_MGR_SYS</v>
      </c>
      <c r="E232" s="77">
        <v>1</v>
      </c>
      <c r="F232" s="69" t="s">
        <v>721</v>
      </c>
      <c r="G232" s="55" t="str">
        <f>VLOOKUP($F232,domain!$B:$D,2,FALSE)</f>
        <v>LOG_DT</v>
      </c>
      <c r="H232" s="55" t="str">
        <f>VLOOKUP($F232,domain!$B:$D,3,FALSE)</f>
        <v>TIMESTAMP</v>
      </c>
      <c r="I232" s="54" t="s">
        <v>30</v>
      </c>
      <c r="J232" s="55"/>
      <c r="K232" s="93"/>
      <c r="L232" s="55"/>
      <c r="M232" s="55"/>
      <c r="N232" s="37" t="str">
        <f t="shared" si="5"/>
        <v xml:space="preserve">    LOG_DT TIMESTAMP NOT NULL COMMENT '로그 일시'</v>
      </c>
    </row>
    <row r="233" spans="1:15" s="37" customFormat="1" x14ac:dyDescent="0.35">
      <c r="A233" s="45">
        <v>231</v>
      </c>
      <c r="B233" s="46" t="str">
        <f>VLOOKUP($C233,table!$B:$D,3,FALSE)</f>
        <v>로그</v>
      </c>
      <c r="C233" s="55" t="s">
        <v>720</v>
      </c>
      <c r="D233" s="42" t="str">
        <f>VLOOKUP($C233,table!$B:$D,2,FALSE)</f>
        <v>T_LOG_RQST_MGR_SYS</v>
      </c>
      <c r="E233" s="77">
        <v>2</v>
      </c>
      <c r="F233" s="69" t="s">
        <v>78</v>
      </c>
      <c r="G233" s="55" t="str">
        <f>VLOOKUP($F233,domain!$B:$D,2,FALSE)</f>
        <v>USER_ID</v>
      </c>
      <c r="H233" s="55" t="str">
        <f>VLOOKUP($F233,domain!$B:$D,3,FALSE)</f>
        <v>VARCHAR(32)</v>
      </c>
      <c r="I233" s="54" t="s">
        <v>30</v>
      </c>
      <c r="J233" s="55"/>
      <c r="K233" s="93"/>
      <c r="L233" s="55"/>
      <c r="M233" s="55"/>
      <c r="N233" s="37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7" customFormat="1" x14ac:dyDescent="0.35">
      <c r="A234" s="45">
        <v>232</v>
      </c>
      <c r="B234" s="46" t="str">
        <f>VLOOKUP($C234,table!$B:$D,3,FALSE)</f>
        <v>로그</v>
      </c>
      <c r="C234" s="55" t="s">
        <v>720</v>
      </c>
      <c r="D234" s="42" t="str">
        <f>VLOOKUP($C234,table!$B:$D,2,FALSE)</f>
        <v>T_LOG_RQST_MGR_SYS</v>
      </c>
      <c r="E234" s="77">
        <v>3</v>
      </c>
      <c r="F234" s="69" t="s">
        <v>80</v>
      </c>
      <c r="G234" s="55" t="str">
        <f>VLOOKUP($F234,domain!$B:$D,2,FALSE)</f>
        <v>USER_NM</v>
      </c>
      <c r="H234" s="55" t="str">
        <f>VLOOKUP($F234,domain!$B:$D,3,FALSE)</f>
        <v>VARCHAR(100)</v>
      </c>
      <c r="I234" s="54" t="s">
        <v>29</v>
      </c>
      <c r="J234" s="55"/>
      <c r="K234" s="93"/>
      <c r="L234" s="55"/>
      <c r="M234" s="55"/>
      <c r="N234" s="37" t="str">
        <f t="shared" si="6"/>
        <v xml:space="preserve">  , USER_NM VARCHAR(100) COMMENT '사용자 명'</v>
      </c>
    </row>
    <row r="235" spans="1:15" s="37" customFormat="1" x14ac:dyDescent="0.35">
      <c r="A235" s="45">
        <v>233</v>
      </c>
      <c r="B235" s="46" t="str">
        <f>VLOOKUP($C235,table!$B:$D,3,FALSE)</f>
        <v>로그</v>
      </c>
      <c r="C235" s="55" t="s">
        <v>720</v>
      </c>
      <c r="D235" s="42" t="str">
        <f>VLOOKUP($C235,table!$B:$D,2,FALSE)</f>
        <v>T_LOG_RQST_MGR_SYS</v>
      </c>
      <c r="E235" s="77">
        <v>4</v>
      </c>
      <c r="F235" s="69" t="s">
        <v>101</v>
      </c>
      <c r="G235" s="55" t="str">
        <f>VLOOKUP($F235,domain!$B:$D,2,FALSE)</f>
        <v>PSTN_CODE</v>
      </c>
      <c r="H235" s="55" t="str">
        <f>VLOOKUP($F235,domain!$B:$D,3,FALSE)</f>
        <v>VARCHAR(16)</v>
      </c>
      <c r="I235" s="54" t="s">
        <v>29</v>
      </c>
      <c r="J235" s="55"/>
      <c r="K235" s="93"/>
      <c r="L235" s="55"/>
      <c r="M235" s="55"/>
      <c r="N235" s="37" t="str">
        <f t="shared" si="6"/>
        <v xml:space="preserve">  , PSTN_CODE VARCHAR(16) COMMENT '직위 코드'</v>
      </c>
    </row>
    <row r="236" spans="1:15" s="37" customFormat="1" x14ac:dyDescent="0.35">
      <c r="A236" s="45">
        <v>234</v>
      </c>
      <c r="B236" s="46" t="str">
        <f>VLOOKUP($C236,table!$B:$D,3,FALSE)</f>
        <v>로그</v>
      </c>
      <c r="C236" s="55" t="s">
        <v>720</v>
      </c>
      <c r="D236" s="42" t="str">
        <f>VLOOKUP($C236,table!$B:$D,2,FALSE)</f>
        <v>T_LOG_RQST_MGR_SYS</v>
      </c>
      <c r="E236" s="77">
        <v>5</v>
      </c>
      <c r="F236" s="69" t="s">
        <v>99</v>
      </c>
      <c r="G236" s="55" t="str">
        <f>VLOOKUP($F236,domain!$B:$D,2,FALSE)</f>
        <v>PSTN_NM</v>
      </c>
      <c r="H236" s="55" t="str">
        <f>VLOOKUP($F236,domain!$B:$D,3,FALSE)</f>
        <v>VARCHAR(100)</v>
      </c>
      <c r="I236" s="54" t="s">
        <v>29</v>
      </c>
      <c r="J236" s="55"/>
      <c r="K236" s="93"/>
      <c r="L236" s="55"/>
      <c r="M236" s="55"/>
      <c r="N236" s="37" t="str">
        <f t="shared" si="6"/>
        <v xml:space="preserve">  , PSTN_NM VARCHAR(100) COMMENT '직위 명'</v>
      </c>
    </row>
    <row r="237" spans="1:15" s="37" customFormat="1" x14ac:dyDescent="0.35">
      <c r="A237" s="45">
        <v>235</v>
      </c>
      <c r="B237" s="46" t="str">
        <f>VLOOKUP($C237,table!$B:$D,3,FALSE)</f>
        <v>로그</v>
      </c>
      <c r="C237" s="55" t="s">
        <v>720</v>
      </c>
      <c r="D237" s="42" t="str">
        <f>VLOOKUP($C237,table!$B:$D,2,FALSE)</f>
        <v>T_LOG_RQST_MGR_SYS</v>
      </c>
      <c r="E237" s="77">
        <v>6</v>
      </c>
      <c r="F237" s="69" t="s">
        <v>73</v>
      </c>
      <c r="G237" s="55" t="str">
        <f>VLOOKUP($F237,domain!$B:$D,2,FALSE)</f>
        <v>DEPT_CODE</v>
      </c>
      <c r="H237" s="55" t="str">
        <f>VLOOKUP($F237,domain!$B:$D,3,FALSE)</f>
        <v>VARCHAR(16)</v>
      </c>
      <c r="I237" s="54" t="s">
        <v>29</v>
      </c>
      <c r="J237" s="55"/>
      <c r="K237" s="93"/>
      <c r="L237" s="55"/>
      <c r="M237" s="55"/>
      <c r="N237" s="37" t="str">
        <f t="shared" si="6"/>
        <v xml:space="preserve">  , DEPT_CODE VARCHAR(16) COMMENT '부서 코드'</v>
      </c>
    </row>
    <row r="238" spans="1:15" s="37" customFormat="1" x14ac:dyDescent="0.35">
      <c r="A238" s="45">
        <v>236</v>
      </c>
      <c r="B238" s="46" t="str">
        <f>VLOOKUP($C238,table!$B:$D,3,FALSE)</f>
        <v>로그</v>
      </c>
      <c r="C238" s="55" t="s">
        <v>720</v>
      </c>
      <c r="D238" s="42" t="str">
        <f>VLOOKUP($C238,table!$B:$D,2,FALSE)</f>
        <v>T_LOG_RQST_MGR_SYS</v>
      </c>
      <c r="E238" s="77">
        <v>7</v>
      </c>
      <c r="F238" s="69" t="s">
        <v>71</v>
      </c>
      <c r="G238" s="55" t="str">
        <f>VLOOKUP($F238,domain!$B:$D,2,FALSE)</f>
        <v>DEPT_NM</v>
      </c>
      <c r="H238" s="55" t="str">
        <f>VLOOKUP($F238,domain!$B:$D,3,FALSE)</f>
        <v>VARCHAR(100)</v>
      </c>
      <c r="I238" s="54" t="s">
        <v>29</v>
      </c>
      <c r="J238" s="55"/>
      <c r="K238" s="93"/>
      <c r="L238" s="55"/>
      <c r="M238" s="55"/>
      <c r="N238" s="37" t="str">
        <f t="shared" si="6"/>
        <v xml:space="preserve">  , DEPT_NM VARCHAR(100) COMMENT '부서 명'</v>
      </c>
    </row>
    <row r="239" spans="1:15" s="37" customFormat="1" x14ac:dyDescent="0.35">
      <c r="A239" s="45">
        <v>237</v>
      </c>
      <c r="B239" s="46" t="str">
        <f>VLOOKUP($C239,table!$B:$D,3,FALSE)</f>
        <v>로그</v>
      </c>
      <c r="C239" s="55" t="s">
        <v>720</v>
      </c>
      <c r="D239" s="42" t="str">
        <f>VLOOKUP($C239,table!$B:$D,2,FALSE)</f>
        <v>T_LOG_RQST_MGR_SYS</v>
      </c>
      <c r="E239" s="77">
        <v>8</v>
      </c>
      <c r="F239" s="69" t="s">
        <v>45</v>
      </c>
      <c r="G239" s="55" t="str">
        <f>VLOOKUP($F239,domain!$B:$D,2,FALSE)</f>
        <v>AUTH_ID</v>
      </c>
      <c r="H239" s="55" t="str">
        <f>VLOOKUP($F239,domain!$B:$D,3,FALSE)</f>
        <v>VARCHAR(32)</v>
      </c>
      <c r="I239" s="54" t="s">
        <v>29</v>
      </c>
      <c r="J239" s="55"/>
      <c r="K239" s="93"/>
      <c r="L239" s="55"/>
      <c r="M239" s="55"/>
      <c r="N239" s="37" t="str">
        <f t="shared" si="6"/>
        <v xml:space="preserve">  , AUTH_ID VARCHAR(32) COMMENT '권한 ID'</v>
      </c>
    </row>
    <row r="240" spans="1:15" s="37" customFormat="1" x14ac:dyDescent="0.35">
      <c r="A240" s="45">
        <v>238</v>
      </c>
      <c r="B240" s="46" t="str">
        <f>VLOOKUP($C240,table!$B:$D,3,FALSE)</f>
        <v>로그</v>
      </c>
      <c r="C240" s="55" t="s">
        <v>720</v>
      </c>
      <c r="D240" s="42" t="str">
        <f>VLOOKUP($C240,table!$B:$D,2,FALSE)</f>
        <v>T_LOG_RQST_MGR_SYS</v>
      </c>
      <c r="E240" s="77">
        <v>9</v>
      </c>
      <c r="F240" s="69" t="s">
        <v>48</v>
      </c>
      <c r="G240" s="55" t="str">
        <f>VLOOKUP($F240,domain!$B:$D,2,FALSE)</f>
        <v>AUTH_NM</v>
      </c>
      <c r="H240" s="55" t="str">
        <f>VLOOKUP($F240,domain!$B:$D,3,FALSE)</f>
        <v>VARCHAR(100)</v>
      </c>
      <c r="I240" s="54" t="s">
        <v>29</v>
      </c>
      <c r="J240" s="55"/>
      <c r="K240" s="93"/>
      <c r="L240" s="55"/>
      <c r="M240" s="55"/>
      <c r="N240" s="37" t="str">
        <f t="shared" si="6"/>
        <v xml:space="preserve">  , AUTH_NM VARCHAR(100) COMMENT '권한 명'</v>
      </c>
    </row>
    <row r="241" spans="1:14" s="37" customFormat="1" x14ac:dyDescent="0.35">
      <c r="A241" s="45">
        <v>239</v>
      </c>
      <c r="B241" s="46" t="str">
        <f>VLOOKUP($C241,table!$B:$D,3,FALSE)</f>
        <v>로그</v>
      </c>
      <c r="C241" s="55" t="s">
        <v>720</v>
      </c>
      <c r="D241" s="42" t="str">
        <f>VLOOKUP($C241,table!$B:$D,2,FALSE)</f>
        <v>T_LOG_RQST_MGR_SYS</v>
      </c>
      <c r="E241" s="77">
        <v>10</v>
      </c>
      <c r="F241" s="69" t="s">
        <v>722</v>
      </c>
      <c r="G241" s="55" t="str">
        <f>VLOOKUP($F241,domain!$B:$D,2,FALSE)</f>
        <v>CLIENT_IP</v>
      </c>
      <c r="H241" s="55" t="str">
        <f>VLOOKUP($F241,domain!$B:$D,3,FALSE)</f>
        <v>VARCHAR(45)</v>
      </c>
      <c r="I241" s="54" t="s">
        <v>29</v>
      </c>
      <c r="J241" s="55"/>
      <c r="K241" s="93"/>
      <c r="L241" s="55"/>
      <c r="M241" s="55"/>
      <c r="N241" s="37" t="str">
        <f t="shared" si="6"/>
        <v xml:space="preserve">  , CLIENT_IP VARCHAR(45) COMMENT '클라이언트 IP'</v>
      </c>
    </row>
    <row r="242" spans="1:14" s="37" customFormat="1" x14ac:dyDescent="0.35">
      <c r="A242" s="45">
        <v>240</v>
      </c>
      <c r="B242" s="46" t="str">
        <f>VLOOKUP($C242,table!$B:$D,3,FALSE)</f>
        <v>로그</v>
      </c>
      <c r="C242" s="55" t="s">
        <v>720</v>
      </c>
      <c r="D242" s="42" t="str">
        <f>VLOOKUP($C242,table!$B:$D,2,FALSE)</f>
        <v>T_LOG_RQST_MGR_SYS</v>
      </c>
      <c r="E242" s="77">
        <v>11</v>
      </c>
      <c r="F242" s="69" t="s">
        <v>723</v>
      </c>
      <c r="G242" s="55" t="str">
        <f>VLOOKUP($F242,domain!$B:$D,2,FALSE)</f>
        <v>SERVER_IP</v>
      </c>
      <c r="H242" s="55" t="str">
        <f>VLOOKUP($F242,domain!$B:$D,3,FALSE)</f>
        <v>VARCHAR(45)</v>
      </c>
      <c r="I242" s="54" t="s">
        <v>29</v>
      </c>
      <c r="J242" s="55"/>
      <c r="K242" s="93"/>
      <c r="L242" s="55"/>
      <c r="M242" s="55"/>
      <c r="N242" s="37" t="str">
        <f t="shared" si="6"/>
        <v xml:space="preserve">  , SERVER_IP VARCHAR(45) COMMENT '서버 IP'</v>
      </c>
    </row>
    <row r="243" spans="1:14" s="37" customFormat="1" x14ac:dyDescent="0.35">
      <c r="A243" s="45">
        <v>241</v>
      </c>
      <c r="B243" s="46" t="str">
        <f>VLOOKUP($C243,table!$B:$D,3,FALSE)</f>
        <v>로그</v>
      </c>
      <c r="C243" s="55" t="s">
        <v>720</v>
      </c>
      <c r="D243" s="42" t="str">
        <f>VLOOKUP($C243,table!$B:$D,2,FALSE)</f>
        <v>T_LOG_RQST_MGR_SYS</v>
      </c>
      <c r="E243" s="77">
        <v>12</v>
      </c>
      <c r="F243" s="69" t="s">
        <v>724</v>
      </c>
      <c r="G243" s="55" t="str">
        <f>VLOOKUP($F243,domain!$B:$D,2,FALSE)</f>
        <v>RQST_METHOD</v>
      </c>
      <c r="H243" s="55" t="str">
        <f>VLOOKUP($F243,domain!$B:$D,3,FALSE)</f>
        <v>VARCHAR(16)</v>
      </c>
      <c r="I243" s="54" t="s">
        <v>29</v>
      </c>
      <c r="J243" s="55"/>
      <c r="K243" s="93"/>
      <c r="L243" s="55"/>
      <c r="M243" s="55"/>
      <c r="N243" s="37" t="str">
        <f t="shared" si="6"/>
        <v xml:space="preserve">  , RQST_METHOD VARCHAR(16) COMMENT '요청 메소드'</v>
      </c>
    </row>
    <row r="244" spans="1:14" s="37" customFormat="1" x14ac:dyDescent="0.35">
      <c r="A244" s="45">
        <v>242</v>
      </c>
      <c r="B244" s="46" t="str">
        <f>VLOOKUP($C244,table!$B:$D,3,FALSE)</f>
        <v>로그</v>
      </c>
      <c r="C244" s="55" t="s">
        <v>720</v>
      </c>
      <c r="D244" s="42" t="str">
        <f>VLOOKUP($C244,table!$B:$D,2,FALSE)</f>
        <v>T_LOG_RQST_MGR_SYS</v>
      </c>
      <c r="E244" s="77">
        <v>13</v>
      </c>
      <c r="F244" s="69" t="s">
        <v>725</v>
      </c>
      <c r="G244" s="55" t="str">
        <f>VLOOKUP($F244,domain!$B:$D,2,FALSE)</f>
        <v>RQST_URI</v>
      </c>
      <c r="H244" s="55" t="str">
        <f>VLOOKUP($F244,domain!$B:$D,3,FALSE)</f>
        <v>VARCHAR(256)</v>
      </c>
      <c r="I244" s="54" t="s">
        <v>29</v>
      </c>
      <c r="J244" s="55"/>
      <c r="K244" s="93"/>
      <c r="L244" s="55"/>
      <c r="M244" s="55"/>
      <c r="N244" s="37" t="str">
        <f t="shared" si="6"/>
        <v xml:space="preserve">  , RQST_URI VARCHAR(256) COMMENT '요청 URI'</v>
      </c>
    </row>
    <row r="245" spans="1:14" s="37" customFormat="1" x14ac:dyDescent="0.35">
      <c r="A245" s="45">
        <v>243</v>
      </c>
      <c r="B245" s="46" t="str">
        <f>VLOOKUP($C245,table!$B:$D,3,FALSE)</f>
        <v>로그</v>
      </c>
      <c r="C245" s="55" t="s">
        <v>720</v>
      </c>
      <c r="D245" s="42" t="str">
        <f>VLOOKUP($C245,table!$B:$D,2,FALSE)</f>
        <v>T_LOG_RQST_MGR_SYS</v>
      </c>
      <c r="E245" s="77">
        <v>14</v>
      </c>
      <c r="F245" s="69" t="s">
        <v>726</v>
      </c>
      <c r="G245" s="55" t="str">
        <f>VLOOKUP($F245,domain!$B:$D,2,FALSE)</f>
        <v>PROGRAM_NM</v>
      </c>
      <c r="H245" s="55" t="str">
        <f>VLOOKUP($F245,domain!$B:$D,3,FALSE)</f>
        <v>VARCHAR(256)</v>
      </c>
      <c r="I245" s="54" t="s">
        <v>29</v>
      </c>
      <c r="J245" s="55"/>
      <c r="K245" s="93"/>
      <c r="L245" s="55"/>
      <c r="M245" s="55"/>
      <c r="N245" s="37" t="str">
        <f t="shared" si="6"/>
        <v xml:space="preserve">  , PROGRAM_NM VARCHAR(256) COMMENT '프로그램 명'</v>
      </c>
    </row>
    <row r="246" spans="1:14" s="37" customFormat="1" x14ac:dyDescent="0.35">
      <c r="A246" s="45">
        <v>244</v>
      </c>
      <c r="B246" s="46" t="str">
        <f>VLOOKUP($C246,table!$B:$D,3,FALSE)</f>
        <v>로그</v>
      </c>
      <c r="C246" s="55" t="s">
        <v>720</v>
      </c>
      <c r="D246" s="42" t="str">
        <f>VLOOKUP($C246,table!$B:$D,2,FALSE)</f>
        <v>T_LOG_RQST_MGR_SYS</v>
      </c>
      <c r="E246" s="77">
        <v>15</v>
      </c>
      <c r="F246" s="69" t="s">
        <v>727</v>
      </c>
      <c r="G246" s="55" t="str">
        <f>VLOOKUP($F246,domain!$B:$D,2,FALSE)</f>
        <v>CONTROLLER_NM</v>
      </c>
      <c r="H246" s="55" t="str">
        <f>VLOOKUP($F246,domain!$B:$D,3,FALSE)</f>
        <v>VARCHAR(256)</v>
      </c>
      <c r="I246" s="54" t="s">
        <v>29</v>
      </c>
      <c r="J246" s="55"/>
      <c r="K246" s="93"/>
      <c r="L246" s="55"/>
      <c r="M246" s="55"/>
      <c r="N246" s="37" t="str">
        <f t="shared" si="6"/>
        <v xml:space="preserve">  , CONTROLLER_NM VARCHAR(256) COMMENT '컨트롤러 명'</v>
      </c>
    </row>
    <row r="247" spans="1:14" s="37" customFormat="1" x14ac:dyDescent="0.35">
      <c r="A247" s="45">
        <v>245</v>
      </c>
      <c r="B247" s="46" t="str">
        <f>VLOOKUP($C247,table!$B:$D,3,FALSE)</f>
        <v>로그</v>
      </c>
      <c r="C247" s="55" t="s">
        <v>720</v>
      </c>
      <c r="D247" s="42" t="str">
        <f>VLOOKUP($C247,table!$B:$D,2,FALSE)</f>
        <v>T_LOG_RQST_MGR_SYS</v>
      </c>
      <c r="E247" s="77">
        <v>16</v>
      </c>
      <c r="F247" s="69" t="s">
        <v>728</v>
      </c>
      <c r="G247" s="55" t="str">
        <f>VLOOKUP($F247,domain!$B:$D,2,FALSE)</f>
        <v>METHOD_NM</v>
      </c>
      <c r="H247" s="55" t="str">
        <f>VLOOKUP($F247,domain!$B:$D,3,FALSE)</f>
        <v>VARCHAR(256)</v>
      </c>
      <c r="I247" s="54" t="s">
        <v>29</v>
      </c>
      <c r="J247" s="55"/>
      <c r="K247" s="93"/>
      <c r="L247" s="55"/>
      <c r="M247" s="55"/>
      <c r="N247" s="37" t="str">
        <f t="shared" si="6"/>
        <v xml:space="preserve">  , METHOD_NM VARCHAR(256) COMMENT '메소드 명'</v>
      </c>
    </row>
    <row r="248" spans="1:14" s="37" customFormat="1" x14ac:dyDescent="0.35">
      <c r="A248" s="45">
        <v>246</v>
      </c>
      <c r="B248" s="46" t="str">
        <f>VLOOKUP($C248,table!$B:$D,3,FALSE)</f>
        <v>로그</v>
      </c>
      <c r="C248" s="55" t="s">
        <v>720</v>
      </c>
      <c r="D248" s="42" t="str">
        <f>VLOOKUP($C248,table!$B:$D,2,FALSE)</f>
        <v>T_LOG_RQST_MGR_SYS</v>
      </c>
      <c r="E248" s="77">
        <v>17</v>
      </c>
      <c r="F248" s="69" t="s">
        <v>729</v>
      </c>
      <c r="G248" s="55" t="str">
        <f>VLOOKUP($F248,domain!$B:$D,2,FALSE)</f>
        <v>MSG</v>
      </c>
      <c r="H248" s="55" t="str">
        <f>VLOOKUP($F248,domain!$B:$D,3,FALSE)</f>
        <v>JSON</v>
      </c>
      <c r="I248" s="54" t="s">
        <v>29</v>
      </c>
      <c r="J248" s="55"/>
      <c r="K248" s="93"/>
      <c r="L248" s="55"/>
      <c r="M248" s="55"/>
      <c r="N248" s="37" t="str">
        <f t="shared" si="6"/>
        <v xml:space="preserve">  , MSG JSON COMMENT '메시지'</v>
      </c>
    </row>
    <row r="249" spans="1:14" x14ac:dyDescent="0.35">
      <c r="A249" s="45">
        <v>247</v>
      </c>
      <c r="B249" s="45" t="str">
        <f>VLOOKUP($C249,table!$B:$D,3,FALSE)</f>
        <v>로그</v>
      </c>
      <c r="C249" s="6" t="s">
        <v>746</v>
      </c>
      <c r="D249" s="42" t="str">
        <f>VLOOKUP($C249,table!$B:$D,2,FALSE)</f>
        <v>T_LOGIN_USER_HIST</v>
      </c>
      <c r="E249" s="14">
        <v>1</v>
      </c>
      <c r="F249" s="70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5"/>
      <c r="L249" s="2"/>
      <c r="M249" s="2"/>
      <c r="N249" s="37" t="str">
        <f t="shared" si="6"/>
        <v xml:space="preserve">    LOG_DT TIMESTAMP NOT NULL COMMENT '로그 일시'</v>
      </c>
    </row>
    <row r="250" spans="1:14" x14ac:dyDescent="0.35">
      <c r="A250" s="45">
        <v>248</v>
      </c>
      <c r="B250" s="45" t="str">
        <f>VLOOKUP($C250,table!$B:$D,3,FALSE)</f>
        <v>로그</v>
      </c>
      <c r="C250" s="6" t="s">
        <v>746</v>
      </c>
      <c r="D250" s="42" t="str">
        <f>VLOOKUP($C250,table!$B:$D,2,FALSE)</f>
        <v>T_LOGIN_USER_HIST</v>
      </c>
      <c r="E250" s="14">
        <v>2</v>
      </c>
      <c r="F250" s="70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5"/>
      <c r="L250" s="2"/>
      <c r="M250" s="2"/>
      <c r="N250" s="37" t="str">
        <f t="shared" si="6"/>
        <v xml:space="preserve">  , USER_ID VARCHAR(32) NOT NULL COMMENT '사용자 ID'</v>
      </c>
    </row>
    <row r="251" spans="1:14" s="37" customFormat="1" x14ac:dyDescent="0.35">
      <c r="A251" s="45">
        <v>249</v>
      </c>
      <c r="B251" s="45" t="str">
        <f>VLOOKUP($C251,table!$B:$D,3,FALSE)</f>
        <v>로그</v>
      </c>
      <c r="C251" s="6" t="s">
        <v>746</v>
      </c>
      <c r="D251" s="42" t="str">
        <f>VLOOKUP($C251,table!$B:$D,2,FALSE)</f>
        <v>T_LOGIN_USER_HIST</v>
      </c>
      <c r="E251" s="14">
        <v>2</v>
      </c>
      <c r="F251" s="70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5"/>
      <c r="L251" s="2"/>
      <c r="M251" s="2"/>
      <c r="N251" s="37" t="str">
        <f t="shared" si="6"/>
        <v xml:space="preserve">  , USER_NM VARCHAR(100) NOT NULL COMMENT '사용자 명'</v>
      </c>
    </row>
    <row r="252" spans="1:14" x14ac:dyDescent="0.35">
      <c r="A252" s="45">
        <v>250</v>
      </c>
      <c r="B252" s="45" t="str">
        <f>VLOOKUP($C252,table!$B:$D,3,FALSE)</f>
        <v>로그</v>
      </c>
      <c r="C252" s="6" t="s">
        <v>746</v>
      </c>
      <c r="D252" s="42" t="str">
        <f>VLOOKUP($C252,table!$B:$D,2,FALSE)</f>
        <v>T_LOGIN_USER_HIST</v>
      </c>
      <c r="E252" s="14">
        <v>3</v>
      </c>
      <c r="F252" s="70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5" t="s">
        <v>172</v>
      </c>
      <c r="J252" s="2"/>
      <c r="K252" s="45"/>
      <c r="L252" s="2"/>
      <c r="M252" s="2"/>
      <c r="N252" s="37" t="str">
        <f t="shared" si="6"/>
        <v xml:space="preserve">  , PSTN_CODE VARCHAR(16) COMMENT '직위 코드'</v>
      </c>
    </row>
    <row r="253" spans="1:14" x14ac:dyDescent="0.35">
      <c r="A253" s="45">
        <v>251</v>
      </c>
      <c r="B253" s="45" t="str">
        <f>VLOOKUP($C253,table!$B:$D,3,FALSE)</f>
        <v>로그</v>
      </c>
      <c r="C253" s="6" t="s">
        <v>746</v>
      </c>
      <c r="D253" s="42" t="str">
        <f>VLOOKUP($C253,table!$B:$D,2,FALSE)</f>
        <v>T_LOGIN_USER_HIST</v>
      </c>
      <c r="E253" s="14">
        <v>4</v>
      </c>
      <c r="F253" s="70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5" t="s">
        <v>172</v>
      </c>
      <c r="J253" s="2"/>
      <c r="K253" s="45"/>
      <c r="L253" s="2"/>
      <c r="M253" s="2"/>
      <c r="N253" s="37" t="str">
        <f t="shared" si="6"/>
        <v xml:space="preserve">  , PSTN_NM VARCHAR(100) COMMENT '직위 명'</v>
      </c>
    </row>
    <row r="254" spans="1:14" x14ac:dyDescent="0.35">
      <c r="A254" s="45">
        <v>252</v>
      </c>
      <c r="B254" s="45" t="str">
        <f>VLOOKUP($C254,table!$B:$D,3,FALSE)</f>
        <v>로그</v>
      </c>
      <c r="C254" s="6" t="s">
        <v>746</v>
      </c>
      <c r="D254" s="42" t="str">
        <f>VLOOKUP($C254,table!$B:$D,2,FALSE)</f>
        <v>T_LOGIN_USER_HIST</v>
      </c>
      <c r="E254" s="14">
        <v>5</v>
      </c>
      <c r="F254" s="70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5" t="s">
        <v>172</v>
      </c>
      <c r="J254" s="2"/>
      <c r="K254" s="45"/>
      <c r="L254" s="2"/>
      <c r="M254" s="2"/>
      <c r="N254" s="37" t="str">
        <f t="shared" si="6"/>
        <v xml:space="preserve">  , DEPT_CODE VARCHAR(16) COMMENT '부서 코드'</v>
      </c>
    </row>
    <row r="255" spans="1:14" x14ac:dyDescent="0.35">
      <c r="A255" s="45">
        <v>253</v>
      </c>
      <c r="B255" s="45" t="str">
        <f>VLOOKUP($C255,table!$B:$D,3,FALSE)</f>
        <v>로그</v>
      </c>
      <c r="C255" s="6" t="s">
        <v>746</v>
      </c>
      <c r="D255" s="42" t="str">
        <f>VLOOKUP($C255,table!$B:$D,2,FALSE)</f>
        <v>T_LOGIN_USER_HIST</v>
      </c>
      <c r="E255" s="14">
        <v>6</v>
      </c>
      <c r="F255" s="70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5" t="s">
        <v>172</v>
      </c>
      <c r="J255" s="2"/>
      <c r="K255" s="45"/>
      <c r="L255" s="2"/>
      <c r="M255" s="2"/>
      <c r="N255" s="37" t="str">
        <f t="shared" si="6"/>
        <v xml:space="preserve">  , DEPT_NM VARCHAR(100) COMMENT '부서 명'</v>
      </c>
    </row>
    <row r="256" spans="1:14" x14ac:dyDescent="0.35">
      <c r="A256" s="45">
        <v>254</v>
      </c>
      <c r="B256" s="45" t="str">
        <f>VLOOKUP($C256,table!$B:$D,3,FALSE)</f>
        <v>로그</v>
      </c>
      <c r="C256" s="6" t="s">
        <v>746</v>
      </c>
      <c r="D256" s="42" t="str">
        <f>VLOOKUP($C256,table!$B:$D,2,FALSE)</f>
        <v>T_LOGIN_USER_HIST</v>
      </c>
      <c r="E256" s="14">
        <v>7</v>
      </c>
      <c r="F256" s="70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5" t="s">
        <v>172</v>
      </c>
      <c r="J256" s="2"/>
      <c r="K256" s="45"/>
      <c r="L256" s="2"/>
      <c r="M256" s="2"/>
      <c r="N256" s="37" t="str">
        <f t="shared" si="6"/>
        <v xml:space="preserve">  , AUTH_ID VARCHAR(32) COMMENT '권한 ID'</v>
      </c>
    </row>
    <row r="257" spans="1:18" x14ac:dyDescent="0.35">
      <c r="A257" s="45">
        <v>255</v>
      </c>
      <c r="B257" s="45" t="str">
        <f>VLOOKUP($C257,table!$B:$D,3,FALSE)</f>
        <v>로그</v>
      </c>
      <c r="C257" s="6" t="s">
        <v>746</v>
      </c>
      <c r="D257" s="42" t="str">
        <f>VLOOKUP($C257,table!$B:$D,2,FALSE)</f>
        <v>T_LOGIN_USER_HIST</v>
      </c>
      <c r="E257" s="14">
        <v>8</v>
      </c>
      <c r="F257" s="70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5" t="s">
        <v>172</v>
      </c>
      <c r="J257" s="2"/>
      <c r="K257" s="45"/>
      <c r="L257" s="2"/>
      <c r="M257" s="2"/>
      <c r="N257" s="37" t="str">
        <f t="shared" si="6"/>
        <v xml:space="preserve">  , AUTH_NM VARCHAR(100) COMMENT '권한 명'</v>
      </c>
    </row>
    <row r="258" spans="1:18" x14ac:dyDescent="0.35">
      <c r="A258" s="45">
        <v>256</v>
      </c>
      <c r="B258" s="45" t="str">
        <f>VLOOKUP($C258,table!$B:$D,3,FALSE)</f>
        <v>로그</v>
      </c>
      <c r="C258" s="6" t="s">
        <v>746</v>
      </c>
      <c r="D258" s="42" t="str">
        <f>VLOOKUP($C258,table!$B:$D,2,FALSE)</f>
        <v>T_LOGIN_USER_HIST</v>
      </c>
      <c r="E258" s="14">
        <v>9</v>
      </c>
      <c r="F258" s="70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5" t="s">
        <v>172</v>
      </c>
      <c r="J258" s="2"/>
      <c r="K258" s="45"/>
      <c r="L258" s="2"/>
      <c r="M258" s="2"/>
      <c r="N258" s="37" t="str">
        <f t="shared" si="6"/>
        <v xml:space="preserve">  , CLIENT_IP VARCHAR(45) COMMENT '클라이언트 IP'</v>
      </c>
    </row>
    <row r="259" spans="1:18" x14ac:dyDescent="0.35">
      <c r="A259" s="45">
        <v>257</v>
      </c>
      <c r="B259" s="45" t="str">
        <f>VLOOKUP($C259,table!$B:$D,3,FALSE)</f>
        <v>로그</v>
      </c>
      <c r="C259" s="6" t="s">
        <v>746</v>
      </c>
      <c r="D259" s="42" t="str">
        <f>VLOOKUP($C259,table!$B:$D,2,FALSE)</f>
        <v>T_LOGIN_USER_HIST</v>
      </c>
      <c r="E259" s="14">
        <v>10</v>
      </c>
      <c r="F259" s="70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5" t="s">
        <v>172</v>
      </c>
      <c r="J259" s="6"/>
      <c r="K259" s="45"/>
      <c r="L259" s="2"/>
      <c r="M259" s="2"/>
      <c r="N259" s="37" t="str">
        <f t="shared" si="6"/>
        <v xml:space="preserve">  , SERVER_IP VARCHAR(45) COMMENT '서버 IP'</v>
      </c>
    </row>
    <row r="260" spans="1:18" s="37" customFormat="1" x14ac:dyDescent="0.35">
      <c r="A260" s="45">
        <v>258</v>
      </c>
      <c r="B260" s="54" t="str">
        <f>VLOOKUP($C260,table!$B:$D,3,FALSE)</f>
        <v>공통</v>
      </c>
      <c r="C260" s="55" t="s">
        <v>765</v>
      </c>
      <c r="D260" s="42" t="str">
        <f>VLOOKUP($C260,table!$B:$D,2,FALSE)</f>
        <v>T_HOLIDAY</v>
      </c>
      <c r="E260" s="77">
        <v>1</v>
      </c>
      <c r="F260" s="69" t="s">
        <v>781</v>
      </c>
      <c r="G260" s="55" t="str">
        <f>VLOOKUP($F260,domain!$B:$D,2,FALSE)</f>
        <v>HOLI_NM</v>
      </c>
      <c r="H260" s="55" t="str">
        <f>VLOOKUP($F260,domain!$B:$D,3,FALSE)</f>
        <v>VARCHAR(32)</v>
      </c>
      <c r="I260" s="54" t="s">
        <v>172</v>
      </c>
      <c r="J260" s="55"/>
      <c r="K260" s="93"/>
      <c r="L260" s="55"/>
      <c r="M260" s="55"/>
      <c r="N260" s="37" t="str">
        <f t="shared" si="6"/>
        <v xml:space="preserve">    HOLI_NM VARCHAR(32) COMMENT '휴일명'</v>
      </c>
    </row>
    <row r="261" spans="1:18" x14ac:dyDescent="0.35">
      <c r="A261" s="45">
        <v>259</v>
      </c>
      <c r="B261" s="54" t="str">
        <f>VLOOKUP($C261,table!$B:$D,3,FALSE)</f>
        <v>공통</v>
      </c>
      <c r="C261" s="55" t="s">
        <v>765</v>
      </c>
      <c r="D261" s="42" t="str">
        <f>VLOOKUP($C261,table!$B:$D,2,FALSE)</f>
        <v>T_HOLIDAY</v>
      </c>
      <c r="E261" s="77">
        <v>2</v>
      </c>
      <c r="F261" s="69" t="s">
        <v>775</v>
      </c>
      <c r="G261" s="55" t="str">
        <f>VLOOKUP($F261,domain!$B:$D,2,FALSE)</f>
        <v>SOLAR_DATE</v>
      </c>
      <c r="H261" s="55" t="str">
        <f>VLOOKUP($F261,domain!$B:$D,3,FALSE)</f>
        <v>VARCHAR(32)</v>
      </c>
      <c r="I261" s="54" t="s">
        <v>173</v>
      </c>
      <c r="J261" s="55" t="s">
        <v>155</v>
      </c>
      <c r="K261" s="93">
        <v>1</v>
      </c>
      <c r="L261" s="55"/>
      <c r="M261" s="55"/>
      <c r="N261" s="37" t="str">
        <f t="shared" si="6"/>
        <v xml:space="preserve">  , SOLAR_DATE VARCHAR(32) DEFAULT CURRENT_TIMESTAMP NOT NULL COMMENT '양력일'</v>
      </c>
      <c r="O261" s="37"/>
      <c r="P261" s="37"/>
      <c r="Q261" s="37"/>
      <c r="R261" s="37"/>
    </row>
    <row r="262" spans="1:18" x14ac:dyDescent="0.35">
      <c r="A262" s="45">
        <v>260</v>
      </c>
      <c r="B262" s="54" t="str">
        <f>VLOOKUP($C262,table!$B:$D,3,FALSE)</f>
        <v>공통</v>
      </c>
      <c r="C262" s="55" t="s">
        <v>765</v>
      </c>
      <c r="D262" s="42" t="str">
        <f>VLOOKUP($C262,table!$B:$D,2,FALSE)</f>
        <v>T_HOLIDAY</v>
      </c>
      <c r="E262" s="77">
        <v>3</v>
      </c>
      <c r="F262" s="69" t="s">
        <v>767</v>
      </c>
      <c r="G262" s="55" t="str">
        <f>VLOOKUP($F262,domain!$B:$D,2,FALSE)</f>
        <v>LUNAR_DATE</v>
      </c>
      <c r="H262" s="55" t="str">
        <f>VLOOKUP($F262,domain!$B:$D,3,FALSE)</f>
        <v>VARCHAR(32)</v>
      </c>
      <c r="I262" s="54" t="s">
        <v>172</v>
      </c>
      <c r="J262" s="55" t="s">
        <v>155</v>
      </c>
      <c r="K262" s="93"/>
      <c r="L262" s="55"/>
      <c r="M262" s="55"/>
      <c r="N262" s="37" t="str">
        <f t="shared" si="6"/>
        <v xml:space="preserve">  , LUNAR_DATE VARCHAR(32) DEFAULT CURRENT_TIMESTAMP COMMENT '음력일'</v>
      </c>
    </row>
    <row r="263" spans="1:18" x14ac:dyDescent="0.35">
      <c r="A263" s="45">
        <v>261</v>
      </c>
      <c r="B263" s="54" t="str">
        <f>VLOOKUP($C263,table!$B:$D,3,FALSE)</f>
        <v>공통</v>
      </c>
      <c r="C263" s="55" t="s">
        <v>765</v>
      </c>
      <c r="D263" s="42" t="str">
        <f>VLOOKUP($C263,table!$B:$D,2,FALSE)</f>
        <v>T_HOLIDAY</v>
      </c>
      <c r="E263" s="77">
        <v>4</v>
      </c>
      <c r="F263" s="69" t="s">
        <v>769</v>
      </c>
      <c r="G263" s="55" t="str">
        <f>VLOOKUP($F263,domain!$B:$D,2,FALSE)</f>
        <v>GANJI</v>
      </c>
      <c r="H263" s="55" t="str">
        <f>VLOOKUP($F263,domain!$B:$D,3,FALSE)</f>
        <v>VARCHAR(256)</v>
      </c>
      <c r="I263" s="54" t="s">
        <v>172</v>
      </c>
      <c r="J263" s="55"/>
      <c r="K263" s="93"/>
      <c r="L263" s="55"/>
      <c r="M263" s="55"/>
      <c r="N263" s="37" t="str">
        <f t="shared" si="6"/>
        <v xml:space="preserve">  , GANJI VARCHAR(256) COMMENT '간지'</v>
      </c>
    </row>
    <row r="264" spans="1:18" x14ac:dyDescent="0.35">
      <c r="A264" s="45">
        <v>262</v>
      </c>
      <c r="B264" s="54" t="str">
        <f>VLOOKUP($C264,table!$B:$D,3,FALSE)</f>
        <v>공통</v>
      </c>
      <c r="C264" s="55" t="s">
        <v>765</v>
      </c>
      <c r="D264" s="42" t="str">
        <f>VLOOKUP($C264,table!$B:$D,2,FALSE)</f>
        <v>T_HOLIDAY</v>
      </c>
      <c r="E264" s="77">
        <v>5</v>
      </c>
      <c r="F264" s="69" t="s">
        <v>771</v>
      </c>
      <c r="G264" s="55" t="str">
        <f>VLOOKUP($F264,domain!$B:$D,2,FALSE)</f>
        <v>LEAP_YEAR</v>
      </c>
      <c r="H264" s="55" t="str">
        <f>VLOOKUP($F264,domain!$B:$D,3,FALSE)</f>
        <v>VARCHAR(1)</v>
      </c>
      <c r="I264" s="54" t="s">
        <v>172</v>
      </c>
      <c r="J264" s="55" t="s">
        <v>153</v>
      </c>
      <c r="K264" s="93"/>
      <c r="L264" s="55"/>
      <c r="M264" s="55"/>
      <c r="N264" s="37" t="str">
        <f t="shared" si="6"/>
        <v xml:space="preserve">  , LEAP_YEAR VARCHAR(1) DEFAULT 'N' COMMENT '윤년'</v>
      </c>
    </row>
    <row r="265" spans="1:18" x14ac:dyDescent="0.35">
      <c r="A265" s="45">
        <v>263</v>
      </c>
      <c r="B265" s="54" t="str">
        <f>VLOOKUP($C265,table!$B:$D,3,FALSE)</f>
        <v>공통</v>
      </c>
      <c r="C265" s="55" t="s">
        <v>765</v>
      </c>
      <c r="D265" s="42" t="str">
        <f>VLOOKUP($C265,table!$B:$D,2,FALSE)</f>
        <v>T_HOLIDAY</v>
      </c>
      <c r="E265" s="77">
        <v>6</v>
      </c>
      <c r="F265" s="69" t="s">
        <v>768</v>
      </c>
      <c r="G265" s="55" t="str">
        <f>VLOOKUP($F265,domain!$B:$D,2,FALSE)</f>
        <v>MEMO</v>
      </c>
      <c r="H265" s="55" t="str">
        <f>VLOOKUP($F265,domain!$B:$D,3,FALSE)</f>
        <v>VARCHAR(4000)</v>
      </c>
      <c r="I265" s="54" t="s">
        <v>172</v>
      </c>
      <c r="J265" s="55" t="s">
        <v>153</v>
      </c>
      <c r="K265" s="93"/>
      <c r="L265" s="55"/>
      <c r="M265" s="55"/>
      <c r="N265" s="37" t="str">
        <f t="shared" si="6"/>
        <v xml:space="preserve">  , MEMO VARCHAR(4000) DEFAULT 'N' COMMENT '메모'</v>
      </c>
    </row>
    <row r="266" spans="1:18" x14ac:dyDescent="0.35">
      <c r="A266" s="45">
        <v>264</v>
      </c>
      <c r="B266" s="54" t="str">
        <f>VLOOKUP($C266,table!$B:$D,3,FALSE)</f>
        <v>공통</v>
      </c>
      <c r="C266" s="55" t="s">
        <v>765</v>
      </c>
      <c r="D266" s="42" t="str">
        <f>VLOOKUP($C266,table!$B:$D,2,FALSE)</f>
        <v>T_HOLIDAY</v>
      </c>
      <c r="E266" s="77">
        <v>7</v>
      </c>
      <c r="F266" s="69" t="s">
        <v>446</v>
      </c>
      <c r="G266" s="55" t="str">
        <f>VLOOKUP($F266,domain!$B:$D,2,FALSE)</f>
        <v>USE_YN</v>
      </c>
      <c r="H266" s="55" t="str">
        <f>VLOOKUP($F266,domain!$B:$D,3,FALSE)</f>
        <v>VARCHAR(1)</v>
      </c>
      <c r="I266" s="54" t="s">
        <v>172</v>
      </c>
      <c r="J266" s="55" t="s">
        <v>761</v>
      </c>
      <c r="K266" s="93"/>
      <c r="L266" s="55"/>
      <c r="M266" s="55"/>
      <c r="N266" s="37" t="str">
        <f t="shared" si="6"/>
        <v xml:space="preserve">  , USE_YN VARCHAR(1) DEFAULT 'Y' COMMENT '사용 여부'</v>
      </c>
    </row>
    <row r="267" spans="1:18" x14ac:dyDescent="0.35">
      <c r="A267" s="45">
        <v>265</v>
      </c>
      <c r="B267" s="54" t="str">
        <f>VLOOKUP($C267,table!$B:$D,3,FALSE)</f>
        <v>공통</v>
      </c>
      <c r="C267" s="55" t="s">
        <v>765</v>
      </c>
      <c r="D267" s="42" t="str">
        <f>VLOOKUP($C267,table!$B:$D,2,FALSE)</f>
        <v>T_HOLIDAY</v>
      </c>
      <c r="E267" s="77">
        <v>8</v>
      </c>
      <c r="F267" s="69" t="s">
        <v>777</v>
      </c>
      <c r="G267" s="55" t="str">
        <f>VLOOKUP($F267,domain!$B:$D,2,FALSE)</f>
        <v>HOLI_TYPE</v>
      </c>
      <c r="H267" s="55" t="str">
        <f>VLOOKUP($F267,domain!$B:$D,3,FALSE)</f>
        <v>VARCHAR(1)</v>
      </c>
      <c r="I267" s="54" t="s">
        <v>172</v>
      </c>
      <c r="J267" s="55" t="s">
        <v>779</v>
      </c>
      <c r="K267" s="93"/>
      <c r="L267" s="55" t="s">
        <v>780</v>
      </c>
      <c r="M267" s="55"/>
      <c r="N267" s="37" t="str">
        <f t="shared" si="6"/>
        <v xml:space="preserve">  , HOLI_TYPE VARCHAR(1) DEFAULT 'C' COMMENT '휴일 타입 C:국가, W: 주말, T: 임시'</v>
      </c>
    </row>
    <row r="268" spans="1:18" s="37" customFormat="1" x14ac:dyDescent="0.35">
      <c r="A268" s="45">
        <v>266</v>
      </c>
      <c r="B268" s="45" t="str">
        <f>VLOOKUP($C268,[1]table!$B:$D,3,FALSE)</f>
        <v>로그</v>
      </c>
      <c r="C268" s="2" t="s">
        <v>468</v>
      </c>
      <c r="D268" s="42" t="str">
        <f>VLOOKUP($C268,table!$B:$D,2,FALSE)</f>
        <v>T_LOG_REF_INFO</v>
      </c>
      <c r="E268" s="45">
        <v>1</v>
      </c>
      <c r="F268" s="68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5" t="s">
        <v>30</v>
      </c>
      <c r="J268" s="2"/>
      <c r="K268" s="45">
        <v>1</v>
      </c>
      <c r="L268" s="2"/>
      <c r="M268" s="2"/>
      <c r="N268" s="37" t="str">
        <f t="shared" si="6"/>
        <v xml:space="preserve">    LOG_ID NUMERIC(9,0) NOT NULL COMMENT '로그 참조 ID'</v>
      </c>
    </row>
    <row r="269" spans="1:18" s="37" customFormat="1" x14ac:dyDescent="0.35">
      <c r="A269" s="45">
        <v>267</v>
      </c>
      <c r="B269" s="45" t="str">
        <f>VLOOKUP($C269,[1]table!$B:$D,3,FALSE)</f>
        <v>로그</v>
      </c>
      <c r="C269" s="2" t="s">
        <v>468</v>
      </c>
      <c r="D269" s="42" t="str">
        <f>VLOOKUP($C269,table!$B:$D,2,FALSE)</f>
        <v>T_LOG_REF_INFO</v>
      </c>
      <c r="E269" s="45">
        <v>2</v>
      </c>
      <c r="F269" s="68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5" t="s">
        <v>30</v>
      </c>
      <c r="J269" s="2"/>
      <c r="K269" s="45">
        <v>2</v>
      </c>
      <c r="L269" s="2"/>
      <c r="M269" s="2"/>
      <c r="N269" s="37" t="str">
        <f t="shared" si="6"/>
        <v xml:space="preserve">  , CONTROLLER_NM VARCHAR(256) NOT NULL COMMENT '컨트롤러 명'</v>
      </c>
    </row>
    <row r="270" spans="1:18" s="37" customFormat="1" x14ac:dyDescent="0.35">
      <c r="A270" s="45">
        <v>268</v>
      </c>
      <c r="B270" s="45" t="str">
        <f>VLOOKUP($C270,[1]table!$B:$D,3,FALSE)</f>
        <v>로그</v>
      </c>
      <c r="C270" s="2" t="s">
        <v>468</v>
      </c>
      <c r="D270" s="42" t="str">
        <f>VLOOKUP($C270,table!$B:$D,2,FALSE)</f>
        <v>T_LOG_REF_INFO</v>
      </c>
      <c r="E270" s="45">
        <v>3</v>
      </c>
      <c r="F270" s="68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5" t="s">
        <v>30</v>
      </c>
      <c r="J270" s="2"/>
      <c r="K270" s="45">
        <v>3</v>
      </c>
      <c r="L270" s="2"/>
      <c r="M270" s="2"/>
      <c r="N270" s="37" t="str">
        <f t="shared" si="6"/>
        <v xml:space="preserve">  , METHOD_NM VARCHAR(256) NOT NULL COMMENT '메소드 명'</v>
      </c>
    </row>
    <row r="271" spans="1:18" s="37" customFormat="1" x14ac:dyDescent="0.35">
      <c r="A271" s="45">
        <v>269</v>
      </c>
      <c r="B271" s="45" t="str">
        <f>VLOOKUP($C271,[1]table!$B:$D,3,FALSE)</f>
        <v>로그</v>
      </c>
      <c r="C271" s="2" t="s">
        <v>468</v>
      </c>
      <c r="D271" s="42" t="str">
        <f>VLOOKUP($C271,table!$B:$D,2,FALSE)</f>
        <v>T_LOG_REF_INFO</v>
      </c>
      <c r="E271" s="45">
        <v>4</v>
      </c>
      <c r="F271" s="68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5" t="s">
        <v>30</v>
      </c>
      <c r="J271" s="2"/>
      <c r="K271" s="45"/>
      <c r="L271" s="2"/>
      <c r="M271" s="2"/>
      <c r="N271" s="37" t="str">
        <f t="shared" si="6"/>
        <v xml:space="preserve">  , PROGRAM_NM VARCHAR(256) NOT NULL COMMENT '프로그램 명'</v>
      </c>
    </row>
    <row r="272" spans="1:18" s="37" customFormat="1" x14ac:dyDescent="0.35">
      <c r="A272" s="45">
        <v>270</v>
      </c>
      <c r="B272" s="45" t="str">
        <f>VLOOKUP($C272,[1]table!$B:$D,3,FALSE)</f>
        <v>로그</v>
      </c>
      <c r="C272" s="2" t="s">
        <v>468</v>
      </c>
      <c r="D272" s="42" t="str">
        <f>VLOOKUP($C272,table!$B:$D,2,FALSE)</f>
        <v>T_LOG_REF_INFO</v>
      </c>
      <c r="E272" s="45">
        <v>5</v>
      </c>
      <c r="F272" s="68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5" t="s">
        <v>29</v>
      </c>
      <c r="J272" s="2"/>
      <c r="K272" s="45"/>
      <c r="L272" s="2"/>
      <c r="M272" s="2"/>
      <c r="N272" s="37" t="str">
        <f t="shared" si="6"/>
        <v xml:space="preserve">  , RGST_ID VARCHAR(32) COMMENT '등록 ID'</v>
      </c>
    </row>
    <row r="273" spans="1:14" s="37" customFormat="1" x14ac:dyDescent="0.35">
      <c r="A273" s="45">
        <v>271</v>
      </c>
      <c r="B273" s="45" t="str">
        <f>VLOOKUP($C273,[1]table!$B:$D,3,FALSE)</f>
        <v>로그</v>
      </c>
      <c r="C273" s="2" t="s">
        <v>468</v>
      </c>
      <c r="D273" s="42" t="str">
        <f>VLOOKUP($C273,table!$B:$D,2,FALSE)</f>
        <v>T_LOG_REF_INFO</v>
      </c>
      <c r="E273" s="45">
        <v>6</v>
      </c>
      <c r="F273" s="68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5" t="s">
        <v>29</v>
      </c>
      <c r="J273" s="2"/>
      <c r="K273" s="45"/>
      <c r="L273" s="2"/>
      <c r="M273" s="2"/>
      <c r="N273" s="37" t="str">
        <f t="shared" si="6"/>
        <v xml:space="preserve">  , RGST_DT TIMESTAMP COMMENT '등록 일시'</v>
      </c>
    </row>
    <row r="274" spans="1:14" s="63" customFormat="1" x14ac:dyDescent="0.35">
      <c r="A274" s="45">
        <v>272</v>
      </c>
      <c r="B274" s="81" t="str">
        <f>VLOOKUP($C274,table!$B:$D,3,FALSE)</f>
        <v>관리자</v>
      </c>
      <c r="C274" s="55" t="s">
        <v>981</v>
      </c>
      <c r="D274" s="83" t="str">
        <f>VLOOKUP($C274,table!$B:$D,2,FALSE)</f>
        <v>T_COMPANY</v>
      </c>
      <c r="E274" s="81">
        <v>1</v>
      </c>
      <c r="F274" s="69" t="s">
        <v>990</v>
      </c>
      <c r="G274" s="55" t="str">
        <f>VLOOKUP($F274,domain!$B:$D,2,FALSE)</f>
        <v>COMPANY_ID</v>
      </c>
      <c r="H274" s="55" t="str">
        <f>VLOOKUP($F274,domain!$B:$D,3,FALSE)</f>
        <v>VARCHAR(16)</v>
      </c>
      <c r="I274" s="81" t="s">
        <v>173</v>
      </c>
      <c r="J274" s="55"/>
      <c r="K274" s="93">
        <v>1</v>
      </c>
      <c r="L274" s="55"/>
      <c r="M274" s="55"/>
      <c r="N274" s="63" t="str">
        <f t="shared" si="6"/>
        <v xml:space="preserve">    COMPANY_ID VARCHAR(16) NOT NULL COMMENT '회사 ID'</v>
      </c>
    </row>
    <row r="275" spans="1:14" s="63" customFormat="1" x14ac:dyDescent="0.35">
      <c r="A275" s="45">
        <v>273</v>
      </c>
      <c r="B275" s="81" t="str">
        <f>VLOOKUP($C275,table!$B:$D,3,FALSE)</f>
        <v>관리자</v>
      </c>
      <c r="C275" s="55" t="s">
        <v>981</v>
      </c>
      <c r="D275" s="83" t="str">
        <f>VLOOKUP($C275,table!$B:$D,2,FALSE)</f>
        <v>T_COMPANY</v>
      </c>
      <c r="E275" s="81">
        <v>2</v>
      </c>
      <c r="F275" s="69" t="s">
        <v>983</v>
      </c>
      <c r="G275" s="55" t="str">
        <f>VLOOKUP($F275,domain!$B:$D,2,FALSE)</f>
        <v>COMPANY_CODE</v>
      </c>
      <c r="H275" s="55" t="str">
        <f>VLOOKUP($F275,domain!$B:$D,3,FALSE)</f>
        <v>VARCHAR(16)</v>
      </c>
      <c r="I275" s="81" t="s">
        <v>173</v>
      </c>
      <c r="J275" s="55"/>
      <c r="K275" s="93">
        <v>1</v>
      </c>
      <c r="L275" s="55"/>
      <c r="M275" s="55"/>
      <c r="N275" s="63" t="str">
        <f t="shared" si="6"/>
        <v xml:space="preserve">  , COMPANY_CODE VARCHAR(16) NOT NULL COMMENT '회사 코드'</v>
      </c>
    </row>
    <row r="276" spans="1:14" s="63" customFormat="1" x14ac:dyDescent="0.35">
      <c r="A276" s="45">
        <v>274</v>
      </c>
      <c r="B276" s="81" t="str">
        <f>VLOOKUP($C276,table!$B:$D,3,FALSE)</f>
        <v>관리자</v>
      </c>
      <c r="C276" s="55" t="s">
        <v>981</v>
      </c>
      <c r="D276" s="83" t="str">
        <f>VLOOKUP($C276,table!$B:$D,2,FALSE)</f>
        <v>T_COMPANY</v>
      </c>
      <c r="E276" s="81">
        <v>3</v>
      </c>
      <c r="F276" s="69" t="s">
        <v>984</v>
      </c>
      <c r="G276" s="55" t="str">
        <f>VLOOKUP($F276,domain!$B:$D,2,FALSE)</f>
        <v>COMPANY_NO</v>
      </c>
      <c r="H276" s="55" t="str">
        <f>VLOOKUP($F276,domain!$B:$D,3,FALSE)</f>
        <v>VARCHAR(16)</v>
      </c>
      <c r="I276" s="81" t="s">
        <v>173</v>
      </c>
      <c r="J276" s="55"/>
      <c r="K276" s="93">
        <v>2</v>
      </c>
      <c r="L276" s="55"/>
      <c r="M276" s="55"/>
      <c r="N276" s="63" t="str">
        <f t="shared" si="6"/>
        <v xml:space="preserve">  , COMPANY_NO VARCHAR(16) NOT NULL COMMENT '사업자번호'</v>
      </c>
    </row>
    <row r="277" spans="1:14" s="63" customFormat="1" x14ac:dyDescent="0.35">
      <c r="A277" s="45">
        <v>275</v>
      </c>
      <c r="B277" s="81" t="str">
        <f>VLOOKUP($C277,table!$B:$D,3,FALSE)</f>
        <v>관리자</v>
      </c>
      <c r="C277" s="55" t="s">
        <v>981</v>
      </c>
      <c r="D277" s="83" t="str">
        <f>VLOOKUP($C277,table!$B:$D,2,FALSE)</f>
        <v>T_COMPANY</v>
      </c>
      <c r="E277" s="81">
        <v>4</v>
      </c>
      <c r="F277" s="69" t="s">
        <v>989</v>
      </c>
      <c r="G277" s="55" t="str">
        <f>VLOOKUP($F277,domain!$B:$D,2,FALSE)</f>
        <v>COMPANY_NM</v>
      </c>
      <c r="H277" s="55" t="str">
        <f>VLOOKUP($F277,domain!$B:$D,3,FALSE)</f>
        <v>VARCHAR(100)</v>
      </c>
      <c r="I277" s="81" t="s">
        <v>173</v>
      </c>
      <c r="J277" s="55"/>
      <c r="K277" s="93"/>
      <c r="L277" s="55"/>
      <c r="M277" s="55"/>
      <c r="N277" s="63" t="str">
        <f t="shared" si="6"/>
        <v xml:space="preserve">  , COMPANY_NM VARCHAR(100) NOT NULL COMMENT '회사 명'</v>
      </c>
    </row>
    <row r="278" spans="1:14" s="63" customFormat="1" x14ac:dyDescent="0.35">
      <c r="A278" s="45">
        <v>276</v>
      </c>
      <c r="B278" s="81" t="str">
        <f>VLOOKUP($C278,table!$B:$D,3,FALSE)</f>
        <v>관리자</v>
      </c>
      <c r="C278" s="55" t="s">
        <v>981</v>
      </c>
      <c r="D278" s="83" t="str">
        <f>VLOOKUP($C278,table!$B:$D,2,FALSE)</f>
        <v>T_COMPANY</v>
      </c>
      <c r="E278" s="81">
        <v>4</v>
      </c>
      <c r="F278" s="69" t="s">
        <v>996</v>
      </c>
      <c r="G278" s="55" t="str">
        <f>VLOOKUP($F278,domain!$B:$D,2,FALSE)</f>
        <v>COMPANY_DSC</v>
      </c>
      <c r="H278" s="55" t="str">
        <f>VLOOKUP($F278,domain!$B:$D,3,FALSE)</f>
        <v>VARCHAR(4000)</v>
      </c>
      <c r="I278" s="81" t="s">
        <v>172</v>
      </c>
      <c r="J278" s="55"/>
      <c r="K278" s="93"/>
      <c r="L278" s="55"/>
      <c r="M278" s="55"/>
      <c r="N278" s="63" t="str">
        <f t="shared" si="6"/>
        <v xml:space="preserve">  , COMPANY_DSC VARCHAR(4000) COMMENT '회사 설명'</v>
      </c>
    </row>
    <row r="279" spans="1:14" s="63" customFormat="1" x14ac:dyDescent="0.35">
      <c r="A279" s="45">
        <v>277</v>
      </c>
      <c r="B279" s="81" t="str">
        <f>VLOOKUP($C279,table!$B:$D,3,FALSE)</f>
        <v>관리자</v>
      </c>
      <c r="C279" s="55" t="s">
        <v>981</v>
      </c>
      <c r="D279" s="83" t="str">
        <f>VLOOKUP($C279,table!$B:$D,2,FALSE)</f>
        <v>T_COMPANY</v>
      </c>
      <c r="E279" s="81">
        <v>5</v>
      </c>
      <c r="F279" s="69" t="s">
        <v>985</v>
      </c>
      <c r="G279" s="55" t="str">
        <f>VLOOKUP($F279,domain!$B:$D,2,FALSE)</f>
        <v>ADDRESS</v>
      </c>
      <c r="H279" s="55" t="str">
        <f>VLOOKUP($F279,domain!$B:$D,3,FALSE)</f>
        <v>VARCHAR(4000)</v>
      </c>
      <c r="I279" s="81" t="s">
        <v>173</v>
      </c>
      <c r="J279" s="55"/>
      <c r="K279" s="93"/>
      <c r="L279" s="55"/>
      <c r="M279" s="55"/>
      <c r="N279" s="63" t="str">
        <f t="shared" si="6"/>
        <v xml:space="preserve">  , ADDRESS VARCHAR(4000) NOT NULL COMMENT '주소'</v>
      </c>
    </row>
    <row r="280" spans="1:14" s="63" customFormat="1" x14ac:dyDescent="0.35">
      <c r="A280" s="45">
        <v>278</v>
      </c>
      <c r="B280" s="81" t="str">
        <f>VLOOKUP($C280,table!$B:$D,3,FALSE)</f>
        <v>관리자</v>
      </c>
      <c r="C280" s="55" t="s">
        <v>981</v>
      </c>
      <c r="D280" s="83" t="str">
        <f>VLOOKUP($C280,table!$B:$D,2,FALSE)</f>
        <v>T_COMPANY</v>
      </c>
      <c r="E280" s="81">
        <v>6</v>
      </c>
      <c r="F280" s="69" t="s">
        <v>987</v>
      </c>
      <c r="G280" s="55" t="str">
        <f>VLOOKUP($F280,domain!$B:$D,2,FALSE)</f>
        <v>TELEPHONE_NO</v>
      </c>
      <c r="H280" s="55" t="str">
        <f>VLOOKUP($F280,domain!$B:$D,3,FALSE)</f>
        <v>VARCHAR(16)</v>
      </c>
      <c r="I280" s="81" t="s">
        <v>172</v>
      </c>
      <c r="J280" s="55"/>
      <c r="K280" s="93"/>
      <c r="L280" s="55"/>
      <c r="M280" s="55"/>
      <c r="N280" s="63" t="str">
        <f t="shared" si="6"/>
        <v xml:space="preserve">  , TELEPHONE_NO VARCHAR(16) COMMENT '전화번호'</v>
      </c>
    </row>
    <row r="281" spans="1:14" s="63" customFormat="1" x14ac:dyDescent="0.35">
      <c r="A281" s="45">
        <v>279</v>
      </c>
      <c r="B281" s="81" t="str">
        <f>VLOOKUP($C281,table!$B:$D,3,FALSE)</f>
        <v>관리자</v>
      </c>
      <c r="C281" s="55" t="s">
        <v>981</v>
      </c>
      <c r="D281" s="83" t="str">
        <f>VLOOKUP($C281,table!$B:$D,2,FALSE)</f>
        <v>T_COMPANY</v>
      </c>
      <c r="E281" s="81">
        <v>7</v>
      </c>
      <c r="F281" s="69" t="s">
        <v>986</v>
      </c>
      <c r="G281" s="55" t="str">
        <f>VLOOKUP($F281,domain!$B:$D,2,FALSE)</f>
        <v>REPRESENTATIVE_NM</v>
      </c>
      <c r="H281" s="55" t="str">
        <f>VLOOKUP($F281,domain!$B:$D,3,FALSE)</f>
        <v>VARCHAR(16)</v>
      </c>
      <c r="I281" s="81" t="s">
        <v>172</v>
      </c>
      <c r="J281" s="55"/>
      <c r="K281" s="93"/>
      <c r="L281" s="55"/>
      <c r="M281" s="55"/>
      <c r="N281" s="63" t="str">
        <f t="shared" si="6"/>
        <v xml:space="preserve">  , REPRESENTATIVE_NM VARCHAR(16) COMMENT '대표자명'</v>
      </c>
    </row>
    <row r="282" spans="1:14" s="63" customFormat="1" x14ac:dyDescent="0.35">
      <c r="A282" s="45">
        <v>280</v>
      </c>
      <c r="B282" s="81" t="str">
        <f>VLOOKUP($C282,table!$B:$D,3,FALSE)</f>
        <v>관리자</v>
      </c>
      <c r="C282" s="55" t="s">
        <v>981</v>
      </c>
      <c r="D282" s="83" t="str">
        <f>VLOOKUP($C282,table!$B:$D,2,FALSE)</f>
        <v>T_COMPANY</v>
      </c>
      <c r="E282" s="81">
        <v>8</v>
      </c>
      <c r="F282" s="69" t="s">
        <v>0</v>
      </c>
      <c r="G282" s="55" t="str">
        <f>VLOOKUP($F282,domain!$B:$D,2,FALSE)</f>
        <v>NOTE</v>
      </c>
      <c r="H282" s="55" t="str">
        <f>VLOOKUP($F282,domain!$B:$D,3,FALSE)</f>
        <v>VARCHAR(4000)</v>
      </c>
      <c r="I282" s="81" t="s">
        <v>172</v>
      </c>
      <c r="J282" s="55"/>
      <c r="K282" s="93"/>
      <c r="L282" s="55"/>
      <c r="M282" s="55"/>
      <c r="N282" s="63" t="str">
        <f t="shared" si="6"/>
        <v xml:space="preserve">  , NOTE VARCHAR(4000) COMMENT '비고'</v>
      </c>
    </row>
    <row r="283" spans="1:14" s="63" customFormat="1" x14ac:dyDescent="0.35">
      <c r="A283" s="45">
        <v>281</v>
      </c>
      <c r="B283" s="81" t="str">
        <f>VLOOKUP($C283,table!$B:$D,3,FALSE)</f>
        <v>관리자</v>
      </c>
      <c r="C283" s="55" t="s">
        <v>981</v>
      </c>
      <c r="D283" s="83" t="str">
        <f>VLOOKUP($C283,table!$B:$D,2,FALSE)</f>
        <v>T_COMPANY</v>
      </c>
      <c r="E283" s="81">
        <v>9</v>
      </c>
      <c r="F283" s="69" t="s">
        <v>446</v>
      </c>
      <c r="G283" s="55" t="str">
        <f>VLOOKUP($F283,domain!$B:$D,2,FALSE)</f>
        <v>USE_YN</v>
      </c>
      <c r="H283" s="55" t="str">
        <f>VLOOKUP($F283,domain!$B:$D,3,FALSE)</f>
        <v>VARCHAR(1)</v>
      </c>
      <c r="I283" s="81" t="s">
        <v>172</v>
      </c>
      <c r="J283" s="63" t="s">
        <v>761</v>
      </c>
      <c r="K283" s="93"/>
      <c r="L283" s="55"/>
      <c r="M283" s="55"/>
      <c r="N283" s="63" t="str">
        <f t="shared" si="6"/>
        <v xml:space="preserve">  , USE_YN VARCHAR(1) DEFAULT 'Y' COMMENT '사용 여부'</v>
      </c>
    </row>
    <row r="284" spans="1:14" s="63" customFormat="1" x14ac:dyDescent="0.35">
      <c r="A284" s="45">
        <v>282</v>
      </c>
      <c r="B284" s="81" t="str">
        <f>VLOOKUP($C284,table!$B:$D,3,FALSE)</f>
        <v>관리자</v>
      </c>
      <c r="C284" s="55" t="s">
        <v>981</v>
      </c>
      <c r="D284" s="83" t="str">
        <f>VLOOKUP($C284,table!$B:$D,2,FALSE)</f>
        <v>T_COMPANY</v>
      </c>
      <c r="E284" s="81">
        <v>10</v>
      </c>
      <c r="F284" s="69" t="s">
        <v>57</v>
      </c>
      <c r="G284" s="55" t="str">
        <f>VLOOKUP($F284,domain!$B:$D,2,FALSE)</f>
        <v>RGST_ID</v>
      </c>
      <c r="H284" s="55" t="str">
        <f>VLOOKUP($F284,domain!$B:$D,3,FALSE)</f>
        <v>VARCHAR(32)</v>
      </c>
      <c r="I284" s="81" t="s">
        <v>173</v>
      </c>
      <c r="J284" s="55"/>
      <c r="K284" s="93"/>
      <c r="L284" s="55"/>
      <c r="M284" s="55"/>
      <c r="N284" s="63" t="str">
        <f t="shared" si="6"/>
        <v xml:space="preserve">  , RGST_ID VARCHAR(32) NOT NULL COMMENT '등록 ID'</v>
      </c>
    </row>
    <row r="285" spans="1:14" s="63" customFormat="1" x14ac:dyDescent="0.35">
      <c r="A285" s="45">
        <v>283</v>
      </c>
      <c r="B285" s="81" t="str">
        <f>VLOOKUP($C285,table!$B:$D,3,FALSE)</f>
        <v>관리자</v>
      </c>
      <c r="C285" s="55" t="s">
        <v>981</v>
      </c>
      <c r="D285" s="83" t="str">
        <f>VLOOKUP($C285,table!$B:$D,2,FALSE)</f>
        <v>T_COMPANY</v>
      </c>
      <c r="E285" s="81">
        <v>11</v>
      </c>
      <c r="F285" s="69" t="s">
        <v>379</v>
      </c>
      <c r="G285" s="55" t="str">
        <f>VLOOKUP($F285,domain!$B:$D,2,FALSE)</f>
        <v>RGST_DT</v>
      </c>
      <c r="H285" s="55" t="str">
        <f>VLOOKUP($F285,domain!$B:$D,3,FALSE)</f>
        <v>TIMESTAMP</v>
      </c>
      <c r="I285" s="81" t="s">
        <v>173</v>
      </c>
      <c r="J285" s="55"/>
      <c r="K285" s="93"/>
      <c r="L285" s="55"/>
      <c r="M285" s="55"/>
      <c r="N285" s="63" t="str">
        <f t="shared" si="6"/>
        <v xml:space="preserve">  , RGST_DT TIMESTAMP NOT NULL COMMENT '등록 일시'</v>
      </c>
    </row>
    <row r="286" spans="1:14" s="63" customFormat="1" x14ac:dyDescent="0.35">
      <c r="A286" s="45">
        <v>284</v>
      </c>
      <c r="B286" s="81" t="str">
        <f>VLOOKUP($C286,table!$B:$D,3,FALSE)</f>
        <v>관리자</v>
      </c>
      <c r="C286" s="55" t="s">
        <v>981</v>
      </c>
      <c r="D286" s="83" t="str">
        <f>VLOOKUP($C286,table!$B:$D,2,FALSE)</f>
        <v>T_COMPANY</v>
      </c>
      <c r="E286" s="81">
        <v>12</v>
      </c>
      <c r="F286" s="69" t="s">
        <v>84</v>
      </c>
      <c r="G286" s="55" t="str">
        <f>VLOOKUP($F286,domain!$B:$D,2,FALSE)</f>
        <v>MODI_ID</v>
      </c>
      <c r="H286" s="55" t="str">
        <f>VLOOKUP($F286,domain!$B:$D,3,FALSE)</f>
        <v>VARCHAR(32)</v>
      </c>
      <c r="I286" s="81" t="s">
        <v>173</v>
      </c>
      <c r="J286" s="55"/>
      <c r="K286" s="93"/>
      <c r="L286" s="55"/>
      <c r="M286" s="55"/>
      <c r="N286" s="63" t="str">
        <f t="shared" si="6"/>
        <v xml:space="preserve">  , MODI_ID VARCHAR(32) NOT NULL COMMENT '수정 ID'</v>
      </c>
    </row>
    <row r="287" spans="1:14" s="63" customFormat="1" x14ac:dyDescent="0.35">
      <c r="A287" s="45">
        <v>285</v>
      </c>
      <c r="B287" s="81" t="str">
        <f>VLOOKUP($C287,table!$B:$D,3,FALSE)</f>
        <v>관리자</v>
      </c>
      <c r="C287" s="55" t="s">
        <v>981</v>
      </c>
      <c r="D287" s="83" t="str">
        <f>VLOOKUP($C287,table!$B:$D,2,FALSE)</f>
        <v>T_COMPANY</v>
      </c>
      <c r="E287" s="81">
        <v>13</v>
      </c>
      <c r="F287" s="69" t="s">
        <v>88</v>
      </c>
      <c r="G287" s="55" t="str">
        <f>VLOOKUP($F287,domain!$B:$D,2,FALSE)</f>
        <v>MODI_DT</v>
      </c>
      <c r="H287" s="55" t="str">
        <f>VLOOKUP($F287,domain!$B:$D,3,FALSE)</f>
        <v>TIMESTAMP</v>
      </c>
      <c r="I287" s="81" t="s">
        <v>173</v>
      </c>
      <c r="J287" s="55"/>
      <c r="K287" s="93"/>
      <c r="L287" s="55"/>
      <c r="M287" s="55"/>
      <c r="N287" s="63" t="str">
        <f t="shared" ref="N287:N336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5">
        <v>286</v>
      </c>
      <c r="B288" s="14" t="str">
        <f>VLOOKUP($C288,table!$B:$D,3,FALSE)</f>
        <v>공통</v>
      </c>
      <c r="C288" s="6" t="s">
        <v>1023</v>
      </c>
      <c r="D288" s="42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5"/>
      <c r="L288" s="2"/>
      <c r="M288" s="2"/>
      <c r="N288" s="37" t="str">
        <f t="shared" si="7"/>
        <v xml:space="preserve">    REPORT_ID VARCHAR(16) NOT NULL COMMENT '레포트 ID'</v>
      </c>
    </row>
    <row r="289" spans="1:14" x14ac:dyDescent="0.35">
      <c r="A289" s="45">
        <v>287</v>
      </c>
      <c r="B289" s="14" t="str">
        <f>VLOOKUP($C289,table!$B:$D,3,FALSE)</f>
        <v>공통</v>
      </c>
      <c r="C289" s="6" t="s">
        <v>1023</v>
      </c>
      <c r="D289" s="42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5"/>
      <c r="L289" s="2"/>
      <c r="M289" s="2"/>
      <c r="N289" s="37" t="str">
        <f t="shared" si="7"/>
        <v xml:space="preserve">  , REPORT_NM VARCHAR(256) NOT NULL COMMENT '레포트 명'</v>
      </c>
    </row>
    <row r="290" spans="1:14" x14ac:dyDescent="0.35">
      <c r="A290" s="45">
        <v>288</v>
      </c>
      <c r="B290" s="14" t="str">
        <f>VLOOKUP($C290,table!$B:$D,3,FALSE)</f>
        <v>공통</v>
      </c>
      <c r="C290" s="6" t="s">
        <v>1023</v>
      </c>
      <c r="D290" s="42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5"/>
      <c r="L290" s="2"/>
      <c r="M290" s="2"/>
      <c r="N290" s="37" t="str">
        <f t="shared" si="7"/>
        <v xml:space="preserve">  , REPORT_URL VARCHAR(4000) NOT NULL COMMENT '레포트 URL'</v>
      </c>
    </row>
    <row r="291" spans="1:14" x14ac:dyDescent="0.35">
      <c r="A291" s="45">
        <v>289</v>
      </c>
      <c r="B291" s="14" t="str">
        <f>VLOOKUP($C291,table!$B:$D,3,FALSE)</f>
        <v>공통</v>
      </c>
      <c r="C291" s="6" t="s">
        <v>1023</v>
      </c>
      <c r="D291" s="42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5"/>
      <c r="L291" s="2"/>
      <c r="M291" s="2"/>
      <c r="N291" s="37" t="str">
        <f t="shared" si="7"/>
        <v xml:space="preserve">  , COMPANY_CODE VARCHAR(16) NOT NULL COMMENT '회사 코드'</v>
      </c>
    </row>
    <row r="292" spans="1:14" s="37" customFormat="1" x14ac:dyDescent="0.35">
      <c r="A292" s="45">
        <v>290</v>
      </c>
      <c r="B292" s="14" t="str">
        <f>VLOOKUP($C292,table!$B:$D,3,FALSE)</f>
        <v>공통</v>
      </c>
      <c r="C292" s="6" t="s">
        <v>1023</v>
      </c>
      <c r="D292" s="42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5"/>
      <c r="L292" s="2"/>
      <c r="M292" s="2"/>
      <c r="N292" s="37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7" customFormat="1" x14ac:dyDescent="0.35">
      <c r="A293" s="45">
        <v>291</v>
      </c>
      <c r="B293" s="14" t="str">
        <f>VLOOKUP($C293,table!$B:$D,3,FALSE)</f>
        <v>공통</v>
      </c>
      <c r="C293" s="6" t="s">
        <v>1023</v>
      </c>
      <c r="D293" s="42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5"/>
      <c r="L293" s="2"/>
      <c r="M293" s="2"/>
      <c r="N293" s="37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5">
        <v>292</v>
      </c>
      <c r="B294" s="14" t="str">
        <f>VLOOKUP($C294,table!$B:$D,3,FALSE)</f>
        <v>공통</v>
      </c>
      <c r="C294" s="6" t="s">
        <v>1023</v>
      </c>
      <c r="D294" s="42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5"/>
      <c r="L294" s="2"/>
      <c r="M294" s="2"/>
      <c r="N294" s="37" t="str">
        <f t="shared" si="7"/>
        <v xml:space="preserve">  , REPORT_SIZE VARCHAR(16) COMMENT '레포트 사이즈'</v>
      </c>
    </row>
    <row r="295" spans="1:14" s="37" customFormat="1" x14ac:dyDescent="0.35">
      <c r="A295" s="45">
        <v>293</v>
      </c>
      <c r="B295" s="14" t="str">
        <f>VLOOKUP($C295,table!$B:$D,3,FALSE)</f>
        <v>공통</v>
      </c>
      <c r="C295" s="6" t="s">
        <v>1023</v>
      </c>
      <c r="D295" s="42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7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5">
        <v>294</v>
      </c>
      <c r="B296" s="14" t="str">
        <f>VLOOKUP($C296,table!$B:$D,3,FALSE)</f>
        <v>공통</v>
      </c>
      <c r="C296" s="6" t="s">
        <v>1023</v>
      </c>
      <c r="D296" s="42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7" t="str">
        <f t="shared" si="7"/>
        <v xml:space="preserve">  , USE_YN VARCHAR(1) DEFAULT 'Y' COMMENT '사용 여부'</v>
      </c>
    </row>
    <row r="297" spans="1:14" x14ac:dyDescent="0.35">
      <c r="A297" s="45">
        <v>295</v>
      </c>
      <c r="B297" s="14" t="str">
        <f>VLOOKUP($C297,table!$B:$D,3,FALSE)</f>
        <v>공통</v>
      </c>
      <c r="C297" s="6" t="s">
        <v>1023</v>
      </c>
      <c r="D297" s="42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7" t="str">
        <f t="shared" si="7"/>
        <v xml:space="preserve">  , RGST_ID VARCHAR(32) NOT NULL COMMENT '등록 ID'</v>
      </c>
    </row>
    <row r="298" spans="1:14" x14ac:dyDescent="0.35">
      <c r="A298" s="45">
        <v>296</v>
      </c>
      <c r="B298" s="14" t="str">
        <f>VLOOKUP($C298,table!$B:$D,3,FALSE)</f>
        <v>공통</v>
      </c>
      <c r="C298" s="6" t="s">
        <v>1023</v>
      </c>
      <c r="D298" s="42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7" t="str">
        <f t="shared" si="7"/>
        <v xml:space="preserve">  , RGST_DT TIMESTAMP NOT NULL COMMENT '등록 일시'</v>
      </c>
    </row>
    <row r="299" spans="1:14" x14ac:dyDescent="0.35">
      <c r="A299" s="45">
        <v>297</v>
      </c>
      <c r="B299" s="14" t="str">
        <f>VLOOKUP($C299,table!$B:$D,3,FALSE)</f>
        <v>공통</v>
      </c>
      <c r="C299" s="6" t="s">
        <v>1023</v>
      </c>
      <c r="D299" s="42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7" t="str">
        <f t="shared" si="7"/>
        <v xml:space="preserve">  , MODI_ID VARCHAR(32) NOT NULL COMMENT '수정 ID'</v>
      </c>
    </row>
    <row r="300" spans="1:14" x14ac:dyDescent="0.35">
      <c r="A300" s="45">
        <v>298</v>
      </c>
      <c r="B300" s="14" t="str">
        <f>VLOOKUP($C300,table!$B:$D,3,FALSE)</f>
        <v>공통</v>
      </c>
      <c r="C300" s="6" t="s">
        <v>1023</v>
      </c>
      <c r="D300" s="42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7" t="str">
        <f t="shared" si="7"/>
        <v xml:space="preserve">  , MODI_DT TIMESTAMP NOT NULL COMMENT '수정 일시'</v>
      </c>
    </row>
    <row r="301" spans="1:14" s="63" customFormat="1" x14ac:dyDescent="0.35">
      <c r="A301" s="45">
        <v>299</v>
      </c>
      <c r="B301" s="81" t="str">
        <f>VLOOKUP($C301,table!$B:$D,3,FALSE)</f>
        <v>공통</v>
      </c>
      <c r="C301" s="55" t="s">
        <v>1025</v>
      </c>
      <c r="D301" s="83" t="str">
        <f>VLOOKUP($C301,table!$B:$D,2,FALSE)</f>
        <v>T_RESET_PASSWORD</v>
      </c>
      <c r="E301" s="81">
        <v>1</v>
      </c>
      <c r="F301" s="69" t="s">
        <v>1026</v>
      </c>
      <c r="G301" s="55" t="s">
        <v>1036</v>
      </c>
      <c r="H301" s="55" t="str">
        <f>VLOOKUP($F301,domain!$B:$D,3,FALSE)</f>
        <v>VARCHAR(16)</v>
      </c>
      <c r="I301" s="81" t="s">
        <v>173</v>
      </c>
      <c r="J301" s="55"/>
      <c r="K301" s="93"/>
      <c r="L301" s="55"/>
      <c r="M301" s="55"/>
      <c r="N301" s="63" t="str">
        <f t="shared" si="7"/>
        <v xml:space="preserve">    RESET_ID VARCHAR(16) NOT NULL COMMENT '초기화 ID'</v>
      </c>
    </row>
    <row r="302" spans="1:14" s="63" customFormat="1" x14ac:dyDescent="0.35">
      <c r="A302" s="45">
        <v>300</v>
      </c>
      <c r="B302" s="81" t="str">
        <f>VLOOKUP($C302,table!$B:$D,3,FALSE)</f>
        <v>공통</v>
      </c>
      <c r="C302" s="55" t="s">
        <v>1025</v>
      </c>
      <c r="D302" s="83" t="str">
        <f>VLOOKUP($C302,table!$B:$D,2,FALSE)</f>
        <v>T_RESET_PASSWORD</v>
      </c>
      <c r="E302" s="81">
        <v>2</v>
      </c>
      <c r="F302" s="69" t="s">
        <v>989</v>
      </c>
      <c r="G302" s="55" t="str">
        <f>VLOOKUP($F302,domain!$B:$D,2,FALSE)</f>
        <v>COMPANY_NM</v>
      </c>
      <c r="H302" s="55" t="str">
        <f>VLOOKUP($F302,domain!$B:$D,3,FALSE)</f>
        <v>VARCHAR(100)</v>
      </c>
      <c r="I302" s="81" t="s">
        <v>173</v>
      </c>
      <c r="J302" s="55"/>
      <c r="K302" s="93"/>
      <c r="L302" s="55"/>
      <c r="M302" s="55"/>
      <c r="N302" s="63" t="str">
        <f t="shared" si="7"/>
        <v xml:space="preserve">  , COMPANY_NM VARCHAR(100) NOT NULL COMMENT '회사 명'</v>
      </c>
    </row>
    <row r="303" spans="1:14" s="63" customFormat="1" x14ac:dyDescent="0.35">
      <c r="A303" s="45">
        <v>301</v>
      </c>
      <c r="B303" s="81" t="str">
        <f>VLOOKUP($C303,table!$B:$D,3,FALSE)</f>
        <v>공통</v>
      </c>
      <c r="C303" s="55" t="s">
        <v>1025</v>
      </c>
      <c r="D303" s="83" t="str">
        <f>VLOOKUP($C303,table!$B:$D,2,FALSE)</f>
        <v>T_RESET_PASSWORD</v>
      </c>
      <c r="E303" s="81">
        <v>3</v>
      </c>
      <c r="F303" s="69" t="s">
        <v>463</v>
      </c>
      <c r="G303" s="55" t="str">
        <f>VLOOKUP($F303,domain!$B:$D,2,FALSE)</f>
        <v>USER_NM</v>
      </c>
      <c r="H303" s="55" t="str">
        <f>VLOOKUP($F303,domain!$B:$D,3,FALSE)</f>
        <v>VARCHAR(100)</v>
      </c>
      <c r="I303" s="81" t="s">
        <v>173</v>
      </c>
      <c r="J303" s="55"/>
      <c r="K303" s="93"/>
      <c r="L303" s="55"/>
      <c r="M303" s="55"/>
      <c r="N303" s="63" t="str">
        <f t="shared" si="7"/>
        <v xml:space="preserve">  , USER_NM VARCHAR(100) NOT NULL COMMENT '사용자 명'</v>
      </c>
    </row>
    <row r="304" spans="1:14" s="63" customFormat="1" x14ac:dyDescent="0.35">
      <c r="A304" s="45">
        <v>302</v>
      </c>
      <c r="B304" s="81" t="str">
        <f>VLOOKUP($C304,table!$B:$D,3,FALSE)</f>
        <v>공통</v>
      </c>
      <c r="C304" s="55" t="s">
        <v>1025</v>
      </c>
      <c r="D304" s="83" t="str">
        <f>VLOOKUP($C304,table!$B:$D,2,FALSE)</f>
        <v>T_RESET_PASSWORD</v>
      </c>
      <c r="E304" s="81">
        <v>4</v>
      </c>
      <c r="F304" s="69" t="s">
        <v>135</v>
      </c>
      <c r="G304" s="55" t="str">
        <f>VLOOKUP($F304,domain!$B:$D,2,FALSE)</f>
        <v>USER_ID</v>
      </c>
      <c r="H304" s="55" t="str">
        <f>VLOOKUP($F304,domain!$B:$D,3,FALSE)</f>
        <v>VARCHAR(32)</v>
      </c>
      <c r="I304" s="81" t="s">
        <v>173</v>
      </c>
      <c r="J304" s="55"/>
      <c r="K304" s="93"/>
      <c r="L304" s="55"/>
      <c r="M304" s="55"/>
      <c r="N304" s="63" t="str">
        <f t="shared" si="7"/>
        <v xml:space="preserve">  , USER_ID VARCHAR(32) NOT NULL COMMENT '사용자 ID'</v>
      </c>
    </row>
    <row r="305" spans="1:14" s="63" customFormat="1" x14ac:dyDescent="0.35">
      <c r="A305" s="45">
        <v>303</v>
      </c>
      <c r="B305" s="81" t="str">
        <f>VLOOKUP($C305,table!$B:$D,3,FALSE)</f>
        <v>공통</v>
      </c>
      <c r="C305" s="55" t="s">
        <v>1025</v>
      </c>
      <c r="D305" s="83" t="str">
        <f>VLOOKUP($C305,table!$B:$D,2,FALSE)</f>
        <v>T_RESET_PASSWORD</v>
      </c>
      <c r="E305" s="81">
        <v>5</v>
      </c>
      <c r="F305" s="69" t="s">
        <v>1027</v>
      </c>
      <c r="G305" s="55" t="str">
        <f>VLOOKUP($F305,domain!$B:$D,2,FALSE)</f>
        <v>RESET_CNT</v>
      </c>
      <c r="H305" s="55" t="str">
        <f>VLOOKUP($F305,domain!$B:$D,3,FALSE)</f>
        <v>NUMERIC(9,0)</v>
      </c>
      <c r="I305" s="81" t="s">
        <v>173</v>
      </c>
      <c r="J305" s="55" t="s">
        <v>212</v>
      </c>
      <c r="K305" s="93"/>
      <c r="L305" s="55"/>
      <c r="M305" s="55"/>
      <c r="N305" s="63" t="str">
        <f t="shared" si="7"/>
        <v xml:space="preserve">  , RESET_CNT NUMERIC(9,0) DEFAULT 0 NOT NULL COMMENT '카운트'</v>
      </c>
    </row>
    <row r="306" spans="1:14" s="63" customFormat="1" x14ac:dyDescent="0.35">
      <c r="A306" s="45">
        <v>304</v>
      </c>
      <c r="B306" s="81" t="str">
        <f>VLOOKUP($C306,table!$B:$D,3,FALSE)</f>
        <v>공통</v>
      </c>
      <c r="C306" s="55" t="s">
        <v>1025</v>
      </c>
      <c r="D306" s="83" t="str">
        <f>VLOOKUP($C306,table!$B:$D,2,FALSE)</f>
        <v>T_RESET_PASSWORD</v>
      </c>
      <c r="E306" s="81">
        <v>6</v>
      </c>
      <c r="F306" s="69" t="s">
        <v>1039</v>
      </c>
      <c r="G306" s="55" t="str">
        <f>VLOOKUP($F306,domain!$B:$D,2,FALSE)</f>
        <v>APPROVAL_YN</v>
      </c>
      <c r="H306" s="55" t="str">
        <f>VLOOKUP($F306,domain!$B:$D,3,FALSE)</f>
        <v>VARCHAR(1)</v>
      </c>
      <c r="I306" s="81" t="s">
        <v>172</v>
      </c>
      <c r="J306" s="55" t="s">
        <v>153</v>
      </c>
      <c r="K306" s="93"/>
      <c r="L306" s="55"/>
      <c r="M306" s="55"/>
      <c r="N306" s="63" t="str">
        <f t="shared" si="7"/>
        <v xml:space="preserve">  , APPROVAL_YN VARCHAR(1) DEFAULT 'N' COMMENT '승인 여부'</v>
      </c>
    </row>
    <row r="307" spans="1:14" s="63" customFormat="1" x14ac:dyDescent="0.35">
      <c r="A307" s="45">
        <v>305</v>
      </c>
      <c r="B307" s="81" t="str">
        <f>VLOOKUP($C307,table!$B:$D,3,FALSE)</f>
        <v>공통</v>
      </c>
      <c r="C307" s="55" t="s">
        <v>1025</v>
      </c>
      <c r="D307" s="83" t="str">
        <f>VLOOKUP($C307,table!$B:$D,2,FALSE)</f>
        <v>T_RESET_PASSWORD</v>
      </c>
      <c r="E307" s="81">
        <v>6</v>
      </c>
      <c r="F307" s="69" t="s">
        <v>446</v>
      </c>
      <c r="G307" s="55" t="str">
        <f>VLOOKUP($F307,domain!$B:$D,2,FALSE)</f>
        <v>USE_YN</v>
      </c>
      <c r="H307" s="55" t="str">
        <f>VLOOKUP($F307,domain!$B:$D,3,FALSE)</f>
        <v>VARCHAR(1)</v>
      </c>
      <c r="I307" s="81" t="s">
        <v>172</v>
      </c>
      <c r="J307" s="63" t="s">
        <v>761</v>
      </c>
      <c r="K307" s="93"/>
      <c r="L307" s="55"/>
      <c r="M307" s="55"/>
      <c r="N307" s="63" t="str">
        <f t="shared" si="7"/>
        <v xml:space="preserve">  , USE_YN VARCHAR(1) DEFAULT 'Y' COMMENT '사용 여부'</v>
      </c>
    </row>
    <row r="308" spans="1:14" s="63" customFormat="1" x14ac:dyDescent="0.35">
      <c r="A308" s="45">
        <v>306</v>
      </c>
      <c r="B308" s="81" t="str">
        <f>VLOOKUP($C308,table!$B:$D,3,FALSE)</f>
        <v>공통</v>
      </c>
      <c r="C308" s="55" t="s">
        <v>1025</v>
      </c>
      <c r="D308" s="83" t="str">
        <f>VLOOKUP($C308,table!$B:$D,2,FALSE)</f>
        <v>T_RESET_PASSWORD</v>
      </c>
      <c r="E308" s="81">
        <v>7</v>
      </c>
      <c r="F308" s="69" t="s">
        <v>57</v>
      </c>
      <c r="G308" s="55" t="str">
        <f>VLOOKUP($F308,domain!$B:$D,2,FALSE)</f>
        <v>RGST_ID</v>
      </c>
      <c r="H308" s="55" t="str">
        <f>VLOOKUP($F308,domain!$B:$D,3,FALSE)</f>
        <v>VARCHAR(32)</v>
      </c>
      <c r="I308" s="81" t="s">
        <v>173</v>
      </c>
      <c r="J308" s="55"/>
      <c r="K308" s="93"/>
      <c r="L308" s="55"/>
      <c r="M308" s="55"/>
      <c r="N308" s="63" t="str">
        <f t="shared" si="7"/>
        <v xml:space="preserve">  , RGST_ID VARCHAR(32) NOT NULL COMMENT '등록 ID'</v>
      </c>
    </row>
    <row r="309" spans="1:14" s="63" customFormat="1" x14ac:dyDescent="0.35">
      <c r="A309" s="45">
        <v>307</v>
      </c>
      <c r="B309" s="81" t="str">
        <f>VLOOKUP($C309,table!$B:$D,3,FALSE)</f>
        <v>공통</v>
      </c>
      <c r="C309" s="55" t="s">
        <v>1025</v>
      </c>
      <c r="D309" s="83" t="str">
        <f>VLOOKUP($C309,table!$B:$D,2,FALSE)</f>
        <v>T_RESET_PASSWORD</v>
      </c>
      <c r="E309" s="81">
        <v>8</v>
      </c>
      <c r="F309" s="69" t="s">
        <v>379</v>
      </c>
      <c r="G309" s="55" t="str">
        <f>VLOOKUP($F309,domain!$B:$D,2,FALSE)</f>
        <v>RGST_DT</v>
      </c>
      <c r="H309" s="55" t="str">
        <f>VLOOKUP($F309,domain!$B:$D,3,FALSE)</f>
        <v>TIMESTAMP</v>
      </c>
      <c r="I309" s="81" t="s">
        <v>173</v>
      </c>
      <c r="J309" s="55"/>
      <c r="K309" s="93"/>
      <c r="L309" s="55"/>
      <c r="M309" s="55"/>
      <c r="N309" s="63" t="str">
        <f t="shared" si="7"/>
        <v xml:space="preserve">  , RGST_DT TIMESTAMP NOT NULL COMMENT '등록 일시'</v>
      </c>
    </row>
    <row r="310" spans="1:14" s="63" customFormat="1" x14ac:dyDescent="0.35">
      <c r="A310" s="45">
        <v>308</v>
      </c>
      <c r="B310" s="81" t="str">
        <f>VLOOKUP($C310,table!$B:$D,3,FALSE)</f>
        <v>공통</v>
      </c>
      <c r="C310" s="55" t="s">
        <v>1025</v>
      </c>
      <c r="D310" s="83" t="str">
        <f>VLOOKUP($C310,table!$B:$D,2,FALSE)</f>
        <v>T_RESET_PASSWORD</v>
      </c>
      <c r="E310" s="81">
        <v>9</v>
      </c>
      <c r="F310" s="69" t="s">
        <v>84</v>
      </c>
      <c r="G310" s="55" t="str">
        <f>VLOOKUP($F310,domain!$B:$D,2,FALSE)</f>
        <v>MODI_ID</v>
      </c>
      <c r="H310" s="55" t="str">
        <f>VLOOKUP($F310,domain!$B:$D,3,FALSE)</f>
        <v>VARCHAR(32)</v>
      </c>
      <c r="I310" s="81" t="s">
        <v>173</v>
      </c>
      <c r="J310" s="55"/>
      <c r="K310" s="93"/>
      <c r="L310" s="55"/>
      <c r="M310" s="55"/>
      <c r="N310" s="63" t="str">
        <f t="shared" si="7"/>
        <v xml:space="preserve">  , MODI_ID VARCHAR(32) NOT NULL COMMENT '수정 ID'</v>
      </c>
    </row>
    <row r="311" spans="1:14" s="63" customFormat="1" x14ac:dyDescent="0.35">
      <c r="A311" s="45">
        <v>309</v>
      </c>
      <c r="B311" s="81" t="str">
        <f>VLOOKUP($C311,table!$B:$D,3,FALSE)</f>
        <v>공통</v>
      </c>
      <c r="C311" s="55" t="s">
        <v>1025</v>
      </c>
      <c r="D311" s="83" t="str">
        <f>VLOOKUP($C311,table!$B:$D,2,FALSE)</f>
        <v>T_RESET_PASSWORD</v>
      </c>
      <c r="E311" s="81">
        <v>10</v>
      </c>
      <c r="F311" s="69" t="s">
        <v>88</v>
      </c>
      <c r="G311" s="55" t="str">
        <f>VLOOKUP($F311,domain!$B:$D,2,FALSE)</f>
        <v>MODI_DT</v>
      </c>
      <c r="H311" s="55" t="str">
        <f>VLOOKUP($F311,domain!$B:$D,3,FALSE)</f>
        <v>TIMESTAMP</v>
      </c>
      <c r="I311" s="81" t="s">
        <v>173</v>
      </c>
      <c r="J311" s="55"/>
      <c r="K311" s="93"/>
      <c r="L311" s="55"/>
      <c r="M311" s="55"/>
      <c r="N311" s="63" t="str">
        <f t="shared" si="7"/>
        <v xml:space="preserve">  , MODI_DT TIMESTAMP NOT NULL COMMENT '수정 일시'</v>
      </c>
    </row>
    <row r="312" spans="1:14" x14ac:dyDescent="0.35">
      <c r="A312" s="45">
        <v>310</v>
      </c>
      <c r="B312" s="14" t="str">
        <f>VLOOKUP($C312,table!$B:$D,3,FALSE)</f>
        <v>공통</v>
      </c>
      <c r="C312" s="6" t="s">
        <v>1041</v>
      </c>
      <c r="D312" s="42" t="str">
        <f>VLOOKUP($C312,table!$B:$D,2,FALSE)</f>
        <v>T_ALARM</v>
      </c>
      <c r="E312" s="45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5"/>
      <c r="L312" s="2"/>
      <c r="M312" s="2"/>
      <c r="N312" s="37" t="str">
        <f t="shared" si="7"/>
        <v xml:space="preserve">    ALARM_ID VARCHAR(16) NOT NULL COMMENT '알람 ID'</v>
      </c>
    </row>
    <row r="313" spans="1:14" s="37" customFormat="1" x14ac:dyDescent="0.35">
      <c r="A313" s="45">
        <v>311</v>
      </c>
      <c r="B313" s="14" t="str">
        <f>VLOOKUP($C313,table!$B:$D,3,FALSE)</f>
        <v>공통</v>
      </c>
      <c r="C313" s="6" t="s">
        <v>1041</v>
      </c>
      <c r="D313" s="42" t="str">
        <f>VLOOKUP($C313,table!$B:$D,2,FALSE)</f>
        <v>T_ALARM</v>
      </c>
      <c r="E313" s="45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5"/>
      <c r="L313" s="2"/>
      <c r="M313" s="2"/>
      <c r="N313" s="37" t="str">
        <f t="shared" si="7"/>
        <v xml:space="preserve">  , SJ VARCHAR(100) COMMENT '제목'</v>
      </c>
    </row>
    <row r="314" spans="1:14" s="37" customFormat="1" x14ac:dyDescent="0.35">
      <c r="A314" s="45">
        <v>312</v>
      </c>
      <c r="B314" s="14" t="str">
        <f>VLOOKUP($C314,table!$B:$D,3,FALSE)</f>
        <v>공통</v>
      </c>
      <c r="C314" s="6" t="s">
        <v>1041</v>
      </c>
      <c r="D314" s="42" t="str">
        <f>VLOOKUP($C314,table!$B:$D,2,FALSE)</f>
        <v>T_ALARM</v>
      </c>
      <c r="E314" s="45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5"/>
      <c r="L314" s="2"/>
      <c r="M314" s="2"/>
      <c r="N314" s="37" t="str">
        <f t="shared" si="7"/>
        <v xml:space="preserve">  , CN TEXT COMMENT '내용'</v>
      </c>
    </row>
    <row r="315" spans="1:14" s="37" customFormat="1" x14ac:dyDescent="0.35">
      <c r="A315" s="45">
        <v>313</v>
      </c>
      <c r="B315" s="14" t="str">
        <f>VLOOKUP($C315,table!$B:$D,3,FALSE)</f>
        <v>공통</v>
      </c>
      <c r="C315" s="6" t="s">
        <v>1041</v>
      </c>
      <c r="D315" s="42" t="str">
        <f>VLOOKUP($C315,table!$B:$D,2,FALSE)</f>
        <v>T_ALARM</v>
      </c>
      <c r="E315" s="45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5"/>
      <c r="L315" s="2"/>
      <c r="M315" s="2"/>
      <c r="N315" s="37" t="str">
        <f t="shared" si="7"/>
        <v xml:space="preserve">  , ALARM_SE VARCHAR(1) COMMENT '알람 구분'</v>
      </c>
    </row>
    <row r="316" spans="1:14" x14ac:dyDescent="0.35">
      <c r="A316" s="45">
        <v>314</v>
      </c>
      <c r="B316" s="14" t="str">
        <f>VLOOKUP($C316,table!$B:$D,3,FALSE)</f>
        <v>공통</v>
      </c>
      <c r="C316" s="6" t="s">
        <v>1041</v>
      </c>
      <c r="D316" s="42" t="str">
        <f>VLOOKUP($C316,table!$B:$D,2,FALSE)</f>
        <v>T_ALARM</v>
      </c>
      <c r="E316" s="45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5"/>
      <c r="L316" s="2"/>
      <c r="M316" s="2"/>
      <c r="N316" s="37" t="str">
        <f t="shared" si="7"/>
        <v xml:space="preserve">  , SENDER_ID VARCHAR(16) NOT NULL COMMENT '보내는 사용자 ID'</v>
      </c>
    </row>
    <row r="317" spans="1:14" x14ac:dyDescent="0.35">
      <c r="A317" s="45">
        <v>315</v>
      </c>
      <c r="B317" s="14" t="str">
        <f>VLOOKUP($C317,table!$B:$D,3,FALSE)</f>
        <v>공통</v>
      </c>
      <c r="C317" s="6" t="s">
        <v>1041</v>
      </c>
      <c r="D317" s="42" t="str">
        <f>VLOOKUP($C317,table!$B:$D,2,FALSE)</f>
        <v>T_ALARM</v>
      </c>
      <c r="E317" s="45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5"/>
      <c r="L317" s="2"/>
      <c r="M317" s="2"/>
      <c r="N317" s="37" t="str">
        <f t="shared" si="7"/>
        <v xml:space="preserve">  , RECIPIENT_ID VARCHAR(16) NOT NULL COMMENT '받는 사용자 ID'</v>
      </c>
    </row>
    <row r="318" spans="1:14" x14ac:dyDescent="0.35">
      <c r="A318" s="45">
        <v>316</v>
      </c>
      <c r="B318" s="14" t="str">
        <f>VLOOKUP($C318,table!$B:$D,3,FALSE)</f>
        <v>공통</v>
      </c>
      <c r="C318" s="6" t="s">
        <v>1041</v>
      </c>
      <c r="D318" s="42" t="str">
        <f>VLOOKUP($C318,table!$B:$D,2,FALSE)</f>
        <v>T_ALARM</v>
      </c>
      <c r="E318" s="45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5"/>
      <c r="L318" s="2"/>
      <c r="M318" s="2"/>
      <c r="N318" s="37" t="str">
        <f t="shared" si="7"/>
        <v xml:space="preserve">  , CHECK_YN VARCHAR(1) DEFAULT 'N' NOT NULL COMMENT '확인 여부'</v>
      </c>
    </row>
    <row r="319" spans="1:14" s="37" customFormat="1" x14ac:dyDescent="0.35">
      <c r="A319" s="45">
        <v>317</v>
      </c>
      <c r="B319" s="14" t="str">
        <f>VLOOKUP($C319,table!$B:$D,3,FALSE)</f>
        <v>공통</v>
      </c>
      <c r="C319" s="6" t="s">
        <v>1041</v>
      </c>
      <c r="D319" s="42" t="str">
        <f>VLOOKUP($C319,table!$B:$D,2,FALSE)</f>
        <v>T_ALARM</v>
      </c>
      <c r="E319" s="14">
        <v>7</v>
      </c>
      <c r="F319" s="70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7" t="str">
        <f t="shared" si="7"/>
        <v xml:space="preserve">  , RGST_ID VARCHAR(32) NOT NULL COMMENT '등록 ID'</v>
      </c>
    </row>
    <row r="320" spans="1:14" x14ac:dyDescent="0.35">
      <c r="A320" s="45">
        <v>318</v>
      </c>
      <c r="B320" s="14" t="str">
        <f>VLOOKUP($C320,table!$B:$D,3,FALSE)</f>
        <v>공통</v>
      </c>
      <c r="C320" s="6" t="s">
        <v>1041</v>
      </c>
      <c r="D320" s="42" t="str">
        <f>VLOOKUP($C320,table!$B:$D,2,FALSE)</f>
        <v>T_ALARM</v>
      </c>
      <c r="E320" s="45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5"/>
      <c r="L320" s="2"/>
      <c r="M320" s="2"/>
      <c r="N320" s="37" t="str">
        <f t="shared" si="7"/>
        <v xml:space="preserve">  , RGST_DT TIMESTAMP NOT NULL COMMENT '등록 일시'</v>
      </c>
    </row>
    <row r="321" spans="1:14" s="37" customFormat="1" x14ac:dyDescent="0.35">
      <c r="A321" s="45">
        <v>319</v>
      </c>
      <c r="B321" s="14" t="str">
        <f>VLOOKUP($C321,table!$B:$D,3,FALSE)</f>
        <v>공통</v>
      </c>
      <c r="C321" s="6" t="s">
        <v>1041</v>
      </c>
      <c r="D321" s="42" t="str">
        <f>VLOOKUP($C321,table!$B:$D,2,FALSE)</f>
        <v>T_ALARM</v>
      </c>
      <c r="E321" s="14">
        <v>9</v>
      </c>
      <c r="F321" s="70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7" t="str">
        <f t="shared" si="7"/>
        <v xml:space="preserve">  , MODI_ID VARCHAR(32) NOT NULL COMMENT '수정 ID'</v>
      </c>
    </row>
    <row r="322" spans="1:14" x14ac:dyDescent="0.35">
      <c r="A322" s="45">
        <v>320</v>
      </c>
      <c r="B322" s="14" t="str">
        <f>VLOOKUP($C322,table!$B:$D,3,FALSE)</f>
        <v>공통</v>
      </c>
      <c r="C322" s="6" t="s">
        <v>1041</v>
      </c>
      <c r="D322" s="42" t="str">
        <f>VLOOKUP($C322,table!$B:$D,2,FALSE)</f>
        <v>T_ALARM</v>
      </c>
      <c r="E322" s="45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5"/>
      <c r="L322" s="2"/>
      <c r="M322" s="2"/>
      <c r="N322" s="37" t="str">
        <f t="shared" si="7"/>
        <v xml:space="preserve">  , MODI_DT TIMESTAMP NOT NULL COMMENT '수정 일시'</v>
      </c>
    </row>
    <row r="323" spans="1:14" s="63" customFormat="1" x14ac:dyDescent="0.35">
      <c r="A323" s="45">
        <v>321</v>
      </c>
      <c r="B323" s="88" t="str">
        <f>VLOOKUP($C323,table!$B:$D,3,FALSE)</f>
        <v>관리자</v>
      </c>
      <c r="C323" s="55" t="s">
        <v>1143</v>
      </c>
      <c r="D323" s="83" t="str">
        <f>VLOOKUP($C323,table!$B:$D,2,FALSE)</f>
        <v>T_SUPPLIER</v>
      </c>
      <c r="E323" s="88">
        <v>1</v>
      </c>
      <c r="F323" s="69" t="s">
        <v>1130</v>
      </c>
      <c r="G323" s="55" t="str">
        <f>VLOOKUP($F323,domain!$B:$D,2,FALSE)</f>
        <v>SUPPLIER_ID</v>
      </c>
      <c r="H323" s="55" t="str">
        <f>VLOOKUP($F323,domain!$B:$D,3,FALSE)</f>
        <v>VARCHAR(16)</v>
      </c>
      <c r="I323" s="88" t="s">
        <v>173</v>
      </c>
      <c r="J323" s="55"/>
      <c r="K323" s="93">
        <v>1</v>
      </c>
      <c r="L323" s="55"/>
      <c r="M323" s="55"/>
      <c r="N323" s="63" t="str">
        <f t="shared" si="7"/>
        <v xml:space="preserve">    SUPPLIER_ID VARCHAR(16) NOT NULL COMMENT '업체 ID'</v>
      </c>
    </row>
    <row r="324" spans="1:14" s="63" customFormat="1" x14ac:dyDescent="0.35">
      <c r="A324" s="45">
        <v>322</v>
      </c>
      <c r="B324" s="88" t="str">
        <f>VLOOKUP($C324,table!$B:$D,3,FALSE)</f>
        <v>관리자</v>
      </c>
      <c r="C324" s="55" t="s">
        <v>1143</v>
      </c>
      <c r="D324" s="83" t="str">
        <f>VLOOKUP($C324,table!$B:$D,2,FALSE)</f>
        <v>T_SUPPLIER</v>
      </c>
      <c r="E324" s="88">
        <v>2</v>
      </c>
      <c r="F324" s="69" t="s">
        <v>1114</v>
      </c>
      <c r="G324" s="55" t="str">
        <f>VLOOKUP($F324,domain!$B:$D,2,FALSE)</f>
        <v>UP_COMPANY_CODE</v>
      </c>
      <c r="H324" s="55" t="str">
        <f>VLOOKUP($F324,domain!$B:$D,3,FALSE)</f>
        <v>VARCHAR(16)</v>
      </c>
      <c r="I324" s="88" t="s">
        <v>173</v>
      </c>
      <c r="J324" s="55"/>
      <c r="K324" s="93">
        <v>2</v>
      </c>
      <c r="L324" s="55"/>
      <c r="M324" s="55"/>
      <c r="N324" s="63" t="str">
        <f t="shared" ref="N324" si="11"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3" customFormat="1" x14ac:dyDescent="0.35">
      <c r="A325" s="45">
        <v>323</v>
      </c>
      <c r="B325" s="88" t="str">
        <f>VLOOKUP($C325,table!$B:$D,3,FALSE)</f>
        <v>관리자</v>
      </c>
      <c r="C325" s="55" t="s">
        <v>1143</v>
      </c>
      <c r="D325" s="83" t="str">
        <f>VLOOKUP($C325,table!$B:$D,2,FALSE)</f>
        <v>T_SUPPLIER</v>
      </c>
      <c r="E325" s="88">
        <v>3</v>
      </c>
      <c r="F325" s="69" t="s">
        <v>1131</v>
      </c>
      <c r="G325" s="55" t="str">
        <f>VLOOKUP($F325,domain!$B:$D,2,FALSE)</f>
        <v>SUPPLIER_CODE</v>
      </c>
      <c r="H325" s="55" t="str">
        <f>VLOOKUP($F325,domain!$B:$D,3,FALSE)</f>
        <v>VARCHAR(16)</v>
      </c>
      <c r="I325" s="88" t="s">
        <v>173</v>
      </c>
      <c r="J325" s="55"/>
      <c r="K325" s="93"/>
      <c r="L325" s="55"/>
      <c r="M325" s="55"/>
      <c r="N325" s="63" t="str">
        <f t="shared" si="7"/>
        <v xml:space="preserve">  , SUPPLIER_CODE VARCHAR(16) NOT NULL COMMENT '업체 코드'</v>
      </c>
    </row>
    <row r="326" spans="1:14" s="63" customFormat="1" x14ac:dyDescent="0.35">
      <c r="A326" s="45">
        <v>324</v>
      </c>
      <c r="B326" s="88" t="str">
        <f>VLOOKUP($C326,table!$B:$D,3,FALSE)</f>
        <v>관리자</v>
      </c>
      <c r="C326" s="55" t="s">
        <v>1143</v>
      </c>
      <c r="D326" s="83" t="str">
        <f>VLOOKUP($C326,table!$B:$D,2,FALSE)</f>
        <v>T_SUPPLIER</v>
      </c>
      <c r="E326" s="88">
        <v>4</v>
      </c>
      <c r="F326" s="69" t="s">
        <v>1141</v>
      </c>
      <c r="G326" s="55" t="str">
        <f>VLOOKUP($F326,domain!$B:$D,2,FALSE)</f>
        <v>SUPPLIER_NO</v>
      </c>
      <c r="H326" s="55" t="str">
        <f>VLOOKUP($F326,domain!$B:$D,3,FALSE)</f>
        <v>VARCHAR(16)</v>
      </c>
      <c r="I326" s="88" t="s">
        <v>173</v>
      </c>
      <c r="J326" s="55"/>
      <c r="K326" s="93"/>
      <c r="L326" s="55"/>
      <c r="M326" s="55"/>
      <c r="N326" s="63" t="str">
        <f t="shared" si="7"/>
        <v xml:space="preserve">  , SUPPLIER_NO VARCHAR(16) NOT NULL COMMENT '업체 사업자번호'</v>
      </c>
    </row>
    <row r="327" spans="1:14" s="63" customFormat="1" x14ac:dyDescent="0.35">
      <c r="A327" s="45">
        <v>325</v>
      </c>
      <c r="B327" s="88" t="str">
        <f>VLOOKUP($C327,table!$B:$D,3,FALSE)</f>
        <v>관리자</v>
      </c>
      <c r="C327" s="55" t="s">
        <v>1143</v>
      </c>
      <c r="D327" s="83" t="str">
        <f>VLOOKUP($C327,table!$B:$D,2,FALSE)</f>
        <v>T_SUPPLIER</v>
      </c>
      <c r="E327" s="88">
        <v>5</v>
      </c>
      <c r="F327" s="69" t="s">
        <v>1132</v>
      </c>
      <c r="G327" s="55" t="str">
        <f>VLOOKUP($F327,domain!$B:$D,2,FALSE)</f>
        <v>SUPPLIER_NM</v>
      </c>
      <c r="H327" s="55" t="str">
        <f>VLOOKUP($F327,domain!$B:$D,3,FALSE)</f>
        <v>VARCHAR(256)</v>
      </c>
      <c r="I327" s="88" t="s">
        <v>173</v>
      </c>
      <c r="J327" s="55"/>
      <c r="K327" s="93"/>
      <c r="L327" s="55"/>
      <c r="M327" s="55"/>
      <c r="N327" s="63" t="str">
        <f t="shared" si="7"/>
        <v xml:space="preserve">  , SUPPLIER_NM VARCHAR(256) NOT NULL COMMENT '업체 명'</v>
      </c>
    </row>
    <row r="328" spans="1:14" s="63" customFormat="1" x14ac:dyDescent="0.35">
      <c r="A328" s="45">
        <v>326</v>
      </c>
      <c r="B328" s="88" t="str">
        <f>VLOOKUP($C328,table!$B:$D,3,FALSE)</f>
        <v>관리자</v>
      </c>
      <c r="C328" s="55" t="s">
        <v>1143</v>
      </c>
      <c r="D328" s="83" t="str">
        <f>VLOOKUP($C328,table!$B:$D,2,FALSE)</f>
        <v>T_SUPPLIER</v>
      </c>
      <c r="E328" s="88">
        <v>6</v>
      </c>
      <c r="F328" s="69" t="s">
        <v>1133</v>
      </c>
      <c r="G328" s="55" t="str">
        <f>VLOOKUP($F328,domain!$B:$D,2,FALSE)</f>
        <v>SUPPLIER_DSC</v>
      </c>
      <c r="H328" s="55" t="str">
        <f>VLOOKUP($F328,domain!$B:$D,3,FALSE)</f>
        <v>VARCHAR(4000)</v>
      </c>
      <c r="I328" s="88" t="s">
        <v>172</v>
      </c>
      <c r="J328" s="55"/>
      <c r="K328" s="93"/>
      <c r="L328" s="55"/>
      <c r="M328" s="55"/>
      <c r="N328" s="63" t="str">
        <f t="shared" si="7"/>
        <v xml:space="preserve">  , SUPPLIER_DSC VARCHAR(4000) COMMENT '업체 설명'</v>
      </c>
    </row>
    <row r="329" spans="1:14" s="63" customFormat="1" x14ac:dyDescent="0.35">
      <c r="A329" s="45">
        <v>327</v>
      </c>
      <c r="B329" s="88" t="str">
        <f>VLOOKUP($C329,table!$B:$D,3,FALSE)</f>
        <v>관리자</v>
      </c>
      <c r="C329" s="55" t="s">
        <v>1143</v>
      </c>
      <c r="D329" s="83" t="str">
        <f>VLOOKUP($C329,table!$B:$D,2,FALSE)</f>
        <v>T_SUPPLIER</v>
      </c>
      <c r="E329" s="88">
        <v>7</v>
      </c>
      <c r="F329" s="69" t="s">
        <v>985</v>
      </c>
      <c r="G329" s="55" t="str">
        <f>VLOOKUP($F329,domain!$B:$D,2,FALSE)</f>
        <v>ADDRESS</v>
      </c>
      <c r="H329" s="55" t="str">
        <f>VLOOKUP($F329,domain!$B:$D,3,FALSE)</f>
        <v>VARCHAR(4000)</v>
      </c>
      <c r="I329" s="88" t="s">
        <v>173</v>
      </c>
      <c r="J329" s="55"/>
      <c r="K329" s="93"/>
      <c r="L329" s="55"/>
      <c r="M329" s="55"/>
      <c r="N329" s="63" t="str">
        <f t="shared" si="7"/>
        <v xml:space="preserve">  , ADDRESS VARCHAR(4000) NOT NULL COMMENT '주소'</v>
      </c>
    </row>
    <row r="330" spans="1:14" s="63" customFormat="1" x14ac:dyDescent="0.35">
      <c r="A330" s="45">
        <v>328</v>
      </c>
      <c r="B330" s="88" t="str">
        <f>VLOOKUP($C330,table!$B:$D,3,FALSE)</f>
        <v>관리자</v>
      </c>
      <c r="C330" s="55" t="s">
        <v>1143</v>
      </c>
      <c r="D330" s="83" t="str">
        <f>VLOOKUP($C330,table!$B:$D,2,FALSE)</f>
        <v>T_SUPPLIER</v>
      </c>
      <c r="E330" s="88">
        <v>8</v>
      </c>
      <c r="F330" s="69" t="s">
        <v>987</v>
      </c>
      <c r="G330" s="55" t="str">
        <f>VLOOKUP($F330,domain!$B:$D,2,FALSE)</f>
        <v>TELEPHONE_NO</v>
      </c>
      <c r="H330" s="55" t="str">
        <f>VLOOKUP($F330,domain!$B:$D,3,FALSE)</f>
        <v>VARCHAR(16)</v>
      </c>
      <c r="I330" s="88" t="s">
        <v>172</v>
      </c>
      <c r="J330" s="55"/>
      <c r="K330" s="93"/>
      <c r="L330" s="55"/>
      <c r="M330" s="55"/>
      <c r="N330" s="63" t="str">
        <f t="shared" si="7"/>
        <v xml:space="preserve">  , TELEPHONE_NO VARCHAR(16) COMMENT '전화번호'</v>
      </c>
    </row>
    <row r="331" spans="1:14" s="63" customFormat="1" x14ac:dyDescent="0.35">
      <c r="A331" s="45">
        <v>329</v>
      </c>
      <c r="B331" s="88" t="str">
        <f>VLOOKUP($C331,table!$B:$D,3,FALSE)</f>
        <v>관리자</v>
      </c>
      <c r="C331" s="55" t="s">
        <v>1143</v>
      </c>
      <c r="D331" s="83" t="str">
        <f>VLOOKUP($C331,table!$B:$D,2,FALSE)</f>
        <v>T_SUPPLIER</v>
      </c>
      <c r="E331" s="88">
        <v>9</v>
      </c>
      <c r="F331" s="69" t="s">
        <v>986</v>
      </c>
      <c r="G331" s="55" t="str">
        <f>VLOOKUP($F331,domain!$B:$D,2,FALSE)</f>
        <v>REPRESENTATIVE_NM</v>
      </c>
      <c r="H331" s="55" t="str">
        <f>VLOOKUP($F331,domain!$B:$D,3,FALSE)</f>
        <v>VARCHAR(16)</v>
      </c>
      <c r="I331" s="88" t="s">
        <v>172</v>
      </c>
      <c r="J331" s="55"/>
      <c r="K331" s="93"/>
      <c r="L331" s="55"/>
      <c r="M331" s="55"/>
      <c r="N331" s="63" t="str">
        <f t="shared" si="7"/>
        <v xml:space="preserve">  , REPRESENTATIVE_NM VARCHAR(16) COMMENT '대표자명'</v>
      </c>
    </row>
    <row r="332" spans="1:14" s="63" customFormat="1" x14ac:dyDescent="0.35">
      <c r="A332" s="45">
        <v>330</v>
      </c>
      <c r="B332" s="88" t="str">
        <f>VLOOKUP($C332,table!$B:$D,3,FALSE)</f>
        <v>관리자</v>
      </c>
      <c r="C332" s="55" t="s">
        <v>1143</v>
      </c>
      <c r="D332" s="83" t="str">
        <f>VLOOKUP($C332,table!$B:$D,2,FALSE)</f>
        <v>T_SUPPLIER</v>
      </c>
      <c r="E332" s="88">
        <v>10</v>
      </c>
      <c r="F332" s="69" t="s">
        <v>0</v>
      </c>
      <c r="G332" s="55" t="str">
        <f>VLOOKUP($F332,domain!$B:$D,2,FALSE)</f>
        <v>NOTE</v>
      </c>
      <c r="H332" s="55" t="str">
        <f>VLOOKUP($F332,domain!$B:$D,3,FALSE)</f>
        <v>VARCHAR(4000)</v>
      </c>
      <c r="I332" s="88" t="s">
        <v>172</v>
      </c>
      <c r="J332" s="55"/>
      <c r="K332" s="93"/>
      <c r="L332" s="55"/>
      <c r="M332" s="55"/>
      <c r="N332" s="63" t="str">
        <f t="shared" si="7"/>
        <v xml:space="preserve">  , NOTE VARCHAR(4000) COMMENT '비고'</v>
      </c>
    </row>
    <row r="333" spans="1:14" s="63" customFormat="1" x14ac:dyDescent="0.35">
      <c r="A333" s="45">
        <v>331</v>
      </c>
      <c r="B333" s="88" t="str">
        <f>VLOOKUP($C333,table!$B:$D,3,FALSE)</f>
        <v>관리자</v>
      </c>
      <c r="C333" s="55" t="s">
        <v>1143</v>
      </c>
      <c r="D333" s="83" t="str">
        <f>VLOOKUP($C333,table!$B:$D,2,FALSE)</f>
        <v>T_SUPPLIER</v>
      </c>
      <c r="E333" s="88">
        <v>11</v>
      </c>
      <c r="F333" s="69" t="s">
        <v>446</v>
      </c>
      <c r="G333" s="55" t="str">
        <f>VLOOKUP($F333,domain!$B:$D,2,FALSE)</f>
        <v>USE_YN</v>
      </c>
      <c r="H333" s="55" t="str">
        <f>VLOOKUP($F333,domain!$B:$D,3,FALSE)</f>
        <v>VARCHAR(1)</v>
      </c>
      <c r="I333" s="88" t="s">
        <v>172</v>
      </c>
      <c r="J333" s="63" t="s">
        <v>761</v>
      </c>
      <c r="K333" s="93"/>
      <c r="L333" s="55"/>
      <c r="M333" s="55"/>
      <c r="N333" s="63" t="str">
        <f t="shared" si="7"/>
        <v xml:space="preserve">  , USE_YN VARCHAR(1) DEFAULT 'Y' COMMENT '사용 여부'</v>
      </c>
    </row>
    <row r="334" spans="1:14" s="63" customFormat="1" x14ac:dyDescent="0.35">
      <c r="A334" s="45">
        <v>332</v>
      </c>
      <c r="B334" s="88" t="str">
        <f>VLOOKUP($C334,table!$B:$D,3,FALSE)</f>
        <v>관리자</v>
      </c>
      <c r="C334" s="55" t="s">
        <v>1143</v>
      </c>
      <c r="D334" s="83" t="str">
        <f>VLOOKUP($C334,table!$B:$D,2,FALSE)</f>
        <v>T_SUPPLIER</v>
      </c>
      <c r="E334" s="88">
        <v>12</v>
      </c>
      <c r="F334" s="69" t="s">
        <v>57</v>
      </c>
      <c r="G334" s="55" t="str">
        <f>VLOOKUP($F334,domain!$B:$D,2,FALSE)</f>
        <v>RGST_ID</v>
      </c>
      <c r="H334" s="55" t="str">
        <f>VLOOKUP($F334,domain!$B:$D,3,FALSE)</f>
        <v>VARCHAR(32)</v>
      </c>
      <c r="I334" s="88" t="s">
        <v>173</v>
      </c>
      <c r="J334" s="55"/>
      <c r="K334" s="93"/>
      <c r="L334" s="55"/>
      <c r="M334" s="55"/>
      <c r="N334" s="63" t="str">
        <f t="shared" si="7"/>
        <v xml:space="preserve">  , RGST_ID VARCHAR(32) NOT NULL COMMENT '등록 ID'</v>
      </c>
    </row>
    <row r="335" spans="1:14" s="63" customFormat="1" x14ac:dyDescent="0.35">
      <c r="A335" s="45">
        <v>333</v>
      </c>
      <c r="B335" s="88" t="str">
        <f>VLOOKUP($C335,table!$B:$D,3,FALSE)</f>
        <v>관리자</v>
      </c>
      <c r="C335" s="55" t="s">
        <v>1143</v>
      </c>
      <c r="D335" s="83" t="str">
        <f>VLOOKUP($C335,table!$B:$D,2,FALSE)</f>
        <v>T_SUPPLIER</v>
      </c>
      <c r="E335" s="88">
        <v>13</v>
      </c>
      <c r="F335" s="69" t="s">
        <v>379</v>
      </c>
      <c r="G335" s="55" t="str">
        <f>VLOOKUP($F335,domain!$B:$D,2,FALSE)</f>
        <v>RGST_DT</v>
      </c>
      <c r="H335" s="55" t="str">
        <f>VLOOKUP($F335,domain!$B:$D,3,FALSE)</f>
        <v>TIMESTAMP</v>
      </c>
      <c r="I335" s="88" t="s">
        <v>173</v>
      </c>
      <c r="J335" s="55"/>
      <c r="K335" s="93"/>
      <c r="L335" s="55"/>
      <c r="M335" s="55"/>
      <c r="N335" s="63" t="str">
        <f t="shared" si="7"/>
        <v xml:space="preserve">  , RGST_DT TIMESTAMP NOT NULL COMMENT '등록 일시'</v>
      </c>
    </row>
    <row r="336" spans="1:14" s="63" customFormat="1" x14ac:dyDescent="0.35">
      <c r="A336" s="45">
        <v>334</v>
      </c>
      <c r="B336" s="88" t="str">
        <f>VLOOKUP($C336,table!$B:$D,3,FALSE)</f>
        <v>관리자</v>
      </c>
      <c r="C336" s="55" t="s">
        <v>1143</v>
      </c>
      <c r="D336" s="83" t="str">
        <f>VLOOKUP($C336,table!$B:$D,2,FALSE)</f>
        <v>T_SUPPLIER</v>
      </c>
      <c r="E336" s="88">
        <v>14</v>
      </c>
      <c r="F336" s="69" t="s">
        <v>84</v>
      </c>
      <c r="G336" s="55" t="str">
        <f>VLOOKUP($F336,domain!$B:$D,2,FALSE)</f>
        <v>MODI_ID</v>
      </c>
      <c r="H336" s="55" t="str">
        <f>VLOOKUP($F336,domain!$B:$D,3,FALSE)</f>
        <v>VARCHAR(32)</v>
      </c>
      <c r="I336" s="88" t="s">
        <v>173</v>
      </c>
      <c r="J336" s="55"/>
      <c r="K336" s="93"/>
      <c r="L336" s="55"/>
      <c r="M336" s="55"/>
      <c r="N336" s="63" t="str">
        <f t="shared" si="7"/>
        <v xml:space="preserve">  , MODI_ID VARCHAR(32) NOT NULL COMMENT '수정 ID'</v>
      </c>
    </row>
    <row r="337" spans="1:14" s="63" customFormat="1" x14ac:dyDescent="0.35">
      <c r="A337" s="45">
        <v>335</v>
      </c>
      <c r="B337" s="88" t="str">
        <f>VLOOKUP($C337,table!$B:$D,3,FALSE)</f>
        <v>관리자</v>
      </c>
      <c r="C337" s="55" t="s">
        <v>1143</v>
      </c>
      <c r="D337" s="83" t="str">
        <f>VLOOKUP($C337,table!$B:$D,2,FALSE)</f>
        <v>T_SUPPLIER</v>
      </c>
      <c r="E337" s="88">
        <v>15</v>
      </c>
      <c r="F337" s="69" t="s">
        <v>88</v>
      </c>
      <c r="G337" s="55" t="str">
        <f>VLOOKUP($F337,domain!$B:$D,2,FALSE)</f>
        <v>MODI_DT</v>
      </c>
      <c r="H337" s="55" t="str">
        <f>VLOOKUP($F337,domain!$B:$D,3,FALSE)</f>
        <v>TIMESTAMP</v>
      </c>
      <c r="I337" s="88" t="s">
        <v>173</v>
      </c>
      <c r="J337" s="55"/>
      <c r="K337" s="93"/>
      <c r="L337" s="55"/>
      <c r="M337" s="55"/>
      <c r="N337" s="63" t="str">
        <f t="shared" ref="N337:N351" si="12"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7" customFormat="1" x14ac:dyDescent="0.35">
      <c r="A338" s="45">
        <v>336</v>
      </c>
      <c r="B338" s="14" t="str">
        <f>VLOOKUP($C338,table!$B:$D,3,FALSE)</f>
        <v>관리자</v>
      </c>
      <c r="C338" s="2" t="s">
        <v>1150</v>
      </c>
      <c r="D338" s="42" t="str">
        <f>VLOOKUP($C338,table!$B:$D,2,FALSE)</f>
        <v>T_SUPPLIER_MANAGER</v>
      </c>
      <c r="E338" s="45">
        <v>1</v>
      </c>
      <c r="F338" s="70" t="s">
        <v>1152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5"/>
      <c r="L338" s="2"/>
      <c r="M338" s="2"/>
      <c r="N338" s="37" t="str">
        <f t="shared" ref="N338:N349" si="13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7" customFormat="1" x14ac:dyDescent="0.35">
      <c r="A339" s="45">
        <v>337</v>
      </c>
      <c r="B339" s="14" t="str">
        <f>VLOOKUP($C339,table!$B:$D,3,FALSE)</f>
        <v>관리자</v>
      </c>
      <c r="C339" s="2" t="s">
        <v>1150</v>
      </c>
      <c r="D339" s="42" t="str">
        <f>VLOOKUP($C339,table!$B:$D,2,FALSE)</f>
        <v>T_SUPPLIER_MANAGER</v>
      </c>
      <c r="E339" s="45">
        <v>2</v>
      </c>
      <c r="F339" s="70" t="s">
        <v>1131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5"/>
      <c r="L339" s="2"/>
      <c r="M339" s="2"/>
      <c r="N339" s="37" t="str">
        <f t="shared" si="13"/>
        <v xml:space="preserve">  , SUPPLIER_CODE VARCHAR(16) NOT NULL COMMENT '업체 코드'</v>
      </c>
    </row>
    <row r="340" spans="1:14" s="37" customFormat="1" x14ac:dyDescent="0.35">
      <c r="A340" s="45">
        <v>338</v>
      </c>
      <c r="B340" s="14" t="str">
        <f>VLOOKUP($C340,table!$B:$D,3,FALSE)</f>
        <v>관리자</v>
      </c>
      <c r="C340" s="2" t="s">
        <v>1150</v>
      </c>
      <c r="D340" s="42" t="str">
        <f>VLOOKUP($C340,table!$B:$D,2,FALSE)</f>
        <v>T_SUPPLIER_MANAGER</v>
      </c>
      <c r="E340" s="45">
        <v>3</v>
      </c>
      <c r="F340" s="70" t="s">
        <v>1153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5"/>
      <c r="L340" s="2"/>
      <c r="M340" s="2"/>
      <c r="N340" s="37" t="str">
        <f t="shared" si="13"/>
        <v xml:space="preserve">  , MANAGER_NM VARCHAR(256) NOT NULL COMMENT '담당자 명'</v>
      </c>
    </row>
    <row r="341" spans="1:14" s="37" customFormat="1" x14ac:dyDescent="0.35">
      <c r="A341" s="45">
        <v>339</v>
      </c>
      <c r="B341" s="14" t="str">
        <f>VLOOKUP($C341,table!$B:$D,3,FALSE)</f>
        <v>관리자</v>
      </c>
      <c r="C341" s="2" t="s">
        <v>1150</v>
      </c>
      <c r="D341" s="42" t="str">
        <f>VLOOKUP($C341,table!$B:$D,2,FALSE)</f>
        <v>T_SUPPLIER_MANAGER</v>
      </c>
      <c r="E341" s="45">
        <v>4</v>
      </c>
      <c r="F341" s="70" t="s">
        <v>1154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5"/>
      <c r="L341" s="2"/>
      <c r="M341" s="2"/>
      <c r="N341" s="37" t="str">
        <f t="shared" si="13"/>
        <v xml:space="preserve">  , MANAGER_PHONE VARCHAR(16) NOT NULL COMMENT '담당자 연락처'</v>
      </c>
    </row>
    <row r="342" spans="1:14" s="37" customFormat="1" x14ac:dyDescent="0.35">
      <c r="A342" s="45">
        <v>340</v>
      </c>
      <c r="B342" s="14" t="str">
        <f>VLOOKUP($C342,table!$B:$D,3,FALSE)</f>
        <v>관리자</v>
      </c>
      <c r="C342" s="2" t="s">
        <v>1150</v>
      </c>
      <c r="D342" s="42" t="str">
        <f>VLOOKUP($C342,table!$B:$D,2,FALSE)</f>
        <v>T_SUPPLIER_MANAGER</v>
      </c>
      <c r="E342" s="45">
        <v>5</v>
      </c>
      <c r="F342" s="70" t="s">
        <v>1155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5"/>
      <c r="L342" s="2"/>
      <c r="M342" s="2"/>
      <c r="N342" s="37" t="str">
        <f t="shared" si="13"/>
        <v xml:space="preserve">  , MANAGER_MAIL VARCHAR(256) NOT NULL COMMENT '담당자 메일'</v>
      </c>
    </row>
    <row r="343" spans="1:14" s="37" customFormat="1" x14ac:dyDescent="0.35">
      <c r="A343" s="45">
        <v>341</v>
      </c>
      <c r="B343" s="14" t="str">
        <f>VLOOKUP($C343,table!$B:$D,3,FALSE)</f>
        <v>관리자</v>
      </c>
      <c r="C343" s="2" t="s">
        <v>1150</v>
      </c>
      <c r="D343" s="42" t="str">
        <f>VLOOKUP($C343,table!$B:$D,2,FALSE)</f>
        <v>T_SUPPLIER_MANAGER</v>
      </c>
      <c r="E343" s="45">
        <v>6</v>
      </c>
      <c r="F343" s="70" t="s">
        <v>1156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5"/>
      <c r="L343" s="2"/>
      <c r="M343" s="2"/>
      <c r="N343" s="37" t="str">
        <f t="shared" si="13"/>
        <v xml:space="preserve">  , MANAGER_DEPT VARCHAR(256) COMMENT '담당자 부서'</v>
      </c>
    </row>
    <row r="344" spans="1:14" s="37" customFormat="1" x14ac:dyDescent="0.35">
      <c r="A344" s="45">
        <v>342</v>
      </c>
      <c r="B344" s="14" t="str">
        <f>VLOOKUP($C344,table!$B:$D,3,FALSE)</f>
        <v>관리자</v>
      </c>
      <c r="C344" s="2" t="s">
        <v>1150</v>
      </c>
      <c r="D344" s="42" t="str">
        <f>VLOOKUP($C344,table!$B:$D,2,FALSE)</f>
        <v>T_SUPPLIER_MANAGER</v>
      </c>
      <c r="E344" s="45">
        <v>7</v>
      </c>
      <c r="F344" s="70" t="s">
        <v>1157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5"/>
      <c r="L344" s="2"/>
      <c r="M344" s="2"/>
      <c r="N344" s="37" t="str">
        <f t="shared" si="13"/>
        <v xml:space="preserve">  , MANAGER_PSTN VARCHAR(256) COMMENT '담당자 직위'</v>
      </c>
    </row>
    <row r="345" spans="1:14" s="64" customFormat="1" x14ac:dyDescent="0.35">
      <c r="A345" s="45">
        <v>343</v>
      </c>
      <c r="B345" s="14" t="str">
        <f>VLOOKUP($C345,table!$B:$D,3,FALSE)</f>
        <v>관리자</v>
      </c>
      <c r="C345" s="2" t="s">
        <v>1150</v>
      </c>
      <c r="D345" s="82" t="str">
        <f>VLOOKUP($C345,table!$B:$D,2,FALSE)</f>
        <v>T_SUPPLIER_MANAGER</v>
      </c>
      <c r="E345" s="45">
        <v>8</v>
      </c>
      <c r="F345" s="70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4" t="s">
        <v>173</v>
      </c>
      <c r="J345" s="2" t="s">
        <v>761</v>
      </c>
      <c r="K345" s="14"/>
      <c r="L345" s="6"/>
      <c r="M345" s="6"/>
      <c r="N345" s="64" t="str">
        <f t="shared" si="13"/>
        <v xml:space="preserve">  , USE_YN VARCHAR(1) DEFAULT 'Y' NOT NULL COMMENT '사용 여부'</v>
      </c>
    </row>
    <row r="346" spans="1:14" s="37" customFormat="1" x14ac:dyDescent="0.35">
      <c r="A346" s="45">
        <v>344</v>
      </c>
      <c r="B346" s="14" t="str">
        <f>VLOOKUP($C346,table!$B:$D,3,FALSE)</f>
        <v>관리자</v>
      </c>
      <c r="C346" s="2" t="s">
        <v>1150</v>
      </c>
      <c r="D346" s="42" t="str">
        <f>VLOOKUP($C346,table!$B:$D,2,FALSE)</f>
        <v>T_SUPPLIER_MANAGER</v>
      </c>
      <c r="E346" s="45">
        <v>9</v>
      </c>
      <c r="F346" s="70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4" t="s">
        <v>173</v>
      </c>
      <c r="J346" s="2"/>
      <c r="K346" s="45"/>
      <c r="L346" s="2"/>
      <c r="M346" s="2"/>
      <c r="N346" s="37" t="str">
        <f t="shared" si="13"/>
        <v xml:space="preserve">  , RGST_ID VARCHAR(32) NOT NULL COMMENT '등록 ID'</v>
      </c>
    </row>
    <row r="347" spans="1:14" s="37" customFormat="1" x14ac:dyDescent="0.35">
      <c r="A347" s="45">
        <v>345</v>
      </c>
      <c r="B347" s="14" t="str">
        <f>VLOOKUP($C347,table!$B:$D,3,FALSE)</f>
        <v>관리자</v>
      </c>
      <c r="C347" s="2" t="s">
        <v>1150</v>
      </c>
      <c r="D347" s="42" t="str">
        <f>VLOOKUP($C347,table!$B:$D,2,FALSE)</f>
        <v>T_SUPPLIER_MANAGER</v>
      </c>
      <c r="E347" s="45">
        <v>10</v>
      </c>
      <c r="F347" s="70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4" t="s">
        <v>173</v>
      </c>
      <c r="J347" s="2"/>
      <c r="K347" s="45"/>
      <c r="L347" s="2"/>
      <c r="M347" s="2"/>
      <c r="N347" s="37" t="str">
        <f t="shared" si="13"/>
        <v xml:space="preserve">  , RGST_DT TIMESTAMP NOT NULL COMMENT '등록 일시'</v>
      </c>
    </row>
    <row r="348" spans="1:14" s="37" customFormat="1" x14ac:dyDescent="0.35">
      <c r="A348" s="45">
        <v>346</v>
      </c>
      <c r="B348" s="14" t="str">
        <f>VLOOKUP($C348,table!$B:$D,3,FALSE)</f>
        <v>관리자</v>
      </c>
      <c r="C348" s="2" t="s">
        <v>1150</v>
      </c>
      <c r="D348" s="42" t="str">
        <f>VLOOKUP($C348,table!$B:$D,2,FALSE)</f>
        <v>T_SUPPLIER_MANAGER</v>
      </c>
      <c r="E348" s="45">
        <v>11</v>
      </c>
      <c r="F348" s="70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4" t="s">
        <v>173</v>
      </c>
      <c r="J348" s="2"/>
      <c r="K348" s="45"/>
      <c r="L348" s="2"/>
      <c r="M348" s="2"/>
      <c r="N348" s="37" t="str">
        <f t="shared" si="13"/>
        <v xml:space="preserve">  , MODI_ID VARCHAR(32) NOT NULL COMMENT '수정 ID'</v>
      </c>
    </row>
    <row r="349" spans="1:14" s="37" customFormat="1" x14ac:dyDescent="0.35">
      <c r="A349" s="45">
        <v>347</v>
      </c>
      <c r="B349" s="14" t="str">
        <f>VLOOKUP($C349,table!$B:$D,3,FALSE)</f>
        <v>관리자</v>
      </c>
      <c r="C349" s="2" t="s">
        <v>1150</v>
      </c>
      <c r="D349" s="42" t="str">
        <f>VLOOKUP($C349,table!$B:$D,2,FALSE)</f>
        <v>T_SUPPLIER_MANAGER</v>
      </c>
      <c r="E349" s="45">
        <v>12</v>
      </c>
      <c r="F349" s="70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4" t="s">
        <v>173</v>
      </c>
      <c r="J349" s="2"/>
      <c r="K349" s="45"/>
      <c r="L349" s="2"/>
      <c r="M349" s="2"/>
      <c r="N349" s="37" t="str">
        <f t="shared" si="13"/>
        <v xml:space="preserve">  , MODI_DT TIMESTAMP NOT NULL COMMENT '수정 일시'</v>
      </c>
    </row>
    <row r="350" spans="1:14" s="63" customFormat="1" x14ac:dyDescent="0.35">
      <c r="A350" s="45">
        <v>348</v>
      </c>
      <c r="B350" s="93" t="str">
        <f>VLOOKUP($C350,table!$B:$D,3,FALSE)</f>
        <v>공통</v>
      </c>
      <c r="C350" s="55" t="s">
        <v>1145</v>
      </c>
      <c r="D350" s="83" t="str">
        <f>VLOOKUP($C350,table!$B:$D,2,FALSE)</f>
        <v>T_PACKAGING_CODE</v>
      </c>
      <c r="E350" s="93">
        <v>1</v>
      </c>
      <c r="F350" s="69" t="s">
        <v>53</v>
      </c>
      <c r="G350" s="55" t="str">
        <f>VLOOKUP($F350,domain!$B:$D,2,FALSE)</f>
        <v>GROUP_ID</v>
      </c>
      <c r="H350" s="55" t="str">
        <f>VLOOKUP($F350,domain!$B:$D,3,FALSE)</f>
        <v>VARCHAR(64)</v>
      </c>
      <c r="I350" s="93" t="s">
        <v>173</v>
      </c>
      <c r="J350" s="55"/>
      <c r="K350" s="93">
        <v>1</v>
      </c>
      <c r="L350" s="55"/>
      <c r="M350" s="55"/>
      <c r="N350" s="63" t="str">
        <f t="shared" si="12"/>
        <v xml:space="preserve">    GROUP_ID VARCHAR(64) NOT NULL COMMENT '그룹 ID'</v>
      </c>
    </row>
    <row r="351" spans="1:14" s="63" customFormat="1" x14ac:dyDescent="0.35">
      <c r="A351" s="45">
        <v>349</v>
      </c>
      <c r="B351" s="93" t="str">
        <f>VLOOKUP($C351,table!$B:$D,3,FALSE)</f>
        <v>공통</v>
      </c>
      <c r="C351" s="55" t="s">
        <v>1145</v>
      </c>
      <c r="D351" s="83" t="str">
        <f>VLOOKUP($C351,table!$B:$D,2,FALSE)</f>
        <v>T_PACKAGING_CODE</v>
      </c>
      <c r="E351" s="93">
        <v>2</v>
      </c>
      <c r="F351" s="69" t="s">
        <v>1114</v>
      </c>
      <c r="G351" s="55" t="str">
        <f>VLOOKUP($F351,domain!$B:$D,2,FALSE)</f>
        <v>UP_COMPANY_CODE</v>
      </c>
      <c r="H351" s="55" t="str">
        <f>VLOOKUP($F351,domain!$B:$D,3,FALSE)</f>
        <v>VARCHAR(16)</v>
      </c>
      <c r="I351" s="93" t="s">
        <v>173</v>
      </c>
      <c r="J351" s="55"/>
      <c r="K351" s="93">
        <v>2</v>
      </c>
      <c r="L351" s="55"/>
      <c r="M351" s="55"/>
      <c r="N351" s="63" t="str">
        <f t="shared" si="12"/>
        <v xml:space="preserve">  , UP_COMPANY_CODE VARCHAR(16) NOT NULL COMMENT '소속 회사 코드'</v>
      </c>
    </row>
    <row r="352" spans="1:14" s="63" customFormat="1" x14ac:dyDescent="0.35">
      <c r="A352" s="45">
        <v>350</v>
      </c>
      <c r="B352" s="93" t="str">
        <f>VLOOKUP($C352,table!$B:$D,3,FALSE)</f>
        <v>공통</v>
      </c>
      <c r="C352" s="55" t="s">
        <v>1145</v>
      </c>
      <c r="D352" s="83" t="str">
        <f>VLOOKUP($C352,table!$B:$D,2,FALSE)</f>
        <v>T_PACKAGING_CODE</v>
      </c>
      <c r="E352" s="93">
        <v>3</v>
      </c>
      <c r="F352" s="69" t="s">
        <v>103</v>
      </c>
      <c r="G352" s="55" t="str">
        <f>VLOOKUP($F352,domain!$B:$D,2,FALSE)</f>
        <v>CODE_ID</v>
      </c>
      <c r="H352" s="55" t="str">
        <f>VLOOKUP($F352,domain!$B:$D,3,FALSE)</f>
        <v>VARCHAR(64)</v>
      </c>
      <c r="I352" s="93" t="s">
        <v>173</v>
      </c>
      <c r="J352" s="55"/>
      <c r="K352" s="93">
        <v>3</v>
      </c>
      <c r="L352" s="55"/>
      <c r="M352" s="55"/>
      <c r="N352" s="63" t="str">
        <f t="shared" ref="N352:N383" si="14">IF(E352=1,"    ","  , ")&amp;G352&amp;" "&amp;H352&amp;IF(J352="",""," "&amp;J352)&amp;IF(I352="N"," NOT NULL","")&amp;" COMMENT '"&amp;F352&amp;IF(L352="",""," "&amp;L352)&amp;"'"</f>
        <v xml:space="preserve">  , CODE_ID VARCHAR(64) NOT NULL COMMENT '코드 ID'</v>
      </c>
    </row>
    <row r="353" spans="1:14" s="63" customFormat="1" x14ac:dyDescent="0.35">
      <c r="A353" s="45">
        <v>351</v>
      </c>
      <c r="B353" s="93" t="str">
        <f>VLOOKUP($C353,table!$B:$D,3,FALSE)</f>
        <v>공통</v>
      </c>
      <c r="C353" s="55" t="s">
        <v>1145</v>
      </c>
      <c r="D353" s="83" t="str">
        <f>VLOOKUP($C353,table!$B:$D,2,FALSE)</f>
        <v>T_PACKAGING_CODE</v>
      </c>
      <c r="E353" s="93">
        <v>4</v>
      </c>
      <c r="F353" s="69" t="s">
        <v>1164</v>
      </c>
      <c r="G353" s="55" t="str">
        <f>VLOOKUP($F353,domain!$B:$D,2,FALSE)</f>
        <v>CODE_KEY</v>
      </c>
      <c r="H353" s="55" t="str">
        <f>VLOOKUP($F353,domain!$B:$D,3,FALSE)</f>
        <v>VARCHAR(16)</v>
      </c>
      <c r="I353" s="93" t="s">
        <v>172</v>
      </c>
      <c r="J353" s="55"/>
      <c r="K353" s="93"/>
      <c r="L353" s="55"/>
      <c r="M353" s="55"/>
      <c r="N353" s="63" t="str">
        <f t="shared" ref="N353" si="15">IF(E353=1,"    ","  , ")&amp;G353&amp;" "&amp;H353&amp;IF(J353="",""," "&amp;J353)&amp;IF(I353="N"," NOT NULL","")&amp;" COMMENT '"&amp;F353&amp;IF(L353="",""," "&amp;L353)&amp;"'"</f>
        <v xml:space="preserve">  , CODE_KEY VARCHAR(16) COMMENT '코드 키'</v>
      </c>
    </row>
    <row r="354" spans="1:14" s="63" customFormat="1" x14ac:dyDescent="0.35">
      <c r="A354" s="45">
        <v>352</v>
      </c>
      <c r="B354" s="93" t="str">
        <f>VLOOKUP($C354,table!$B:$D,3,FALSE)</f>
        <v>공통</v>
      </c>
      <c r="C354" s="55" t="s">
        <v>1145</v>
      </c>
      <c r="D354" s="83" t="str">
        <f>VLOOKUP($C354,table!$B:$D,2,FALSE)</f>
        <v>T_PACKAGING_CODE</v>
      </c>
      <c r="E354" s="93">
        <v>4</v>
      </c>
      <c r="F354" s="69" t="s">
        <v>105</v>
      </c>
      <c r="G354" s="55" t="str">
        <f>VLOOKUP($F354,domain!$B:$D,2,FALSE)</f>
        <v>CODE_NM</v>
      </c>
      <c r="H354" s="55" t="str">
        <f>VLOOKUP($F354,domain!$B:$D,3,FALSE)</f>
        <v>VARCHAR(100)</v>
      </c>
      <c r="I354" s="93" t="s">
        <v>173</v>
      </c>
      <c r="J354" s="55"/>
      <c r="K354" s="93"/>
      <c r="L354" s="55"/>
      <c r="M354" s="55"/>
      <c r="N354" s="63" t="str">
        <f t="shared" si="14"/>
        <v xml:space="preserve">  , CODE_NM VARCHAR(100) NOT NULL COMMENT '코드 명'</v>
      </c>
    </row>
    <row r="355" spans="1:14" s="63" customFormat="1" x14ac:dyDescent="0.35">
      <c r="A355" s="45">
        <v>353</v>
      </c>
      <c r="B355" s="93" t="str">
        <f>VLOOKUP($C355,table!$B:$D,3,FALSE)</f>
        <v>공통</v>
      </c>
      <c r="C355" s="55" t="s">
        <v>1145</v>
      </c>
      <c r="D355" s="83" t="str">
        <f>VLOOKUP($C355,table!$B:$D,2,FALSE)</f>
        <v>T_PACKAGING_CODE</v>
      </c>
      <c r="E355" s="93">
        <v>5</v>
      </c>
      <c r="F355" s="69" t="s">
        <v>107</v>
      </c>
      <c r="G355" s="55" t="str">
        <f>VLOOKUP($F355,domain!$B:$D,2,FALSE)</f>
        <v>CODE_DSC</v>
      </c>
      <c r="H355" s="55" t="str">
        <f>VLOOKUP($F355,domain!$B:$D,3,FALSE)</f>
        <v>VARCHAR(1000)</v>
      </c>
      <c r="I355" s="93" t="s">
        <v>172</v>
      </c>
      <c r="J355" s="55"/>
      <c r="K355" s="93"/>
      <c r="L355" s="55"/>
      <c r="M355" s="55"/>
      <c r="N355" s="63" t="str">
        <f t="shared" si="14"/>
        <v xml:space="preserve">  , CODE_DSC VARCHAR(1000) COMMENT '코드 설명'</v>
      </c>
    </row>
    <row r="356" spans="1:14" s="63" customFormat="1" x14ac:dyDescent="0.35">
      <c r="A356" s="45">
        <v>354</v>
      </c>
      <c r="B356" s="93" t="str">
        <f>VLOOKUP($C356,table!$B:$D,3,FALSE)</f>
        <v>공통</v>
      </c>
      <c r="C356" s="55" t="s">
        <v>1145</v>
      </c>
      <c r="D356" s="83" t="str">
        <f>VLOOKUP($C356,table!$B:$D,2,FALSE)</f>
        <v>T_PACKAGING_CODE</v>
      </c>
      <c r="E356" s="93">
        <v>6</v>
      </c>
      <c r="F356" s="69" t="s">
        <v>255</v>
      </c>
      <c r="G356" s="55" t="str">
        <f>VLOOKUP($F356,domain!$B:$D,2,FALSE)</f>
        <v>ORD_SEQ</v>
      </c>
      <c r="H356" s="55" t="str">
        <f>VLOOKUP($F356,domain!$B:$D,3,FALSE)</f>
        <v>NUMERIC(5,0)</v>
      </c>
      <c r="I356" s="93" t="s">
        <v>173</v>
      </c>
      <c r="J356" s="55"/>
      <c r="K356" s="93"/>
      <c r="L356" s="55"/>
      <c r="M356" s="55"/>
      <c r="N356" s="63" t="str">
        <f t="shared" si="14"/>
        <v xml:space="preserve">  , ORD_SEQ NUMERIC(5,0) NOT NULL COMMENT '정렬 순서'</v>
      </c>
    </row>
    <row r="357" spans="1:14" s="63" customFormat="1" x14ac:dyDescent="0.35">
      <c r="A357" s="45">
        <v>355</v>
      </c>
      <c r="B357" s="93" t="str">
        <f>VLOOKUP($C357,table!$B:$D,3,FALSE)</f>
        <v>공통</v>
      </c>
      <c r="C357" s="55" t="s">
        <v>1145</v>
      </c>
      <c r="D357" s="83" t="str">
        <f>VLOOKUP($C357,table!$B:$D,2,FALSE)</f>
        <v>T_PACKAGING_CODE</v>
      </c>
      <c r="E357" s="93">
        <v>7</v>
      </c>
      <c r="F357" s="69" t="s">
        <v>446</v>
      </c>
      <c r="G357" s="55" t="str">
        <f>VLOOKUP($F357,domain!$B:$D,2,FALSE)</f>
        <v>USE_YN</v>
      </c>
      <c r="H357" s="55" t="str">
        <f>VLOOKUP($F357,domain!$B:$D,3,FALSE)</f>
        <v>VARCHAR(1)</v>
      </c>
      <c r="I357" s="93" t="s">
        <v>173</v>
      </c>
      <c r="J357" s="55"/>
      <c r="K357" s="93"/>
      <c r="L357" s="55"/>
      <c r="M357" s="55"/>
      <c r="N357" s="63" t="str">
        <f t="shared" ref="N357" si="16">IF(E357=1,"    ","  , ")&amp;G357&amp;" "&amp;H357&amp;IF(J357="",""," "&amp;J357)&amp;IF(I357="N"," NOT NULL","")&amp;" COMMENT '"&amp;F357&amp;IF(L357="",""," "&amp;L357)&amp;"'"</f>
        <v xml:space="preserve">  , USE_YN VARCHAR(1) NOT NULL COMMENT '사용 여부'</v>
      </c>
    </row>
    <row r="358" spans="1:14" s="63" customFormat="1" x14ac:dyDescent="0.35">
      <c r="A358" s="45">
        <v>356</v>
      </c>
      <c r="B358" s="93" t="str">
        <f>VLOOKUP($C358,table!$B:$D,3,FALSE)</f>
        <v>공통</v>
      </c>
      <c r="C358" s="55" t="s">
        <v>1145</v>
      </c>
      <c r="D358" s="83" t="str">
        <f>VLOOKUP($C358,table!$B:$D,2,FALSE)</f>
        <v>T_PACKAGING_CODE</v>
      </c>
      <c r="E358" s="93">
        <v>8</v>
      </c>
      <c r="F358" s="69" t="s">
        <v>57</v>
      </c>
      <c r="G358" s="55" t="str">
        <f>VLOOKUP($F358,domain!$B:$D,2,FALSE)</f>
        <v>RGST_ID</v>
      </c>
      <c r="H358" s="55" t="str">
        <f>VLOOKUP($F358,domain!$B:$D,3,FALSE)</f>
        <v>VARCHAR(32)</v>
      </c>
      <c r="I358" s="93" t="s">
        <v>173</v>
      </c>
      <c r="J358" s="55"/>
      <c r="K358" s="93"/>
      <c r="L358" s="55"/>
      <c r="M358" s="55"/>
      <c r="N358" s="63" t="str">
        <f t="shared" si="14"/>
        <v xml:space="preserve">  , RGST_ID VARCHAR(32) NOT NULL COMMENT '등록 ID'</v>
      </c>
    </row>
    <row r="359" spans="1:14" s="63" customFormat="1" x14ac:dyDescent="0.35">
      <c r="A359" s="45">
        <v>357</v>
      </c>
      <c r="B359" s="93" t="str">
        <f>VLOOKUP($C359,table!$B:$D,3,FALSE)</f>
        <v>공통</v>
      </c>
      <c r="C359" s="55" t="s">
        <v>1145</v>
      </c>
      <c r="D359" s="83" t="str">
        <f>VLOOKUP($C359,table!$B:$D,2,FALSE)</f>
        <v>T_PACKAGING_CODE</v>
      </c>
      <c r="E359" s="93">
        <v>9</v>
      </c>
      <c r="F359" s="69" t="s">
        <v>379</v>
      </c>
      <c r="G359" s="55" t="str">
        <f>VLOOKUP($F359,domain!$B:$D,2,FALSE)</f>
        <v>RGST_DT</v>
      </c>
      <c r="H359" s="55" t="str">
        <f>VLOOKUP($F359,domain!$B:$D,3,FALSE)</f>
        <v>TIMESTAMP</v>
      </c>
      <c r="I359" s="93" t="s">
        <v>173</v>
      </c>
      <c r="J359" s="55"/>
      <c r="K359" s="93"/>
      <c r="L359" s="55"/>
      <c r="M359" s="55"/>
      <c r="N359" s="63" t="str">
        <f t="shared" si="14"/>
        <v xml:space="preserve">  , RGST_DT TIMESTAMP NOT NULL COMMENT '등록 일시'</v>
      </c>
    </row>
    <row r="360" spans="1:14" s="63" customFormat="1" x14ac:dyDescent="0.35">
      <c r="A360" s="45">
        <v>358</v>
      </c>
      <c r="B360" s="93" t="str">
        <f>VLOOKUP($C360,table!$B:$D,3,FALSE)</f>
        <v>공통</v>
      </c>
      <c r="C360" s="55" t="s">
        <v>1145</v>
      </c>
      <c r="D360" s="83" t="str">
        <f>VLOOKUP($C360,table!$B:$D,2,FALSE)</f>
        <v>T_PACKAGING_CODE</v>
      </c>
      <c r="E360" s="93">
        <v>10</v>
      </c>
      <c r="F360" s="69" t="s">
        <v>84</v>
      </c>
      <c r="G360" s="55" t="str">
        <f>VLOOKUP($F360,domain!$B:$D,2,FALSE)</f>
        <v>MODI_ID</v>
      </c>
      <c r="H360" s="55" t="str">
        <f>VLOOKUP($F360,domain!$B:$D,3,FALSE)</f>
        <v>VARCHAR(32)</v>
      </c>
      <c r="I360" s="93" t="s">
        <v>173</v>
      </c>
      <c r="J360" s="55"/>
      <c r="K360" s="93"/>
      <c r="L360" s="55"/>
      <c r="M360" s="55"/>
      <c r="N360" s="63" t="str">
        <f t="shared" si="14"/>
        <v xml:space="preserve">  , MODI_ID VARCHAR(32) NOT NULL COMMENT '수정 ID'</v>
      </c>
    </row>
    <row r="361" spans="1:14" s="63" customFormat="1" x14ac:dyDescent="0.35">
      <c r="A361" s="45">
        <v>359</v>
      </c>
      <c r="B361" s="93" t="str">
        <f>VLOOKUP($C361,table!$B:$D,3,FALSE)</f>
        <v>공통</v>
      </c>
      <c r="C361" s="55" t="s">
        <v>1145</v>
      </c>
      <c r="D361" s="83" t="str">
        <f>VLOOKUP($C361,table!$B:$D,2,FALSE)</f>
        <v>T_PACKAGING_CODE</v>
      </c>
      <c r="E361" s="93">
        <v>11</v>
      </c>
      <c r="F361" s="69" t="s">
        <v>88</v>
      </c>
      <c r="G361" s="55" t="str">
        <f>VLOOKUP($F361,domain!$B:$D,2,FALSE)</f>
        <v>MODI_DT</v>
      </c>
      <c r="H361" s="55" t="str">
        <f>VLOOKUP($F361,domain!$B:$D,3,FALSE)</f>
        <v>TIMESTAMP</v>
      </c>
      <c r="I361" s="93" t="s">
        <v>173</v>
      </c>
      <c r="J361" s="55"/>
      <c r="K361" s="93"/>
      <c r="L361" s="55"/>
      <c r="M361" s="55"/>
      <c r="N361" s="63" t="str">
        <f t="shared" si="14"/>
        <v xml:space="preserve">  , MODI_DT TIMESTAMP NOT NULL COMMENT '수정 일시'</v>
      </c>
    </row>
    <row r="362" spans="1:14" s="64" customFormat="1" x14ac:dyDescent="0.35">
      <c r="A362" s="45">
        <v>360</v>
      </c>
      <c r="B362" s="14" t="str">
        <f>VLOOKUP($C362,table!$B:$D,3,FALSE)</f>
        <v>공통</v>
      </c>
      <c r="C362" s="6" t="s">
        <v>1168</v>
      </c>
      <c r="D362" s="82" t="str">
        <f>VLOOKUP($C362,table!$B:$D,2,FALSE)</f>
        <v>T_ENVIRONMENT_CODE</v>
      </c>
      <c r="E362" s="14">
        <v>1</v>
      </c>
      <c r="F362" s="70" t="s">
        <v>53</v>
      </c>
      <c r="G362" s="6" t="str">
        <f>VLOOKUP($F362,domain!$B:$D,2,FALSE)</f>
        <v>GROUP_ID</v>
      </c>
      <c r="H362" s="6" t="str">
        <f>VLOOKUP($F362,domain!$B:$D,3,FALSE)</f>
        <v>VARCHAR(64)</v>
      </c>
      <c r="I362" s="14" t="s">
        <v>173</v>
      </c>
      <c r="J362" s="6"/>
      <c r="K362" s="14">
        <v>1</v>
      </c>
      <c r="L362" s="6"/>
      <c r="M362" s="6"/>
      <c r="N362" s="64" t="str">
        <f t="shared" si="14"/>
        <v xml:space="preserve">    GROUP_ID VARCHAR(64) NOT NULL COMMENT '그룹 ID'</v>
      </c>
    </row>
    <row r="363" spans="1:14" s="64" customFormat="1" x14ac:dyDescent="0.35">
      <c r="A363" s="45">
        <v>361</v>
      </c>
      <c r="B363" s="14" t="str">
        <f>VLOOKUP($C363,table!$B:$D,3,FALSE)</f>
        <v>공통</v>
      </c>
      <c r="C363" s="6" t="s">
        <v>1168</v>
      </c>
      <c r="D363" s="82" t="str">
        <f>VLOOKUP($C363,table!$B:$D,2,FALSE)</f>
        <v>T_ENVIRONMENT_CODE</v>
      </c>
      <c r="E363" s="14">
        <v>2</v>
      </c>
      <c r="F363" s="70" t="s">
        <v>1114</v>
      </c>
      <c r="G363" s="6" t="str">
        <f>VLOOKUP($F363,domain!$B:$D,2,FALSE)</f>
        <v>UP_COMPANY_CODE</v>
      </c>
      <c r="H363" s="6" t="str">
        <f>VLOOKUP($F363,domain!$B:$D,3,FALSE)</f>
        <v>VARCHAR(16)</v>
      </c>
      <c r="I363" s="14" t="s">
        <v>172</v>
      </c>
      <c r="J363" s="6"/>
      <c r="K363" s="14"/>
      <c r="L363" s="6"/>
      <c r="M363" s="6"/>
      <c r="N363" s="64" t="str">
        <f t="shared" si="14"/>
        <v xml:space="preserve">  , UP_COMPANY_CODE VARCHAR(16) COMMENT '소속 회사 코드'</v>
      </c>
    </row>
    <row r="364" spans="1:14" s="64" customFormat="1" x14ac:dyDescent="0.35">
      <c r="A364" s="45">
        <v>362</v>
      </c>
      <c r="B364" s="14" t="str">
        <f>VLOOKUP($C364,table!$B:$D,3,FALSE)</f>
        <v>공통</v>
      </c>
      <c r="C364" s="6" t="s">
        <v>1168</v>
      </c>
      <c r="D364" s="82" t="str">
        <f>VLOOKUP($C364,table!$B:$D,2,FALSE)</f>
        <v>T_ENVIRONMENT_CODE</v>
      </c>
      <c r="E364" s="14">
        <v>3</v>
      </c>
      <c r="F364" s="70" t="s">
        <v>103</v>
      </c>
      <c r="G364" s="6" t="str">
        <f>VLOOKUP($F364,domain!$B:$D,2,FALSE)</f>
        <v>CODE_ID</v>
      </c>
      <c r="H364" s="6" t="str">
        <f>VLOOKUP($F364,domain!$B:$D,3,FALSE)</f>
        <v>VARCHAR(64)</v>
      </c>
      <c r="I364" s="14" t="s">
        <v>173</v>
      </c>
      <c r="J364" s="6"/>
      <c r="K364" s="14">
        <v>2</v>
      </c>
      <c r="L364" s="6"/>
      <c r="M364" s="6"/>
      <c r="N364" s="64" t="str">
        <f t="shared" ref="N364:N381" si="17">IF(E364=1,"    ","  , ")&amp;G364&amp;" "&amp;H364&amp;IF(J364="",""," "&amp;J364)&amp;IF(I364="N"," NOT NULL","")&amp;" COMMENT '"&amp;F364&amp;IF(L364="",""," "&amp;L364)&amp;"'"</f>
        <v xml:space="preserve">  , CODE_ID VARCHAR(64) NOT NULL COMMENT '코드 ID'</v>
      </c>
    </row>
    <row r="365" spans="1:14" s="64" customFormat="1" x14ac:dyDescent="0.35">
      <c r="A365" s="45">
        <v>363</v>
      </c>
      <c r="B365" s="14" t="str">
        <f>VLOOKUP($C365,table!$B:$D,3,FALSE)</f>
        <v>공통</v>
      </c>
      <c r="C365" s="6" t="s">
        <v>1168</v>
      </c>
      <c r="D365" s="82" t="str">
        <f>VLOOKUP($C365,table!$B:$D,2,FALSE)</f>
        <v>T_ENVIRONMENT_CODE</v>
      </c>
      <c r="E365" s="14">
        <v>4</v>
      </c>
      <c r="F365" s="70" t="s">
        <v>1173</v>
      </c>
      <c r="G365" s="6" t="str">
        <f>VLOOKUP($F365,domain!$B:$D,2,FALSE)</f>
        <v>REVISION_YEAR</v>
      </c>
      <c r="H365" s="6" t="str">
        <f>VLOOKUP($F365,domain!$B:$D,3,FALSE)</f>
        <v>VARCHAR(4)</v>
      </c>
      <c r="I365" s="14" t="s">
        <v>173</v>
      </c>
      <c r="J365" s="6"/>
      <c r="K365" s="14"/>
      <c r="L365" s="6"/>
      <c r="M365" s="6"/>
      <c r="N365" s="64" t="str">
        <f t="shared" ref="N365" si="18">IF(E365=1,"    ","  , ")&amp;G365&amp;" "&amp;H365&amp;IF(J365="",""," "&amp;J365)&amp;IF(I365="N"," NOT NULL","")&amp;" COMMENT '"&amp;F365&amp;IF(L365="",""," "&amp;L365)&amp;"'"</f>
        <v xml:space="preserve">  , REVISION_YEAR VARCHAR(4) NOT NULL COMMENT '개정 년'</v>
      </c>
    </row>
    <row r="366" spans="1:14" s="64" customFormat="1" x14ac:dyDescent="0.35">
      <c r="A366" s="45">
        <v>364</v>
      </c>
      <c r="B366" s="14" t="str">
        <f>VLOOKUP($C366,table!$B:$D,3,FALSE)</f>
        <v>공통</v>
      </c>
      <c r="C366" s="6" t="s">
        <v>1168</v>
      </c>
      <c r="D366" s="82" t="str">
        <f>VLOOKUP($C366,table!$B:$D,2,FALSE)</f>
        <v>T_ENVIRONMENT_CODE</v>
      </c>
      <c r="E366" s="14">
        <v>5</v>
      </c>
      <c r="F366" s="70" t="s">
        <v>1171</v>
      </c>
      <c r="G366" s="6" t="str">
        <f>VLOOKUP($F366,domain!$B:$D,2,FALSE)</f>
        <v>REVISION_MONTH</v>
      </c>
      <c r="H366" s="6" t="str">
        <f>VLOOKUP($F366,domain!$B:$D,3,FALSE)</f>
        <v>VARCHAR(2)</v>
      </c>
      <c r="I366" s="14" t="s">
        <v>173</v>
      </c>
      <c r="J366" s="6"/>
      <c r="K366" s="14"/>
      <c r="L366" s="6"/>
      <c r="M366" s="6"/>
      <c r="N366" s="64" t="str">
        <f>IF(E366=1,"    ","  , ")&amp;G366&amp;" "&amp;H366&amp;IF(J366="",""," "&amp;J366)&amp;IF(I366="N"," NOT NULL","")&amp;" COMMENT '"&amp;F366&amp;IF(L366="",""," "&amp;L366)&amp;"'"</f>
        <v xml:space="preserve">  , REVISION_MONTH VARCHAR(2) NOT NULL COMMENT '개정 월'</v>
      </c>
    </row>
    <row r="367" spans="1:14" s="64" customFormat="1" x14ac:dyDescent="0.35">
      <c r="A367" s="45">
        <v>365</v>
      </c>
      <c r="B367" s="14" t="str">
        <f>VLOOKUP($C367,table!$B:$D,3,FALSE)</f>
        <v>공통</v>
      </c>
      <c r="C367" s="6" t="s">
        <v>1168</v>
      </c>
      <c r="D367" s="82" t="str">
        <f>VLOOKUP($C367,table!$B:$D,2,FALSE)</f>
        <v>T_ENVIRONMENT_CODE</v>
      </c>
      <c r="E367" s="14">
        <v>6</v>
      </c>
      <c r="F367" s="70" t="s">
        <v>1164</v>
      </c>
      <c r="G367" s="6" t="str">
        <f>VLOOKUP($F367,domain!$B:$D,2,FALSE)</f>
        <v>CODE_KEY</v>
      </c>
      <c r="H367" s="6" t="str">
        <f>VLOOKUP($F367,domain!$B:$D,3,FALSE)</f>
        <v>VARCHAR(16)</v>
      </c>
      <c r="I367" s="14" t="s">
        <v>172</v>
      </c>
      <c r="J367" s="6"/>
      <c r="K367" s="14"/>
      <c r="L367" s="6"/>
      <c r="M367" s="6"/>
      <c r="N367" s="64" t="str">
        <f t="shared" si="17"/>
        <v xml:space="preserve">  , CODE_KEY VARCHAR(16) COMMENT '코드 키'</v>
      </c>
    </row>
    <row r="368" spans="1:14" s="64" customFormat="1" x14ac:dyDescent="0.35">
      <c r="A368" s="45">
        <v>366</v>
      </c>
      <c r="B368" s="14" t="str">
        <f>VLOOKUP($C368,table!$B:$D,3,FALSE)</f>
        <v>공통</v>
      </c>
      <c r="C368" s="6" t="s">
        <v>1168</v>
      </c>
      <c r="D368" s="82" t="str">
        <f>VLOOKUP($C368,table!$B:$D,2,FALSE)</f>
        <v>T_ENVIRONMENT_CODE</v>
      </c>
      <c r="E368" s="14">
        <v>7</v>
      </c>
      <c r="F368" s="70" t="s">
        <v>105</v>
      </c>
      <c r="G368" s="6" t="str">
        <f>VLOOKUP($F368,domain!$B:$D,2,FALSE)</f>
        <v>CODE_NM</v>
      </c>
      <c r="H368" s="6" t="str">
        <f>VLOOKUP($F368,domain!$B:$D,3,FALSE)</f>
        <v>VARCHAR(100)</v>
      </c>
      <c r="I368" s="14" t="s">
        <v>173</v>
      </c>
      <c r="J368" s="6"/>
      <c r="K368" s="14"/>
      <c r="L368" s="6"/>
      <c r="M368" s="6"/>
      <c r="N368" s="64" t="str">
        <f t="shared" si="17"/>
        <v xml:space="preserve">  , CODE_NM VARCHAR(100) NOT NULL COMMENT '코드 명'</v>
      </c>
    </row>
    <row r="369" spans="1:14" s="64" customFormat="1" x14ac:dyDescent="0.35">
      <c r="A369" s="45">
        <v>367</v>
      </c>
      <c r="B369" s="14" t="str">
        <f>VLOOKUP($C369,table!$B:$D,3,FALSE)</f>
        <v>공통</v>
      </c>
      <c r="C369" s="6" t="s">
        <v>1168</v>
      </c>
      <c r="D369" s="82" t="str">
        <f>VLOOKUP($C369,table!$B:$D,2,FALSE)</f>
        <v>T_ENVIRONMENT_CODE</v>
      </c>
      <c r="E369" s="14">
        <v>8</v>
      </c>
      <c r="F369" s="70" t="s">
        <v>107</v>
      </c>
      <c r="G369" s="6" t="str">
        <f>VLOOKUP($F369,domain!$B:$D,2,FALSE)</f>
        <v>CODE_DSC</v>
      </c>
      <c r="H369" s="6" t="str">
        <f>VLOOKUP($F369,domain!$B:$D,3,FALSE)</f>
        <v>VARCHAR(1000)</v>
      </c>
      <c r="I369" s="14" t="s">
        <v>172</v>
      </c>
      <c r="J369" s="6"/>
      <c r="K369" s="14"/>
      <c r="L369" s="6"/>
      <c r="M369" s="6"/>
      <c r="N369" s="64" t="str">
        <f t="shared" ref="N369:N372" si="19">IF(E369=1,"    ","  , ")&amp;G369&amp;" "&amp;H369&amp;IF(J369="",""," "&amp;J369)&amp;IF(I369="N"," NOT NULL","")&amp;" COMMENT '"&amp;F369&amp;IF(L369="",""," "&amp;L369)&amp;"'"</f>
        <v xml:space="preserve">  , CODE_DSC VARCHAR(1000) COMMENT '코드 설명'</v>
      </c>
    </row>
    <row r="370" spans="1:14" s="64" customFormat="1" x14ac:dyDescent="0.35">
      <c r="A370" s="45">
        <v>367</v>
      </c>
      <c r="B370" s="14" t="str">
        <f>VLOOKUP($C370,table!$B:$D,3,FALSE)</f>
        <v>공통</v>
      </c>
      <c r="C370" s="6" t="s">
        <v>1168</v>
      </c>
      <c r="D370" s="82" t="str">
        <f>VLOOKUP($C370,table!$B:$D,2,FALSE)</f>
        <v>T_ENVIRONMENT_CODE</v>
      </c>
      <c r="E370" s="14">
        <v>9</v>
      </c>
      <c r="F370" s="70" t="s">
        <v>1181</v>
      </c>
      <c r="G370" s="6" t="str">
        <f>VLOOKUP($F370,domain!$B:$D,2,FALSE)</f>
        <v>RPT_MAT_STRUCT</v>
      </c>
      <c r="H370" s="6" t="str">
        <f>VLOOKUP($F370,domain!$B:$D,3,FALSE)</f>
        <v>VARCHAR(1)</v>
      </c>
      <c r="I370" s="14" t="s">
        <v>172</v>
      </c>
      <c r="J370" s="6"/>
      <c r="K370" s="14"/>
      <c r="L370" s="6"/>
      <c r="M370" s="6"/>
      <c r="N370" s="64" t="str">
        <f t="shared" si="19"/>
        <v xml:space="preserve">  , RPT_MAT_STRUCT VARCHAR(1) COMMENT '포장재질구조증명서'</v>
      </c>
    </row>
    <row r="371" spans="1:14" s="64" customFormat="1" x14ac:dyDescent="0.35">
      <c r="A371" s="45">
        <v>367</v>
      </c>
      <c r="B371" s="14" t="str">
        <f>VLOOKUP($C371,table!$B:$D,3,FALSE)</f>
        <v>공통</v>
      </c>
      <c r="C371" s="6" t="s">
        <v>1168</v>
      </c>
      <c r="D371" s="82" t="str">
        <f>VLOOKUP($C371,table!$B:$D,2,FALSE)</f>
        <v>T_ENVIRONMENT_CODE</v>
      </c>
      <c r="E371" s="14">
        <v>10</v>
      </c>
      <c r="F371" s="70" t="s">
        <v>1193</v>
      </c>
      <c r="G371" s="6" t="str">
        <f>VLOOKUP($F371,domain!$B:$D,2,FALSE)</f>
        <v>RPT_DEV_ANAL</v>
      </c>
      <c r="H371" s="6" t="str">
        <f>VLOOKUP($F371,domain!$B:$D,3,FALSE)</f>
        <v>VARCHAR(1)</v>
      </c>
      <c r="I371" s="14" t="s">
        <v>172</v>
      </c>
      <c r="J371" s="6"/>
      <c r="K371" s="14"/>
      <c r="L371" s="6"/>
      <c r="M371" s="6"/>
      <c r="N371" s="64" t="str">
        <f t="shared" si="19"/>
        <v xml:space="preserve">  , RPT_DEV_ANAL VARCHAR(1) COMMENT '기기분석증명서'</v>
      </c>
    </row>
    <row r="372" spans="1:14" s="64" customFormat="1" x14ac:dyDescent="0.35">
      <c r="A372" s="45">
        <v>367</v>
      </c>
      <c r="B372" s="14" t="str">
        <f>VLOOKUP($C372,table!$B:$D,3,FALSE)</f>
        <v>공통</v>
      </c>
      <c r="C372" s="6" t="s">
        <v>1168</v>
      </c>
      <c r="D372" s="82" t="str">
        <f>VLOOKUP($C372,table!$B:$D,2,FALSE)</f>
        <v>T_ENVIRONMENT_CODE</v>
      </c>
      <c r="E372" s="14">
        <v>11</v>
      </c>
      <c r="F372" s="70" t="s">
        <v>1196</v>
      </c>
      <c r="G372" s="6" t="str">
        <f>VLOOKUP($F372,domain!$B:$D,2,FALSE)</f>
        <v>RPT_VISUAL_JUDG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4" t="str">
        <f t="shared" si="19"/>
        <v xml:space="preserve">  , RPT_VISUAL_JUDG VARCHAR(1) COMMENT '육안판정서'</v>
      </c>
    </row>
    <row r="373" spans="1:14" s="64" customFormat="1" x14ac:dyDescent="0.35">
      <c r="A373" s="45">
        <v>367</v>
      </c>
      <c r="B373" s="14" t="str">
        <f>VLOOKUP($C373,table!$B:$D,3,FALSE)</f>
        <v>공통</v>
      </c>
      <c r="C373" s="6" t="s">
        <v>1168</v>
      </c>
      <c r="D373" s="82" t="str">
        <f>VLOOKUP($C373,table!$B:$D,2,FALSE)</f>
        <v>T_ENVIRONMENT_CODE</v>
      </c>
      <c r="E373" s="14">
        <v>12</v>
      </c>
      <c r="F373" s="70" t="s">
        <v>1183</v>
      </c>
      <c r="G373" s="6" t="str">
        <f>VLOOKUP($F373,domain!$B:$D,2,FALSE)</f>
        <v>RPT_TEST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4" t="str">
        <f t="shared" si="17"/>
        <v xml:space="preserve">  , RPT_TEST VARCHAR(1) COMMENT '공인시험성적서'</v>
      </c>
    </row>
    <row r="374" spans="1:14" s="64" customFormat="1" x14ac:dyDescent="0.35">
      <c r="A374" s="45">
        <v>367</v>
      </c>
      <c r="B374" s="14" t="str">
        <f>VLOOKUP($C374,table!$B:$D,3,FALSE)</f>
        <v>공통</v>
      </c>
      <c r="C374" s="6" t="s">
        <v>1168</v>
      </c>
      <c r="D374" s="82" t="str">
        <f>VLOOKUP($C374,table!$B:$D,2,FALSE)</f>
        <v>T_ENVIRONMENT_CODE</v>
      </c>
      <c r="E374" s="14">
        <v>13</v>
      </c>
      <c r="F374" s="70" t="s">
        <v>1185</v>
      </c>
      <c r="G374" s="6" t="str">
        <f>VLOOKUP($F374,domain!$B:$D,2,FALSE)</f>
        <v>RPT_PERMISSION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4" t="str">
        <f t="shared" ref="N374" si="20">IF(E374=1,"    ","  , ")&amp;G374&amp;" "&amp;H374&amp;IF(J374="",""," "&amp;J374)&amp;IF(I374="N"," NOT NULL","")&amp;" COMMENT '"&amp;F374&amp;IF(L374="",""," "&amp;L374)&amp;"'"</f>
        <v xml:space="preserve">  , RPT_PERMISSION VARCHAR(1) COMMENT '신고허가서류'</v>
      </c>
    </row>
    <row r="375" spans="1:14" s="64" customFormat="1" x14ac:dyDescent="0.35">
      <c r="A375" s="45">
        <v>367</v>
      </c>
      <c r="B375" s="14" t="str">
        <f>VLOOKUP($C375,table!$B:$D,3,FALSE)</f>
        <v>공통</v>
      </c>
      <c r="C375" s="6" t="s">
        <v>1168</v>
      </c>
      <c r="D375" s="82" t="str">
        <f>VLOOKUP($C375,table!$B:$D,2,FALSE)</f>
        <v>T_ENVIRONMENT_CODE</v>
      </c>
      <c r="E375" s="14">
        <v>14</v>
      </c>
      <c r="F375" s="70" t="s">
        <v>1195</v>
      </c>
      <c r="G375" s="6" t="str">
        <f>VLOOKUP($F375,domain!$B:$D,2,FALSE)</f>
        <v>RPT_ETC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4" t="str">
        <f t="shared" ref="N375" si="21">IF(E375=1,"    ","  , ")&amp;G375&amp;" "&amp;H375&amp;IF(J375="",""," "&amp;J375)&amp;IF(I375="N"," NOT NULL","")&amp;" COMMENT '"&amp;F375&amp;IF(L375="",""," "&amp;L375)&amp;"'"</f>
        <v xml:space="preserve">  , RPT_ETC VARCHAR(1) COMMENT '기타서류'</v>
      </c>
    </row>
    <row r="376" spans="1:14" s="64" customFormat="1" x14ac:dyDescent="0.35">
      <c r="A376" s="45">
        <v>368</v>
      </c>
      <c r="B376" s="14" t="str">
        <f>VLOOKUP($C376,table!$B:$D,3,FALSE)</f>
        <v>공통</v>
      </c>
      <c r="C376" s="6" t="s">
        <v>1168</v>
      </c>
      <c r="D376" s="82" t="str">
        <f>VLOOKUP($C376,table!$B:$D,2,FALSE)</f>
        <v>T_ENVIRONMENT_CODE</v>
      </c>
      <c r="E376" s="14">
        <v>15</v>
      </c>
      <c r="F376" s="70" t="s">
        <v>255</v>
      </c>
      <c r="G376" s="6" t="str">
        <f>VLOOKUP($F376,domain!$B:$D,2,FALSE)</f>
        <v>ORD_SEQ</v>
      </c>
      <c r="H376" s="6" t="str">
        <f>VLOOKUP($F376,domain!$B:$D,3,FALSE)</f>
        <v>NUMERIC(5,0)</v>
      </c>
      <c r="I376" s="14" t="s">
        <v>173</v>
      </c>
      <c r="J376" s="6"/>
      <c r="K376" s="14"/>
      <c r="L376" s="6"/>
      <c r="M376" s="6"/>
      <c r="N376" s="64" t="str">
        <f t="shared" si="17"/>
        <v xml:space="preserve">  , ORD_SEQ NUMERIC(5,0) NOT NULL COMMENT '정렬 순서'</v>
      </c>
    </row>
    <row r="377" spans="1:14" s="64" customFormat="1" x14ac:dyDescent="0.35">
      <c r="A377" s="45">
        <v>369</v>
      </c>
      <c r="B377" s="14" t="str">
        <f>VLOOKUP($C377,table!$B:$D,3,FALSE)</f>
        <v>공통</v>
      </c>
      <c r="C377" s="6" t="s">
        <v>1168</v>
      </c>
      <c r="D377" s="82" t="str">
        <f>VLOOKUP($C377,table!$B:$D,2,FALSE)</f>
        <v>T_ENVIRONMENT_CODE</v>
      </c>
      <c r="E377" s="14">
        <v>16</v>
      </c>
      <c r="F377" s="70" t="s">
        <v>446</v>
      </c>
      <c r="G377" s="6" t="str">
        <f>VLOOKUP($F377,domain!$B:$D,2,FALSE)</f>
        <v>USE_YN</v>
      </c>
      <c r="H377" s="6" t="str">
        <f>VLOOKUP($F377,domain!$B:$D,3,FALSE)</f>
        <v>VARCHAR(1)</v>
      </c>
      <c r="I377" s="14" t="s">
        <v>173</v>
      </c>
      <c r="J377" s="6"/>
      <c r="K377" s="14"/>
      <c r="L377" s="6"/>
      <c r="M377" s="6"/>
      <c r="N377" s="64" t="str">
        <f t="shared" si="17"/>
        <v xml:space="preserve">  , USE_YN VARCHAR(1) NOT NULL COMMENT '사용 여부'</v>
      </c>
    </row>
    <row r="378" spans="1:14" s="64" customFormat="1" x14ac:dyDescent="0.35">
      <c r="A378" s="45">
        <v>370</v>
      </c>
      <c r="B378" s="14" t="str">
        <f>VLOOKUP($C378,table!$B:$D,3,FALSE)</f>
        <v>공통</v>
      </c>
      <c r="C378" s="6" t="s">
        <v>1168</v>
      </c>
      <c r="D378" s="82" t="str">
        <f>VLOOKUP($C378,table!$B:$D,2,FALSE)</f>
        <v>T_ENVIRONMENT_CODE</v>
      </c>
      <c r="E378" s="14">
        <v>17</v>
      </c>
      <c r="F378" s="70" t="s">
        <v>57</v>
      </c>
      <c r="G378" s="6" t="str">
        <f>VLOOKUP($F378,domain!$B:$D,2,FALSE)</f>
        <v>RGST_ID</v>
      </c>
      <c r="H378" s="6" t="str">
        <f>VLOOKUP($F378,domain!$B:$D,3,FALSE)</f>
        <v>VARCHAR(32)</v>
      </c>
      <c r="I378" s="14" t="s">
        <v>173</v>
      </c>
      <c r="J378" s="6"/>
      <c r="K378" s="14"/>
      <c r="L378" s="6"/>
      <c r="M378" s="6"/>
      <c r="N378" s="64" t="str">
        <f t="shared" si="17"/>
        <v xml:space="preserve">  , RGST_ID VARCHAR(32) NOT NULL COMMENT '등록 ID'</v>
      </c>
    </row>
    <row r="379" spans="1:14" s="64" customFormat="1" x14ac:dyDescent="0.35">
      <c r="A379" s="45">
        <v>371</v>
      </c>
      <c r="B379" s="14" t="str">
        <f>VLOOKUP($C379,table!$B:$D,3,FALSE)</f>
        <v>공통</v>
      </c>
      <c r="C379" s="6" t="s">
        <v>1168</v>
      </c>
      <c r="D379" s="82" t="str">
        <f>VLOOKUP($C379,table!$B:$D,2,FALSE)</f>
        <v>T_ENVIRONMENT_CODE</v>
      </c>
      <c r="E379" s="14">
        <v>18</v>
      </c>
      <c r="F379" s="70" t="s">
        <v>379</v>
      </c>
      <c r="G379" s="6" t="str">
        <f>VLOOKUP($F379,domain!$B:$D,2,FALSE)</f>
        <v>RGST_DT</v>
      </c>
      <c r="H379" s="6" t="str">
        <f>VLOOKUP($F379,domain!$B:$D,3,FALSE)</f>
        <v>TIMESTAMP</v>
      </c>
      <c r="I379" s="14" t="s">
        <v>173</v>
      </c>
      <c r="J379" s="6"/>
      <c r="K379" s="14"/>
      <c r="L379" s="6"/>
      <c r="M379" s="6"/>
      <c r="N379" s="64" t="str">
        <f t="shared" si="17"/>
        <v xml:space="preserve">  , RGST_DT TIMESTAMP NOT NULL COMMENT '등록 일시'</v>
      </c>
    </row>
    <row r="380" spans="1:14" s="64" customFormat="1" x14ac:dyDescent="0.35">
      <c r="A380" s="45">
        <v>372</v>
      </c>
      <c r="B380" s="14" t="str">
        <f>VLOOKUP($C380,table!$B:$D,3,FALSE)</f>
        <v>공통</v>
      </c>
      <c r="C380" s="6" t="s">
        <v>1168</v>
      </c>
      <c r="D380" s="82" t="str">
        <f>VLOOKUP($C380,table!$B:$D,2,FALSE)</f>
        <v>T_ENVIRONMENT_CODE</v>
      </c>
      <c r="E380" s="14">
        <v>19</v>
      </c>
      <c r="F380" s="70" t="s">
        <v>84</v>
      </c>
      <c r="G380" s="6" t="str">
        <f>VLOOKUP($F380,domain!$B:$D,2,FALSE)</f>
        <v>MODI_ID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4" t="str">
        <f t="shared" si="17"/>
        <v xml:space="preserve">  , MODI_ID VARCHAR(32) NOT NULL COMMENT '수정 ID'</v>
      </c>
    </row>
    <row r="381" spans="1:14" s="64" customFormat="1" x14ac:dyDescent="0.35">
      <c r="A381" s="45">
        <v>373</v>
      </c>
      <c r="B381" s="14" t="str">
        <f>VLOOKUP($C381,table!$B:$D,3,FALSE)</f>
        <v>공통</v>
      </c>
      <c r="C381" s="6" t="s">
        <v>1168</v>
      </c>
      <c r="D381" s="82" t="str">
        <f>VLOOKUP($C381,table!$B:$D,2,FALSE)</f>
        <v>T_ENVIRONMENT_CODE</v>
      </c>
      <c r="E381" s="14">
        <v>20</v>
      </c>
      <c r="F381" s="70" t="s">
        <v>88</v>
      </c>
      <c r="G381" s="6" t="str">
        <f>VLOOKUP($F381,domain!$B:$D,2,FALSE)</f>
        <v>MODI_DT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4" t="str">
        <f t="shared" si="17"/>
        <v xml:space="preserve">  , MODI_DT TIMESTAMP NOT NULL COMMENT '수정 일시'</v>
      </c>
    </row>
    <row r="382" spans="1:14" s="63" customFormat="1" x14ac:dyDescent="0.35">
      <c r="A382" s="45">
        <v>374</v>
      </c>
      <c r="B382" s="93" t="str">
        <f>VLOOKUP($C382,table!$B:$D,3,FALSE)</f>
        <v>공통</v>
      </c>
      <c r="C382" s="55" t="s">
        <v>1117</v>
      </c>
      <c r="D382" s="83" t="str">
        <f>VLOOKUP($C382,table!$B:$D,2,FALSE)</f>
        <v>T_PACKAGING_QUESTION</v>
      </c>
      <c r="E382" s="93">
        <v>1</v>
      </c>
      <c r="F382" s="69" t="s">
        <v>1121</v>
      </c>
      <c r="G382" s="55" t="str">
        <f>VLOOKUP($F382,domain!$B:$D,2,FALSE)</f>
        <v>QUESTION_ID</v>
      </c>
      <c r="H382" s="55" t="str">
        <f>VLOOKUP($F382,domain!$B:$D,3,FALSE)</f>
        <v>VARCHAR(16)</v>
      </c>
      <c r="I382" s="93" t="s">
        <v>173</v>
      </c>
      <c r="J382" s="55"/>
      <c r="K382" s="93"/>
      <c r="L382" s="55"/>
      <c r="M382" s="55"/>
      <c r="N382" s="63" t="str">
        <f t="shared" si="14"/>
        <v xml:space="preserve">    QUESTION_ID VARCHAR(16) NOT NULL COMMENT '질문 ID'</v>
      </c>
    </row>
    <row r="383" spans="1:14" s="63" customFormat="1" x14ac:dyDescent="0.35">
      <c r="A383" s="45">
        <v>375</v>
      </c>
      <c r="B383" s="93" t="str">
        <f>VLOOKUP($C383,table!$B:$D,3,FALSE)</f>
        <v>공통</v>
      </c>
      <c r="C383" s="55" t="s">
        <v>1117</v>
      </c>
      <c r="D383" s="83" t="str">
        <f>VLOOKUP($C383,table!$B:$D,2,FALSE)</f>
        <v>T_PACKAGING_QUESTION</v>
      </c>
      <c r="E383" s="93">
        <v>2</v>
      </c>
      <c r="F383" s="69" t="s">
        <v>1122</v>
      </c>
      <c r="G383" s="55" t="str">
        <f>VLOOKUP($F383,domain!$B:$D,2,FALSE)</f>
        <v>QUESTION_NM</v>
      </c>
      <c r="H383" s="55" t="str">
        <f>VLOOKUP($F383,domain!$B:$D,3,FALSE)</f>
        <v>VARCHAR(4000)</v>
      </c>
      <c r="I383" s="93" t="s">
        <v>173</v>
      </c>
      <c r="J383" s="55"/>
      <c r="K383" s="93"/>
      <c r="L383" s="55"/>
      <c r="M383" s="55"/>
      <c r="N383" s="63" t="str">
        <f t="shared" si="14"/>
        <v xml:space="preserve">  , QUESTION_NM VARCHAR(4000) NOT NULL COMMENT '질문 명'</v>
      </c>
    </row>
    <row r="384" spans="1:14" s="63" customFormat="1" x14ac:dyDescent="0.35">
      <c r="A384" s="45">
        <v>376</v>
      </c>
      <c r="B384" s="93" t="str">
        <f>VLOOKUP($C384,table!$B:$D,3,FALSE)</f>
        <v>공통</v>
      </c>
      <c r="C384" s="55" t="s">
        <v>1117</v>
      </c>
      <c r="D384" s="83" t="str">
        <f>VLOOKUP($C384,table!$B:$D,2,FALSE)</f>
        <v>T_PACKAGING_QUESTION</v>
      </c>
      <c r="E384" s="93">
        <v>3</v>
      </c>
      <c r="F384" s="69" t="s">
        <v>1123</v>
      </c>
      <c r="G384" s="55" t="str">
        <f>VLOOKUP($F384,domain!$B:$D,2,FALSE)</f>
        <v>QUESTION_CODE</v>
      </c>
      <c r="H384" s="55" t="str">
        <f>VLOOKUP($F384,domain!$B:$D,3,FALSE)</f>
        <v>VARCHAR(16)</v>
      </c>
      <c r="I384" s="93" t="s">
        <v>173</v>
      </c>
      <c r="J384" s="55"/>
      <c r="K384" s="93"/>
      <c r="L384" s="55"/>
      <c r="M384" s="55"/>
      <c r="N384" s="63" t="str">
        <f t="shared" ref="N384" si="22">IF(E384=1,"    ","  , ")&amp;G384&amp;" "&amp;H384&amp;IF(J384="",""," "&amp;J384)&amp;IF(I384="N"," NOT NULL","")&amp;" COMMENT '"&amp;F384&amp;IF(L384="",""," "&amp;L384)&amp;"'"</f>
        <v xml:space="preserve">  , QUESTION_CODE VARCHAR(16) NOT NULL COMMENT '질문 코드'</v>
      </c>
    </row>
    <row r="385" spans="1:14" s="63" customFormat="1" x14ac:dyDescent="0.35">
      <c r="A385" s="45">
        <v>377</v>
      </c>
      <c r="B385" s="93" t="str">
        <f>VLOOKUP($C385,table!$B:$D,3,FALSE)</f>
        <v>공통</v>
      </c>
      <c r="C385" s="55" t="s">
        <v>1117</v>
      </c>
      <c r="D385" s="83" t="str">
        <f>VLOOKUP($C385,table!$B:$D,2,FALSE)</f>
        <v>T_PACKAGING_QUESTION</v>
      </c>
      <c r="E385" s="93">
        <v>4</v>
      </c>
      <c r="F385" s="69" t="s">
        <v>446</v>
      </c>
      <c r="G385" s="55" t="str">
        <f>VLOOKUP($F385,domain!$B:$D,2,FALSE)</f>
        <v>USE_YN</v>
      </c>
      <c r="H385" s="55" t="str">
        <f>VLOOKUP($F385,domain!$B:$D,3,FALSE)</f>
        <v>VARCHAR(1)</v>
      </c>
      <c r="I385" s="93" t="s">
        <v>173</v>
      </c>
      <c r="J385" s="55"/>
      <c r="K385" s="93"/>
      <c r="L385" s="55"/>
      <c r="M385" s="55"/>
      <c r="N385" s="63" t="str">
        <f t="shared" ref="N385:N397" si="23">IF(E385=1,"    ","  , ")&amp;G385&amp;" "&amp;H385&amp;IF(J385="",""," "&amp;J385)&amp;IF(I385="N"," NOT NULL","")&amp;" COMMENT '"&amp;F385&amp;IF(L385="",""," "&amp;L385)&amp;"'"</f>
        <v xml:space="preserve">  , USE_YN VARCHAR(1) NOT NULL COMMENT '사용 여부'</v>
      </c>
    </row>
    <row r="386" spans="1:14" s="63" customFormat="1" x14ac:dyDescent="0.35">
      <c r="A386" s="45">
        <v>378</v>
      </c>
      <c r="B386" s="93" t="str">
        <f>VLOOKUP($C386,table!$B:$D,3,FALSE)</f>
        <v>공통</v>
      </c>
      <c r="C386" s="55" t="s">
        <v>1117</v>
      </c>
      <c r="D386" s="83" t="str">
        <f>VLOOKUP($C386,table!$B:$D,2,FALSE)</f>
        <v>T_PACKAGING_QUESTION</v>
      </c>
      <c r="E386" s="93">
        <v>5</v>
      </c>
      <c r="F386" s="69" t="s">
        <v>57</v>
      </c>
      <c r="G386" s="55" t="str">
        <f>VLOOKUP($F386,domain!$B:$D,2,FALSE)</f>
        <v>RGST_ID</v>
      </c>
      <c r="H386" s="55" t="str">
        <f>VLOOKUP($F386,domain!$B:$D,3,FALSE)</f>
        <v>VARCHAR(32)</v>
      </c>
      <c r="I386" s="93" t="s">
        <v>173</v>
      </c>
      <c r="J386" s="55"/>
      <c r="K386" s="93"/>
      <c r="L386" s="55"/>
      <c r="M386" s="55"/>
      <c r="N386" s="63" t="str">
        <f t="shared" si="23"/>
        <v xml:space="preserve">  , RGST_ID VARCHAR(32) NOT NULL COMMENT '등록 ID'</v>
      </c>
    </row>
    <row r="387" spans="1:14" s="63" customFormat="1" x14ac:dyDescent="0.35">
      <c r="A387" s="45">
        <v>379</v>
      </c>
      <c r="B387" s="93" t="str">
        <f>VLOOKUP($C387,table!$B:$D,3,FALSE)</f>
        <v>공통</v>
      </c>
      <c r="C387" s="55" t="s">
        <v>1117</v>
      </c>
      <c r="D387" s="83" t="str">
        <f>VLOOKUP($C387,table!$B:$D,2,FALSE)</f>
        <v>T_PACKAGING_QUESTION</v>
      </c>
      <c r="E387" s="93">
        <v>6</v>
      </c>
      <c r="F387" s="69" t="s">
        <v>379</v>
      </c>
      <c r="G387" s="55" t="str">
        <f>VLOOKUP($F387,domain!$B:$D,2,FALSE)</f>
        <v>RGST_DT</v>
      </c>
      <c r="H387" s="55" t="str">
        <f>VLOOKUP($F387,domain!$B:$D,3,FALSE)</f>
        <v>TIMESTAMP</v>
      </c>
      <c r="I387" s="93" t="s">
        <v>173</v>
      </c>
      <c r="J387" s="55"/>
      <c r="K387" s="93"/>
      <c r="L387" s="55"/>
      <c r="M387" s="55"/>
      <c r="N387" s="63" t="str">
        <f t="shared" si="23"/>
        <v xml:space="preserve">  , RGST_DT TIMESTAMP NOT NULL COMMENT '등록 일시'</v>
      </c>
    </row>
    <row r="388" spans="1:14" s="63" customFormat="1" x14ac:dyDescent="0.35">
      <c r="A388" s="45">
        <v>380</v>
      </c>
      <c r="B388" s="93" t="str">
        <f>VLOOKUP($C388,table!$B:$D,3,FALSE)</f>
        <v>공통</v>
      </c>
      <c r="C388" s="55" t="s">
        <v>1117</v>
      </c>
      <c r="D388" s="83" t="str">
        <f>VLOOKUP($C388,table!$B:$D,2,FALSE)</f>
        <v>T_PACKAGING_QUESTION</v>
      </c>
      <c r="E388" s="93">
        <v>7</v>
      </c>
      <c r="F388" s="69" t="s">
        <v>84</v>
      </c>
      <c r="G388" s="55" t="str">
        <f>VLOOKUP($F388,domain!$B:$D,2,FALSE)</f>
        <v>MODI_ID</v>
      </c>
      <c r="H388" s="55" t="str">
        <f>VLOOKUP($F388,domain!$B:$D,3,FALSE)</f>
        <v>VARCHAR(32)</v>
      </c>
      <c r="I388" s="93" t="s">
        <v>173</v>
      </c>
      <c r="J388" s="55"/>
      <c r="K388" s="93"/>
      <c r="L388" s="55"/>
      <c r="M388" s="55"/>
      <c r="N388" s="63" t="str">
        <f t="shared" si="23"/>
        <v xml:space="preserve">  , MODI_ID VARCHAR(32) NOT NULL COMMENT '수정 ID'</v>
      </c>
    </row>
    <row r="389" spans="1:14" s="63" customFormat="1" x14ac:dyDescent="0.35">
      <c r="A389" s="45">
        <v>381</v>
      </c>
      <c r="B389" s="93" t="str">
        <f>VLOOKUP($C389,table!$B:$D,3,FALSE)</f>
        <v>공통</v>
      </c>
      <c r="C389" s="55" t="s">
        <v>1117</v>
      </c>
      <c r="D389" s="83" t="str">
        <f>VLOOKUP($C389,table!$B:$D,2,FALSE)</f>
        <v>T_PACKAGING_QUESTION</v>
      </c>
      <c r="E389" s="93">
        <v>8</v>
      </c>
      <c r="F389" s="69" t="s">
        <v>88</v>
      </c>
      <c r="G389" s="55" t="str">
        <f>VLOOKUP($F389,domain!$B:$D,2,FALSE)</f>
        <v>MODI_DT</v>
      </c>
      <c r="H389" s="55" t="str">
        <f>VLOOKUP($F389,domain!$B:$D,3,FALSE)</f>
        <v>TIMESTAMP</v>
      </c>
      <c r="I389" s="93" t="s">
        <v>173</v>
      </c>
      <c r="J389" s="55"/>
      <c r="K389" s="93"/>
      <c r="L389" s="55"/>
      <c r="M389" s="55"/>
      <c r="N389" s="63" t="str">
        <f t="shared" si="23"/>
        <v xml:space="preserve">  , MODI_DT TIMESTAMP NOT NULL COMMENT '수정 일시'</v>
      </c>
    </row>
    <row r="390" spans="1:14" s="64" customFormat="1" x14ac:dyDescent="0.35">
      <c r="A390" s="45">
        <v>382</v>
      </c>
      <c r="B390" s="14" t="str">
        <f>VLOOKUP($C390,table!$B:$D,3,FALSE)</f>
        <v>공통</v>
      </c>
      <c r="C390" s="6" t="s">
        <v>1118</v>
      </c>
      <c r="D390" s="82" t="str">
        <f>VLOOKUP($C390,table!$B:$D,2,FALSE)</f>
        <v>T_PACKAGING</v>
      </c>
      <c r="E390" s="14">
        <v>1</v>
      </c>
      <c r="F390" s="6" t="s">
        <v>1119</v>
      </c>
      <c r="G390" s="6" t="str">
        <f>VLOOKUP($F390,domain!$B:$D,2,FALSE)</f>
        <v>PACKAGING_ID</v>
      </c>
      <c r="H390" s="6" t="str">
        <f>VLOOKUP($F390,domain!$B:$D,3,FALSE)</f>
        <v>VARCHAR(16)</v>
      </c>
      <c r="I390" s="14" t="s">
        <v>173</v>
      </c>
      <c r="J390" s="6"/>
      <c r="K390" s="14"/>
      <c r="L390" s="6"/>
      <c r="M390" s="6"/>
      <c r="N390" s="64" t="str">
        <f t="shared" si="23"/>
        <v xml:space="preserve">    PACKAGING_ID VARCHAR(16) NOT NULL COMMENT '제품 ID'</v>
      </c>
    </row>
    <row r="391" spans="1:14" s="64" customFormat="1" x14ac:dyDescent="0.35">
      <c r="A391" s="45">
        <v>383</v>
      </c>
      <c r="B391" s="14" t="str">
        <f>VLOOKUP($C391,table!$B:$D,3,FALSE)</f>
        <v>공통</v>
      </c>
      <c r="C391" s="6" t="s">
        <v>1118</v>
      </c>
      <c r="D391" s="82" t="str">
        <f>VLOOKUP($C391,table!$B:$D,2,FALSE)</f>
        <v>T_PACKAGING</v>
      </c>
      <c r="E391" s="14">
        <v>2</v>
      </c>
      <c r="F391" s="6" t="s">
        <v>1120</v>
      </c>
      <c r="G391" s="6" t="str">
        <f>VLOOKUP($F391,domain!$B:$D,2,FALSE)</f>
        <v>PACKAGING_NM</v>
      </c>
      <c r="H391" s="6" t="str">
        <f>VLOOKUP($F391,domain!$B:$D,3,FALSE)</f>
        <v>VARCHAR(4000)</v>
      </c>
      <c r="I391" s="14" t="s">
        <v>173</v>
      </c>
      <c r="J391" s="6"/>
      <c r="K391" s="14"/>
      <c r="L391" s="6"/>
      <c r="M391" s="6"/>
      <c r="N391" s="64" t="str">
        <f t="shared" si="23"/>
        <v xml:space="preserve">  , PACKAGING_NM VARCHAR(4000) NOT NULL COMMENT '제품 명'</v>
      </c>
    </row>
    <row r="392" spans="1:14" s="64" customFormat="1" x14ac:dyDescent="0.35">
      <c r="A392" s="45">
        <v>384</v>
      </c>
      <c r="B392" s="14" t="str">
        <f>VLOOKUP($C392,table!$B:$D,3,FALSE)</f>
        <v>공통</v>
      </c>
      <c r="C392" s="6" t="s">
        <v>1118</v>
      </c>
      <c r="D392" s="82" t="str">
        <f>VLOOKUP($C392,table!$B:$D,2,FALSE)</f>
        <v>T_PACKAGING</v>
      </c>
      <c r="E392" s="14">
        <v>3</v>
      </c>
      <c r="F392" s="6" t="s">
        <v>1134</v>
      </c>
      <c r="G392" s="6" t="str">
        <f>VLOOKUP($F392,domain!$B:$D,2,FALSE)</f>
        <v>PACKAGING_CODE</v>
      </c>
      <c r="H392" s="6" t="str">
        <f>VLOOKUP($F392,domain!$B:$D,3,FALSE)</f>
        <v>VARCHAR(16)</v>
      </c>
      <c r="I392" s="14" t="s">
        <v>173</v>
      </c>
      <c r="J392" s="6"/>
      <c r="K392" s="14"/>
      <c r="L392" s="6"/>
      <c r="M392" s="6"/>
      <c r="N392" s="64" t="str">
        <f t="shared" si="23"/>
        <v xml:space="preserve">  , PACKAGING_CODE VARCHAR(16) NOT NULL COMMENT '업체 코드 관리'</v>
      </c>
    </row>
    <row r="393" spans="1:14" s="64" customFormat="1" x14ac:dyDescent="0.35">
      <c r="A393" s="45">
        <v>385</v>
      </c>
      <c r="B393" s="14" t="str">
        <f>VLOOKUP($C393,table!$B:$D,3,FALSE)</f>
        <v>공통</v>
      </c>
      <c r="C393" s="6" t="s">
        <v>1118</v>
      </c>
      <c r="D393" s="82" t="str">
        <f>VLOOKUP($C393,table!$B:$D,2,FALSE)</f>
        <v>T_PACKAGING</v>
      </c>
      <c r="E393" s="14">
        <v>4</v>
      </c>
      <c r="F393" s="70" t="s">
        <v>446</v>
      </c>
      <c r="G393" s="6" t="str">
        <f>VLOOKUP($F393,domain!$B:$D,2,FALSE)</f>
        <v>USE_YN</v>
      </c>
      <c r="H393" s="6" t="str">
        <f>VLOOKUP($F393,domain!$B:$D,3,FALSE)</f>
        <v>VARCHAR(1)</v>
      </c>
      <c r="I393" s="14" t="s">
        <v>173</v>
      </c>
      <c r="J393" s="6"/>
      <c r="K393" s="14"/>
      <c r="L393" s="6"/>
      <c r="M393" s="6"/>
      <c r="N393" s="64" t="str">
        <f t="shared" si="23"/>
        <v xml:space="preserve">  , USE_YN VARCHAR(1) NOT NULL COMMENT '사용 여부'</v>
      </c>
    </row>
    <row r="394" spans="1:14" s="64" customFormat="1" x14ac:dyDescent="0.35">
      <c r="A394" s="45">
        <v>386</v>
      </c>
      <c r="B394" s="14" t="str">
        <f>VLOOKUP($C394,table!$B:$D,3,FALSE)</f>
        <v>공통</v>
      </c>
      <c r="C394" s="6" t="s">
        <v>1118</v>
      </c>
      <c r="D394" s="82" t="str">
        <f>VLOOKUP($C394,table!$B:$D,2,FALSE)</f>
        <v>T_PACKAGING</v>
      </c>
      <c r="E394" s="14">
        <v>5</v>
      </c>
      <c r="F394" s="70" t="s">
        <v>57</v>
      </c>
      <c r="G394" s="6" t="str">
        <f>VLOOKUP($F394,domain!$B:$D,2,FALSE)</f>
        <v>RGST_ID</v>
      </c>
      <c r="H394" s="6" t="str">
        <f>VLOOKUP($F394,domain!$B:$D,3,FALSE)</f>
        <v>VARCHAR(32)</v>
      </c>
      <c r="I394" s="14" t="s">
        <v>173</v>
      </c>
      <c r="J394" s="6"/>
      <c r="K394" s="14"/>
      <c r="L394" s="6"/>
      <c r="M394" s="6"/>
      <c r="N394" s="64" t="str">
        <f t="shared" si="23"/>
        <v xml:space="preserve">  , RGST_ID VARCHAR(32) NOT NULL COMMENT '등록 ID'</v>
      </c>
    </row>
    <row r="395" spans="1:14" s="64" customFormat="1" x14ac:dyDescent="0.35">
      <c r="A395" s="45">
        <v>387</v>
      </c>
      <c r="B395" s="14" t="str">
        <f>VLOOKUP($C395,table!$B:$D,3,FALSE)</f>
        <v>공통</v>
      </c>
      <c r="C395" s="6" t="s">
        <v>1118</v>
      </c>
      <c r="D395" s="82" t="str">
        <f>VLOOKUP($C395,table!$B:$D,2,FALSE)</f>
        <v>T_PACKAGING</v>
      </c>
      <c r="E395" s="14">
        <v>6</v>
      </c>
      <c r="F395" s="70" t="s">
        <v>379</v>
      </c>
      <c r="G395" s="6" t="str">
        <f>VLOOKUP($F395,domain!$B:$D,2,FALSE)</f>
        <v>RGST_DT</v>
      </c>
      <c r="H395" s="6" t="str">
        <f>VLOOKUP($F395,domain!$B:$D,3,FALSE)</f>
        <v>TIMESTAMP</v>
      </c>
      <c r="I395" s="14" t="s">
        <v>173</v>
      </c>
      <c r="J395" s="6"/>
      <c r="K395" s="14"/>
      <c r="L395" s="6"/>
      <c r="M395" s="6"/>
      <c r="N395" s="64" t="str">
        <f t="shared" si="23"/>
        <v xml:space="preserve">  , RGST_DT TIMESTAMP NOT NULL COMMENT '등록 일시'</v>
      </c>
    </row>
    <row r="396" spans="1:14" s="64" customFormat="1" x14ac:dyDescent="0.35">
      <c r="A396" s="45">
        <v>388</v>
      </c>
      <c r="B396" s="14" t="str">
        <f>VLOOKUP($C396,table!$B:$D,3,FALSE)</f>
        <v>공통</v>
      </c>
      <c r="C396" s="6" t="s">
        <v>1118</v>
      </c>
      <c r="D396" s="82" t="str">
        <f>VLOOKUP($C396,table!$B:$D,2,FALSE)</f>
        <v>T_PACKAGING</v>
      </c>
      <c r="E396" s="14">
        <v>7</v>
      </c>
      <c r="F396" s="70" t="s">
        <v>84</v>
      </c>
      <c r="G396" s="6" t="str">
        <f>VLOOKUP($F396,domain!$B:$D,2,FALSE)</f>
        <v>MODI_ID</v>
      </c>
      <c r="H396" s="6" t="str">
        <f>VLOOKUP($F396,domain!$B:$D,3,FALSE)</f>
        <v>VARCHAR(32)</v>
      </c>
      <c r="I396" s="14" t="s">
        <v>173</v>
      </c>
      <c r="J396" s="6"/>
      <c r="K396" s="14"/>
      <c r="L396" s="6"/>
      <c r="M396" s="6"/>
      <c r="N396" s="64" t="str">
        <f t="shared" si="23"/>
        <v xml:space="preserve">  , MODI_ID VARCHAR(32) NOT NULL COMMENT '수정 ID'</v>
      </c>
    </row>
    <row r="397" spans="1:14" s="64" customFormat="1" x14ac:dyDescent="0.35">
      <c r="A397" s="45">
        <v>389</v>
      </c>
      <c r="B397" s="14" t="str">
        <f>VLOOKUP($C397,table!$B:$D,3,FALSE)</f>
        <v>공통</v>
      </c>
      <c r="C397" s="6" t="s">
        <v>1118</v>
      </c>
      <c r="D397" s="82" t="str">
        <f>VLOOKUP($C397,table!$B:$D,2,FALSE)</f>
        <v>T_PACKAGING</v>
      </c>
      <c r="E397" s="14">
        <v>8</v>
      </c>
      <c r="F397" s="70" t="s">
        <v>88</v>
      </c>
      <c r="G397" s="6" t="str">
        <f>VLOOKUP($F397,domain!$B:$D,2,FALSE)</f>
        <v>MODI_DT</v>
      </c>
      <c r="H397" s="6" t="str">
        <f>VLOOKUP($F397,domain!$B:$D,3,FALSE)</f>
        <v>TIMESTAMP</v>
      </c>
      <c r="I397" s="14" t="s">
        <v>173</v>
      </c>
      <c r="J397" s="6"/>
      <c r="K397" s="14"/>
      <c r="L397" s="6"/>
      <c r="M397" s="6"/>
      <c r="N397" s="64" t="str">
        <f t="shared" si="23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opLeftCell="A166" workbookViewId="0">
      <selection activeCell="B172" sqref="B172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94" t="s">
        <v>2</v>
      </c>
      <c r="B1" s="94" t="s">
        <v>16</v>
      </c>
      <c r="C1" s="94"/>
      <c r="D1" s="94" t="s">
        <v>9</v>
      </c>
      <c r="E1" s="94" t="s">
        <v>5</v>
      </c>
      <c r="F1" s="94" t="s">
        <v>0</v>
      </c>
    </row>
    <row r="2" spans="1:6" x14ac:dyDescent="0.35">
      <c r="A2" s="94"/>
      <c r="B2" s="1" t="s">
        <v>7</v>
      </c>
      <c r="C2" s="1" t="s">
        <v>8</v>
      </c>
      <c r="D2" s="94"/>
      <c r="E2" s="94"/>
      <c r="F2" s="94"/>
    </row>
    <row r="3" spans="1:6" x14ac:dyDescent="0.35">
      <c r="A3" s="34">
        <v>1</v>
      </c>
      <c r="B3" s="2" t="s">
        <v>43</v>
      </c>
      <c r="C3" s="44" t="s">
        <v>44</v>
      </c>
      <c r="D3" s="2" t="s">
        <v>40</v>
      </c>
      <c r="E3" s="2"/>
      <c r="F3" s="2"/>
    </row>
    <row r="4" spans="1:6" x14ac:dyDescent="0.35">
      <c r="A4" s="34">
        <v>2</v>
      </c>
      <c r="B4" s="2" t="s">
        <v>41</v>
      </c>
      <c r="C4" s="44" t="s">
        <v>42</v>
      </c>
      <c r="D4" s="2" t="s">
        <v>12</v>
      </c>
      <c r="E4" s="2"/>
      <c r="F4" s="2"/>
    </row>
    <row r="5" spans="1:6" x14ac:dyDescent="0.35">
      <c r="A5" s="45">
        <v>3</v>
      </c>
      <c r="B5" s="2" t="s">
        <v>254</v>
      </c>
      <c r="C5" s="44" t="s">
        <v>263</v>
      </c>
      <c r="D5" s="2" t="s">
        <v>412</v>
      </c>
      <c r="E5" s="2"/>
      <c r="F5" s="2"/>
    </row>
    <row r="6" spans="1:6" x14ac:dyDescent="0.35">
      <c r="A6" s="45">
        <v>4</v>
      </c>
      <c r="B6" s="2" t="s">
        <v>386</v>
      </c>
      <c r="C6" s="44" t="s">
        <v>389</v>
      </c>
      <c r="D6" s="2" t="s">
        <v>47</v>
      </c>
      <c r="E6" s="2"/>
      <c r="F6" s="2"/>
    </row>
    <row r="7" spans="1:6" x14ac:dyDescent="0.35">
      <c r="A7" s="45">
        <v>5</v>
      </c>
      <c r="B7" s="2" t="s">
        <v>414</v>
      </c>
      <c r="C7" s="44" t="s">
        <v>416</v>
      </c>
      <c r="D7" s="2" t="s">
        <v>417</v>
      </c>
      <c r="E7" s="2"/>
      <c r="F7" s="2"/>
    </row>
    <row r="8" spans="1:6" x14ac:dyDescent="0.35">
      <c r="A8" s="45">
        <v>6</v>
      </c>
      <c r="B8" s="2" t="s">
        <v>413</v>
      </c>
      <c r="C8" s="44" t="s">
        <v>415</v>
      </c>
      <c r="D8" s="2" t="s">
        <v>47</v>
      </c>
      <c r="E8" s="2"/>
      <c r="F8" s="2"/>
    </row>
    <row r="9" spans="1:6" x14ac:dyDescent="0.35">
      <c r="A9" s="45">
        <v>7</v>
      </c>
      <c r="B9" s="6" t="s">
        <v>633</v>
      </c>
      <c r="C9" s="44" t="s">
        <v>636</v>
      </c>
      <c r="D9" s="2" t="s">
        <v>637</v>
      </c>
      <c r="E9" s="2"/>
      <c r="F9" s="2"/>
    </row>
    <row r="10" spans="1:6" x14ac:dyDescent="0.35">
      <c r="A10" s="45">
        <v>8</v>
      </c>
      <c r="B10" s="6" t="s">
        <v>632</v>
      </c>
      <c r="C10" s="44" t="s">
        <v>638</v>
      </c>
      <c r="D10" s="2" t="s">
        <v>392</v>
      </c>
      <c r="E10" s="2"/>
      <c r="F10" s="2"/>
    </row>
    <row r="11" spans="1:6" x14ac:dyDescent="0.35">
      <c r="A11" s="45">
        <v>9</v>
      </c>
      <c r="B11" s="6" t="s">
        <v>353</v>
      </c>
      <c r="C11" s="44" t="s">
        <v>355</v>
      </c>
      <c r="D11" s="2" t="s">
        <v>47</v>
      </c>
      <c r="E11" s="2"/>
      <c r="F11" s="2"/>
    </row>
    <row r="12" spans="1:6" x14ac:dyDescent="0.35">
      <c r="A12" s="45">
        <v>10</v>
      </c>
      <c r="B12" s="2" t="s">
        <v>50</v>
      </c>
      <c r="C12" s="44" t="s">
        <v>51</v>
      </c>
      <c r="D12" s="2" t="s">
        <v>52</v>
      </c>
      <c r="E12" s="2"/>
      <c r="F12" s="2"/>
    </row>
    <row r="13" spans="1:6" x14ac:dyDescent="0.35">
      <c r="A13" s="45">
        <v>11</v>
      </c>
      <c r="B13" s="2" t="s">
        <v>45</v>
      </c>
      <c r="C13" s="44" t="s">
        <v>46</v>
      </c>
      <c r="D13" s="2" t="s">
        <v>47</v>
      </c>
      <c r="E13" s="2"/>
      <c r="F13" s="2"/>
    </row>
    <row r="14" spans="1:6" x14ac:dyDescent="0.35">
      <c r="A14" s="45">
        <v>12</v>
      </c>
      <c r="B14" s="2" t="s">
        <v>48</v>
      </c>
      <c r="C14" s="44" t="s">
        <v>49</v>
      </c>
      <c r="D14" s="2" t="s">
        <v>12</v>
      </c>
      <c r="E14" s="2"/>
      <c r="F14" s="2"/>
    </row>
    <row r="15" spans="1:6" x14ac:dyDescent="0.35">
      <c r="A15" s="45">
        <v>13</v>
      </c>
      <c r="B15" s="2" t="s">
        <v>437</v>
      </c>
      <c r="C15" s="44" t="s">
        <v>438</v>
      </c>
      <c r="D15" s="2" t="s">
        <v>419</v>
      </c>
      <c r="E15" s="2"/>
      <c r="F15" s="2"/>
    </row>
    <row r="16" spans="1:6" x14ac:dyDescent="0.35">
      <c r="A16" s="45">
        <v>14</v>
      </c>
      <c r="B16" s="2" t="s">
        <v>435</v>
      </c>
      <c r="C16" s="44" t="s">
        <v>436</v>
      </c>
      <c r="D16" s="2" t="s">
        <v>47</v>
      </c>
      <c r="E16" s="2"/>
      <c r="F16" s="2"/>
    </row>
    <row r="17" spans="1:6" x14ac:dyDescent="0.35">
      <c r="A17" s="45">
        <v>15</v>
      </c>
      <c r="B17" s="6" t="s">
        <v>366</v>
      </c>
      <c r="C17" s="44" t="s">
        <v>369</v>
      </c>
      <c r="D17" s="2" t="s">
        <v>39</v>
      </c>
      <c r="E17" s="2"/>
      <c r="F17" s="2"/>
    </row>
    <row r="18" spans="1:6" x14ac:dyDescent="0.35">
      <c r="A18" s="45">
        <v>16</v>
      </c>
      <c r="B18" s="2" t="s">
        <v>267</v>
      </c>
      <c r="C18" s="44" t="s">
        <v>269</v>
      </c>
      <c r="D18" s="2" t="s">
        <v>354</v>
      </c>
      <c r="E18" s="2"/>
      <c r="F18" s="2"/>
    </row>
    <row r="19" spans="1:6" x14ac:dyDescent="0.35">
      <c r="A19" s="45">
        <v>17</v>
      </c>
      <c r="B19" s="2" t="s">
        <v>247</v>
      </c>
      <c r="C19" s="44" t="s">
        <v>261</v>
      </c>
      <c r="D19" s="2" t="s">
        <v>412</v>
      </c>
      <c r="E19" s="2"/>
      <c r="F19" s="2"/>
    </row>
    <row r="20" spans="1:6" x14ac:dyDescent="0.35">
      <c r="A20" s="45">
        <v>18</v>
      </c>
      <c r="B20" s="2" t="s">
        <v>107</v>
      </c>
      <c r="C20" s="44" t="s">
        <v>108</v>
      </c>
      <c r="D20" s="2" t="s">
        <v>52</v>
      </c>
      <c r="E20" s="2"/>
      <c r="F20" s="2"/>
    </row>
    <row r="21" spans="1:6" x14ac:dyDescent="0.35">
      <c r="A21" s="45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5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45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5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5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5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5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5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5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5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5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5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5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5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5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5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5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5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5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5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5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5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5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5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5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5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5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5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5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5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5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5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5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5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5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5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5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5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5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5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5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5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5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5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5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5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5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5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5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5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5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5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5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5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5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5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5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5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5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5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5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5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5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5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5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5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5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5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5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5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5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5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5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5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5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5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5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5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5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5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5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5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5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5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5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5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5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5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5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5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5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5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5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5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5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5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5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5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5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7" customFormat="1" x14ac:dyDescent="0.35">
      <c r="A120" s="45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5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5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5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5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5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5">
        <v>124</v>
      </c>
      <c r="B126" s="70" t="s">
        <v>990</v>
      </c>
      <c r="C126" s="2" t="s">
        <v>991</v>
      </c>
      <c r="D126" s="2" t="s">
        <v>152</v>
      </c>
      <c r="E126" s="2"/>
      <c r="F126" s="2"/>
    </row>
    <row r="127" spans="1:6" s="37" customFormat="1" x14ac:dyDescent="0.35">
      <c r="A127" s="45">
        <v>125</v>
      </c>
      <c r="B127" s="70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5">
        <v>126</v>
      </c>
      <c r="B128" s="70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5">
        <v>127</v>
      </c>
      <c r="B129" s="70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5">
        <v>128</v>
      </c>
      <c r="B130" s="70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5">
        <v>129</v>
      </c>
      <c r="B131" s="70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5">
        <v>130</v>
      </c>
      <c r="B132" s="70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5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5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7" customFormat="1" x14ac:dyDescent="0.35">
      <c r="A135" s="45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5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5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5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5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5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5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5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5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5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5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5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5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5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5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5">
        <v>149</v>
      </c>
      <c r="B150" s="70" t="s">
        <v>1121</v>
      </c>
      <c r="C150" s="2" t="s">
        <v>1124</v>
      </c>
      <c r="D150" s="2" t="s">
        <v>152</v>
      </c>
      <c r="E150" s="2"/>
      <c r="F150" s="2"/>
    </row>
    <row r="151" spans="1:6" x14ac:dyDescent="0.35">
      <c r="A151" s="45">
        <v>150</v>
      </c>
      <c r="B151" s="70" t="s">
        <v>1122</v>
      </c>
      <c r="C151" s="2" t="s">
        <v>1129</v>
      </c>
      <c r="D151" s="2" t="s">
        <v>783</v>
      </c>
      <c r="E151" s="2"/>
      <c r="F151" s="2"/>
    </row>
    <row r="152" spans="1:6" x14ac:dyDescent="0.35">
      <c r="A152" s="45">
        <v>151</v>
      </c>
      <c r="B152" s="70" t="s">
        <v>1123</v>
      </c>
      <c r="C152" s="2" t="s">
        <v>1128</v>
      </c>
      <c r="D152" s="2" t="s">
        <v>152</v>
      </c>
      <c r="E152" s="2"/>
      <c r="F152" s="2"/>
    </row>
    <row r="153" spans="1:6" x14ac:dyDescent="0.35">
      <c r="A153" s="45">
        <v>152</v>
      </c>
      <c r="B153" s="6" t="s">
        <v>1119</v>
      </c>
      <c r="C153" s="2" t="s">
        <v>1125</v>
      </c>
      <c r="D153" s="2" t="s">
        <v>152</v>
      </c>
      <c r="E153" s="2"/>
      <c r="F153" s="2"/>
    </row>
    <row r="154" spans="1:6" x14ac:dyDescent="0.35">
      <c r="A154" s="45">
        <v>153</v>
      </c>
      <c r="B154" s="6" t="s">
        <v>1120</v>
      </c>
      <c r="C154" s="2" t="s">
        <v>1126</v>
      </c>
      <c r="D154" s="2" t="s">
        <v>783</v>
      </c>
      <c r="E154" s="2"/>
      <c r="F154" s="2"/>
    </row>
    <row r="155" spans="1:6" x14ac:dyDescent="0.35">
      <c r="A155" s="45">
        <v>154</v>
      </c>
      <c r="B155" s="6" t="s">
        <v>1134</v>
      </c>
      <c r="C155" s="2" t="s">
        <v>1127</v>
      </c>
      <c r="D155" s="2" t="s">
        <v>152</v>
      </c>
      <c r="E155" s="2"/>
      <c r="F155" s="2"/>
    </row>
    <row r="156" spans="1:6" x14ac:dyDescent="0.35">
      <c r="A156" s="45">
        <v>155</v>
      </c>
      <c r="B156" s="6" t="s">
        <v>1130</v>
      </c>
      <c r="C156" s="29" t="s">
        <v>1136</v>
      </c>
      <c r="D156" s="2" t="s">
        <v>152</v>
      </c>
      <c r="E156" s="2"/>
      <c r="F156" s="2"/>
    </row>
    <row r="157" spans="1:6" x14ac:dyDescent="0.35">
      <c r="A157" s="45">
        <v>156</v>
      </c>
      <c r="B157" s="2" t="s">
        <v>1132</v>
      </c>
      <c r="C157" s="29" t="s">
        <v>1137</v>
      </c>
      <c r="D157" s="2" t="s">
        <v>745</v>
      </c>
      <c r="E157" s="2"/>
      <c r="F157" s="2"/>
    </row>
    <row r="158" spans="1:6" x14ac:dyDescent="0.35">
      <c r="A158" s="45">
        <v>157</v>
      </c>
      <c r="B158" s="2" t="s">
        <v>1133</v>
      </c>
      <c r="C158" s="29" t="s">
        <v>1138</v>
      </c>
      <c r="D158" s="2" t="s">
        <v>783</v>
      </c>
      <c r="E158" s="2"/>
      <c r="F158" s="2"/>
    </row>
    <row r="159" spans="1:6" x14ac:dyDescent="0.35">
      <c r="A159" s="45">
        <v>158</v>
      </c>
      <c r="B159" s="6" t="s">
        <v>1131</v>
      </c>
      <c r="C159" s="29" t="s">
        <v>1139</v>
      </c>
      <c r="D159" s="2" t="s">
        <v>152</v>
      </c>
      <c r="E159" s="2"/>
      <c r="F159" s="2"/>
    </row>
    <row r="160" spans="1:6" x14ac:dyDescent="0.35">
      <c r="A160" s="45">
        <v>159</v>
      </c>
      <c r="B160" s="2" t="s">
        <v>1141</v>
      </c>
      <c r="C160" s="2" t="s">
        <v>1140</v>
      </c>
      <c r="D160" s="2" t="s">
        <v>152</v>
      </c>
      <c r="E160" s="2"/>
      <c r="F160" s="2"/>
    </row>
    <row r="161" spans="1:6" x14ac:dyDescent="0.35">
      <c r="A161" s="45">
        <v>160</v>
      </c>
      <c r="B161" s="2" t="s">
        <v>1114</v>
      </c>
      <c r="C161" s="2" t="s">
        <v>1148</v>
      </c>
      <c r="D161" s="2" t="s">
        <v>152</v>
      </c>
      <c r="E161" s="2"/>
      <c r="F161" s="2"/>
    </row>
    <row r="162" spans="1:6" x14ac:dyDescent="0.35">
      <c r="A162" s="45">
        <v>161</v>
      </c>
      <c r="B162" s="70" t="s">
        <v>1152</v>
      </c>
      <c r="C162" s="2" t="s">
        <v>929</v>
      </c>
      <c r="D162" s="2" t="s">
        <v>152</v>
      </c>
      <c r="E162" s="2"/>
      <c r="F162" s="2"/>
    </row>
    <row r="163" spans="1:6" x14ac:dyDescent="0.35">
      <c r="A163" s="45">
        <v>162</v>
      </c>
      <c r="B163" s="70" t="s">
        <v>1153</v>
      </c>
      <c r="C163" s="2" t="s">
        <v>1158</v>
      </c>
      <c r="D163" s="2" t="s">
        <v>745</v>
      </c>
      <c r="E163" s="2"/>
      <c r="F163" s="2"/>
    </row>
    <row r="164" spans="1:6" x14ac:dyDescent="0.35">
      <c r="A164" s="45">
        <v>163</v>
      </c>
      <c r="B164" s="70" t="s">
        <v>1154</v>
      </c>
      <c r="C164" s="2" t="s">
        <v>1159</v>
      </c>
      <c r="D164" s="2" t="s">
        <v>152</v>
      </c>
      <c r="E164" s="2"/>
      <c r="F164" s="2"/>
    </row>
    <row r="165" spans="1:6" x14ac:dyDescent="0.35">
      <c r="A165" s="45">
        <v>164</v>
      </c>
      <c r="B165" s="70" t="s">
        <v>1155</v>
      </c>
      <c r="C165" s="2" t="s">
        <v>1160</v>
      </c>
      <c r="D165" s="2" t="s">
        <v>745</v>
      </c>
      <c r="E165" s="2"/>
      <c r="F165" s="2"/>
    </row>
    <row r="166" spans="1:6" x14ac:dyDescent="0.35">
      <c r="A166" s="45">
        <v>165</v>
      </c>
      <c r="B166" s="70" t="s">
        <v>1156</v>
      </c>
      <c r="C166" s="2" t="s">
        <v>1161</v>
      </c>
      <c r="D166" s="2" t="s">
        <v>745</v>
      </c>
      <c r="E166" s="2"/>
      <c r="F166" s="2"/>
    </row>
    <row r="167" spans="1:6" x14ac:dyDescent="0.35">
      <c r="A167" s="45">
        <v>166</v>
      </c>
      <c r="B167" s="70" t="s">
        <v>1157</v>
      </c>
      <c r="C167" s="2" t="s">
        <v>1162</v>
      </c>
      <c r="D167" s="2" t="s">
        <v>745</v>
      </c>
      <c r="E167" s="2"/>
      <c r="F167" s="2"/>
    </row>
    <row r="168" spans="1:6" x14ac:dyDescent="0.35">
      <c r="A168" s="45">
        <v>167</v>
      </c>
      <c r="B168" s="120" t="s">
        <v>1164</v>
      </c>
      <c r="C168" s="2" t="s">
        <v>1166</v>
      </c>
      <c r="D168" s="2" t="s">
        <v>152</v>
      </c>
      <c r="E168" s="2"/>
      <c r="F168" s="2"/>
    </row>
    <row r="169" spans="1:6" x14ac:dyDescent="0.35">
      <c r="A169" s="45">
        <v>168</v>
      </c>
      <c r="B169" s="2" t="s">
        <v>1173</v>
      </c>
      <c r="C169" s="2" t="s">
        <v>1177</v>
      </c>
      <c r="D169" s="2" t="s">
        <v>1174</v>
      </c>
      <c r="E169" s="2"/>
      <c r="F169" s="2"/>
    </row>
    <row r="170" spans="1:6" x14ac:dyDescent="0.35">
      <c r="A170" s="45">
        <v>169</v>
      </c>
      <c r="B170" s="2" t="s">
        <v>1171</v>
      </c>
      <c r="C170" s="2" t="s">
        <v>1179</v>
      </c>
      <c r="D170" s="2" t="s">
        <v>1175</v>
      </c>
      <c r="E170" s="2"/>
      <c r="F170" s="2"/>
    </row>
    <row r="171" spans="1:6" x14ac:dyDescent="0.35">
      <c r="A171" s="45">
        <v>170</v>
      </c>
      <c r="B171" s="70" t="s">
        <v>1181</v>
      </c>
      <c r="C171" s="2" t="s">
        <v>1186</v>
      </c>
      <c r="D171" s="2" t="s">
        <v>392</v>
      </c>
      <c r="E171" s="2"/>
      <c r="F171" s="2"/>
    </row>
    <row r="172" spans="1:6" x14ac:dyDescent="0.35">
      <c r="A172" s="45">
        <v>171</v>
      </c>
      <c r="B172" s="70" t="s">
        <v>1193</v>
      </c>
      <c r="C172" s="2" t="s">
        <v>1187</v>
      </c>
      <c r="D172" s="2" t="s">
        <v>392</v>
      </c>
      <c r="E172" s="2"/>
      <c r="F172" s="2"/>
    </row>
    <row r="173" spans="1:6" x14ac:dyDescent="0.35">
      <c r="A173" s="45">
        <v>172</v>
      </c>
      <c r="B173" s="70" t="s">
        <v>1196</v>
      </c>
      <c r="C173" s="2" t="s">
        <v>1188</v>
      </c>
      <c r="D173" s="2" t="s">
        <v>392</v>
      </c>
      <c r="E173" s="2"/>
      <c r="F173" s="2"/>
    </row>
    <row r="174" spans="1:6" x14ac:dyDescent="0.35">
      <c r="A174" s="45">
        <v>173</v>
      </c>
      <c r="B174" s="70" t="s">
        <v>1183</v>
      </c>
      <c r="C174" s="2" t="s">
        <v>1189</v>
      </c>
      <c r="D174" s="2" t="s">
        <v>392</v>
      </c>
      <c r="E174" s="2"/>
      <c r="F174" s="2"/>
    </row>
    <row r="175" spans="1:6" x14ac:dyDescent="0.35">
      <c r="A175" s="45">
        <v>174</v>
      </c>
      <c r="B175" s="70" t="s">
        <v>1185</v>
      </c>
      <c r="C175" s="2" t="s">
        <v>1190</v>
      </c>
      <c r="D175" s="2" t="s">
        <v>392</v>
      </c>
      <c r="E175" s="2"/>
      <c r="F175" s="2"/>
    </row>
    <row r="176" spans="1:6" x14ac:dyDescent="0.35">
      <c r="A176" s="45">
        <v>175</v>
      </c>
      <c r="B176" s="70" t="s">
        <v>1195</v>
      </c>
      <c r="C176" s="2" t="s">
        <v>1191</v>
      </c>
      <c r="D176" s="2" t="s">
        <v>392</v>
      </c>
      <c r="E176" s="2"/>
      <c r="F176" s="2"/>
    </row>
    <row r="177" spans="1:6" x14ac:dyDescent="0.35">
      <c r="A177" s="45">
        <v>176</v>
      </c>
      <c r="B177" s="2"/>
      <c r="C177" s="2"/>
      <c r="D177" s="2"/>
      <c r="E177" s="2"/>
      <c r="F177" s="2"/>
    </row>
    <row r="178" spans="1:6" x14ac:dyDescent="0.35">
      <c r="A178" s="45">
        <v>177</v>
      </c>
      <c r="B178" s="2"/>
      <c r="C178" s="2"/>
      <c r="D178" s="2"/>
      <c r="E178" s="2"/>
      <c r="F178" s="2"/>
    </row>
    <row r="179" spans="1:6" x14ac:dyDescent="0.35">
      <c r="A179" s="45">
        <v>178</v>
      </c>
      <c r="B179" s="2"/>
      <c r="C179" s="2"/>
      <c r="D179" s="2"/>
      <c r="E179" s="2"/>
      <c r="F179" s="2"/>
    </row>
    <row r="180" spans="1:6" x14ac:dyDescent="0.35">
      <c r="A180" s="45">
        <v>179</v>
      </c>
      <c r="B180" s="2"/>
      <c r="C180" s="2"/>
      <c r="D180" s="2"/>
      <c r="E180" s="2"/>
      <c r="F180" s="2"/>
    </row>
    <row r="181" spans="1:6" x14ac:dyDescent="0.35">
      <c r="A181" s="45">
        <v>180</v>
      </c>
      <c r="B181" s="2"/>
      <c r="C181" s="2"/>
      <c r="D181" s="2"/>
      <c r="E181" s="2"/>
      <c r="F181" s="2"/>
    </row>
    <row r="182" spans="1:6" x14ac:dyDescent="0.35">
      <c r="A182" s="45">
        <v>181</v>
      </c>
      <c r="B182" s="2"/>
      <c r="C182" s="2"/>
      <c r="D182" s="2"/>
      <c r="E182" s="2"/>
      <c r="F182" s="2"/>
    </row>
    <row r="183" spans="1:6" x14ac:dyDescent="0.35">
      <c r="A183" s="45">
        <v>182</v>
      </c>
      <c r="B183" s="2"/>
      <c r="C183" s="2"/>
      <c r="D183" s="2"/>
      <c r="E183" s="2"/>
      <c r="F183" s="2"/>
    </row>
    <row r="184" spans="1:6" x14ac:dyDescent="0.35">
      <c r="A184" s="45">
        <v>183</v>
      </c>
      <c r="B184" s="2"/>
      <c r="C184" s="2"/>
      <c r="D184" s="2"/>
      <c r="E184" s="2"/>
      <c r="F184" s="2"/>
    </row>
    <row r="185" spans="1:6" x14ac:dyDescent="0.35">
      <c r="A185" s="45">
        <v>184</v>
      </c>
      <c r="B185" s="2"/>
      <c r="C185" s="2"/>
      <c r="D185" s="2"/>
      <c r="E185" s="2"/>
      <c r="F185" s="2"/>
    </row>
    <row r="186" spans="1:6" x14ac:dyDescent="0.35">
      <c r="A186" s="45">
        <v>185</v>
      </c>
      <c r="B186" s="2"/>
      <c r="C186" s="2"/>
      <c r="D186" s="2"/>
      <c r="E186" s="2"/>
      <c r="F186" s="2"/>
    </row>
    <row r="187" spans="1:6" x14ac:dyDescent="0.35">
      <c r="A187" s="45">
        <v>186</v>
      </c>
      <c r="B187" s="2"/>
      <c r="C187" s="2"/>
      <c r="D187" s="2"/>
      <c r="E187" s="2"/>
      <c r="F187" s="2"/>
    </row>
    <row r="188" spans="1:6" x14ac:dyDescent="0.35">
      <c r="A188" s="45">
        <v>187</v>
      </c>
      <c r="B188" s="2"/>
      <c r="C188" s="2"/>
      <c r="D188" s="2"/>
      <c r="E188" s="2"/>
      <c r="F188" s="2"/>
    </row>
    <row r="189" spans="1:6" x14ac:dyDescent="0.35">
      <c r="A189" s="45">
        <v>188</v>
      </c>
      <c r="B189" s="2"/>
      <c r="C189" s="2"/>
      <c r="D189" s="2"/>
      <c r="E189" s="2"/>
      <c r="F189" s="2"/>
    </row>
    <row r="190" spans="1:6" x14ac:dyDescent="0.35">
      <c r="A190" s="45">
        <v>189</v>
      </c>
      <c r="B190" s="2"/>
      <c r="C190" s="2"/>
      <c r="D190" s="2"/>
      <c r="E190" s="2"/>
      <c r="F190" s="2"/>
    </row>
    <row r="191" spans="1:6" x14ac:dyDescent="0.35">
      <c r="A191" s="45">
        <v>190</v>
      </c>
      <c r="B191" s="2"/>
      <c r="C191" s="2"/>
      <c r="D191" s="2"/>
      <c r="E191" s="2"/>
      <c r="F191" s="2"/>
    </row>
    <row r="192" spans="1:6" x14ac:dyDescent="0.35">
      <c r="A192" s="45">
        <v>191</v>
      </c>
      <c r="B192" s="2"/>
      <c r="C192" s="2"/>
      <c r="D192" s="2"/>
      <c r="E192" s="2"/>
      <c r="F192" s="2"/>
    </row>
    <row r="193" spans="1:6" x14ac:dyDescent="0.35">
      <c r="A193" s="45">
        <v>192</v>
      </c>
      <c r="B193" s="2"/>
      <c r="C193" s="2"/>
      <c r="D193" s="2"/>
      <c r="E193" s="2"/>
      <c r="F193" s="2"/>
    </row>
    <row r="194" spans="1:6" x14ac:dyDescent="0.35">
      <c r="A194" s="45">
        <v>193</v>
      </c>
      <c r="B194" s="2"/>
      <c r="C194" s="2"/>
      <c r="D194" s="2"/>
      <c r="E194" s="2"/>
      <c r="F194" s="2"/>
    </row>
    <row r="195" spans="1:6" x14ac:dyDescent="0.35">
      <c r="A195" s="45">
        <v>194</v>
      </c>
      <c r="B195" s="2"/>
      <c r="C195" s="2"/>
      <c r="D195" s="2"/>
      <c r="E195" s="2"/>
      <c r="F195" s="2"/>
    </row>
    <row r="196" spans="1:6" x14ac:dyDescent="0.35">
      <c r="A196" s="45">
        <v>195</v>
      </c>
      <c r="B196" s="2"/>
      <c r="C196" s="2"/>
      <c r="D196" s="2"/>
      <c r="E196" s="2"/>
      <c r="F196" s="2"/>
    </row>
    <row r="197" spans="1:6" x14ac:dyDescent="0.35">
      <c r="A197" s="45">
        <v>196</v>
      </c>
      <c r="B197" s="2"/>
      <c r="C197" s="2"/>
      <c r="D197" s="2"/>
      <c r="E197" s="2"/>
      <c r="F197" s="2"/>
    </row>
    <row r="198" spans="1:6" x14ac:dyDescent="0.35">
      <c r="A198" s="45">
        <v>197</v>
      </c>
      <c r="B198" s="2"/>
      <c r="C198" s="2"/>
      <c r="D198" s="2"/>
      <c r="E198" s="2"/>
      <c r="F198" s="2"/>
    </row>
    <row r="199" spans="1:6" x14ac:dyDescent="0.35">
      <c r="A199" s="45">
        <v>198</v>
      </c>
      <c r="B199" s="2"/>
      <c r="C199" s="2"/>
      <c r="D199" s="2"/>
      <c r="E199" s="2"/>
      <c r="F199" s="2"/>
    </row>
    <row r="200" spans="1:6" x14ac:dyDescent="0.35">
      <c r="A200" s="45">
        <v>199</v>
      </c>
      <c r="B200" s="2"/>
      <c r="C200" s="2"/>
      <c r="D200" s="2"/>
      <c r="E200" s="2"/>
      <c r="F200" s="2"/>
    </row>
    <row r="201" spans="1:6" x14ac:dyDescent="0.35">
      <c r="A201" s="45">
        <v>200</v>
      </c>
      <c r="B201" s="2"/>
      <c r="C201" s="2"/>
      <c r="D201" s="2"/>
      <c r="E201" s="2"/>
      <c r="F201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topLeftCell="A26" workbookViewId="0">
      <selection activeCell="F45" sqref="F45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1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94" t="s">
        <v>116</v>
      </c>
      <c r="B1" s="94" t="s">
        <v>118</v>
      </c>
      <c r="C1" s="94" t="s">
        <v>117</v>
      </c>
      <c r="D1" s="94"/>
      <c r="E1" s="97" t="s">
        <v>121</v>
      </c>
      <c r="F1" s="102" t="s">
        <v>122</v>
      </c>
      <c r="G1" s="97" t="s">
        <v>123</v>
      </c>
      <c r="H1" s="94" t="s">
        <v>124</v>
      </c>
      <c r="I1" s="94"/>
      <c r="J1" s="94" t="s">
        <v>125</v>
      </c>
      <c r="K1" s="94" t="s">
        <v>126</v>
      </c>
      <c r="L1" s="94" t="s">
        <v>127</v>
      </c>
    </row>
    <row r="2" spans="1:12" x14ac:dyDescent="0.35">
      <c r="A2" s="94"/>
      <c r="B2" s="94"/>
      <c r="C2" s="80" t="s">
        <v>8</v>
      </c>
      <c r="D2" s="4" t="s">
        <v>120</v>
      </c>
      <c r="E2" s="97"/>
      <c r="F2" s="102"/>
      <c r="G2" s="97"/>
      <c r="H2" s="4" t="s">
        <v>119</v>
      </c>
      <c r="I2" s="4" t="s">
        <v>120</v>
      </c>
      <c r="J2" s="94"/>
      <c r="K2" s="94"/>
      <c r="L2" s="94"/>
    </row>
    <row r="3" spans="1:12" x14ac:dyDescent="0.35">
      <c r="A3" s="40">
        <v>1</v>
      </c>
      <c r="B3" s="18" t="str">
        <f>VLOOKUP($C3,table!$B:$D,3,FALSE)</f>
        <v>이력</v>
      </c>
      <c r="C3" s="48" t="s">
        <v>26</v>
      </c>
      <c r="D3" s="2" t="str">
        <f>VLOOKUP($C3,table!$B:$D,2,FALSE)</f>
        <v>T_USER_HIST</v>
      </c>
      <c r="E3" s="98">
        <v>1</v>
      </c>
      <c r="F3" s="99" t="s">
        <v>137</v>
      </c>
      <c r="G3" s="47">
        <v>1</v>
      </c>
      <c r="H3" s="48" t="s">
        <v>135</v>
      </c>
      <c r="I3" s="2" t="str">
        <f>VLOOKUP($H3,domain!$B:$D,2,FALSE)</f>
        <v>USER_ID</v>
      </c>
      <c r="J3" s="99" t="s">
        <v>138</v>
      </c>
      <c r="K3" s="47" t="s">
        <v>131</v>
      </c>
      <c r="L3" s="2"/>
    </row>
    <row r="4" spans="1:12" x14ac:dyDescent="0.35">
      <c r="A4" s="40">
        <v>2</v>
      </c>
      <c r="B4" s="18" t="str">
        <f>VLOOKUP($C4,table!$B:$D,3,FALSE)</f>
        <v>이력</v>
      </c>
      <c r="C4" s="48" t="s">
        <v>26</v>
      </c>
      <c r="D4" s="2" t="str">
        <f>VLOOKUP($C4,table!$B:$D,2,FALSE)</f>
        <v>T_USER_HIST</v>
      </c>
      <c r="E4" s="98"/>
      <c r="F4" s="99"/>
      <c r="G4" s="47">
        <v>2</v>
      </c>
      <c r="H4" s="48" t="s">
        <v>136</v>
      </c>
      <c r="I4" s="2" t="str">
        <f>VLOOKUP($H4,domain!$B:$D,2,FALSE)</f>
        <v>HIST_DT</v>
      </c>
      <c r="J4" s="99"/>
      <c r="K4" s="47" t="s">
        <v>131</v>
      </c>
      <c r="L4" s="2"/>
    </row>
    <row r="5" spans="1:12" x14ac:dyDescent="0.35">
      <c r="A5" s="45">
        <v>3</v>
      </c>
      <c r="B5" s="18" t="str">
        <f>VLOOKUP($C5,table!$B:$D,3,FALSE)</f>
        <v>공통</v>
      </c>
      <c r="C5" s="48" t="s">
        <v>128</v>
      </c>
      <c r="D5" s="2" t="str">
        <f>VLOOKUP($C5,table!$B:$D,2,FALSE)</f>
        <v>T_CODE</v>
      </c>
      <c r="E5" s="98">
        <v>0</v>
      </c>
      <c r="F5" s="99" t="s">
        <v>129</v>
      </c>
      <c r="G5" s="47">
        <v>1</v>
      </c>
      <c r="H5" s="48" t="s">
        <v>53</v>
      </c>
      <c r="I5" s="2" t="str">
        <f>VLOOKUP($H5,domain!$B:$D,2,FALSE)</f>
        <v>GROUP_ID</v>
      </c>
      <c r="J5" s="99" t="s">
        <v>130</v>
      </c>
      <c r="K5" s="47" t="s">
        <v>131</v>
      </c>
      <c r="L5" s="2"/>
    </row>
    <row r="6" spans="1:12" x14ac:dyDescent="0.35">
      <c r="A6" s="45">
        <v>4</v>
      </c>
      <c r="B6" s="18" t="str">
        <f>VLOOKUP($C6,table!$B:$D,3,FALSE)</f>
        <v>공통</v>
      </c>
      <c r="C6" s="48" t="s">
        <v>128</v>
      </c>
      <c r="D6" s="2" t="str">
        <f>VLOOKUP($C6,table!$B:$D,2,FALSE)</f>
        <v>T_CODE</v>
      </c>
      <c r="E6" s="98"/>
      <c r="F6" s="99"/>
      <c r="G6" s="47">
        <v>2</v>
      </c>
      <c r="H6" s="48" t="s">
        <v>103</v>
      </c>
      <c r="I6" s="2" t="str">
        <f>VLOOKUP($H6,domain!$B:$D,2,FALSE)</f>
        <v>CODE_ID</v>
      </c>
      <c r="J6" s="99"/>
      <c r="K6" s="47" t="s">
        <v>131</v>
      </c>
      <c r="L6" s="2"/>
    </row>
    <row r="7" spans="1:12" x14ac:dyDescent="0.35">
      <c r="A7" s="45">
        <v>5</v>
      </c>
      <c r="B7" s="18" t="str">
        <f>VLOOKUP($C7,table!$B:$D,3,FALSE)</f>
        <v>공통</v>
      </c>
      <c r="C7" s="48" t="s">
        <v>27</v>
      </c>
      <c r="D7" s="2" t="str">
        <f>VLOOKUP($C7,table!$B:$D,2,FALSE)</f>
        <v>T_DEPT</v>
      </c>
      <c r="E7" s="47">
        <v>0</v>
      </c>
      <c r="F7" s="52" t="s">
        <v>139</v>
      </c>
      <c r="G7" s="47">
        <v>1</v>
      </c>
      <c r="H7" s="48" t="s">
        <v>132</v>
      </c>
      <c r="I7" s="2" t="str">
        <f>VLOOKUP($H7,domain!$B:$D,2,FALSE)</f>
        <v>DEPT_CODE</v>
      </c>
      <c r="J7" s="48" t="s">
        <v>130</v>
      </c>
      <c r="K7" s="47" t="s">
        <v>131</v>
      </c>
      <c r="L7" s="2"/>
    </row>
    <row r="8" spans="1:12" x14ac:dyDescent="0.35">
      <c r="A8" s="45">
        <v>6</v>
      </c>
      <c r="B8" s="18" t="str">
        <f>VLOOKUP($C8,table!$B:$D,3,FALSE)</f>
        <v>공통</v>
      </c>
      <c r="C8" s="48" t="s">
        <v>33</v>
      </c>
      <c r="D8" s="2" t="str">
        <f>VLOOKUP($C8,table!$B:$D,2,FALSE)</f>
        <v>T_HDEPT</v>
      </c>
      <c r="E8" s="47">
        <v>0</v>
      </c>
      <c r="F8" s="52" t="s">
        <v>142</v>
      </c>
      <c r="G8" s="47">
        <v>1</v>
      </c>
      <c r="H8" s="48" t="s">
        <v>133</v>
      </c>
      <c r="I8" s="2" t="str">
        <f>VLOOKUP($H8,domain!$B:$D,2,FALSE)</f>
        <v>HDEPT_CODE</v>
      </c>
      <c r="J8" s="48" t="s">
        <v>130</v>
      </c>
      <c r="K8" s="47" t="s">
        <v>131</v>
      </c>
      <c r="L8" s="2"/>
    </row>
    <row r="9" spans="1:12" x14ac:dyDescent="0.35">
      <c r="A9" s="45">
        <v>7</v>
      </c>
      <c r="B9" s="18" t="str">
        <f>VLOOKUP($C9,table!$B:$D,3,FALSE)</f>
        <v>공통</v>
      </c>
      <c r="C9" s="48" t="s">
        <v>28</v>
      </c>
      <c r="D9" s="2" t="str">
        <f>VLOOKUP($C9,table!$B:$D,2,FALSE)</f>
        <v>T_PSTN</v>
      </c>
      <c r="E9" s="47">
        <v>0</v>
      </c>
      <c r="F9" s="52" t="s">
        <v>141</v>
      </c>
      <c r="G9" s="47">
        <v>1</v>
      </c>
      <c r="H9" s="48" t="s">
        <v>134</v>
      </c>
      <c r="I9" s="2" t="str">
        <f>VLOOKUP($H9,domain!$B:$D,2,FALSE)</f>
        <v>PSTN_CODE</v>
      </c>
      <c r="J9" s="48" t="s">
        <v>130</v>
      </c>
      <c r="K9" s="47" t="s">
        <v>131</v>
      </c>
      <c r="L9" s="2"/>
    </row>
    <row r="10" spans="1:12" x14ac:dyDescent="0.35">
      <c r="A10" s="45">
        <v>8</v>
      </c>
      <c r="B10" s="18" t="str">
        <f>VLOOKUP($C10,table!$B:$D,3,FALSE)</f>
        <v>공통</v>
      </c>
      <c r="C10" s="48" t="s">
        <v>24</v>
      </c>
      <c r="D10" s="2" t="str">
        <f>VLOOKUP($C10,table!$B:$D,2,FALSE)</f>
        <v>T_USER</v>
      </c>
      <c r="E10" s="47">
        <v>0</v>
      </c>
      <c r="F10" s="52" t="s">
        <v>140</v>
      </c>
      <c r="G10" s="47">
        <v>1</v>
      </c>
      <c r="H10" s="48" t="s">
        <v>135</v>
      </c>
      <c r="I10" s="2" t="str">
        <f>VLOOKUP($H10,domain!$B:$D,2,FALSE)</f>
        <v>USER_ID</v>
      </c>
      <c r="J10" s="48" t="s">
        <v>130</v>
      </c>
      <c r="K10" s="47" t="s">
        <v>131</v>
      </c>
      <c r="L10" s="2"/>
    </row>
    <row r="11" spans="1:12" x14ac:dyDescent="0.35">
      <c r="A11" s="45">
        <v>9</v>
      </c>
      <c r="B11" s="30" t="str">
        <f>VLOOKUP($C11,table!$B:$D,3,FALSE)</f>
        <v>공통</v>
      </c>
      <c r="C11" s="48" t="s">
        <v>393</v>
      </c>
      <c r="D11" s="2" t="str">
        <f>VLOOKUP($C11,table!$B:$D,2,FALSE)</f>
        <v>T_USER_TEST</v>
      </c>
      <c r="E11" s="47">
        <v>0</v>
      </c>
      <c r="F11" s="52" t="s">
        <v>397</v>
      </c>
      <c r="G11" s="47">
        <v>1</v>
      </c>
      <c r="H11" s="48" t="s">
        <v>135</v>
      </c>
      <c r="I11" s="2" t="str">
        <f>VLOOKUP($H11,domain!$B:$D,2,FALSE)</f>
        <v>USER_ID</v>
      </c>
      <c r="J11" s="48" t="s">
        <v>130</v>
      </c>
      <c r="K11" s="47" t="s">
        <v>131</v>
      </c>
      <c r="L11" s="2"/>
    </row>
    <row r="12" spans="1:12" x14ac:dyDescent="0.35">
      <c r="A12" s="45">
        <v>10</v>
      </c>
      <c r="B12" s="21" t="str">
        <f>VLOOKUP($C12,table!$B:$D,3,FALSE)</f>
        <v>공통</v>
      </c>
      <c r="C12" s="48" t="s">
        <v>317</v>
      </c>
      <c r="D12" s="2" t="str">
        <f>VLOOKUP($C12,table!$B:$D,2,FALSE)</f>
        <v>T_DEPT_CL</v>
      </c>
      <c r="E12" s="47">
        <v>0</v>
      </c>
      <c r="F12" s="52" t="s">
        <v>318</v>
      </c>
      <c r="G12" s="47">
        <v>1</v>
      </c>
      <c r="H12" s="48" t="s">
        <v>132</v>
      </c>
      <c r="I12" s="2" t="str">
        <f>VLOOKUP($H12,domain!$B:$D,2,FALSE)</f>
        <v>DEPT_CODE</v>
      </c>
      <c r="J12" s="48" t="s">
        <v>130</v>
      </c>
      <c r="K12" s="47" t="s">
        <v>131</v>
      </c>
      <c r="L12" s="2"/>
    </row>
    <row r="13" spans="1:12" x14ac:dyDescent="0.35">
      <c r="A13" s="45">
        <v>11</v>
      </c>
      <c r="B13" s="18" t="str">
        <f>VLOOKUP($C13,table!$B:$D,3,FALSE)</f>
        <v>공통</v>
      </c>
      <c r="C13" s="48" t="s">
        <v>230</v>
      </c>
      <c r="D13" s="2" t="str">
        <f>VLOOKUP($C13,table!$B:$D,2,FALSE)</f>
        <v>T_ID_SN</v>
      </c>
      <c r="E13" s="98">
        <v>0</v>
      </c>
      <c r="F13" s="99" t="s">
        <v>232</v>
      </c>
      <c r="G13" s="47">
        <v>1</v>
      </c>
      <c r="H13" s="48" t="s">
        <v>236</v>
      </c>
      <c r="I13" s="2" t="str">
        <f>VLOOKUP($H13,domain!$B:$D,2,FALSE)</f>
        <v>ID_TY</v>
      </c>
      <c r="J13" s="99" t="s">
        <v>130</v>
      </c>
      <c r="K13" s="47" t="s">
        <v>131</v>
      </c>
      <c r="L13" s="2"/>
    </row>
    <row r="14" spans="1:12" x14ac:dyDescent="0.35">
      <c r="A14" s="45">
        <v>12</v>
      </c>
      <c r="B14" s="18" t="str">
        <f>VLOOKUP($C14,table!$B:$D,3,FALSE)</f>
        <v>공통</v>
      </c>
      <c r="C14" s="48" t="s">
        <v>230</v>
      </c>
      <c r="D14" s="2" t="str">
        <f>VLOOKUP($C14,table!$B:$D,2,FALSE)</f>
        <v>T_ID_SN</v>
      </c>
      <c r="E14" s="98"/>
      <c r="F14" s="99"/>
      <c r="G14" s="47">
        <v>2</v>
      </c>
      <c r="H14" s="48" t="s">
        <v>237</v>
      </c>
      <c r="I14" s="2" t="str">
        <f>VLOOKUP($H14,domain!$B:$D,2,FALSE)</f>
        <v>ID_SE</v>
      </c>
      <c r="J14" s="99"/>
      <c r="K14" s="47" t="s">
        <v>131</v>
      </c>
      <c r="L14" s="2"/>
    </row>
    <row r="15" spans="1:12" x14ac:dyDescent="0.35">
      <c r="A15" s="45">
        <v>13</v>
      </c>
      <c r="B15" s="18" t="str">
        <f>VLOOKUP($C15,table!$B:$D,3,FALSE)</f>
        <v>공통</v>
      </c>
      <c r="C15" s="48" t="s">
        <v>231</v>
      </c>
      <c r="D15" s="2" t="str">
        <f>VLOOKUP($C15,table!$B:$D,2,FALSE)</f>
        <v>T_FILE</v>
      </c>
      <c r="E15" s="47">
        <v>0</v>
      </c>
      <c r="F15" s="52" t="s">
        <v>233</v>
      </c>
      <c r="G15" s="47">
        <v>1</v>
      </c>
      <c r="H15" s="48" t="s">
        <v>235</v>
      </c>
      <c r="I15" s="2" t="str">
        <f>VLOOKUP($H15,domain!$B:$D,2,FALSE)</f>
        <v>FILE_ID</v>
      </c>
      <c r="J15" s="49" t="s">
        <v>130</v>
      </c>
      <c r="K15" s="47" t="s">
        <v>131</v>
      </c>
      <c r="L15" s="2"/>
    </row>
    <row r="16" spans="1:12" x14ac:dyDescent="0.35">
      <c r="A16" s="45">
        <v>14</v>
      </c>
      <c r="B16" s="15" t="str">
        <f>VLOOKUP($C16,table!$B:$D,3,FALSE)</f>
        <v>공통</v>
      </c>
      <c r="C16" s="48" t="s">
        <v>241</v>
      </c>
      <c r="D16" s="2" t="str">
        <f>VLOOKUP($C16,table!$B:$D,2,FALSE)</f>
        <v>T_BBS_NOTICE</v>
      </c>
      <c r="E16" s="47">
        <v>0</v>
      </c>
      <c r="F16" s="52" t="s">
        <v>302</v>
      </c>
      <c r="G16" s="47">
        <v>1</v>
      </c>
      <c r="H16" s="48" t="s">
        <v>395</v>
      </c>
      <c r="I16" s="2" t="str">
        <f>VLOOKUP($H16,domain!$B:$D,2,FALSE)</f>
        <v>NOTICE_ID</v>
      </c>
      <c r="J16" s="49" t="s">
        <v>130</v>
      </c>
      <c r="K16" s="47" t="s">
        <v>131</v>
      </c>
      <c r="L16" s="2"/>
    </row>
    <row r="17" spans="1:12" x14ac:dyDescent="0.35">
      <c r="A17" s="45">
        <v>15</v>
      </c>
      <c r="B17" s="15" t="str">
        <f>VLOOKUP($C17,table!$B:$D,3,FALSE)</f>
        <v>공통</v>
      </c>
      <c r="C17" s="48" t="s">
        <v>240</v>
      </c>
      <c r="D17" s="2" t="str">
        <f>VLOOKUP($C17,table!$B:$D,2,FALSE)</f>
        <v>T_BBS_FAQ</v>
      </c>
      <c r="E17" s="47">
        <v>0</v>
      </c>
      <c r="F17" s="52" t="s">
        <v>303</v>
      </c>
      <c r="G17" s="47">
        <v>1</v>
      </c>
      <c r="H17" s="48" t="s">
        <v>530</v>
      </c>
      <c r="I17" s="2" t="str">
        <f>VLOOKUP($H17,domain!$B:$D,2,FALSE)</f>
        <v>FAQ_ID</v>
      </c>
      <c r="J17" s="49" t="s">
        <v>130</v>
      </c>
      <c r="K17" s="47" t="s">
        <v>131</v>
      </c>
      <c r="L17" s="2"/>
    </row>
    <row r="18" spans="1:12" x14ac:dyDescent="0.35">
      <c r="A18" s="45">
        <v>16</v>
      </c>
      <c r="B18" s="28" t="str">
        <f>VLOOKUP($C18,table!$B:$D,3,FALSE)</f>
        <v>공통</v>
      </c>
      <c r="C18" s="48" t="s">
        <v>381</v>
      </c>
      <c r="D18" s="2" t="str">
        <f>VLOOKUP($C18,table!$B:$D,2,FALSE)</f>
        <v>T_BBS_QNA</v>
      </c>
      <c r="E18" s="47">
        <v>0</v>
      </c>
      <c r="F18" s="53" t="s">
        <v>382</v>
      </c>
      <c r="G18" s="47">
        <v>1</v>
      </c>
      <c r="H18" s="48" t="s">
        <v>396</v>
      </c>
      <c r="I18" s="2" t="str">
        <f>VLOOKUP($H18,domain!$B:$D,2,FALSE)</f>
        <v>QNA_ID</v>
      </c>
      <c r="J18" s="49" t="s">
        <v>130</v>
      </c>
      <c r="K18" s="47" t="s">
        <v>131</v>
      </c>
      <c r="L18" s="2"/>
    </row>
    <row r="19" spans="1:12" x14ac:dyDescent="0.35">
      <c r="A19" s="45">
        <v>17</v>
      </c>
      <c r="B19" s="15" t="str">
        <f>VLOOKUP($C19,table!$B:$D,3,FALSE)</f>
        <v>관리자</v>
      </c>
      <c r="C19" s="48" t="s">
        <v>955</v>
      </c>
      <c r="D19" s="2" t="str">
        <f>VLOOKUP($C19,table!$B:$D,2,FALSE)</f>
        <v>T_GROUP</v>
      </c>
      <c r="E19" s="47">
        <v>0</v>
      </c>
      <c r="F19" s="52" t="s">
        <v>145</v>
      </c>
      <c r="G19" s="47">
        <v>1</v>
      </c>
      <c r="H19" s="48" t="s">
        <v>135</v>
      </c>
      <c r="I19" s="2" t="str">
        <f>VLOOKUP($H19,domain!$B:$D,2,FALSE)</f>
        <v>USER_ID</v>
      </c>
      <c r="J19" s="49" t="s">
        <v>130</v>
      </c>
      <c r="K19" s="47" t="s">
        <v>131</v>
      </c>
      <c r="L19" s="2"/>
    </row>
    <row r="20" spans="1:12" x14ac:dyDescent="0.35">
      <c r="A20" s="45">
        <v>18</v>
      </c>
      <c r="B20" s="3" t="str">
        <f>VLOOKUP($C20,table!$B:$D,3,FALSE)</f>
        <v>관리자</v>
      </c>
      <c r="C20" s="48" t="s">
        <v>956</v>
      </c>
      <c r="D20" s="2" t="str">
        <f>VLOOKUP($C20,table!$B:$D,2,FALSE)</f>
        <v>T_GROUP_AUTH</v>
      </c>
      <c r="E20" s="47">
        <v>0</v>
      </c>
      <c r="F20" s="52" t="s">
        <v>146</v>
      </c>
      <c r="G20" s="47">
        <v>1</v>
      </c>
      <c r="H20" s="48" t="s">
        <v>143</v>
      </c>
      <c r="I20" s="2" t="str">
        <f>VLOOKUP($H20,domain!$B:$D,2,FALSE)</f>
        <v>AUTH_ID</v>
      </c>
      <c r="J20" s="48" t="s">
        <v>130</v>
      </c>
      <c r="K20" s="47" t="s">
        <v>131</v>
      </c>
      <c r="L20" s="2"/>
    </row>
    <row r="21" spans="1:12" x14ac:dyDescent="0.35">
      <c r="A21" s="45">
        <v>19</v>
      </c>
      <c r="B21" s="3" t="str">
        <f>VLOOKUP($C21,table!$B:$D,3,FALSE)</f>
        <v>관리자</v>
      </c>
      <c r="C21" s="48" t="s">
        <v>979</v>
      </c>
      <c r="D21" s="2" t="str">
        <f>VLOOKUP($C21,table!$B:$D,2,FALSE)</f>
        <v>T_GROUP_MENU</v>
      </c>
      <c r="E21" s="47">
        <v>0</v>
      </c>
      <c r="F21" s="52" t="s">
        <v>147</v>
      </c>
      <c r="G21" s="47">
        <v>1</v>
      </c>
      <c r="H21" s="48" t="s">
        <v>144</v>
      </c>
      <c r="I21" s="2" t="str">
        <f>VLOOKUP($H21,domain!$B:$D,2,FALSE)</f>
        <v>MENU_ID</v>
      </c>
      <c r="J21" s="48" t="s">
        <v>130</v>
      </c>
      <c r="K21" s="47" t="s">
        <v>131</v>
      </c>
      <c r="L21" s="2"/>
    </row>
    <row r="22" spans="1:12" x14ac:dyDescent="0.35">
      <c r="A22" s="45">
        <v>20</v>
      </c>
      <c r="B22" s="3" t="e">
        <f>VLOOKUP($C22,table!$B:$D,3,FALSE)</f>
        <v>#N/A</v>
      </c>
      <c r="C22" s="48" t="s">
        <v>115</v>
      </c>
      <c r="D22" s="2" t="e">
        <f>VLOOKUP($C22,table!$B:$D,2,FALSE)</f>
        <v>#N/A</v>
      </c>
      <c r="E22" s="47">
        <v>0</v>
      </c>
      <c r="F22" s="52" t="s">
        <v>148</v>
      </c>
      <c r="G22" s="47">
        <v>1</v>
      </c>
      <c r="H22" s="48" t="s">
        <v>143</v>
      </c>
      <c r="I22" s="2" t="str">
        <f>VLOOKUP($H22,domain!$B:$D,2,FALSE)</f>
        <v>AUTH_ID</v>
      </c>
      <c r="J22" s="48" t="s">
        <v>130</v>
      </c>
      <c r="K22" s="47" t="s">
        <v>131</v>
      </c>
      <c r="L22" s="2"/>
    </row>
    <row r="23" spans="1:12" s="37" customFormat="1" x14ac:dyDescent="0.35">
      <c r="A23" s="45">
        <v>21</v>
      </c>
      <c r="B23" s="45" t="str">
        <f>VLOOKUP($C23,table!$B:$D,3,FALSE)</f>
        <v>로그</v>
      </c>
      <c r="C23" s="48" t="s">
        <v>720</v>
      </c>
      <c r="D23" s="2" t="str">
        <f>VLOOKUP($C23,table!$B:$D,2,FALSE)</f>
        <v>T_LOG_RQST_MGR_SYS</v>
      </c>
      <c r="E23" s="98">
        <v>1</v>
      </c>
      <c r="F23" s="99" t="s">
        <v>730</v>
      </c>
      <c r="G23" s="47">
        <v>1</v>
      </c>
      <c r="H23" s="48" t="s">
        <v>135</v>
      </c>
      <c r="I23" s="2" t="str">
        <f>VLOOKUP($H23,domain!$B:$D,2,FALSE)</f>
        <v>USER_ID</v>
      </c>
      <c r="J23" s="109" t="s">
        <v>138</v>
      </c>
      <c r="K23" s="47" t="s">
        <v>131</v>
      </c>
      <c r="L23" s="2"/>
    </row>
    <row r="24" spans="1:12" s="37" customFormat="1" x14ac:dyDescent="0.35">
      <c r="A24" s="45">
        <v>22</v>
      </c>
      <c r="B24" s="45" t="str">
        <f>VLOOKUP($C24,table!$B:$D,3,FALSE)</f>
        <v>로그</v>
      </c>
      <c r="C24" s="48" t="s">
        <v>720</v>
      </c>
      <c r="D24" s="2" t="str">
        <f>VLOOKUP($C24,table!$B:$D,2,FALSE)</f>
        <v>T_LOG_RQST_MGR_SYS</v>
      </c>
      <c r="E24" s="98"/>
      <c r="F24" s="99"/>
      <c r="G24" s="47">
        <v>2</v>
      </c>
      <c r="H24" s="48" t="s">
        <v>731</v>
      </c>
      <c r="I24" s="2" t="str">
        <f>VLOOKUP($H24,domain!$B:$D,2,FALSE)</f>
        <v>LOG_DT</v>
      </c>
      <c r="J24" s="109"/>
      <c r="K24" s="47" t="s">
        <v>131</v>
      </c>
      <c r="L24" s="2"/>
    </row>
    <row r="25" spans="1:12" x14ac:dyDescent="0.35">
      <c r="A25" s="45">
        <v>23</v>
      </c>
      <c r="B25" s="45" t="str">
        <f>VLOOKUP($C25,table!$B:$D,3,FALSE)</f>
        <v>로그</v>
      </c>
      <c r="C25" s="48" t="s">
        <v>746</v>
      </c>
      <c r="D25" s="2" t="str">
        <f>VLOOKUP($C25,table!$B:$D,2,FALSE)</f>
        <v>T_LOGIN_USER_HIST</v>
      </c>
      <c r="E25" s="98">
        <v>1</v>
      </c>
      <c r="F25" s="99" t="s">
        <v>752</v>
      </c>
      <c r="G25" s="47">
        <v>1</v>
      </c>
      <c r="H25" s="48" t="s">
        <v>135</v>
      </c>
      <c r="I25" s="2" t="str">
        <f>VLOOKUP($H25,domain!$B:$D,2,FALSE)</f>
        <v>USER_ID</v>
      </c>
      <c r="J25" s="109" t="s">
        <v>138</v>
      </c>
      <c r="K25" s="47" t="s">
        <v>131</v>
      </c>
      <c r="L25" s="2"/>
    </row>
    <row r="26" spans="1:12" x14ac:dyDescent="0.35">
      <c r="A26" s="45">
        <v>24</v>
      </c>
      <c r="B26" s="45" t="str">
        <f>VLOOKUP($C26,table!$B:$D,3,FALSE)</f>
        <v>로그</v>
      </c>
      <c r="C26" s="48" t="s">
        <v>746</v>
      </c>
      <c r="D26" s="2" t="str">
        <f>VLOOKUP($C26,table!$B:$D,2,FALSE)</f>
        <v>T_LOGIN_USER_HIST</v>
      </c>
      <c r="E26" s="98"/>
      <c r="F26" s="99"/>
      <c r="G26" s="47">
        <v>2</v>
      </c>
      <c r="H26" s="48" t="s">
        <v>731</v>
      </c>
      <c r="I26" s="2" t="str">
        <f>VLOOKUP($H26,domain!$B:$D,2,FALSE)</f>
        <v>LOG_DT</v>
      </c>
      <c r="J26" s="109"/>
      <c r="K26" s="47" t="s">
        <v>131</v>
      </c>
      <c r="L26" s="2"/>
    </row>
    <row r="27" spans="1:12" s="37" customFormat="1" x14ac:dyDescent="0.35">
      <c r="A27" s="45">
        <v>25</v>
      </c>
      <c r="B27" s="45" t="str">
        <f>VLOOKUP($C27,table!$B:$D,3,FALSE)</f>
        <v>공통</v>
      </c>
      <c r="C27" s="51" t="s">
        <v>765</v>
      </c>
      <c r="D27" s="2" t="str">
        <f>VLOOKUP($C27,table!$B:$D,2,FALSE)</f>
        <v>T_HOLIDAY</v>
      </c>
      <c r="E27" s="50">
        <v>1</v>
      </c>
      <c r="F27" s="52" t="s">
        <v>776</v>
      </c>
      <c r="G27" s="50">
        <v>1</v>
      </c>
      <c r="H27" s="52" t="s">
        <v>775</v>
      </c>
      <c r="I27" s="2" t="str">
        <f>VLOOKUP($H27,domain!$B:$D,2,FALSE)</f>
        <v>SOLAR_DATE</v>
      </c>
      <c r="J27" s="52" t="s">
        <v>130</v>
      </c>
      <c r="K27" s="50" t="s">
        <v>131</v>
      </c>
      <c r="L27" s="2"/>
    </row>
    <row r="28" spans="1:12" s="37" customFormat="1" x14ac:dyDescent="0.35">
      <c r="A28" s="45">
        <v>26</v>
      </c>
      <c r="B28" s="45" t="str">
        <f>VLOOKUP($C28,table!$B:$D,3,FALSE)</f>
        <v>로그</v>
      </c>
      <c r="C28" s="51" t="s">
        <v>468</v>
      </c>
      <c r="D28" s="2" t="str">
        <f>VLOOKUP($C28,table!$B:$D,2,FALSE)</f>
        <v>T_LOG_REF_INFO</v>
      </c>
      <c r="E28" s="103">
        <v>0</v>
      </c>
      <c r="F28" s="103" t="s">
        <v>789</v>
      </c>
      <c r="G28" s="50">
        <v>1</v>
      </c>
      <c r="H28" s="52" t="s">
        <v>787</v>
      </c>
      <c r="I28" s="2" t="str">
        <f>VLOOKUP($H28,domain!$B:$D,2,FALSE)</f>
        <v>LOG_ID</v>
      </c>
      <c r="J28" s="106" t="s">
        <v>130</v>
      </c>
      <c r="K28" s="50" t="s">
        <v>131</v>
      </c>
      <c r="L28" s="2"/>
    </row>
    <row r="29" spans="1:12" s="37" customFormat="1" x14ac:dyDescent="0.35">
      <c r="A29" s="45">
        <v>27</v>
      </c>
      <c r="B29" s="45" t="str">
        <f>VLOOKUP($C29,table!$B:$D,3,FALSE)</f>
        <v>로그</v>
      </c>
      <c r="C29" s="51" t="s">
        <v>468</v>
      </c>
      <c r="D29" s="2" t="str">
        <f>VLOOKUP($C29,table!$B:$D,2,FALSE)</f>
        <v>T_LOG_REF_INFO</v>
      </c>
      <c r="E29" s="104"/>
      <c r="F29" s="104"/>
      <c r="G29" s="50">
        <v>2</v>
      </c>
      <c r="H29" s="52" t="s">
        <v>469</v>
      </c>
      <c r="I29" s="2" t="str">
        <f>VLOOKUP($H29,domain!$B:$D,2,FALSE)</f>
        <v>CONTROLLER_NM</v>
      </c>
      <c r="J29" s="107"/>
      <c r="K29" s="50" t="s">
        <v>131</v>
      </c>
      <c r="L29" s="2"/>
    </row>
    <row r="30" spans="1:12" s="37" customFormat="1" x14ac:dyDescent="0.35">
      <c r="A30" s="45">
        <v>28</v>
      </c>
      <c r="B30" s="45" t="str">
        <f>VLOOKUP($C30,table!$B:$D,3,FALSE)</f>
        <v>로그</v>
      </c>
      <c r="C30" s="51" t="s">
        <v>468</v>
      </c>
      <c r="D30" s="2" t="str">
        <f>VLOOKUP($C30,table!$B:$D,2,FALSE)</f>
        <v>T_LOG_REF_INFO</v>
      </c>
      <c r="E30" s="105"/>
      <c r="F30" s="105"/>
      <c r="G30" s="50">
        <v>3</v>
      </c>
      <c r="H30" s="52" t="s">
        <v>470</v>
      </c>
      <c r="I30" s="2" t="str">
        <f>VLOOKUP($H30,domain!$B:$D,2,FALSE)</f>
        <v>METHOD_NM</v>
      </c>
      <c r="J30" s="108"/>
      <c r="K30" s="50" t="s">
        <v>131</v>
      </c>
      <c r="L30" s="2"/>
    </row>
    <row r="31" spans="1:12" s="37" customFormat="1" x14ac:dyDescent="0.35">
      <c r="A31" s="45">
        <v>29</v>
      </c>
      <c r="B31" s="45" t="str">
        <f>VLOOKUP($C31,table!$B:$D,3,FALSE)</f>
        <v>관리자</v>
      </c>
      <c r="C31" s="66" t="s">
        <v>981</v>
      </c>
      <c r="D31" s="2" t="str">
        <f>VLOOKUP($C31,table!$B:$D,2,FALSE)</f>
        <v>T_COMPANY</v>
      </c>
      <c r="E31" s="98">
        <v>1</v>
      </c>
      <c r="F31" s="99" t="str">
        <f>D31&amp;"_PK"</f>
        <v>T_COMPANY_PK</v>
      </c>
      <c r="G31" s="65">
        <v>1</v>
      </c>
      <c r="H31" s="66" t="s">
        <v>990</v>
      </c>
      <c r="I31" s="2" t="str">
        <f>VLOOKUP($H31,domain!$B:$D,2,FALSE)</f>
        <v>COMPANY_ID</v>
      </c>
      <c r="J31" s="100" t="s">
        <v>130</v>
      </c>
      <c r="K31" s="65" t="s">
        <v>131</v>
      </c>
      <c r="L31" s="2"/>
    </row>
    <row r="32" spans="1:12" s="37" customFormat="1" x14ac:dyDescent="0.35">
      <c r="A32" s="45">
        <v>30</v>
      </c>
      <c r="B32" s="45" t="str">
        <f>VLOOKUP($C32,table!$B:$D,3,FALSE)</f>
        <v>관리자</v>
      </c>
      <c r="C32" s="66" t="s">
        <v>981</v>
      </c>
      <c r="D32" s="2" t="str">
        <f>VLOOKUP($C32,table!$B:$D,2,FALSE)</f>
        <v>T_COMPANY</v>
      </c>
      <c r="E32" s="98"/>
      <c r="F32" s="99"/>
      <c r="G32" s="65">
        <v>2</v>
      </c>
      <c r="H32" s="66" t="s">
        <v>984</v>
      </c>
      <c r="I32" s="2" t="str">
        <f>VLOOKUP($H32,domain!$B:$D,2,FALSE)</f>
        <v>COMPANY_NO</v>
      </c>
      <c r="J32" s="101"/>
      <c r="K32" s="65" t="s">
        <v>131</v>
      </c>
      <c r="L32" s="2"/>
    </row>
    <row r="33" spans="1:12" s="37" customFormat="1" x14ac:dyDescent="0.35">
      <c r="A33" s="45">
        <v>31</v>
      </c>
      <c r="B33" s="45" t="str">
        <f>VLOOKUP($C33,table!$B:$D,3,FALSE)</f>
        <v>공통</v>
      </c>
      <c r="C33" s="58" t="s">
        <v>1025</v>
      </c>
      <c r="D33" s="2" t="str">
        <f>VLOOKUP($C33,table!$B:$D,2,FALSE)</f>
        <v>T_RESET_PASSWORD</v>
      </c>
      <c r="E33" s="57"/>
      <c r="F33" s="74" t="str">
        <f>D33&amp;"_PK"</f>
        <v>T_RESET_PASSWORD_PK</v>
      </c>
      <c r="G33" s="57">
        <v>1</v>
      </c>
      <c r="H33" s="56" t="s">
        <v>1026</v>
      </c>
      <c r="I33" s="2" t="str">
        <f>VLOOKUP($H33,domain!$B:$D,2,FALSE)</f>
        <v>RESET_ID</v>
      </c>
      <c r="J33" s="76" t="s">
        <v>130</v>
      </c>
      <c r="K33" s="73" t="s">
        <v>131</v>
      </c>
      <c r="L33" s="2"/>
    </row>
    <row r="34" spans="1:12" x14ac:dyDescent="0.35">
      <c r="A34" s="45">
        <v>32</v>
      </c>
      <c r="B34" s="45" t="str">
        <f>VLOOKUP($C34,table!$B:$D,3,FALSE)</f>
        <v>공통</v>
      </c>
      <c r="C34" s="58" t="s">
        <v>1023</v>
      </c>
      <c r="D34" s="2" t="str">
        <f>VLOOKUP($C34,table!$B:$D,2,FALSE)</f>
        <v>T_REPORT</v>
      </c>
      <c r="E34" s="57"/>
      <c r="F34" s="74" t="str">
        <f>D34&amp;"_PK"</f>
        <v>T_REPORT_PK</v>
      </c>
      <c r="G34" s="57">
        <v>1</v>
      </c>
      <c r="H34" s="56" t="s">
        <v>1028</v>
      </c>
      <c r="I34" s="2" t="str">
        <f>VLOOKUP($H34,domain!$B:$D,2,FALSE)</f>
        <v>REPORT_ID</v>
      </c>
      <c r="J34" s="76" t="s">
        <v>130</v>
      </c>
      <c r="K34" s="73" t="s">
        <v>131</v>
      </c>
      <c r="L34" s="2"/>
    </row>
    <row r="35" spans="1:12" s="37" customFormat="1" x14ac:dyDescent="0.35">
      <c r="A35" s="45">
        <v>33</v>
      </c>
      <c r="B35" s="45" t="str">
        <f>VLOOKUP($C35,table!$B:$D,3,FALSE)</f>
        <v>공통</v>
      </c>
      <c r="C35" s="75" t="s">
        <v>1041</v>
      </c>
      <c r="D35" s="2" t="str">
        <f>VLOOKUP($C35,table!$B:$D,2,FALSE)</f>
        <v>T_ALARM</v>
      </c>
      <c r="E35" s="73"/>
      <c r="F35" s="74" t="str">
        <f>D35&amp;"_PK"</f>
        <v>T_ALARM_PK</v>
      </c>
      <c r="G35" s="73">
        <v>1</v>
      </c>
      <c r="H35" s="74" t="s">
        <v>1057</v>
      </c>
      <c r="I35" s="2" t="str">
        <f>VLOOKUP($H35,domain!$B:$D,2,FALSE)</f>
        <v>ALARM_ID</v>
      </c>
      <c r="J35" s="76" t="s">
        <v>130</v>
      </c>
      <c r="K35" s="73" t="s">
        <v>131</v>
      </c>
      <c r="L35" s="2"/>
    </row>
    <row r="36" spans="1:12" x14ac:dyDescent="0.35">
      <c r="A36" s="45">
        <v>34</v>
      </c>
      <c r="B36" s="45" t="str">
        <f>VLOOKUP($C36,table!$B:$D,3,FALSE)</f>
        <v>관리자</v>
      </c>
      <c r="C36" s="87" t="s">
        <v>1143</v>
      </c>
      <c r="D36" s="2" t="str">
        <f>VLOOKUP($C36,table!$B:$D,2,FALSE)</f>
        <v>T_SUPPLIER</v>
      </c>
      <c r="E36" s="57">
        <v>1</v>
      </c>
      <c r="F36" s="86" t="str">
        <f t="shared" ref="F36:F46" si="0">D36&amp;"_PK"</f>
        <v>T_SUPPLIER_PK</v>
      </c>
      <c r="G36" s="57">
        <v>1</v>
      </c>
      <c r="H36" s="56" t="s">
        <v>1130</v>
      </c>
      <c r="I36" s="2" t="str">
        <f>VLOOKUP($H36,domain!$B:$D,2,FALSE)</f>
        <v>SUPPLIER_ID</v>
      </c>
      <c r="J36" s="76" t="s">
        <v>130</v>
      </c>
      <c r="K36" s="85" t="s">
        <v>131</v>
      </c>
      <c r="L36" s="2"/>
    </row>
    <row r="37" spans="1:12" s="37" customFormat="1" x14ac:dyDescent="0.35">
      <c r="A37" s="45">
        <v>35</v>
      </c>
      <c r="B37" s="45" t="str">
        <f>VLOOKUP($C37,table!$B:$D,3,FALSE)</f>
        <v>관리자</v>
      </c>
      <c r="C37" s="91" t="s">
        <v>1150</v>
      </c>
      <c r="D37" s="2" t="str">
        <f>VLOOKUP($C37,table!$B:$D,2,FALSE)</f>
        <v>T_SUPPLIER_MANAGER</v>
      </c>
      <c r="E37" s="90">
        <v>1</v>
      </c>
      <c r="F37" s="89" t="str">
        <f t="shared" ref="F37" si="1">D37&amp;"_PK"</f>
        <v>T_SUPPLIER_MANAGER_PK</v>
      </c>
      <c r="G37" s="90">
        <v>1</v>
      </c>
      <c r="H37" s="89" t="s">
        <v>1152</v>
      </c>
      <c r="I37" s="2" t="str">
        <f>VLOOKUP($H37,domain!$B:$D,2,FALSE)</f>
        <v>MANAGER_ID</v>
      </c>
      <c r="J37" s="76" t="s">
        <v>130</v>
      </c>
      <c r="K37" s="90" t="s">
        <v>131</v>
      </c>
      <c r="L37" s="2"/>
    </row>
    <row r="38" spans="1:12" s="37" customFormat="1" x14ac:dyDescent="0.35">
      <c r="A38" s="45">
        <v>35</v>
      </c>
      <c r="B38" s="45" t="str">
        <f>VLOOKUP($C38,table!$B:$D,3,FALSE)</f>
        <v>공통</v>
      </c>
      <c r="C38" s="91" t="s">
        <v>1145</v>
      </c>
      <c r="D38" s="2" t="str">
        <f>VLOOKUP($C38,table!$B:$D,2,FALSE)</f>
        <v>T_PACKAGING_CODE</v>
      </c>
      <c r="E38" s="90">
        <v>1</v>
      </c>
      <c r="F38" s="103" t="str">
        <f t="shared" ref="F38" si="2">D38&amp;"_PK"</f>
        <v>T_PACKAGING_CODE_PK</v>
      </c>
      <c r="G38" s="90">
        <v>1</v>
      </c>
      <c r="H38" s="89" t="s">
        <v>459</v>
      </c>
      <c r="I38" s="2" t="str">
        <f>VLOOKUP($H38,domain!$B:$D,2,FALSE)</f>
        <v>GROUP_ID</v>
      </c>
      <c r="J38" s="76" t="s">
        <v>130</v>
      </c>
      <c r="K38" s="90" t="s">
        <v>131</v>
      </c>
      <c r="L38" s="2"/>
    </row>
    <row r="39" spans="1:12" s="37" customFormat="1" x14ac:dyDescent="0.35">
      <c r="A39" s="45">
        <v>35</v>
      </c>
      <c r="B39" s="45" t="str">
        <f>VLOOKUP($C39,table!$B:$D,3,FALSE)</f>
        <v>공통</v>
      </c>
      <c r="C39" s="91" t="s">
        <v>1145</v>
      </c>
      <c r="D39" s="2" t="str">
        <f>VLOOKUP($C39,table!$B:$D,2,FALSE)</f>
        <v>T_PACKAGING_CODE</v>
      </c>
      <c r="E39" s="90">
        <v>1</v>
      </c>
      <c r="F39" s="104"/>
      <c r="G39" s="90">
        <v>2</v>
      </c>
      <c r="H39" s="89" t="s">
        <v>1114</v>
      </c>
      <c r="I39" s="2" t="str">
        <f>VLOOKUP($H39,domain!$B:$D,2,FALSE)</f>
        <v>UP_COMPANY_CODE</v>
      </c>
      <c r="J39" s="76" t="s">
        <v>130</v>
      </c>
      <c r="K39" s="90" t="s">
        <v>131</v>
      </c>
      <c r="L39" s="2"/>
    </row>
    <row r="40" spans="1:12" x14ac:dyDescent="0.35">
      <c r="A40" s="45">
        <v>35</v>
      </c>
      <c r="B40" s="45" t="str">
        <f>VLOOKUP($C40,table!$B:$D,3,FALSE)</f>
        <v>공통</v>
      </c>
      <c r="C40" s="87" t="s">
        <v>1145</v>
      </c>
      <c r="D40" s="2" t="str">
        <f>VLOOKUP($C40,table!$B:$D,2,FALSE)</f>
        <v>T_PACKAGING_CODE</v>
      </c>
      <c r="E40" s="57">
        <v>1</v>
      </c>
      <c r="F40" s="105"/>
      <c r="G40" s="57">
        <v>3</v>
      </c>
      <c r="H40" s="56" t="s">
        <v>1149</v>
      </c>
      <c r="I40" s="2" t="str">
        <f>VLOOKUP($H40,domain!$B:$D,2,FALSE)</f>
        <v>CODE_ID</v>
      </c>
      <c r="J40" s="76" t="s">
        <v>130</v>
      </c>
      <c r="K40" s="85" t="s">
        <v>131</v>
      </c>
      <c r="L40" s="2"/>
    </row>
    <row r="41" spans="1:12" s="37" customFormat="1" x14ac:dyDescent="0.35">
      <c r="A41" s="45">
        <v>35</v>
      </c>
      <c r="B41" s="45" t="str">
        <f>VLOOKUP($C41,table!$B:$D,3,FALSE)</f>
        <v>공통</v>
      </c>
      <c r="C41" s="91" t="s">
        <v>1168</v>
      </c>
      <c r="D41" s="2" t="str">
        <f>VLOOKUP($C41,table!$B:$D,2,FALSE)</f>
        <v>T_ENVIRONMENT_CODE</v>
      </c>
      <c r="E41" s="90">
        <v>1</v>
      </c>
      <c r="F41" s="103" t="str">
        <f t="shared" ref="F41" si="3">D41&amp;"_PK"</f>
        <v>T_ENVIRONMENT_CODE_PK</v>
      </c>
      <c r="G41" s="90">
        <v>1</v>
      </c>
      <c r="H41" s="89" t="s">
        <v>459</v>
      </c>
      <c r="I41" s="2" t="str">
        <f>VLOOKUP($H41,domain!$B:$D,2,FALSE)</f>
        <v>GROUP_ID</v>
      </c>
      <c r="J41" s="76" t="s">
        <v>130</v>
      </c>
      <c r="K41" s="90" t="s">
        <v>131</v>
      </c>
      <c r="L41" s="2"/>
    </row>
    <row r="42" spans="1:12" s="37" customFormat="1" x14ac:dyDescent="0.35">
      <c r="A42" s="45">
        <v>35</v>
      </c>
      <c r="B42" s="45" t="str">
        <f>VLOOKUP($C42,table!$B:$D,3,FALSE)</f>
        <v>공통</v>
      </c>
      <c r="C42" s="91" t="s">
        <v>1168</v>
      </c>
      <c r="D42" s="2" t="str">
        <f>VLOOKUP($C42,table!$B:$D,2,FALSE)</f>
        <v>T_ENVIRONMENT_CODE</v>
      </c>
      <c r="E42" s="90">
        <v>1</v>
      </c>
      <c r="F42" s="104"/>
      <c r="G42" s="90">
        <v>2</v>
      </c>
      <c r="H42" s="89" t="s">
        <v>1149</v>
      </c>
      <c r="I42" s="2" t="str">
        <f>VLOOKUP($H42,domain!$B:$D,2,FALSE)</f>
        <v>CODE_ID</v>
      </c>
      <c r="J42" s="76" t="s">
        <v>130</v>
      </c>
      <c r="K42" s="90" t="s">
        <v>131</v>
      </c>
      <c r="L42" s="2"/>
    </row>
    <row r="43" spans="1:12" s="37" customFormat="1" x14ac:dyDescent="0.35">
      <c r="A43" s="45">
        <v>35</v>
      </c>
      <c r="B43" s="45" t="str">
        <f>VLOOKUP($C43,table!$B:$D,3,FALSE)</f>
        <v>공통</v>
      </c>
      <c r="C43" s="91" t="s">
        <v>1168</v>
      </c>
      <c r="D43" s="2" t="str">
        <f>VLOOKUP($C43,table!$B:$D,2,FALSE)</f>
        <v>T_ENVIRONMENT_CODE</v>
      </c>
      <c r="E43" s="90">
        <v>1</v>
      </c>
      <c r="F43" s="104"/>
      <c r="G43" s="90">
        <v>3</v>
      </c>
      <c r="H43" s="89" t="s">
        <v>1173</v>
      </c>
      <c r="I43" s="2" t="str">
        <f>VLOOKUP($H43,domain!$B:$D,2,FALSE)</f>
        <v>REVISION_YEAR</v>
      </c>
      <c r="J43" s="76" t="s">
        <v>130</v>
      </c>
      <c r="K43" s="90" t="s">
        <v>131</v>
      </c>
      <c r="L43" s="2"/>
    </row>
    <row r="44" spans="1:12" s="37" customFormat="1" x14ac:dyDescent="0.35">
      <c r="A44" s="45">
        <v>35</v>
      </c>
      <c r="B44" s="45" t="str">
        <f>VLOOKUP($C44,table!$B:$D,3,FALSE)</f>
        <v>공통</v>
      </c>
      <c r="C44" s="91" t="s">
        <v>1168</v>
      </c>
      <c r="D44" s="2" t="str">
        <f>VLOOKUP($C44,table!$B:$D,2,FALSE)</f>
        <v>T_ENVIRONMENT_CODE</v>
      </c>
      <c r="E44" s="90">
        <v>1</v>
      </c>
      <c r="F44" s="105"/>
      <c r="G44" s="90">
        <v>4</v>
      </c>
      <c r="H44" s="89" t="s">
        <v>1171</v>
      </c>
      <c r="I44" s="2" t="str">
        <f>VLOOKUP($H44,domain!$B:$D,2,FALSE)</f>
        <v>REVISION_MONTH</v>
      </c>
      <c r="J44" s="76" t="s">
        <v>130</v>
      </c>
      <c r="K44" s="90" t="s">
        <v>131</v>
      </c>
      <c r="L44" s="2"/>
    </row>
    <row r="45" spans="1:12" x14ac:dyDescent="0.35">
      <c r="A45" s="45">
        <v>36</v>
      </c>
      <c r="B45" s="45" t="str">
        <f>VLOOKUP($C45,table!$B:$D,3,FALSE)</f>
        <v>공통</v>
      </c>
      <c r="C45" s="87" t="s">
        <v>1117</v>
      </c>
      <c r="D45" s="2" t="str">
        <f>VLOOKUP($C45,table!$B:$D,2,FALSE)</f>
        <v>T_PACKAGING_QUESTION</v>
      </c>
      <c r="E45" s="57">
        <v>1</v>
      </c>
      <c r="F45" s="86" t="str">
        <f t="shared" si="0"/>
        <v>T_PACKAGING_QUESTION_PK</v>
      </c>
      <c r="G45" s="57">
        <v>1</v>
      </c>
      <c r="H45" s="56" t="s">
        <v>1121</v>
      </c>
      <c r="I45" s="2" t="str">
        <f>VLOOKUP($H45,domain!$B:$D,2,FALSE)</f>
        <v>QUESTION_ID</v>
      </c>
      <c r="J45" s="76" t="s">
        <v>130</v>
      </c>
      <c r="K45" s="85" t="s">
        <v>131</v>
      </c>
      <c r="L45" s="2"/>
    </row>
    <row r="46" spans="1:12" x14ac:dyDescent="0.35">
      <c r="A46" s="45">
        <v>37</v>
      </c>
      <c r="B46" s="45" t="str">
        <f>VLOOKUP($C46,table!$B:$D,3,FALSE)</f>
        <v>공통</v>
      </c>
      <c r="C46" s="87" t="s">
        <v>1118</v>
      </c>
      <c r="D46" s="2" t="str">
        <f>VLOOKUP($C46,table!$B:$D,2,FALSE)</f>
        <v>T_PACKAGING</v>
      </c>
      <c r="E46" s="57">
        <v>1</v>
      </c>
      <c r="F46" s="86" t="str">
        <f t="shared" si="0"/>
        <v>T_PACKAGING_PK</v>
      </c>
      <c r="G46" s="57">
        <v>1</v>
      </c>
      <c r="H46" s="56" t="s">
        <v>1119</v>
      </c>
      <c r="I46" s="2" t="str">
        <f>VLOOKUP($H46,domain!$B:$D,2,FALSE)</f>
        <v>PACKAGING_ID</v>
      </c>
      <c r="J46" s="76" t="s">
        <v>130</v>
      </c>
      <c r="K46" s="85" t="s">
        <v>131</v>
      </c>
      <c r="L46" s="2"/>
    </row>
    <row r="47" spans="1:12" x14ac:dyDescent="0.35">
      <c r="A47" s="14"/>
      <c r="B47" s="45"/>
      <c r="C47" s="58"/>
      <c r="D47" s="2"/>
      <c r="E47" s="57"/>
      <c r="F47" s="56"/>
      <c r="G47" s="57"/>
      <c r="H47" s="56"/>
      <c r="I47" s="2"/>
      <c r="J47" s="56"/>
      <c r="K47" s="57"/>
      <c r="L47" s="2"/>
    </row>
    <row r="48" spans="1:12" x14ac:dyDescent="0.35">
      <c r="A48" s="14"/>
      <c r="B48" s="45"/>
      <c r="C48" s="58"/>
      <c r="D48" s="2"/>
      <c r="E48" s="57"/>
      <c r="F48" s="56"/>
      <c r="G48" s="57"/>
      <c r="H48" s="56"/>
      <c r="I48" s="2"/>
      <c r="J48" s="56"/>
      <c r="K48" s="57"/>
      <c r="L48" s="2"/>
    </row>
  </sheetData>
  <mergeCells count="33"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L1:L2"/>
    <mergeCell ref="K1:K2"/>
    <mergeCell ref="J1:J2"/>
    <mergeCell ref="H1:I1"/>
    <mergeCell ref="G1:G2"/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E3:E4"/>
    <mergeCell ref="E13:E14"/>
    <mergeCell ref="F13:F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88"/>
  <sheetViews>
    <sheetView tabSelected="1" topLeftCell="M416" zoomScaleNormal="100" workbookViewId="0">
      <selection activeCell="V407" sqref="V407:V438"/>
    </sheetView>
  </sheetViews>
  <sheetFormatPr defaultRowHeight="15.6" x14ac:dyDescent="0.35"/>
  <cols>
    <col min="1" max="1" width="4.33203125" style="60" bestFit="1" customWidth="1"/>
    <col min="2" max="2" width="21.5546875" customWidth="1"/>
    <col min="3" max="3" width="20" customWidth="1"/>
    <col min="4" max="4" width="22.21875" customWidth="1"/>
    <col min="5" max="7" width="17.33203125" customWidth="1"/>
    <col min="8" max="8" width="16.77734375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7" customWidth="1"/>
    <col min="14" max="14" width="17.2187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13" t="str">
        <f>VLOOKUP(C3,table!B:D,3,FALSE)</f>
        <v>로그</v>
      </c>
      <c r="B3" s="113"/>
      <c r="C3" s="110" t="s">
        <v>468</v>
      </c>
      <c r="D3" s="110"/>
      <c r="E3" s="110"/>
      <c r="F3" s="110"/>
      <c r="G3" s="110"/>
      <c r="H3" s="113" t="s">
        <v>156</v>
      </c>
    </row>
    <row r="4" spans="1:8" x14ac:dyDescent="0.35">
      <c r="A4" s="113"/>
      <c r="B4" s="113"/>
      <c r="C4" s="110" t="str">
        <f>VLOOKUP(C3,table!B:D,2,FALSE)</f>
        <v>T_LOG_REF_INFO</v>
      </c>
      <c r="D4" s="110"/>
      <c r="E4" s="110"/>
      <c r="F4" s="110"/>
      <c r="G4" s="110"/>
      <c r="H4" s="113"/>
    </row>
    <row r="5" spans="1:8" x14ac:dyDescent="0.35">
      <c r="A5" s="113" t="s">
        <v>2</v>
      </c>
      <c r="B5" s="7" t="s">
        <v>787</v>
      </c>
      <c r="C5" s="7" t="s">
        <v>469</v>
      </c>
      <c r="D5" s="7" t="s">
        <v>470</v>
      </c>
      <c r="E5" s="7" t="s">
        <v>471</v>
      </c>
      <c r="F5" s="7" t="s">
        <v>472</v>
      </c>
      <c r="G5" s="7" t="s">
        <v>473</v>
      </c>
      <c r="H5" s="2" t="str">
        <f>"TRUNCATE TABLE "&amp;$C4&amp;";"</f>
        <v>TRUNCATE TABLE T_LOG_REF_INFO;</v>
      </c>
    </row>
    <row r="6" spans="1:8" x14ac:dyDescent="0.35">
      <c r="A6" s="113"/>
      <c r="B6" s="7" t="s">
        <v>788</v>
      </c>
      <c r="C6" s="7" t="s">
        <v>478</v>
      </c>
      <c r="D6" s="7" t="s">
        <v>477</v>
      </c>
      <c r="E6" s="7" t="s">
        <v>476</v>
      </c>
      <c r="F6" s="7" t="s">
        <v>475</v>
      </c>
      <c r="G6" s="7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5">
        <v>1</v>
      </c>
      <c r="B7" s="62" t="s">
        <v>294</v>
      </c>
      <c r="C7" s="8" t="s">
        <v>479</v>
      </c>
      <c r="D7" s="8" t="s">
        <v>480</v>
      </c>
      <c r="E7" s="8" t="s">
        <v>481</v>
      </c>
      <c r="F7" s="8" t="s">
        <v>466</v>
      </c>
      <c r="G7" s="8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5">
        <v>2</v>
      </c>
      <c r="B8" s="62" t="s">
        <v>293</v>
      </c>
      <c r="C8" s="8" t="s">
        <v>484</v>
      </c>
      <c r="D8" s="8" t="s">
        <v>483</v>
      </c>
      <c r="E8" s="8" t="s">
        <v>482</v>
      </c>
      <c r="F8" s="8" t="s">
        <v>466</v>
      </c>
      <c r="G8" s="8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5">
        <v>3</v>
      </c>
      <c r="B9" s="62" t="s">
        <v>193</v>
      </c>
      <c r="C9" s="8" t="s">
        <v>485</v>
      </c>
      <c r="D9" s="8" t="s">
        <v>505</v>
      </c>
      <c r="E9" s="8" t="s">
        <v>513</v>
      </c>
      <c r="F9" s="8" t="s">
        <v>466</v>
      </c>
      <c r="G9" s="8" t="s">
        <v>467</v>
      </c>
      <c r="H9" s="2" t="str">
        <f t="shared" si="0"/>
        <v>('3','CodeController','code','코드 등록','SYSTEM',NOW()),</v>
      </c>
    </row>
    <row r="10" spans="1:8" x14ac:dyDescent="0.35">
      <c r="A10" s="45">
        <v>4</v>
      </c>
      <c r="B10" s="62" t="s">
        <v>194</v>
      </c>
      <c r="C10" s="8" t="s">
        <v>485</v>
      </c>
      <c r="D10" s="8" t="s">
        <v>506</v>
      </c>
      <c r="E10" s="8" t="s">
        <v>514</v>
      </c>
      <c r="F10" s="8" t="s">
        <v>466</v>
      </c>
      <c r="G10" s="8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45">
        <v>5</v>
      </c>
      <c r="B11" s="62" t="s">
        <v>195</v>
      </c>
      <c r="C11" s="8" t="s">
        <v>485</v>
      </c>
      <c r="D11" s="8" t="s">
        <v>507</v>
      </c>
      <c r="E11" s="8" t="s">
        <v>515</v>
      </c>
      <c r="F11" s="8" t="s">
        <v>466</v>
      </c>
      <c r="G11" s="8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45">
        <v>6</v>
      </c>
      <c r="B12" s="62" t="s">
        <v>196</v>
      </c>
      <c r="C12" s="8" t="s">
        <v>485</v>
      </c>
      <c r="D12" s="8" t="s">
        <v>508</v>
      </c>
      <c r="E12" s="8" t="s">
        <v>516</v>
      </c>
      <c r="F12" s="8" t="s">
        <v>466</v>
      </c>
      <c r="G12" s="8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45">
        <v>7</v>
      </c>
      <c r="B13" s="62" t="s">
        <v>197</v>
      </c>
      <c r="C13" s="8" t="s">
        <v>485</v>
      </c>
      <c r="D13" s="8" t="s">
        <v>493</v>
      </c>
      <c r="E13" s="8" t="s">
        <v>513</v>
      </c>
      <c r="F13" s="8" t="s">
        <v>466</v>
      </c>
      <c r="G13" s="8" t="s">
        <v>467</v>
      </c>
      <c r="H13" s="2" t="str">
        <f t="shared" si="0"/>
        <v>('7','CodeController','save','코드 등록','SYSTEM',NOW()),</v>
      </c>
    </row>
    <row r="14" spans="1:8" x14ac:dyDescent="0.35">
      <c r="A14" s="45">
        <v>8</v>
      </c>
      <c r="B14" s="62" t="s">
        <v>198</v>
      </c>
      <c r="C14" s="8" t="s">
        <v>485</v>
      </c>
      <c r="D14" s="8" t="s">
        <v>494</v>
      </c>
      <c r="E14" s="8" t="s">
        <v>517</v>
      </c>
      <c r="F14" s="8" t="s">
        <v>466</v>
      </c>
      <c r="G14" s="8" t="s">
        <v>467</v>
      </c>
      <c r="H14" s="2" t="str">
        <f t="shared" si="0"/>
        <v>('8','CodeController','delete','코드 삭제','SYSTEM',NOW()),</v>
      </c>
    </row>
    <row r="15" spans="1:8" x14ac:dyDescent="0.35">
      <c r="A15" s="45">
        <v>9</v>
      </c>
      <c r="B15" s="62" t="s">
        <v>199</v>
      </c>
      <c r="C15" s="8" t="s">
        <v>486</v>
      </c>
      <c r="D15" s="8" t="s">
        <v>509</v>
      </c>
      <c r="E15" s="8" t="s">
        <v>518</v>
      </c>
      <c r="F15" s="8" t="s">
        <v>466</v>
      </c>
      <c r="G15" s="8" t="s">
        <v>467</v>
      </c>
      <c r="H15" s="2" t="str">
        <f t="shared" si="0"/>
        <v>('9','IndexController','index','HOME','SYSTEM',NOW()),</v>
      </c>
    </row>
    <row r="16" spans="1:8" x14ac:dyDescent="0.35">
      <c r="A16" s="45">
        <v>10</v>
      </c>
      <c r="B16" s="62" t="s">
        <v>161</v>
      </c>
      <c r="C16" s="8" t="s">
        <v>487</v>
      </c>
      <c r="D16" s="8" t="s">
        <v>510</v>
      </c>
      <c r="E16" s="8" t="s">
        <v>519</v>
      </c>
      <c r="F16" s="8" t="s">
        <v>466</v>
      </c>
      <c r="G16" s="8" t="s">
        <v>467</v>
      </c>
      <c r="H16" s="2" t="str">
        <f t="shared" si="0"/>
        <v>('10','LoginController','login','로그인','SYSTEM',NOW()),</v>
      </c>
    </row>
    <row r="17" spans="1:8" x14ac:dyDescent="0.35">
      <c r="A17" s="45">
        <v>11</v>
      </c>
      <c r="B17" s="62" t="s">
        <v>613</v>
      </c>
      <c r="C17" s="8" t="s">
        <v>488</v>
      </c>
      <c r="D17" s="8" t="s">
        <v>496</v>
      </c>
      <c r="E17" s="8" t="s">
        <v>520</v>
      </c>
      <c r="F17" s="8" t="s">
        <v>466</v>
      </c>
      <c r="G17" s="8" t="s">
        <v>467</v>
      </c>
      <c r="H17" s="2" t="str">
        <f t="shared" si="0"/>
        <v>('11','LogController','list','로그 목록','SYSTEM',NOW()),</v>
      </c>
    </row>
    <row r="18" spans="1:8" x14ac:dyDescent="0.35">
      <c r="A18" s="45">
        <v>12</v>
      </c>
      <c r="B18" s="62" t="s">
        <v>614</v>
      </c>
      <c r="C18" s="8" t="s">
        <v>489</v>
      </c>
      <c r="D18" s="8" t="s">
        <v>496</v>
      </c>
      <c r="E18" s="8" t="s">
        <v>521</v>
      </c>
      <c r="F18" s="8" t="s">
        <v>466</v>
      </c>
      <c r="G18" s="8" t="s">
        <v>467</v>
      </c>
      <c r="H18" s="2" t="str">
        <f t="shared" si="0"/>
        <v>('12','MemberController','list','사용자 목록','SYSTEM',NOW()),</v>
      </c>
    </row>
    <row r="19" spans="1:8" x14ac:dyDescent="0.35">
      <c r="A19" s="45">
        <v>13</v>
      </c>
      <c r="B19" s="62" t="s">
        <v>615</v>
      </c>
      <c r="C19" s="8" t="s">
        <v>489</v>
      </c>
      <c r="D19" s="8" t="s">
        <v>495</v>
      </c>
      <c r="E19" s="8" t="s">
        <v>522</v>
      </c>
      <c r="F19" s="8" t="s">
        <v>466</v>
      </c>
      <c r="G19" s="8" t="s">
        <v>467</v>
      </c>
      <c r="H19" s="2" t="str">
        <f t="shared" si="0"/>
        <v>('13','MemberController','select','사용자 상세','SYSTEM',NOW()),</v>
      </c>
    </row>
    <row r="20" spans="1:8" s="37" customFormat="1" x14ac:dyDescent="0.35">
      <c r="A20" s="45">
        <v>14</v>
      </c>
      <c r="B20" s="62" t="s">
        <v>616</v>
      </c>
      <c r="C20" s="8" t="s">
        <v>489</v>
      </c>
      <c r="D20" s="8" t="s">
        <v>497</v>
      </c>
      <c r="E20" s="8" t="s">
        <v>786</v>
      </c>
      <c r="F20" s="8" t="s">
        <v>271</v>
      </c>
      <c r="G20" s="8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45">
        <v>15</v>
      </c>
      <c r="B21" s="62" t="s">
        <v>617</v>
      </c>
      <c r="C21" s="8" t="s">
        <v>489</v>
      </c>
      <c r="D21" s="8" t="s">
        <v>502</v>
      </c>
      <c r="E21" s="8" t="s">
        <v>523</v>
      </c>
      <c r="F21" s="8" t="s">
        <v>466</v>
      </c>
      <c r="G21" s="8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45">
        <v>16</v>
      </c>
      <c r="B22" s="62" t="s">
        <v>618</v>
      </c>
      <c r="C22" s="8" t="s">
        <v>489</v>
      </c>
      <c r="D22" s="8" t="s">
        <v>511</v>
      </c>
      <c r="E22" s="8" t="s">
        <v>524</v>
      </c>
      <c r="F22" s="8" t="s">
        <v>466</v>
      </c>
      <c r="G22" s="8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45">
        <v>17</v>
      </c>
      <c r="B23" s="62" t="s">
        <v>619</v>
      </c>
      <c r="C23" s="8" t="s">
        <v>490</v>
      </c>
      <c r="D23" s="8" t="s">
        <v>503</v>
      </c>
      <c r="E23" s="8" t="s">
        <v>525</v>
      </c>
      <c r="F23" s="8" t="s">
        <v>466</v>
      </c>
      <c r="G23" s="8" t="s">
        <v>467</v>
      </c>
      <c r="H23" s="2" t="str">
        <f t="shared" si="0"/>
        <v>('17','MenuController','menu','메뉴 목록','SYSTEM',NOW()),</v>
      </c>
    </row>
    <row r="24" spans="1:8" x14ac:dyDescent="0.35">
      <c r="A24" s="45">
        <v>18</v>
      </c>
      <c r="B24" s="62" t="s">
        <v>620</v>
      </c>
      <c r="C24" s="8" t="s">
        <v>490</v>
      </c>
      <c r="D24" s="8" t="s">
        <v>493</v>
      </c>
      <c r="E24" s="8" t="s">
        <v>526</v>
      </c>
      <c r="F24" s="8" t="s">
        <v>466</v>
      </c>
      <c r="G24" s="8" t="s">
        <v>467</v>
      </c>
      <c r="H24" s="2" t="str">
        <f t="shared" si="0"/>
        <v>('18','MenuController','save','메뉴 등록','SYSTEM',NOW()),</v>
      </c>
    </row>
    <row r="25" spans="1:8" x14ac:dyDescent="0.35">
      <c r="A25" s="45">
        <v>19</v>
      </c>
      <c r="B25" s="62" t="s">
        <v>621</v>
      </c>
      <c r="C25" s="8" t="s">
        <v>490</v>
      </c>
      <c r="D25" s="8" t="s">
        <v>494</v>
      </c>
      <c r="E25" s="8" t="s">
        <v>527</v>
      </c>
      <c r="F25" s="8" t="s">
        <v>466</v>
      </c>
      <c r="G25" s="8" t="s">
        <v>467</v>
      </c>
      <c r="H25" s="2" t="str">
        <f t="shared" si="0"/>
        <v>('19','MenuController','delete','메뉴 삭제','SYSTEM',NOW()),</v>
      </c>
    </row>
    <row r="26" spans="1:8" x14ac:dyDescent="0.35">
      <c r="A26" s="45">
        <v>20</v>
      </c>
      <c r="B26" s="62" t="s">
        <v>622</v>
      </c>
      <c r="C26" s="8" t="s">
        <v>490</v>
      </c>
      <c r="D26" s="8" t="s">
        <v>512</v>
      </c>
      <c r="E26" s="8" t="s">
        <v>528</v>
      </c>
      <c r="F26" s="8" t="s">
        <v>466</v>
      </c>
      <c r="G26" s="8" t="s">
        <v>467</v>
      </c>
      <c r="H26" s="2" t="str">
        <f t="shared" si="0"/>
        <v>('20','MenuController','menuPopup','메뉴 검색','SYSTEM',NOW()),</v>
      </c>
    </row>
    <row r="27" spans="1:8" x14ac:dyDescent="0.35">
      <c r="A27" s="45">
        <v>21</v>
      </c>
      <c r="B27" s="62" t="s">
        <v>623</v>
      </c>
      <c r="C27" s="8" t="s">
        <v>491</v>
      </c>
      <c r="D27" s="8" t="s">
        <v>503</v>
      </c>
      <c r="E27" s="8" t="s">
        <v>529</v>
      </c>
      <c r="F27" s="8" t="s">
        <v>466</v>
      </c>
      <c r="G27" s="8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45">
        <v>22</v>
      </c>
      <c r="B28" s="62" t="s">
        <v>624</v>
      </c>
      <c r="C28" s="8" t="s">
        <v>491</v>
      </c>
      <c r="D28" s="8" t="s">
        <v>504</v>
      </c>
      <c r="E28" s="8" t="s">
        <v>529</v>
      </c>
      <c r="F28" s="8" t="s">
        <v>466</v>
      </c>
      <c r="G28" s="8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45">
        <v>23</v>
      </c>
      <c r="B29" s="62" t="s">
        <v>625</v>
      </c>
      <c r="C29" s="8" t="s">
        <v>492</v>
      </c>
      <c r="D29" s="8" t="s">
        <v>496</v>
      </c>
      <c r="E29" s="8" t="s">
        <v>498</v>
      </c>
      <c r="F29" s="8" t="s">
        <v>466</v>
      </c>
      <c r="G29" s="8" t="s">
        <v>467</v>
      </c>
      <c r="H29" s="2" t="str">
        <f t="shared" si="0"/>
        <v>('23','RoleController','list','권한 목록','SYSTEM',NOW()),</v>
      </c>
    </row>
    <row r="30" spans="1:8" x14ac:dyDescent="0.35">
      <c r="A30" s="45">
        <v>24</v>
      </c>
      <c r="B30" s="62" t="s">
        <v>626</v>
      </c>
      <c r="C30" s="8" t="s">
        <v>492</v>
      </c>
      <c r="D30" s="8" t="s">
        <v>497</v>
      </c>
      <c r="E30" s="8" t="s">
        <v>499</v>
      </c>
      <c r="F30" s="8" t="s">
        <v>466</v>
      </c>
      <c r="G30" s="8" t="s">
        <v>467</v>
      </c>
      <c r="H30" s="2" t="str">
        <f t="shared" si="0"/>
        <v>('24','RoleController','insert','권한 등록','SYSTEM',NOW()),</v>
      </c>
    </row>
    <row r="31" spans="1:8" x14ac:dyDescent="0.35">
      <c r="A31" s="45">
        <v>25</v>
      </c>
      <c r="B31" s="62" t="s">
        <v>627</v>
      </c>
      <c r="C31" s="8" t="s">
        <v>492</v>
      </c>
      <c r="D31" s="8" t="s">
        <v>494</v>
      </c>
      <c r="E31" s="8" t="s">
        <v>500</v>
      </c>
      <c r="F31" s="8" t="s">
        <v>466</v>
      </c>
      <c r="G31" s="8" t="s">
        <v>467</v>
      </c>
      <c r="H31" s="2" t="str">
        <f t="shared" si="0"/>
        <v>('25','RoleController','delete','권한 삭제','SYSTEM',NOW()),</v>
      </c>
    </row>
    <row r="32" spans="1:8" x14ac:dyDescent="0.35">
      <c r="A32" s="45">
        <v>26</v>
      </c>
      <c r="B32" s="62" t="s">
        <v>628</v>
      </c>
      <c r="C32" s="8" t="s">
        <v>492</v>
      </c>
      <c r="D32" s="8" t="s">
        <v>495</v>
      </c>
      <c r="E32" s="8" t="s">
        <v>501</v>
      </c>
      <c r="F32" s="8" t="s">
        <v>466</v>
      </c>
      <c r="G32" s="8" t="s">
        <v>467</v>
      </c>
      <c r="H32" s="2" t="str">
        <f t="shared" si="0"/>
        <v>('26','RoleController','select','권한 상세','SYSTEM',NOW()),</v>
      </c>
    </row>
    <row r="33" spans="1:8" x14ac:dyDescent="0.35">
      <c r="A33" s="45">
        <v>27</v>
      </c>
      <c r="B33" s="62" t="s">
        <v>629</v>
      </c>
      <c r="C33" s="17" t="s">
        <v>488</v>
      </c>
      <c r="D33" s="17" t="s">
        <v>792</v>
      </c>
      <c r="E33" s="17" t="s">
        <v>793</v>
      </c>
      <c r="F33" s="8" t="s">
        <v>271</v>
      </c>
      <c r="G33" s="8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45">
        <v>28</v>
      </c>
      <c r="B34" s="62" t="s">
        <v>630</v>
      </c>
      <c r="C34" s="17" t="s">
        <v>488</v>
      </c>
      <c r="D34" s="2" t="s">
        <v>790</v>
      </c>
      <c r="E34" s="17" t="s">
        <v>791</v>
      </c>
      <c r="F34" s="8" t="s">
        <v>271</v>
      </c>
      <c r="G34" s="8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45">
        <v>29</v>
      </c>
      <c r="B35" s="62" t="s">
        <v>631</v>
      </c>
      <c r="C35" s="2" t="s">
        <v>794</v>
      </c>
      <c r="D35" s="2" t="s">
        <v>797</v>
      </c>
      <c r="E35" s="17" t="s">
        <v>801</v>
      </c>
      <c r="F35" s="8" t="s">
        <v>271</v>
      </c>
      <c r="G35" s="8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45">
        <v>30</v>
      </c>
      <c r="B36" s="62" t="s">
        <v>639</v>
      </c>
      <c r="C36" s="2" t="s">
        <v>794</v>
      </c>
      <c r="D36" s="2" t="s">
        <v>798</v>
      </c>
      <c r="E36" s="17" t="s">
        <v>802</v>
      </c>
      <c r="F36" s="8" t="s">
        <v>271</v>
      </c>
      <c r="G36" s="8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45">
        <v>31</v>
      </c>
      <c r="B37" s="62" t="s">
        <v>640</v>
      </c>
      <c r="C37" s="2" t="s">
        <v>795</v>
      </c>
      <c r="D37" s="2" t="s">
        <v>799</v>
      </c>
      <c r="E37" s="17" t="s">
        <v>803</v>
      </c>
      <c r="F37" s="8" t="s">
        <v>271</v>
      </c>
      <c r="G37" s="8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45">
        <v>32</v>
      </c>
      <c r="B38" s="62" t="s">
        <v>641</v>
      </c>
      <c r="C38" s="2" t="s">
        <v>796</v>
      </c>
      <c r="D38" s="2" t="s">
        <v>800</v>
      </c>
      <c r="E38" s="17" t="s">
        <v>804</v>
      </c>
      <c r="F38" s="8" t="s">
        <v>271</v>
      </c>
      <c r="G38" s="8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59">
        <v>33</v>
      </c>
      <c r="B39" s="62" t="s">
        <v>642</v>
      </c>
      <c r="C39" s="2" t="s">
        <v>794</v>
      </c>
      <c r="D39" s="2" t="s">
        <v>805</v>
      </c>
      <c r="E39" s="17" t="s">
        <v>806</v>
      </c>
      <c r="F39" s="8" t="s">
        <v>271</v>
      </c>
      <c r="G39" s="8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45">
        <v>34</v>
      </c>
      <c r="B40" s="62" t="s">
        <v>643</v>
      </c>
      <c r="C40" s="2" t="s">
        <v>809</v>
      </c>
      <c r="D40" s="2" t="s">
        <v>807</v>
      </c>
      <c r="E40" s="17" t="s">
        <v>838</v>
      </c>
      <c r="F40" s="8" t="s">
        <v>271</v>
      </c>
      <c r="G40" s="8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59">
        <v>35</v>
      </c>
      <c r="B41" s="62" t="s">
        <v>716</v>
      </c>
      <c r="C41" s="2" t="s">
        <v>809</v>
      </c>
      <c r="D41" s="2" t="s">
        <v>808</v>
      </c>
      <c r="E41" s="17" t="s">
        <v>810</v>
      </c>
      <c r="F41" s="8" t="s">
        <v>271</v>
      </c>
      <c r="G41" s="8" t="s">
        <v>159</v>
      </c>
      <c r="H41" s="2" t="str">
        <f t="shared" si="0"/>
        <v>('35','AnalysisController','channelDetail','채널별 모니터링 상세보기','SYSTEM',NOW()),</v>
      </c>
    </row>
    <row r="42" spans="1:8" s="37" customFormat="1" x14ac:dyDescent="0.35">
      <c r="A42" s="45">
        <v>36</v>
      </c>
      <c r="B42" s="62" t="s">
        <v>644</v>
      </c>
      <c r="C42" s="2" t="s">
        <v>794</v>
      </c>
      <c r="D42" s="2" t="s">
        <v>811</v>
      </c>
      <c r="E42" s="17" t="s">
        <v>836</v>
      </c>
      <c r="F42" s="8" t="s">
        <v>271</v>
      </c>
      <c r="G42" s="8" t="s">
        <v>159</v>
      </c>
      <c r="H42" s="2" t="str">
        <f t="shared" si="0"/>
        <v>('36','ProjectController','getVoiceBot','음성봇 관리 조회','SYSTEM',NOW()),</v>
      </c>
    </row>
    <row r="43" spans="1:8" s="37" customFormat="1" x14ac:dyDescent="0.35">
      <c r="A43" s="59">
        <v>37</v>
      </c>
      <c r="B43" s="62" t="s">
        <v>717</v>
      </c>
      <c r="C43" s="2" t="s">
        <v>794</v>
      </c>
      <c r="D43" s="2" t="s">
        <v>812</v>
      </c>
      <c r="E43" s="17" t="s">
        <v>837</v>
      </c>
      <c r="F43" s="8" t="s">
        <v>271</v>
      </c>
      <c r="G43" s="8" t="s">
        <v>159</v>
      </c>
      <c r="H43" s="2" t="str">
        <f t="shared" si="0"/>
        <v>('37','ProjectController','getImage','이미지 관리 조회','SYSTEM',NOW()),</v>
      </c>
    </row>
    <row r="44" spans="1:8" s="37" customFormat="1" x14ac:dyDescent="0.35">
      <c r="A44" s="45">
        <v>38</v>
      </c>
      <c r="B44" s="62" t="s">
        <v>839</v>
      </c>
      <c r="C44" s="2" t="s">
        <v>794</v>
      </c>
      <c r="D44" s="2" t="s">
        <v>813</v>
      </c>
      <c r="E44" s="17" t="s">
        <v>835</v>
      </c>
      <c r="F44" s="8" t="s">
        <v>271</v>
      </c>
      <c r="G44" s="8" t="s">
        <v>159</v>
      </c>
      <c r="H44" s="2" t="str">
        <f t="shared" si="0"/>
        <v>('38','ProjectController','getCampaign','캠페인 관리 조회','SYSTEM',NOW()),</v>
      </c>
    </row>
    <row r="45" spans="1:8" s="37" customFormat="1" x14ac:dyDescent="0.35">
      <c r="A45" s="59">
        <v>39</v>
      </c>
      <c r="B45" s="62" t="s">
        <v>840</v>
      </c>
      <c r="C45" s="2" t="s">
        <v>796</v>
      </c>
      <c r="D45" s="2" t="s">
        <v>814</v>
      </c>
      <c r="E45" s="17" t="s">
        <v>834</v>
      </c>
      <c r="F45" s="8" t="s">
        <v>271</v>
      </c>
      <c r="G45" s="8" t="s">
        <v>159</v>
      </c>
      <c r="H45" s="2" t="str">
        <f t="shared" si="0"/>
        <v>('39','ServiceController','getConversationTkr','대화 트래킹 조회','SYSTEM',NOW()),</v>
      </c>
    </row>
    <row r="46" spans="1:8" s="37" customFormat="1" x14ac:dyDescent="0.35">
      <c r="A46" s="45">
        <v>40</v>
      </c>
      <c r="B46" s="62" t="s">
        <v>841</v>
      </c>
      <c r="C46" s="2" t="s">
        <v>796</v>
      </c>
      <c r="D46" s="2" t="s">
        <v>815</v>
      </c>
      <c r="E46" s="17" t="s">
        <v>833</v>
      </c>
      <c r="F46" s="8" t="s">
        <v>271</v>
      </c>
      <c r="G46" s="8" t="s">
        <v>159</v>
      </c>
      <c r="H46" s="2" t="str">
        <f t="shared" si="0"/>
        <v>('40','ServiceController','getVoiceBotLearning','음성봇 학습관리 조회','SYSTEM',NOW()),</v>
      </c>
    </row>
    <row r="47" spans="1:8" s="37" customFormat="1" x14ac:dyDescent="0.35">
      <c r="A47" s="59">
        <v>41</v>
      </c>
      <c r="B47" s="62" t="s">
        <v>842</v>
      </c>
      <c r="C47" s="2" t="s">
        <v>796</v>
      </c>
      <c r="D47" s="2" t="s">
        <v>816</v>
      </c>
      <c r="E47" s="17" t="s">
        <v>832</v>
      </c>
      <c r="F47" s="8" t="s">
        <v>271</v>
      </c>
      <c r="G47" s="8" t="s">
        <v>159</v>
      </c>
      <c r="H47" s="2" t="str">
        <f t="shared" si="0"/>
        <v>('41','ServiceController','getEvaluation','평가셋 관리 조회','SYSTEM',NOW()),</v>
      </c>
    </row>
    <row r="48" spans="1:8" s="37" customFormat="1" x14ac:dyDescent="0.35">
      <c r="A48" s="45">
        <v>42</v>
      </c>
      <c r="B48" s="62" t="s">
        <v>843</v>
      </c>
      <c r="C48" s="2" t="s">
        <v>796</v>
      </c>
      <c r="D48" s="2" t="s">
        <v>817</v>
      </c>
      <c r="E48" s="17" t="s">
        <v>831</v>
      </c>
      <c r="F48" s="8" t="s">
        <v>271</v>
      </c>
      <c r="G48" s="8" t="s">
        <v>159</v>
      </c>
      <c r="H48" s="2" t="str">
        <f t="shared" si="0"/>
        <v>('42','ServiceController','getVoceBotIngressCtr','음성봇 인입제어 조회','SYSTEM',NOW()),</v>
      </c>
    </row>
    <row r="49" spans="1:13" s="37" customFormat="1" x14ac:dyDescent="0.35">
      <c r="A49" s="59">
        <v>43</v>
      </c>
      <c r="B49" s="62" t="s">
        <v>844</v>
      </c>
      <c r="C49" s="2" t="s">
        <v>809</v>
      </c>
      <c r="D49" s="2" t="s">
        <v>818</v>
      </c>
      <c r="E49" s="17" t="s">
        <v>825</v>
      </c>
      <c r="F49" s="8" t="s">
        <v>271</v>
      </c>
      <c r="G49" s="8" t="s">
        <v>159</v>
      </c>
      <c r="H49" s="2" t="str">
        <f t="shared" si="0"/>
        <v>('43','AnalysisController','getMonitoring','모니터링 조회','SYSTEM',NOW()),</v>
      </c>
    </row>
    <row r="50" spans="1:13" s="37" customFormat="1" x14ac:dyDescent="0.35">
      <c r="A50" s="45">
        <v>44</v>
      </c>
      <c r="B50" s="62" t="s">
        <v>845</v>
      </c>
      <c r="C50" s="2" t="s">
        <v>809</v>
      </c>
      <c r="D50" s="2" t="s">
        <v>819</v>
      </c>
      <c r="E50" s="17" t="s">
        <v>830</v>
      </c>
      <c r="F50" s="8" t="s">
        <v>271</v>
      </c>
      <c r="G50" s="8" t="s">
        <v>159</v>
      </c>
      <c r="H50" s="2" t="str">
        <f t="shared" si="0"/>
        <v>('44','AnalysisController','summary','분석 요약 조회','SYSTEM',NOW()),</v>
      </c>
    </row>
    <row r="51" spans="1:13" s="37" customFormat="1" x14ac:dyDescent="0.35">
      <c r="A51" s="59">
        <v>45</v>
      </c>
      <c r="B51" s="62" t="s">
        <v>846</v>
      </c>
      <c r="C51" s="2" t="s">
        <v>824</v>
      </c>
      <c r="D51" s="2" t="s">
        <v>820</v>
      </c>
      <c r="E51" s="17" t="s">
        <v>828</v>
      </c>
      <c r="F51" s="8" t="s">
        <v>271</v>
      </c>
      <c r="G51" s="8" t="s">
        <v>159</v>
      </c>
      <c r="H51" s="2" t="str">
        <f t="shared" si="0"/>
        <v>('45','StatisticsController','getStatistics','대시보드 조회','SYSTEM',NOW()),</v>
      </c>
    </row>
    <row r="52" spans="1:13" s="37" customFormat="1" x14ac:dyDescent="0.35">
      <c r="A52" s="45">
        <v>46</v>
      </c>
      <c r="B52" s="62" t="s">
        <v>847</v>
      </c>
      <c r="C52" s="2" t="s">
        <v>824</v>
      </c>
      <c r="D52" s="2" t="s">
        <v>821</v>
      </c>
      <c r="E52" s="17" t="s">
        <v>829</v>
      </c>
      <c r="F52" s="8" t="s">
        <v>271</v>
      </c>
      <c r="G52" s="8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59">
        <v>47</v>
      </c>
      <c r="B53" s="62" t="s">
        <v>848</v>
      </c>
      <c r="C53" s="2" t="s">
        <v>824</v>
      </c>
      <c r="D53" s="2" t="s">
        <v>822</v>
      </c>
      <c r="E53" s="2" t="s">
        <v>827</v>
      </c>
      <c r="F53" s="8" t="s">
        <v>271</v>
      </c>
      <c r="G53" s="8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45">
        <v>48</v>
      </c>
      <c r="B54" s="62" t="s">
        <v>849</v>
      </c>
      <c r="C54" s="2" t="s">
        <v>824</v>
      </c>
      <c r="D54" s="2" t="s">
        <v>823</v>
      </c>
      <c r="E54" s="2" t="s">
        <v>826</v>
      </c>
      <c r="F54" s="8" t="s">
        <v>271</v>
      </c>
      <c r="G54" s="8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13" t="str">
        <f>VLOOKUP(C58,table!B:D,3,FALSE)</f>
        <v>공통</v>
      </c>
      <c r="B58" s="113"/>
      <c r="C58" s="110" t="s">
        <v>160</v>
      </c>
      <c r="D58" s="110"/>
      <c r="E58" s="110"/>
      <c r="F58" s="110"/>
      <c r="G58" s="110"/>
      <c r="H58" s="110"/>
      <c r="I58" s="110"/>
      <c r="J58" s="110"/>
      <c r="K58" s="110"/>
      <c r="L58" s="113" t="s">
        <v>156</v>
      </c>
      <c r="M58"/>
    </row>
    <row r="59" spans="1:13" x14ac:dyDescent="0.35">
      <c r="A59" s="113"/>
      <c r="B59" s="113"/>
      <c r="C59" s="110" t="str">
        <f>VLOOKUP(C58,table!B:D,2,FALSE)</f>
        <v>T_CODE</v>
      </c>
      <c r="D59" s="110"/>
      <c r="E59" s="110"/>
      <c r="F59" s="110"/>
      <c r="G59" s="110"/>
      <c r="H59" s="110"/>
      <c r="I59" s="110"/>
      <c r="J59" s="110"/>
      <c r="K59" s="110"/>
      <c r="L59" s="113"/>
      <c r="M59"/>
    </row>
    <row r="60" spans="1:13" x14ac:dyDescent="0.35">
      <c r="A60" s="113" t="s">
        <v>157</v>
      </c>
      <c r="B60" s="7" t="s">
        <v>53</v>
      </c>
      <c r="C60" s="7" t="s">
        <v>103</v>
      </c>
      <c r="D60" s="7" t="s">
        <v>105</v>
      </c>
      <c r="E60" s="7" t="s">
        <v>107</v>
      </c>
      <c r="F60" s="7" t="s">
        <v>94</v>
      </c>
      <c r="G60" s="7" t="s">
        <v>75</v>
      </c>
      <c r="H60" s="7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13"/>
      <c r="B61" s="7" t="s">
        <v>54</v>
      </c>
      <c r="C61" s="7" t="s">
        <v>104</v>
      </c>
      <c r="D61" s="7" t="s">
        <v>106</v>
      </c>
      <c r="E61" s="7" t="s">
        <v>108</v>
      </c>
      <c r="F61" s="7" t="s">
        <v>95</v>
      </c>
      <c r="G61" s="7" t="s">
        <v>76</v>
      </c>
      <c r="H61" s="7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5">
        <v>1</v>
      </c>
      <c r="B62" s="33" t="s">
        <v>54</v>
      </c>
      <c r="C62" s="8" t="s">
        <v>549</v>
      </c>
      <c r="D62" s="8" t="s">
        <v>551</v>
      </c>
      <c r="E62" s="8"/>
      <c r="F62" s="8"/>
      <c r="G62" s="8" t="s">
        <v>29</v>
      </c>
      <c r="H62" s="8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5">
        <v>2</v>
      </c>
      <c r="B63" s="8" t="s">
        <v>549</v>
      </c>
      <c r="C63" s="8" t="s">
        <v>550</v>
      </c>
      <c r="D63" s="8" t="s">
        <v>850</v>
      </c>
      <c r="E63" s="8" t="s">
        <v>552</v>
      </c>
      <c r="F63" s="8"/>
      <c r="G63" s="8" t="s">
        <v>29</v>
      </c>
      <c r="H63" s="8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5">
        <v>3</v>
      </c>
      <c r="B64" s="33" t="s">
        <v>870</v>
      </c>
      <c r="C64" s="8" t="s">
        <v>553</v>
      </c>
      <c r="D64" s="8" t="s">
        <v>554</v>
      </c>
      <c r="E64" s="8"/>
      <c r="F64" s="8"/>
      <c r="G64" s="8" t="s">
        <v>29</v>
      </c>
      <c r="H64" s="8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5">
        <v>4</v>
      </c>
      <c r="B65" s="8" t="s">
        <v>553</v>
      </c>
      <c r="C65" s="8" t="s">
        <v>558</v>
      </c>
      <c r="D65" s="8" t="s">
        <v>555</v>
      </c>
      <c r="E65" s="8"/>
      <c r="F65" s="8"/>
      <c r="G65" s="8" t="s">
        <v>29</v>
      </c>
      <c r="H65" s="8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5">
        <v>5</v>
      </c>
      <c r="B66" s="8" t="s">
        <v>553</v>
      </c>
      <c r="C66" s="8" t="s">
        <v>557</v>
      </c>
      <c r="D66" s="8" t="s">
        <v>556</v>
      </c>
      <c r="E66" s="8"/>
      <c r="F66" s="8"/>
      <c r="G66" s="8" t="s">
        <v>29</v>
      </c>
      <c r="H66" s="8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7" customFormat="1" ht="17.399999999999999" x14ac:dyDescent="0.35">
      <c r="A67" s="45">
        <v>6</v>
      </c>
      <c r="B67" s="33" t="s">
        <v>870</v>
      </c>
      <c r="C67" s="8" t="s">
        <v>851</v>
      </c>
      <c r="D67" s="8" t="s">
        <v>871</v>
      </c>
      <c r="E67" s="8" t="s">
        <v>871</v>
      </c>
      <c r="F67" s="8"/>
      <c r="G67" s="8" t="s">
        <v>29</v>
      </c>
      <c r="H67" s="8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7" customFormat="1" x14ac:dyDescent="0.35">
      <c r="A68" s="45">
        <v>7</v>
      </c>
      <c r="B68" s="8" t="s">
        <v>851</v>
      </c>
      <c r="C68" s="8" t="s">
        <v>863</v>
      </c>
      <c r="D68" s="8" t="s">
        <v>864</v>
      </c>
      <c r="E68" s="8" t="s">
        <v>864</v>
      </c>
      <c r="F68" s="8" t="s">
        <v>865</v>
      </c>
      <c r="G68" s="8" t="s">
        <v>29</v>
      </c>
      <c r="H68" s="8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7" customFormat="1" x14ac:dyDescent="0.35">
      <c r="A69" s="45">
        <v>8</v>
      </c>
      <c r="B69" s="8" t="s">
        <v>851</v>
      </c>
      <c r="C69" s="8" t="s">
        <v>858</v>
      </c>
      <c r="D69" s="8" t="s">
        <v>859</v>
      </c>
      <c r="E69" s="8" t="s">
        <v>859</v>
      </c>
      <c r="F69" s="8" t="s">
        <v>860</v>
      </c>
      <c r="G69" s="8" t="s">
        <v>29</v>
      </c>
      <c r="H69" s="8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7" customFormat="1" x14ac:dyDescent="0.35">
      <c r="A70" s="45">
        <v>9</v>
      </c>
      <c r="B70" s="8" t="s">
        <v>851</v>
      </c>
      <c r="C70" s="8" t="s">
        <v>852</v>
      </c>
      <c r="D70" s="8" t="s">
        <v>853</v>
      </c>
      <c r="E70" s="8" t="s">
        <v>853</v>
      </c>
      <c r="F70" s="8" t="s">
        <v>193</v>
      </c>
      <c r="G70" s="8" t="s">
        <v>29</v>
      </c>
      <c r="H70" s="8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7" customFormat="1" x14ac:dyDescent="0.35">
      <c r="A71" s="45">
        <v>10</v>
      </c>
      <c r="B71" s="8" t="s">
        <v>851</v>
      </c>
      <c r="C71" s="8" t="s">
        <v>854</v>
      </c>
      <c r="D71" s="8" t="s">
        <v>855</v>
      </c>
      <c r="E71" s="8" t="s">
        <v>855</v>
      </c>
      <c r="F71" s="8" t="s">
        <v>194</v>
      </c>
      <c r="G71" s="8" t="s">
        <v>29</v>
      </c>
      <c r="H71" s="8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7" customFormat="1" x14ac:dyDescent="0.35">
      <c r="A72" s="45">
        <v>11</v>
      </c>
      <c r="B72" s="8" t="s">
        <v>851</v>
      </c>
      <c r="C72" s="8" t="s">
        <v>861</v>
      </c>
      <c r="D72" s="8" t="s">
        <v>862</v>
      </c>
      <c r="E72" s="8" t="s">
        <v>862</v>
      </c>
      <c r="F72" s="8" t="s">
        <v>195</v>
      </c>
      <c r="G72" s="8" t="s">
        <v>29</v>
      </c>
      <c r="H72" s="8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7" customFormat="1" x14ac:dyDescent="0.35">
      <c r="A73" s="45">
        <v>12</v>
      </c>
      <c r="B73" s="8" t="s">
        <v>851</v>
      </c>
      <c r="C73" s="8" t="s">
        <v>868</v>
      </c>
      <c r="D73" s="8" t="s">
        <v>869</v>
      </c>
      <c r="E73" s="8" t="s">
        <v>869</v>
      </c>
      <c r="F73" s="8" t="s">
        <v>196</v>
      </c>
      <c r="G73" s="8" t="s">
        <v>29</v>
      </c>
      <c r="H73" s="8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7" customFormat="1" x14ac:dyDescent="0.35">
      <c r="A74" s="45">
        <v>13</v>
      </c>
      <c r="B74" s="8" t="s">
        <v>851</v>
      </c>
      <c r="C74" s="8" t="s">
        <v>856</v>
      </c>
      <c r="D74" s="8" t="s">
        <v>857</v>
      </c>
      <c r="E74" s="8" t="s">
        <v>857</v>
      </c>
      <c r="F74" s="8" t="s">
        <v>197</v>
      </c>
      <c r="G74" s="8" t="s">
        <v>29</v>
      </c>
      <c r="H74" s="8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7" customFormat="1" x14ac:dyDescent="0.35">
      <c r="A75" s="45">
        <v>14</v>
      </c>
      <c r="B75" s="8" t="s">
        <v>851</v>
      </c>
      <c r="C75" s="8" t="s">
        <v>866</v>
      </c>
      <c r="D75" s="8" t="s">
        <v>867</v>
      </c>
      <c r="E75" s="8" t="s">
        <v>867</v>
      </c>
      <c r="F75" s="8" t="s">
        <v>198</v>
      </c>
      <c r="G75" s="8" t="s">
        <v>29</v>
      </c>
      <c r="H75" s="8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5">
        <v>15</v>
      </c>
      <c r="B76" s="35" t="s">
        <v>870</v>
      </c>
      <c r="C76" s="8" t="s">
        <v>559</v>
      </c>
      <c r="D76" s="8" t="s">
        <v>560</v>
      </c>
      <c r="E76" s="8"/>
      <c r="F76" s="8"/>
      <c r="G76" s="8" t="s">
        <v>29</v>
      </c>
      <c r="H76" s="8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5">
        <v>16</v>
      </c>
      <c r="B77" s="8" t="s">
        <v>559</v>
      </c>
      <c r="C77" s="8" t="s">
        <v>878</v>
      </c>
      <c r="D77" s="8" t="s">
        <v>879</v>
      </c>
      <c r="E77" s="8"/>
      <c r="F77" s="8" t="s">
        <v>294</v>
      </c>
      <c r="G77" s="8" t="s">
        <v>29</v>
      </c>
      <c r="H77" s="8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5">
        <v>17</v>
      </c>
      <c r="B78" s="8" t="s">
        <v>559</v>
      </c>
      <c r="C78" s="8" t="s">
        <v>562</v>
      </c>
      <c r="D78" s="8" t="s">
        <v>564</v>
      </c>
      <c r="E78" s="8"/>
      <c r="F78" s="8" t="s">
        <v>293</v>
      </c>
      <c r="G78" s="8" t="s">
        <v>29</v>
      </c>
      <c r="H78" s="8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5">
        <v>18</v>
      </c>
      <c r="B79" s="8" t="s">
        <v>559</v>
      </c>
      <c r="C79" s="8" t="s">
        <v>561</v>
      </c>
      <c r="D79" s="8" t="s">
        <v>563</v>
      </c>
      <c r="E79" s="8"/>
      <c r="F79" s="8" t="s">
        <v>295</v>
      </c>
      <c r="G79" s="8" t="s">
        <v>29</v>
      </c>
      <c r="H79" s="8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7" customFormat="1" x14ac:dyDescent="0.35">
      <c r="A80" s="45">
        <v>19</v>
      </c>
      <c r="B80" s="8" t="s">
        <v>559</v>
      </c>
      <c r="C80" s="8" t="s">
        <v>880</v>
      </c>
      <c r="D80" s="8" t="s">
        <v>1104</v>
      </c>
      <c r="E80" s="8"/>
      <c r="F80" s="8" t="s">
        <v>921</v>
      </c>
      <c r="G80" s="8"/>
      <c r="H80" s="8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7" customFormat="1" ht="17.399999999999999" x14ac:dyDescent="0.35">
      <c r="A81" s="45">
        <v>20</v>
      </c>
      <c r="B81" s="35" t="s">
        <v>870</v>
      </c>
      <c r="C81" s="8" t="s">
        <v>872</v>
      </c>
      <c r="D81" s="8" t="s">
        <v>877</v>
      </c>
      <c r="E81" s="8" t="s">
        <v>877</v>
      </c>
      <c r="F81" s="8"/>
      <c r="G81" s="8" t="s">
        <v>29</v>
      </c>
      <c r="H81" s="8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7" customFormat="1" x14ac:dyDescent="0.35">
      <c r="A82" s="45">
        <v>21</v>
      </c>
      <c r="B82" s="8" t="s">
        <v>872</v>
      </c>
      <c r="C82" s="8" t="s">
        <v>29</v>
      </c>
      <c r="D82" s="8" t="s">
        <v>875</v>
      </c>
      <c r="E82" s="8" t="s">
        <v>876</v>
      </c>
      <c r="F82" s="8" t="s">
        <v>865</v>
      </c>
      <c r="G82" s="8" t="s">
        <v>29</v>
      </c>
      <c r="H82" s="8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7" customFormat="1" x14ac:dyDescent="0.35">
      <c r="A83" s="45">
        <v>22</v>
      </c>
      <c r="B83" s="8" t="s">
        <v>872</v>
      </c>
      <c r="C83" s="8" t="s">
        <v>30</v>
      </c>
      <c r="D83" s="8" t="s">
        <v>873</v>
      </c>
      <c r="E83" s="8" t="s">
        <v>874</v>
      </c>
      <c r="F83" s="8" t="s">
        <v>860</v>
      </c>
      <c r="G83" s="8" t="s">
        <v>29</v>
      </c>
      <c r="H83" s="8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5">
        <v>23</v>
      </c>
      <c r="B84" s="33" t="s">
        <v>54</v>
      </c>
      <c r="C84" s="8" t="s">
        <v>566</v>
      </c>
      <c r="D84" s="8" t="s">
        <v>567</v>
      </c>
      <c r="E84" s="8"/>
      <c r="F84" s="8"/>
      <c r="G84" s="8" t="s">
        <v>29</v>
      </c>
      <c r="H84" s="8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5">
        <v>24</v>
      </c>
      <c r="B85" s="8" t="s">
        <v>566</v>
      </c>
      <c r="C85" s="8" t="s">
        <v>568</v>
      </c>
      <c r="D85" s="8" t="s">
        <v>571</v>
      </c>
      <c r="E85" s="8"/>
      <c r="F85" s="8"/>
      <c r="G85" s="8" t="s">
        <v>29</v>
      </c>
      <c r="H85" s="8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5">
        <v>25</v>
      </c>
      <c r="B86" s="8" t="s">
        <v>566</v>
      </c>
      <c r="C86" s="8" t="s">
        <v>569</v>
      </c>
      <c r="D86" s="8" t="s">
        <v>572</v>
      </c>
      <c r="E86" s="8"/>
      <c r="F86" s="8"/>
      <c r="G86" s="8" t="s">
        <v>29</v>
      </c>
      <c r="H86" s="8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5">
        <v>26</v>
      </c>
      <c r="B87" s="8" t="s">
        <v>566</v>
      </c>
      <c r="C87" s="8" t="s">
        <v>570</v>
      </c>
      <c r="D87" s="8" t="s">
        <v>573</v>
      </c>
      <c r="E87" s="8"/>
      <c r="F87" s="8"/>
      <c r="G87" s="8" t="s">
        <v>29</v>
      </c>
      <c r="H87" s="8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5">
        <v>27</v>
      </c>
      <c r="B88" s="8" t="s">
        <v>566</v>
      </c>
      <c r="C88" s="8" t="s">
        <v>565</v>
      </c>
      <c r="D88" s="8" t="s">
        <v>574</v>
      </c>
      <c r="E88" s="8"/>
      <c r="F88" s="8"/>
      <c r="G88" s="8" t="s">
        <v>29</v>
      </c>
      <c r="H88" s="8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5">
        <v>28</v>
      </c>
      <c r="B89" s="8" t="s">
        <v>566</v>
      </c>
      <c r="C89" s="8" t="s">
        <v>544</v>
      </c>
      <c r="D89" s="8" t="s">
        <v>545</v>
      </c>
      <c r="E89" s="8"/>
      <c r="F89" s="8"/>
      <c r="G89" s="8" t="s">
        <v>29</v>
      </c>
      <c r="H89" s="8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7" customFormat="1" ht="17.399999999999999" x14ac:dyDescent="0.35">
      <c r="A90" s="45">
        <v>29</v>
      </c>
      <c r="B90" s="33" t="s">
        <v>54</v>
      </c>
      <c r="C90" s="8" t="s">
        <v>686</v>
      </c>
      <c r="D90" s="8" t="s">
        <v>689</v>
      </c>
      <c r="E90" s="8" t="s">
        <v>690</v>
      </c>
      <c r="F90" s="8"/>
      <c r="G90" s="8" t="s">
        <v>29</v>
      </c>
      <c r="H90" s="8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7" customFormat="1" x14ac:dyDescent="0.35">
      <c r="A91" s="45">
        <v>30</v>
      </c>
      <c r="B91" s="8" t="s">
        <v>686</v>
      </c>
      <c r="C91" s="8" t="s">
        <v>687</v>
      </c>
      <c r="D91" s="2">
        <v>180</v>
      </c>
      <c r="E91" s="17" t="s">
        <v>681</v>
      </c>
      <c r="F91" s="8"/>
      <c r="G91" s="8" t="s">
        <v>29</v>
      </c>
      <c r="H91" s="8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7" customFormat="1" x14ac:dyDescent="0.35">
      <c r="A92" s="45">
        <v>31</v>
      </c>
      <c r="B92" s="8" t="s">
        <v>686</v>
      </c>
      <c r="C92" s="8" t="s">
        <v>688</v>
      </c>
      <c r="D92" s="2">
        <v>10485760</v>
      </c>
      <c r="E92" s="17" t="s">
        <v>680</v>
      </c>
      <c r="F92" s="8"/>
      <c r="G92" s="8" t="s">
        <v>29</v>
      </c>
      <c r="H92" s="8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5">
        <v>32</v>
      </c>
      <c r="B93" s="33" t="s">
        <v>54</v>
      </c>
      <c r="C93" s="8" t="s">
        <v>575</v>
      </c>
      <c r="D93" s="8" t="s">
        <v>576</v>
      </c>
      <c r="E93" s="8"/>
      <c r="F93" s="8"/>
      <c r="G93" s="8" t="s">
        <v>29</v>
      </c>
      <c r="H93" s="8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5">
        <v>33</v>
      </c>
      <c r="B94" s="8" t="s">
        <v>575</v>
      </c>
      <c r="C94" s="8" t="s">
        <v>558</v>
      </c>
      <c r="D94" s="8" t="s">
        <v>577</v>
      </c>
      <c r="E94" s="8"/>
      <c r="F94" s="8"/>
      <c r="G94" s="8" t="s">
        <v>29</v>
      </c>
      <c r="H94" s="8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5">
        <v>34</v>
      </c>
      <c r="B95" s="8" t="s">
        <v>575</v>
      </c>
      <c r="C95" s="8" t="s">
        <v>557</v>
      </c>
      <c r="D95" s="8" t="s">
        <v>578</v>
      </c>
      <c r="E95" s="8"/>
      <c r="F95" s="8"/>
      <c r="G95" s="8" t="s">
        <v>29</v>
      </c>
      <c r="H95" s="8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7" customFormat="1" ht="17.399999999999999" x14ac:dyDescent="0.35">
      <c r="A96" s="45">
        <v>35</v>
      </c>
      <c r="B96" s="33" t="s">
        <v>54</v>
      </c>
      <c r="C96" s="8" t="s">
        <v>691</v>
      </c>
      <c r="D96" s="8" t="s">
        <v>692</v>
      </c>
      <c r="E96" s="8"/>
      <c r="F96" s="8"/>
      <c r="G96" s="8" t="s">
        <v>29</v>
      </c>
      <c r="H96" s="8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7" customFormat="1" x14ac:dyDescent="0.35">
      <c r="A97" s="45">
        <v>36</v>
      </c>
      <c r="B97" s="8" t="s">
        <v>691</v>
      </c>
      <c r="C97" s="8" t="s">
        <v>693</v>
      </c>
      <c r="D97" s="8" t="s">
        <v>697</v>
      </c>
      <c r="E97" s="8"/>
      <c r="F97" s="8"/>
      <c r="G97" s="8" t="s">
        <v>29</v>
      </c>
      <c r="H97" s="8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7" customFormat="1" x14ac:dyDescent="0.35">
      <c r="A98" s="45">
        <v>37</v>
      </c>
      <c r="B98" s="8" t="s">
        <v>691</v>
      </c>
      <c r="C98" s="8" t="s">
        <v>694</v>
      </c>
      <c r="D98" s="8" t="s">
        <v>698</v>
      </c>
      <c r="E98" s="8"/>
      <c r="F98" s="8"/>
      <c r="G98" s="8" t="s">
        <v>29</v>
      </c>
      <c r="H98" s="8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7" customFormat="1" x14ac:dyDescent="0.35">
      <c r="A99" s="45">
        <v>38</v>
      </c>
      <c r="B99" s="8" t="s">
        <v>691</v>
      </c>
      <c r="C99" s="8" t="s">
        <v>695</v>
      </c>
      <c r="D99" s="8" t="s">
        <v>699</v>
      </c>
      <c r="E99" s="8"/>
      <c r="F99" s="8"/>
      <c r="G99" s="8" t="s">
        <v>29</v>
      </c>
      <c r="H99" s="8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7" customFormat="1" x14ac:dyDescent="0.35">
      <c r="A100" s="45">
        <v>39</v>
      </c>
      <c r="B100" s="8" t="s">
        <v>691</v>
      </c>
      <c r="C100" s="8" t="s">
        <v>696</v>
      </c>
      <c r="D100" s="8" t="s">
        <v>700</v>
      </c>
      <c r="E100" s="8"/>
      <c r="F100" s="8"/>
      <c r="G100" s="8" t="s">
        <v>29</v>
      </c>
      <c r="H100" s="8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5">
        <v>40</v>
      </c>
      <c r="B101" s="33" t="s">
        <v>54</v>
      </c>
      <c r="C101" s="8" t="s">
        <v>579</v>
      </c>
      <c r="D101" s="8" t="s">
        <v>580</v>
      </c>
      <c r="E101" s="8"/>
      <c r="F101" s="8"/>
      <c r="G101" s="8" t="s">
        <v>29</v>
      </c>
      <c r="H101" s="8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5">
        <v>41</v>
      </c>
      <c r="B102" s="8" t="s">
        <v>881</v>
      </c>
      <c r="C102" s="8" t="s">
        <v>882</v>
      </c>
      <c r="D102" s="8" t="s">
        <v>883</v>
      </c>
      <c r="E102" s="8" t="s">
        <v>884</v>
      </c>
      <c r="F102" s="8"/>
      <c r="G102" s="8" t="s">
        <v>29</v>
      </c>
      <c r="H102" s="8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5">
        <v>42</v>
      </c>
      <c r="B103" s="8" t="s">
        <v>881</v>
      </c>
      <c r="C103" s="8" t="s">
        <v>885</v>
      </c>
      <c r="D103" s="8" t="s">
        <v>886</v>
      </c>
      <c r="E103" s="8" t="s">
        <v>887</v>
      </c>
      <c r="F103" s="8"/>
      <c r="G103" s="8" t="s">
        <v>29</v>
      </c>
      <c r="H103" s="8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5">
        <v>43</v>
      </c>
      <c r="B104" s="8" t="s">
        <v>881</v>
      </c>
      <c r="C104" s="8" t="s">
        <v>888</v>
      </c>
      <c r="D104" s="8" t="s">
        <v>889</v>
      </c>
      <c r="E104" s="8" t="s">
        <v>890</v>
      </c>
      <c r="F104" s="8"/>
      <c r="G104" s="8" t="s">
        <v>29</v>
      </c>
      <c r="H104" s="8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5">
        <v>44</v>
      </c>
      <c r="B105" s="8" t="s">
        <v>881</v>
      </c>
      <c r="C105" s="8" t="s">
        <v>891</v>
      </c>
      <c r="D105" s="8" t="s">
        <v>892</v>
      </c>
      <c r="E105" s="8" t="s">
        <v>893</v>
      </c>
      <c r="F105" s="8"/>
      <c r="G105" s="8" t="s">
        <v>29</v>
      </c>
      <c r="H105" s="8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5">
        <v>45</v>
      </c>
      <c r="B106" s="8" t="s">
        <v>881</v>
      </c>
      <c r="C106" s="8" t="s">
        <v>894</v>
      </c>
      <c r="D106" s="8" t="s">
        <v>895</v>
      </c>
      <c r="E106" s="8" t="s">
        <v>896</v>
      </c>
      <c r="F106" s="8"/>
      <c r="G106" s="8" t="s">
        <v>29</v>
      </c>
      <c r="H106" s="8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5">
        <v>46</v>
      </c>
      <c r="B107" s="8" t="s">
        <v>881</v>
      </c>
      <c r="C107" s="8" t="s">
        <v>897</v>
      </c>
      <c r="D107" s="8" t="s">
        <v>898</v>
      </c>
      <c r="E107" s="8" t="s">
        <v>899</v>
      </c>
      <c r="F107" s="8"/>
      <c r="G107" s="8" t="s">
        <v>29</v>
      </c>
      <c r="H107" s="8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5">
        <v>47</v>
      </c>
      <c r="B108" s="8" t="s">
        <v>881</v>
      </c>
      <c r="C108" s="8" t="s">
        <v>900</v>
      </c>
      <c r="D108" s="8" t="s">
        <v>901</v>
      </c>
      <c r="E108" s="8" t="s">
        <v>902</v>
      </c>
      <c r="F108" s="8"/>
      <c r="G108" s="8" t="s">
        <v>29</v>
      </c>
      <c r="H108" s="8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5">
        <v>48</v>
      </c>
      <c r="B109" s="8" t="s">
        <v>881</v>
      </c>
      <c r="C109" s="8" t="s">
        <v>903</v>
      </c>
      <c r="D109" s="8" t="s">
        <v>904</v>
      </c>
      <c r="E109" s="8" t="s">
        <v>905</v>
      </c>
      <c r="F109" s="8"/>
      <c r="G109" s="8" t="s">
        <v>29</v>
      </c>
      <c r="H109" s="8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5">
        <v>49</v>
      </c>
      <c r="B110" s="8" t="s">
        <v>881</v>
      </c>
      <c r="C110" s="8" t="s">
        <v>906</v>
      </c>
      <c r="D110" s="8" t="s">
        <v>907</v>
      </c>
      <c r="E110" s="8" t="s">
        <v>908</v>
      </c>
      <c r="F110" s="8"/>
      <c r="G110" s="8" t="s">
        <v>29</v>
      </c>
      <c r="H110" s="8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5">
        <v>50</v>
      </c>
      <c r="B111" s="8" t="s">
        <v>881</v>
      </c>
      <c r="C111" s="8" t="s">
        <v>909</v>
      </c>
      <c r="D111" s="8" t="s">
        <v>910</v>
      </c>
      <c r="E111" s="8" t="s">
        <v>911</v>
      </c>
      <c r="F111" s="8"/>
      <c r="G111" s="8" t="s">
        <v>29</v>
      </c>
      <c r="H111" s="8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7" customFormat="1" x14ac:dyDescent="0.35">
      <c r="A112" s="45">
        <v>51</v>
      </c>
      <c r="B112" s="11" t="s">
        <v>881</v>
      </c>
      <c r="C112" s="8" t="s">
        <v>912</v>
      </c>
      <c r="D112" s="8" t="s">
        <v>913</v>
      </c>
      <c r="E112" s="8" t="s">
        <v>914</v>
      </c>
      <c r="F112" s="8"/>
      <c r="G112" s="8" t="s">
        <v>29</v>
      </c>
      <c r="H112" s="8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7" customFormat="1" x14ac:dyDescent="0.35">
      <c r="A113" s="45">
        <v>52</v>
      </c>
      <c r="B113" s="11" t="s">
        <v>881</v>
      </c>
      <c r="C113" s="8" t="s">
        <v>915</v>
      </c>
      <c r="D113" s="8" t="s">
        <v>916</v>
      </c>
      <c r="E113" s="8" t="s">
        <v>917</v>
      </c>
      <c r="F113" s="8"/>
      <c r="G113" s="8" t="s">
        <v>29</v>
      </c>
      <c r="H113" s="8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7" customFormat="1" x14ac:dyDescent="0.35">
      <c r="A114" s="45">
        <v>53</v>
      </c>
      <c r="B114" s="11" t="s">
        <v>881</v>
      </c>
      <c r="C114" s="8" t="s">
        <v>918</v>
      </c>
      <c r="D114" s="8" t="s">
        <v>919</v>
      </c>
      <c r="E114" s="8" t="s">
        <v>920</v>
      </c>
      <c r="F114" s="8"/>
      <c r="G114" s="8" t="s">
        <v>29</v>
      </c>
      <c r="H114" s="8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5">
        <v>54</v>
      </c>
      <c r="B115" s="33" t="s">
        <v>54</v>
      </c>
      <c r="C115" s="8" t="s">
        <v>581</v>
      </c>
      <c r="D115" s="8" t="s">
        <v>582</v>
      </c>
      <c r="E115" s="8"/>
      <c r="F115" s="8"/>
      <c r="G115" s="8" t="s">
        <v>29</v>
      </c>
      <c r="H115" s="8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5">
        <v>55</v>
      </c>
      <c r="B116" s="8" t="s">
        <v>581</v>
      </c>
      <c r="C116" s="8" t="s">
        <v>584</v>
      </c>
      <c r="D116" s="8" t="s">
        <v>585</v>
      </c>
      <c r="E116" s="8"/>
      <c r="F116" s="8"/>
      <c r="G116" s="8" t="s">
        <v>29</v>
      </c>
      <c r="H116" s="8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5">
        <v>56</v>
      </c>
      <c r="B117" s="8" t="s">
        <v>581</v>
      </c>
      <c r="C117" s="8" t="s">
        <v>583</v>
      </c>
      <c r="D117" s="8" t="s">
        <v>582</v>
      </c>
      <c r="E117" s="8"/>
      <c r="F117" s="8"/>
      <c r="G117" s="8" t="s">
        <v>29</v>
      </c>
      <c r="H117" s="8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5">
        <v>57</v>
      </c>
      <c r="B118" s="33" t="s">
        <v>54</v>
      </c>
      <c r="C118" s="8" t="s">
        <v>586</v>
      </c>
      <c r="D118" s="8" t="s">
        <v>587</v>
      </c>
      <c r="E118" s="8"/>
      <c r="F118" s="8"/>
      <c r="G118" s="8" t="s">
        <v>29</v>
      </c>
      <c r="H118" s="8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5">
        <v>58</v>
      </c>
      <c r="B119" s="8" t="s">
        <v>586</v>
      </c>
      <c r="C119" s="8" t="s">
        <v>558</v>
      </c>
      <c r="D119" s="8" t="s">
        <v>588</v>
      </c>
      <c r="E119" s="8"/>
      <c r="F119" s="8"/>
      <c r="G119" s="8" t="s">
        <v>29</v>
      </c>
      <c r="H119" s="8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5">
        <v>59</v>
      </c>
      <c r="B120" s="8" t="s">
        <v>586</v>
      </c>
      <c r="C120" s="8" t="s">
        <v>557</v>
      </c>
      <c r="D120" s="8" t="s">
        <v>589</v>
      </c>
      <c r="E120" s="8"/>
      <c r="F120" s="8"/>
      <c r="G120" s="8" t="s">
        <v>29</v>
      </c>
      <c r="H120" s="8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7" customFormat="1" ht="17.399999999999999" x14ac:dyDescent="0.35">
      <c r="A121" s="45">
        <v>60</v>
      </c>
      <c r="B121" s="33" t="s">
        <v>54</v>
      </c>
      <c r="C121" s="8" t="s">
        <v>701</v>
      </c>
      <c r="D121" s="8" t="s">
        <v>702</v>
      </c>
      <c r="E121" s="8" t="s">
        <v>705</v>
      </c>
      <c r="F121" s="8"/>
      <c r="G121" s="8" t="s">
        <v>29</v>
      </c>
      <c r="H121" s="8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7" customFormat="1" x14ac:dyDescent="0.35">
      <c r="A122" s="45">
        <v>61</v>
      </c>
      <c r="B122" s="8" t="s">
        <v>701</v>
      </c>
      <c r="C122" s="8" t="s">
        <v>706</v>
      </c>
      <c r="D122" s="8" t="s">
        <v>703</v>
      </c>
      <c r="E122" s="8"/>
      <c r="F122" s="8"/>
      <c r="G122" s="8" t="s">
        <v>29</v>
      </c>
      <c r="H122" s="8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7" customFormat="1" x14ac:dyDescent="0.35">
      <c r="A123" s="45">
        <v>62</v>
      </c>
      <c r="B123" s="8" t="s">
        <v>701</v>
      </c>
      <c r="C123" s="8" t="s">
        <v>707</v>
      </c>
      <c r="D123" s="8" t="s">
        <v>704</v>
      </c>
      <c r="E123" s="8"/>
      <c r="F123" s="8"/>
      <c r="G123" s="8" t="s">
        <v>29</v>
      </c>
      <c r="H123" s="8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5">
        <v>63</v>
      </c>
      <c r="B124" s="33" t="s">
        <v>54</v>
      </c>
      <c r="C124" s="17" t="s">
        <v>590</v>
      </c>
      <c r="D124" s="17" t="s">
        <v>591</v>
      </c>
      <c r="E124" s="17"/>
      <c r="F124" s="8"/>
      <c r="G124" s="8" t="s">
        <v>29</v>
      </c>
      <c r="H124" s="8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5">
        <v>64</v>
      </c>
      <c r="B125" s="17" t="s">
        <v>590</v>
      </c>
      <c r="C125" s="8" t="s">
        <v>568</v>
      </c>
      <c r="D125" s="8" t="s">
        <v>571</v>
      </c>
      <c r="E125" s="17"/>
      <c r="F125" s="8"/>
      <c r="G125" s="8" t="s">
        <v>29</v>
      </c>
      <c r="H125" s="8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5">
        <v>65</v>
      </c>
      <c r="B126" s="17" t="s">
        <v>590</v>
      </c>
      <c r="C126" s="8" t="s">
        <v>569</v>
      </c>
      <c r="D126" s="8" t="s">
        <v>572</v>
      </c>
      <c r="E126" s="17"/>
      <c r="F126" s="8"/>
      <c r="G126" s="8" t="s">
        <v>29</v>
      </c>
      <c r="H126" s="8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5">
        <v>66</v>
      </c>
      <c r="B127" s="17" t="s">
        <v>590</v>
      </c>
      <c r="C127" s="8" t="s">
        <v>570</v>
      </c>
      <c r="D127" s="8" t="s">
        <v>573</v>
      </c>
      <c r="E127" s="17"/>
      <c r="F127" s="8"/>
      <c r="G127" s="8" t="s">
        <v>29</v>
      </c>
      <c r="H127" s="8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5">
        <v>67</v>
      </c>
      <c r="B128" s="17" t="s">
        <v>590</v>
      </c>
      <c r="C128" s="8" t="s">
        <v>565</v>
      </c>
      <c r="D128" s="8" t="s">
        <v>574</v>
      </c>
      <c r="E128" s="17"/>
      <c r="F128" s="8"/>
      <c r="G128" s="8" t="s">
        <v>29</v>
      </c>
      <c r="H128" s="8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5">
        <v>68</v>
      </c>
      <c r="B129" s="17" t="s">
        <v>590</v>
      </c>
      <c r="C129" s="8" t="s">
        <v>544</v>
      </c>
      <c r="D129" s="8" t="s">
        <v>545</v>
      </c>
      <c r="E129" s="17"/>
      <c r="F129" s="8"/>
      <c r="G129" s="8" t="s">
        <v>29</v>
      </c>
      <c r="H129" s="8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5">
        <v>69</v>
      </c>
      <c r="B130" s="33" t="s">
        <v>54</v>
      </c>
      <c r="C130" s="17" t="s">
        <v>592</v>
      </c>
      <c r="D130" s="17" t="s">
        <v>593</v>
      </c>
      <c r="E130" s="17"/>
      <c r="F130" s="8"/>
      <c r="G130" s="8" t="s">
        <v>29</v>
      </c>
      <c r="H130" s="8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5">
        <v>70</v>
      </c>
      <c r="B131" s="17" t="s">
        <v>592</v>
      </c>
      <c r="C131" s="17" t="s">
        <v>594</v>
      </c>
      <c r="D131" s="17" t="s">
        <v>598</v>
      </c>
      <c r="E131" s="17"/>
      <c r="F131" s="8"/>
      <c r="G131" s="8" t="s">
        <v>29</v>
      </c>
      <c r="H131" s="8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5">
        <v>71</v>
      </c>
      <c r="B132" s="17" t="s">
        <v>592</v>
      </c>
      <c r="C132" s="17" t="s">
        <v>595</v>
      </c>
      <c r="D132" s="17" t="s">
        <v>599</v>
      </c>
      <c r="E132" s="17"/>
      <c r="F132" s="8"/>
      <c r="G132" s="8" t="s">
        <v>29</v>
      </c>
      <c r="H132" s="8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5">
        <v>72</v>
      </c>
      <c r="B133" s="17" t="s">
        <v>592</v>
      </c>
      <c r="C133" s="17" t="s">
        <v>596</v>
      </c>
      <c r="D133" s="17" t="s">
        <v>597</v>
      </c>
      <c r="E133" s="17"/>
      <c r="F133" s="8"/>
      <c r="G133" s="8" t="s">
        <v>29</v>
      </c>
      <c r="H133" s="8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5">
        <v>73</v>
      </c>
      <c r="B134" s="33" t="s">
        <v>54</v>
      </c>
      <c r="C134" s="17" t="s">
        <v>600</v>
      </c>
      <c r="D134" s="17" t="s">
        <v>601</v>
      </c>
      <c r="E134" s="17"/>
      <c r="F134" s="8"/>
      <c r="G134" s="8" t="s">
        <v>29</v>
      </c>
      <c r="H134" s="8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5">
        <v>74</v>
      </c>
      <c r="B135" s="17" t="s">
        <v>600</v>
      </c>
      <c r="C135" s="17" t="s">
        <v>607</v>
      </c>
      <c r="D135" s="17" t="s">
        <v>611</v>
      </c>
      <c r="E135" s="17"/>
      <c r="F135" s="8"/>
      <c r="G135" s="8" t="s">
        <v>29</v>
      </c>
      <c r="H135" s="8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5">
        <v>75</v>
      </c>
      <c r="B136" s="17" t="s">
        <v>600</v>
      </c>
      <c r="C136" s="17" t="s">
        <v>606</v>
      </c>
      <c r="D136" s="17" t="s">
        <v>610</v>
      </c>
      <c r="E136" s="17"/>
      <c r="F136" s="8"/>
      <c r="G136" s="8" t="s">
        <v>29</v>
      </c>
      <c r="H136" s="8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5">
        <v>76</v>
      </c>
      <c r="B137" s="17" t="s">
        <v>600</v>
      </c>
      <c r="C137" s="17" t="s">
        <v>608</v>
      </c>
      <c r="D137" s="17" t="s">
        <v>609</v>
      </c>
      <c r="E137" s="17"/>
      <c r="F137" s="8"/>
      <c r="G137" s="8" t="s">
        <v>29</v>
      </c>
      <c r="H137" s="8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5">
        <v>77</v>
      </c>
      <c r="B138" s="35" t="s">
        <v>54</v>
      </c>
      <c r="C138" s="17" t="s">
        <v>602</v>
      </c>
      <c r="D138" s="17" t="s">
        <v>605</v>
      </c>
      <c r="E138" s="17"/>
      <c r="F138" s="8"/>
      <c r="G138" s="8" t="s">
        <v>29</v>
      </c>
      <c r="H138" s="8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5">
        <v>78</v>
      </c>
      <c r="B139" s="17" t="s">
        <v>602</v>
      </c>
      <c r="C139" s="8" t="s">
        <v>558</v>
      </c>
      <c r="D139" s="17" t="s">
        <v>604</v>
      </c>
      <c r="E139" s="17"/>
      <c r="F139" s="8"/>
      <c r="G139" s="8" t="s">
        <v>29</v>
      </c>
      <c r="H139" s="8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5">
        <v>79</v>
      </c>
      <c r="B140" s="17" t="s">
        <v>602</v>
      </c>
      <c r="C140" s="8" t="s">
        <v>557</v>
      </c>
      <c r="D140" s="17" t="s">
        <v>603</v>
      </c>
      <c r="E140" s="17"/>
      <c r="F140" s="8"/>
      <c r="G140" s="8" t="s">
        <v>29</v>
      </c>
      <c r="H140" s="8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7" customFormat="1" x14ac:dyDescent="0.35">
      <c r="A141" s="60"/>
      <c r="E141" s="16"/>
      <c r="F141" s="11"/>
      <c r="G141" s="11"/>
      <c r="H141" s="11"/>
      <c r="I141" s="11"/>
      <c r="J141" s="11"/>
    </row>
    <row r="142" spans="1:13" x14ac:dyDescent="0.35">
      <c r="E142" s="16"/>
      <c r="F142" s="11"/>
      <c r="G142" s="11"/>
      <c r="H142" s="11"/>
      <c r="I142" s="11"/>
      <c r="J142" s="11"/>
    </row>
    <row r="143" spans="1:13" x14ac:dyDescent="0.35">
      <c r="E143" s="16"/>
      <c r="F143" s="11"/>
      <c r="G143" s="11"/>
      <c r="H143" s="11"/>
      <c r="I143" s="11"/>
      <c r="J143" s="11"/>
    </row>
    <row r="144" spans="1:13" x14ac:dyDescent="0.35">
      <c r="A144" s="113" t="str">
        <f>VLOOKUP(C144,table!B:D,3,FALSE)</f>
        <v>공통</v>
      </c>
      <c r="B144" s="113"/>
      <c r="C144" s="110" t="s">
        <v>27</v>
      </c>
      <c r="D144" s="110"/>
      <c r="E144" s="110"/>
      <c r="F144" s="110"/>
      <c r="G144" s="110"/>
      <c r="H144" s="110"/>
      <c r="I144" s="110"/>
      <c r="J144" s="110"/>
      <c r="K144" s="113" t="s">
        <v>156</v>
      </c>
    </row>
    <row r="145" spans="1:11" x14ac:dyDescent="0.35">
      <c r="A145" s="113"/>
      <c r="B145" s="113"/>
      <c r="C145" s="110" t="str">
        <f>VLOOKUP(C144,table!B:D,2,FALSE)</f>
        <v>T_DEPT</v>
      </c>
      <c r="D145" s="110"/>
      <c r="E145" s="110"/>
      <c r="F145" s="110"/>
      <c r="G145" s="110"/>
      <c r="H145" s="110"/>
      <c r="I145" s="110"/>
      <c r="J145" s="110"/>
      <c r="K145" s="113"/>
    </row>
    <row r="146" spans="1:11" x14ac:dyDescent="0.35">
      <c r="A146" s="113" t="s">
        <v>157</v>
      </c>
      <c r="B146" s="7" t="s">
        <v>73</v>
      </c>
      <c r="C146" s="7" t="s">
        <v>71</v>
      </c>
      <c r="D146" s="7" t="s">
        <v>69</v>
      </c>
      <c r="E146" s="7" t="s">
        <v>75</v>
      </c>
      <c r="F146" s="7" t="s">
        <v>86</v>
      </c>
      <c r="G146" s="7" t="s">
        <v>57</v>
      </c>
      <c r="H146" s="7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13"/>
      <c r="B147" s="7" t="s">
        <v>74</v>
      </c>
      <c r="C147" s="7" t="s">
        <v>72</v>
      </c>
      <c r="D147" s="7" t="s">
        <v>70</v>
      </c>
      <c r="E147" s="7" t="s">
        <v>76</v>
      </c>
      <c r="F147" s="7" t="s">
        <v>87</v>
      </c>
      <c r="G147" s="7" t="s">
        <v>58</v>
      </c>
      <c r="H147" s="7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8" t="s">
        <v>934</v>
      </c>
      <c r="C148" s="8" t="s">
        <v>1104</v>
      </c>
      <c r="D148" s="8"/>
      <c r="E148" s="8" t="s">
        <v>29</v>
      </c>
      <c r="F148" s="8" t="s">
        <v>935</v>
      </c>
      <c r="G148" s="8" t="s">
        <v>936</v>
      </c>
      <c r="H148" s="8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8" t="s">
        <v>659</v>
      </c>
      <c r="C149" s="8" t="s">
        <v>937</v>
      </c>
      <c r="D149" s="8" t="s">
        <v>940</v>
      </c>
      <c r="E149" s="8" t="s">
        <v>29</v>
      </c>
      <c r="F149" s="8" t="s">
        <v>935</v>
      </c>
      <c r="G149" s="8" t="s">
        <v>936</v>
      </c>
      <c r="H149" s="8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7" customFormat="1" x14ac:dyDescent="0.35">
      <c r="A150" s="45">
        <v>3</v>
      </c>
      <c r="B150" s="8" t="s">
        <v>938</v>
      </c>
      <c r="C150" s="8" t="s">
        <v>939</v>
      </c>
      <c r="D150" s="8" t="s">
        <v>940</v>
      </c>
      <c r="E150" s="8" t="s">
        <v>29</v>
      </c>
      <c r="F150" s="8" t="s">
        <v>935</v>
      </c>
      <c r="G150" s="8" t="s">
        <v>936</v>
      </c>
      <c r="H150" s="8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7" customFormat="1" x14ac:dyDescent="0.35">
      <c r="A151" s="45">
        <v>4</v>
      </c>
      <c r="B151" s="8" t="s">
        <v>660</v>
      </c>
      <c r="C151" s="8" t="s">
        <v>941</v>
      </c>
      <c r="D151" s="8" t="s">
        <v>940</v>
      </c>
      <c r="E151" s="8" t="s">
        <v>29</v>
      </c>
      <c r="F151" s="8" t="s">
        <v>935</v>
      </c>
      <c r="G151" s="8" t="s">
        <v>936</v>
      </c>
      <c r="H151" s="8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7" customFormat="1" x14ac:dyDescent="0.35">
      <c r="A152" s="45">
        <v>5</v>
      </c>
      <c r="B152" s="8" t="s">
        <v>661</v>
      </c>
      <c r="C152" s="8" t="s">
        <v>942</v>
      </c>
      <c r="D152" s="8" t="s">
        <v>940</v>
      </c>
      <c r="E152" s="8" t="s">
        <v>29</v>
      </c>
      <c r="F152" s="8" t="s">
        <v>935</v>
      </c>
      <c r="G152" s="8" t="s">
        <v>936</v>
      </c>
      <c r="H152" s="8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7" customFormat="1" x14ac:dyDescent="0.35">
      <c r="A153" s="45">
        <v>6</v>
      </c>
      <c r="B153" s="8" t="s">
        <v>662</v>
      </c>
      <c r="C153" s="8" t="s">
        <v>943</v>
      </c>
      <c r="D153" s="8" t="s">
        <v>946</v>
      </c>
      <c r="E153" s="8" t="s">
        <v>29</v>
      </c>
      <c r="F153" s="8" t="s">
        <v>935</v>
      </c>
      <c r="G153" s="8" t="s">
        <v>936</v>
      </c>
      <c r="H153" s="8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7" customFormat="1" x14ac:dyDescent="0.35">
      <c r="A154" s="45">
        <v>7</v>
      </c>
      <c r="B154" s="8" t="s">
        <v>663</v>
      </c>
      <c r="C154" s="8" t="s">
        <v>944</v>
      </c>
      <c r="D154" s="8" t="s">
        <v>946</v>
      </c>
      <c r="E154" s="8" t="s">
        <v>29</v>
      </c>
      <c r="F154" s="8" t="s">
        <v>935</v>
      </c>
      <c r="G154" s="8" t="s">
        <v>936</v>
      </c>
      <c r="H154" s="8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7" customFormat="1" x14ac:dyDescent="0.35">
      <c r="A155" s="45">
        <v>8</v>
      </c>
      <c r="B155" s="8" t="s">
        <v>664</v>
      </c>
      <c r="C155" s="8" t="s">
        <v>945</v>
      </c>
      <c r="D155" s="8" t="s">
        <v>946</v>
      </c>
      <c r="E155" s="8" t="s">
        <v>29</v>
      </c>
      <c r="F155" s="8" t="s">
        <v>935</v>
      </c>
      <c r="G155" s="8" t="s">
        <v>936</v>
      </c>
      <c r="H155" s="8" t="s">
        <v>159</v>
      </c>
      <c r="I155" s="8" t="s">
        <v>271</v>
      </c>
      <c r="J155" s="8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7" customFormat="1" x14ac:dyDescent="0.35">
      <c r="A156" s="45">
        <v>9</v>
      </c>
      <c r="B156" s="8" t="s">
        <v>947</v>
      </c>
      <c r="C156" s="8" t="s">
        <v>948</v>
      </c>
      <c r="D156" s="8" t="s">
        <v>946</v>
      </c>
      <c r="E156" s="8" t="s">
        <v>29</v>
      </c>
      <c r="F156" s="8" t="s">
        <v>935</v>
      </c>
      <c r="G156" s="8" t="s">
        <v>936</v>
      </c>
      <c r="H156" s="8" t="s">
        <v>159</v>
      </c>
      <c r="I156" s="8" t="s">
        <v>271</v>
      </c>
      <c r="J156" s="8" t="s">
        <v>159</v>
      </c>
      <c r="K156" s="2" t="str">
        <f t="shared" si="4"/>
        <v>('D7','Data Engineering','S2','Y','C','SYSTEM',NOW(),'SYSTEM',NOW()),</v>
      </c>
    </row>
    <row r="157" spans="1:11" s="37" customFormat="1" x14ac:dyDescent="0.35">
      <c r="A157" s="45">
        <v>10</v>
      </c>
      <c r="B157" s="8" t="s">
        <v>949</v>
      </c>
      <c r="C157" s="8" t="s">
        <v>950</v>
      </c>
      <c r="D157" s="8" t="s">
        <v>946</v>
      </c>
      <c r="E157" s="8" t="s">
        <v>29</v>
      </c>
      <c r="F157" s="8" t="s">
        <v>935</v>
      </c>
      <c r="G157" s="8" t="s">
        <v>936</v>
      </c>
      <c r="H157" s="8" t="s">
        <v>159</v>
      </c>
      <c r="I157" s="8" t="s">
        <v>271</v>
      </c>
      <c r="J157" s="8" t="s">
        <v>159</v>
      </c>
      <c r="K157" s="2" t="str">
        <f t="shared" si="4"/>
        <v>('D8','Data Service P/F','S2','Y','C','SYSTEM',NOW(),'SYSTEM',NOW()),</v>
      </c>
    </row>
    <row r="158" spans="1:11" s="37" customFormat="1" x14ac:dyDescent="0.35">
      <c r="A158" s="45">
        <v>11</v>
      </c>
      <c r="B158" s="8" t="s">
        <v>951</v>
      </c>
      <c r="C158" s="8" t="s">
        <v>952</v>
      </c>
      <c r="D158" s="8" t="s">
        <v>946</v>
      </c>
      <c r="E158" s="8" t="s">
        <v>29</v>
      </c>
      <c r="F158" s="8" t="s">
        <v>935</v>
      </c>
      <c r="G158" s="8" t="s">
        <v>936</v>
      </c>
      <c r="H158" s="8" t="s">
        <v>159</v>
      </c>
      <c r="I158" s="8" t="s">
        <v>271</v>
      </c>
      <c r="J158" s="8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9"/>
      <c r="D159" s="9"/>
      <c r="E159" s="9"/>
    </row>
    <row r="160" spans="1:11" x14ac:dyDescent="0.35">
      <c r="B160" s="9"/>
      <c r="D160" s="9"/>
      <c r="E160" s="9"/>
    </row>
    <row r="161" spans="1:10" x14ac:dyDescent="0.35">
      <c r="B161" s="9"/>
      <c r="D161" s="9"/>
      <c r="E161" s="9"/>
    </row>
    <row r="162" spans="1:10" x14ac:dyDescent="0.35">
      <c r="A162" s="113" t="str">
        <f>VLOOKUP(C162,table!B:D,3,FALSE)</f>
        <v>공통</v>
      </c>
      <c r="B162" s="113"/>
      <c r="C162" s="110" t="s">
        <v>33</v>
      </c>
      <c r="D162" s="110"/>
      <c r="E162" s="110"/>
      <c r="F162" s="110"/>
      <c r="G162" s="110"/>
      <c r="H162" s="110"/>
      <c r="I162" s="110"/>
      <c r="J162" s="113" t="s">
        <v>156</v>
      </c>
    </row>
    <row r="163" spans="1:10" x14ac:dyDescent="0.35">
      <c r="A163" s="113"/>
      <c r="B163" s="113"/>
      <c r="C163" s="110" t="str">
        <f>VLOOKUP(C162,table!B:D,2,FALSE)</f>
        <v>T_HDEPT</v>
      </c>
      <c r="D163" s="110"/>
      <c r="E163" s="110"/>
      <c r="F163" s="110"/>
      <c r="G163" s="110"/>
      <c r="H163" s="110"/>
      <c r="I163" s="110"/>
      <c r="J163" s="113"/>
    </row>
    <row r="164" spans="1:10" x14ac:dyDescent="0.35">
      <c r="A164" s="113" t="s">
        <v>157</v>
      </c>
      <c r="B164" s="7" t="s">
        <v>69</v>
      </c>
      <c r="C164" s="7" t="s">
        <v>67</v>
      </c>
      <c r="D164" s="7" t="s">
        <v>75</v>
      </c>
      <c r="E164" s="7" t="s">
        <v>86</v>
      </c>
      <c r="F164" s="7" t="s">
        <v>57</v>
      </c>
      <c r="G164" s="7" t="s">
        <v>379</v>
      </c>
      <c r="H164" s="7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13"/>
      <c r="B165" s="7" t="s">
        <v>70</v>
      </c>
      <c r="C165" s="7" t="s">
        <v>68</v>
      </c>
      <c r="D165" s="7" t="s">
        <v>76</v>
      </c>
      <c r="E165" s="7" t="s">
        <v>87</v>
      </c>
      <c r="F165" s="7" t="s">
        <v>58</v>
      </c>
      <c r="G165" s="7" t="s">
        <v>55</v>
      </c>
      <c r="H165" s="7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5">
        <v>1</v>
      </c>
      <c r="B166" s="8" t="s">
        <v>168</v>
      </c>
      <c r="C166" s="8" t="s">
        <v>170</v>
      </c>
      <c r="D166" s="8" t="s">
        <v>172</v>
      </c>
      <c r="E166" s="8" t="s">
        <v>171</v>
      </c>
      <c r="F166" s="8" t="s">
        <v>271</v>
      </c>
      <c r="G166" s="8" t="s">
        <v>167</v>
      </c>
      <c r="H166" s="8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5">
        <v>2</v>
      </c>
      <c r="B167" s="8" t="s">
        <v>169</v>
      </c>
      <c r="C167" s="8" t="s">
        <v>174</v>
      </c>
      <c r="D167" s="8" t="s">
        <v>172</v>
      </c>
      <c r="E167" s="8" t="s">
        <v>171</v>
      </c>
      <c r="F167" s="8" t="s">
        <v>271</v>
      </c>
      <c r="G167" s="8" t="s">
        <v>167</v>
      </c>
      <c r="H167" s="8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9"/>
      <c r="D168" s="9"/>
      <c r="E168" s="9"/>
    </row>
    <row r="169" spans="1:10" x14ac:dyDescent="0.35">
      <c r="B169" s="9"/>
      <c r="D169" s="9"/>
      <c r="E169" s="9"/>
    </row>
    <row r="170" spans="1:10" x14ac:dyDescent="0.35">
      <c r="B170" s="9"/>
      <c r="D170" s="9"/>
      <c r="E170" s="9"/>
    </row>
    <row r="171" spans="1:10" x14ac:dyDescent="0.35">
      <c r="A171" s="113" t="str">
        <f>VLOOKUP(C171,table!B:D,3,FALSE)</f>
        <v>공통</v>
      </c>
      <c r="B171" s="113"/>
      <c r="C171" s="110" t="s">
        <v>28</v>
      </c>
      <c r="D171" s="110"/>
      <c r="E171" s="110"/>
      <c r="F171" s="110"/>
      <c r="G171" s="110"/>
      <c r="H171" s="110"/>
      <c r="I171" s="110"/>
      <c r="J171" s="113" t="s">
        <v>156</v>
      </c>
    </row>
    <row r="172" spans="1:10" x14ac:dyDescent="0.35">
      <c r="A172" s="113"/>
      <c r="B172" s="113"/>
      <c r="C172" s="110" t="str">
        <f>VLOOKUP(C171,table!B:D,2,FALSE)</f>
        <v>T_PSTN</v>
      </c>
      <c r="D172" s="110"/>
      <c r="E172" s="110"/>
      <c r="F172" s="110"/>
      <c r="G172" s="110"/>
      <c r="H172" s="110"/>
      <c r="I172" s="110"/>
      <c r="J172" s="113"/>
    </row>
    <row r="173" spans="1:10" x14ac:dyDescent="0.35">
      <c r="A173" s="113" t="s">
        <v>157</v>
      </c>
      <c r="B173" s="7" t="s">
        <v>101</v>
      </c>
      <c r="C173" s="7" t="s">
        <v>99</v>
      </c>
      <c r="D173" s="7" t="s">
        <v>75</v>
      </c>
      <c r="E173" s="7" t="s">
        <v>86</v>
      </c>
      <c r="F173" s="7" t="s">
        <v>57</v>
      </c>
      <c r="G173" s="7" t="s">
        <v>379</v>
      </c>
      <c r="H173" s="7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13"/>
      <c r="B174" s="7" t="s">
        <v>102</v>
      </c>
      <c r="C174" s="7" t="s">
        <v>100</v>
      </c>
      <c r="D174" s="7" t="s">
        <v>76</v>
      </c>
      <c r="E174" s="7" t="s">
        <v>87</v>
      </c>
      <c r="F174" s="7" t="s">
        <v>58</v>
      </c>
      <c r="G174" s="7" t="s">
        <v>55</v>
      </c>
      <c r="H174" s="7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5">
        <v>1</v>
      </c>
      <c r="B175" s="8" t="s">
        <v>176</v>
      </c>
      <c r="C175" s="8" t="s">
        <v>179</v>
      </c>
      <c r="D175" s="8" t="s">
        <v>172</v>
      </c>
      <c r="E175" s="8" t="s">
        <v>171</v>
      </c>
      <c r="F175" s="8" t="s">
        <v>271</v>
      </c>
      <c r="G175" s="8" t="s">
        <v>167</v>
      </c>
      <c r="H175" s="8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5">
        <v>2</v>
      </c>
      <c r="B176" s="8" t="s">
        <v>177</v>
      </c>
      <c r="C176" s="8" t="s">
        <v>178</v>
      </c>
      <c r="D176" s="8" t="s">
        <v>172</v>
      </c>
      <c r="E176" s="8" t="s">
        <v>171</v>
      </c>
      <c r="F176" s="8" t="s">
        <v>271</v>
      </c>
      <c r="G176" s="8" t="s">
        <v>167</v>
      </c>
      <c r="H176" s="8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11" t="s">
        <v>371</v>
      </c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72"/>
    </row>
    <row r="181" spans="1:29" x14ac:dyDescent="0.35">
      <c r="A181" s="113" t="str">
        <f>VLOOKUP(C181,table!B:D,3,FALSE)</f>
        <v>관리자</v>
      </c>
      <c r="B181" s="113"/>
      <c r="C181" s="114" t="s">
        <v>981</v>
      </c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3" t="s">
        <v>156</v>
      </c>
    </row>
    <row r="182" spans="1:29" x14ac:dyDescent="0.35">
      <c r="A182" s="113"/>
      <c r="B182" s="113"/>
      <c r="C182" s="117" t="str">
        <f>VLOOKUP(C181,table!B:D,2,FALSE)</f>
        <v>T_COMPANY</v>
      </c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3"/>
    </row>
    <row r="183" spans="1:29" x14ac:dyDescent="0.35">
      <c r="A183" s="113" t="s">
        <v>157</v>
      </c>
      <c r="B183" s="7" t="s">
        <v>990</v>
      </c>
      <c r="C183" s="7" t="s">
        <v>983</v>
      </c>
      <c r="D183" s="7" t="s">
        <v>984</v>
      </c>
      <c r="E183" s="7" t="s">
        <v>999</v>
      </c>
      <c r="F183" s="7" t="s">
        <v>989</v>
      </c>
      <c r="G183" s="7" t="s">
        <v>985</v>
      </c>
      <c r="H183" s="7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13"/>
      <c r="B184" s="7" t="s">
        <v>991</v>
      </c>
      <c r="C184" s="7" t="s">
        <v>559</v>
      </c>
      <c r="D184" s="7" t="s">
        <v>988</v>
      </c>
      <c r="E184" s="7" t="s">
        <v>995</v>
      </c>
      <c r="F184" s="7" t="s">
        <v>1000</v>
      </c>
      <c r="G184" s="7" t="s">
        <v>992</v>
      </c>
      <c r="H184" s="7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5">
        <v>1</v>
      </c>
      <c r="B185" s="8" t="s">
        <v>1001</v>
      </c>
      <c r="C185" s="8" t="s">
        <v>1103</v>
      </c>
      <c r="D185" s="8" t="s">
        <v>1006</v>
      </c>
      <c r="E185" s="8" t="s">
        <v>1009</v>
      </c>
      <c r="F185" s="8" t="s">
        <v>1104</v>
      </c>
      <c r="G185" s="8" t="s">
        <v>1013</v>
      </c>
      <c r="H185" s="8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5">
        <v>2</v>
      </c>
      <c r="B186" s="8" t="s">
        <v>1002</v>
      </c>
      <c r="C186" s="8" t="s">
        <v>1004</v>
      </c>
      <c r="D186" s="8" t="s">
        <v>1007</v>
      </c>
      <c r="E186" s="8" t="s">
        <v>1010</v>
      </c>
      <c r="F186" s="8" t="s">
        <v>1011</v>
      </c>
      <c r="G186" s="8" t="s">
        <v>1014</v>
      </c>
      <c r="H186" s="8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5">
        <v>3</v>
      </c>
      <c r="B187" s="8" t="s">
        <v>1003</v>
      </c>
      <c r="C187" s="8" t="s">
        <v>1005</v>
      </c>
      <c r="D187" s="8" t="s">
        <v>1008</v>
      </c>
      <c r="E187" s="8"/>
      <c r="F187" s="8" t="s">
        <v>1012</v>
      </c>
      <c r="G187" s="8"/>
      <c r="H187" s="8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7" customFormat="1" x14ac:dyDescent="0.35">
      <c r="A189" s="60"/>
      <c r="C189" s="9"/>
    </row>
    <row r="190" spans="1:29" x14ac:dyDescent="0.35">
      <c r="C190" s="9"/>
    </row>
    <row r="191" spans="1:29" x14ac:dyDescent="0.35">
      <c r="A191" s="111" t="s">
        <v>371</v>
      </c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</row>
    <row r="192" spans="1:29" x14ac:dyDescent="0.35">
      <c r="A192" s="113" t="str">
        <f>VLOOKUP(C192,table!B:D,3,FALSE)</f>
        <v>공통</v>
      </c>
      <c r="B192" s="113"/>
      <c r="C192" s="114" t="s">
        <v>24</v>
      </c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6"/>
      <c r="AC192" s="113" t="s">
        <v>156</v>
      </c>
    </row>
    <row r="193" spans="1:31" x14ac:dyDescent="0.35">
      <c r="A193" s="113"/>
      <c r="B193" s="113"/>
      <c r="C193" s="114" t="str">
        <f>VLOOKUP(C192,table!B:D,2,FALSE)</f>
        <v>T_USER</v>
      </c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6"/>
      <c r="AC193" s="113"/>
    </row>
    <row r="194" spans="1:31" x14ac:dyDescent="0.35">
      <c r="A194" s="113" t="s">
        <v>2</v>
      </c>
      <c r="B194" s="7" t="s">
        <v>78</v>
      </c>
      <c r="C194" s="7" t="s">
        <v>80</v>
      </c>
      <c r="D194" s="7" t="s">
        <v>753</v>
      </c>
      <c r="E194" s="7" t="s">
        <v>101</v>
      </c>
      <c r="F194" s="7" t="s">
        <v>101</v>
      </c>
      <c r="G194" s="7" t="s">
        <v>101</v>
      </c>
      <c r="H194" s="7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13"/>
      <c r="B195" s="7" t="s">
        <v>79</v>
      </c>
      <c r="C195" s="7" t="s">
        <v>81</v>
      </c>
      <c r="D195" s="7" t="s">
        <v>756</v>
      </c>
      <c r="E195" s="7" t="s">
        <v>1072</v>
      </c>
      <c r="F195" s="7" t="s">
        <v>1073</v>
      </c>
      <c r="G195" s="7" t="s">
        <v>102</v>
      </c>
      <c r="H195" s="7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5">
        <v>1</v>
      </c>
      <c r="B196" s="8" t="s">
        <v>271</v>
      </c>
      <c r="C196" s="8" t="s">
        <v>545</v>
      </c>
      <c r="D196" s="8" t="s">
        <v>1108</v>
      </c>
      <c r="E196" s="6" t="s">
        <v>1076</v>
      </c>
      <c r="F196" s="8" t="s">
        <v>1077</v>
      </c>
      <c r="G196" s="8" t="s">
        <v>177</v>
      </c>
      <c r="H196" s="8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3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5">
        <v>2</v>
      </c>
      <c r="B197" s="8" t="s">
        <v>328</v>
      </c>
      <c r="C197" s="8" t="s">
        <v>546</v>
      </c>
      <c r="D197" s="8" t="s">
        <v>1108</v>
      </c>
      <c r="E197" s="6" t="s">
        <v>1075</v>
      </c>
      <c r="F197" s="8" t="s">
        <v>1079</v>
      </c>
      <c r="G197" s="8" t="s">
        <v>177</v>
      </c>
      <c r="H197" s="8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7" customFormat="1" x14ac:dyDescent="0.35">
      <c r="A198" s="45">
        <v>3</v>
      </c>
      <c r="B198" s="8" t="s">
        <v>1069</v>
      </c>
      <c r="C198" s="8" t="s">
        <v>546</v>
      </c>
      <c r="D198" s="8" t="s">
        <v>294</v>
      </c>
      <c r="E198" s="6" t="s">
        <v>1074</v>
      </c>
      <c r="F198" s="8" t="s">
        <v>1078</v>
      </c>
      <c r="G198" s="8" t="s">
        <v>177</v>
      </c>
      <c r="H198" s="8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5">
        <v>3</v>
      </c>
      <c r="B199" s="8" t="s">
        <v>329</v>
      </c>
      <c r="C199" s="8" t="s">
        <v>180</v>
      </c>
      <c r="D199" s="8"/>
      <c r="E199" s="2" t="str">
        <f>B199&amp;"@pplus.com"</f>
        <v>test11@pplus.com</v>
      </c>
      <c r="F199" s="8" t="s">
        <v>1080</v>
      </c>
      <c r="G199" s="8" t="s">
        <v>177</v>
      </c>
      <c r="H199" s="8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3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5">
        <v>4</v>
      </c>
      <c r="B200" s="8" t="s">
        <v>330</v>
      </c>
      <c r="C200" s="8" t="s">
        <v>181</v>
      </c>
      <c r="D200" s="8"/>
      <c r="E200" s="2" t="str">
        <f t="shared" ref="E200:E215" si="6">B200&amp;"@pplus.com"</f>
        <v>test12@pplus.com</v>
      </c>
      <c r="F200" s="8" t="s">
        <v>1081</v>
      </c>
      <c r="G200" s="8" t="s">
        <v>176</v>
      </c>
      <c r="H200" s="8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3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5">
        <v>5</v>
      </c>
      <c r="B201" s="8" t="s">
        <v>339</v>
      </c>
      <c r="C201" s="8" t="s">
        <v>342</v>
      </c>
      <c r="D201" s="8"/>
      <c r="E201" s="2" t="str">
        <f t="shared" si="6"/>
        <v>test13@pplus.com</v>
      </c>
      <c r="F201" s="8" t="s">
        <v>1082</v>
      </c>
      <c r="G201" s="8" t="s">
        <v>176</v>
      </c>
      <c r="H201" s="8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3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5">
        <v>6</v>
      </c>
      <c r="B202" s="8" t="s">
        <v>340</v>
      </c>
      <c r="C202" s="8" t="s">
        <v>343</v>
      </c>
      <c r="D202" s="8"/>
      <c r="E202" s="2" t="str">
        <f t="shared" si="6"/>
        <v>test14@pplus.com</v>
      </c>
      <c r="F202" s="8" t="s">
        <v>1083</v>
      </c>
      <c r="G202" s="8" t="s">
        <v>176</v>
      </c>
      <c r="H202" s="8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3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5">
        <v>7</v>
      </c>
      <c r="B203" s="8" t="s">
        <v>341</v>
      </c>
      <c r="C203" s="8" t="s">
        <v>344</v>
      </c>
      <c r="D203" s="8"/>
      <c r="E203" s="2" t="str">
        <f t="shared" si="6"/>
        <v>test15@pplus.com</v>
      </c>
      <c r="F203" s="8" t="s">
        <v>1084</v>
      </c>
      <c r="G203" s="8" t="s">
        <v>176</v>
      </c>
      <c r="H203" s="8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3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5">
        <v>8</v>
      </c>
      <c r="B204" s="8" t="s">
        <v>331</v>
      </c>
      <c r="C204" s="8" t="s">
        <v>182</v>
      </c>
      <c r="D204" s="8"/>
      <c r="E204" s="2" t="str">
        <f t="shared" si="6"/>
        <v>test21@pplus.com</v>
      </c>
      <c r="F204" s="8" t="s">
        <v>1085</v>
      </c>
      <c r="G204" s="8" t="s">
        <v>176</v>
      </c>
      <c r="H204" s="8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3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5">
        <v>9</v>
      </c>
      <c r="B205" s="8" t="s">
        <v>332</v>
      </c>
      <c r="C205" s="8" t="s">
        <v>183</v>
      </c>
      <c r="D205" s="8"/>
      <c r="E205" s="2" t="str">
        <f t="shared" si="6"/>
        <v>test22@pplus.com</v>
      </c>
      <c r="F205" s="8" t="s">
        <v>1086</v>
      </c>
      <c r="G205" s="8" t="s">
        <v>176</v>
      </c>
      <c r="H205" s="8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3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5">
        <v>10</v>
      </c>
      <c r="B206" s="8" t="s">
        <v>333</v>
      </c>
      <c r="C206" s="8" t="s">
        <v>184</v>
      </c>
      <c r="D206" s="8"/>
      <c r="E206" s="2" t="str">
        <f t="shared" si="6"/>
        <v>test23@pplus.com</v>
      </c>
      <c r="F206" s="8" t="s">
        <v>1087</v>
      </c>
      <c r="G206" s="8" t="s">
        <v>176</v>
      </c>
      <c r="H206" s="8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3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5">
        <v>11</v>
      </c>
      <c r="B207" s="8" t="s">
        <v>334</v>
      </c>
      <c r="C207" s="8" t="s">
        <v>185</v>
      </c>
      <c r="D207" s="8"/>
      <c r="E207" s="2" t="str">
        <f t="shared" si="6"/>
        <v>test24@pplus.com</v>
      </c>
      <c r="F207" s="8" t="s">
        <v>1088</v>
      </c>
      <c r="G207" s="8" t="s">
        <v>177</v>
      </c>
      <c r="H207" s="8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3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5">
        <v>12</v>
      </c>
      <c r="B208" s="8" t="s">
        <v>335</v>
      </c>
      <c r="C208" s="8" t="s">
        <v>186</v>
      </c>
      <c r="D208" s="8"/>
      <c r="E208" s="2" t="str">
        <f t="shared" si="6"/>
        <v>test25@pplus.com</v>
      </c>
      <c r="F208" s="8" t="s">
        <v>1089</v>
      </c>
      <c r="G208" s="8" t="s">
        <v>177</v>
      </c>
      <c r="H208" s="8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3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5">
        <v>13</v>
      </c>
      <c r="B209" s="8" t="s">
        <v>345</v>
      </c>
      <c r="C209" s="8" t="s">
        <v>349</v>
      </c>
      <c r="D209" s="8"/>
      <c r="E209" s="2" t="str">
        <f t="shared" si="6"/>
        <v>test26@pplus.com</v>
      </c>
      <c r="F209" s="8" t="s">
        <v>1090</v>
      </c>
      <c r="G209" s="8" t="s">
        <v>177</v>
      </c>
      <c r="H209" s="8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3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5">
        <v>14</v>
      </c>
      <c r="B210" s="8" t="s">
        <v>346</v>
      </c>
      <c r="C210" s="8" t="s">
        <v>350</v>
      </c>
      <c r="D210" s="8"/>
      <c r="E210" s="2" t="str">
        <f t="shared" si="6"/>
        <v>test27@pplus.com</v>
      </c>
      <c r="F210" s="8" t="s">
        <v>1091</v>
      </c>
      <c r="G210" s="8" t="s">
        <v>177</v>
      </c>
      <c r="H210" s="8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3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5">
        <v>15</v>
      </c>
      <c r="B211" s="8" t="s">
        <v>347</v>
      </c>
      <c r="C211" s="8" t="s">
        <v>351</v>
      </c>
      <c r="D211" s="8"/>
      <c r="E211" s="2" t="str">
        <f t="shared" si="6"/>
        <v>test28@pplus.com</v>
      </c>
      <c r="F211" s="8" t="s">
        <v>1092</v>
      </c>
      <c r="G211" s="8" t="s">
        <v>177</v>
      </c>
      <c r="H211" s="8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3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5">
        <v>16</v>
      </c>
      <c r="B212" s="8" t="s">
        <v>348</v>
      </c>
      <c r="C212" s="8" t="s">
        <v>352</v>
      </c>
      <c r="D212" s="8"/>
      <c r="E212" s="2" t="str">
        <f t="shared" si="6"/>
        <v>test29@pplus.com</v>
      </c>
      <c r="F212" s="8" t="s">
        <v>1093</v>
      </c>
      <c r="G212" s="8" t="s">
        <v>177</v>
      </c>
      <c r="H212" s="8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3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5">
        <v>17</v>
      </c>
      <c r="B213" s="8" t="s">
        <v>338</v>
      </c>
      <c r="C213" s="8" t="s">
        <v>187</v>
      </c>
      <c r="D213" s="8"/>
      <c r="E213" s="2" t="str">
        <f t="shared" si="6"/>
        <v>fail11@pplus.com</v>
      </c>
      <c r="F213" s="8" t="s">
        <v>1094</v>
      </c>
      <c r="G213" s="8" t="s">
        <v>176</v>
      </c>
      <c r="H213" s="8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3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5">
        <v>18</v>
      </c>
      <c r="B214" s="8" t="s">
        <v>336</v>
      </c>
      <c r="C214" s="8" t="s">
        <v>188</v>
      </c>
      <c r="D214" s="8"/>
      <c r="E214" s="2" t="str">
        <f t="shared" si="6"/>
        <v>fail12@pplus.com</v>
      </c>
      <c r="F214" s="8" t="s">
        <v>1095</v>
      </c>
      <c r="G214" s="8" t="s">
        <v>176</v>
      </c>
      <c r="H214" s="8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3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5">
        <v>19</v>
      </c>
      <c r="B215" s="8" t="s">
        <v>337</v>
      </c>
      <c r="C215" s="8" t="s">
        <v>189</v>
      </c>
      <c r="D215" s="8"/>
      <c r="E215" s="2" t="str">
        <f t="shared" si="6"/>
        <v>fail13@pplus.com</v>
      </c>
      <c r="F215" s="8" t="s">
        <v>1096</v>
      </c>
      <c r="G215" s="8" t="s">
        <v>177</v>
      </c>
      <c r="H215" s="8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3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7" customFormat="1" x14ac:dyDescent="0.3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71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7" customFormat="1" x14ac:dyDescent="0.3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71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94" t="s">
        <v>547</v>
      </c>
      <c r="B219" s="94"/>
      <c r="C219" s="94"/>
      <c r="D219" s="94"/>
      <c r="E219" s="94"/>
      <c r="F219" s="94"/>
    </row>
    <row r="220" spans="1:31" s="37" customFormat="1" x14ac:dyDescent="0.35">
      <c r="A220" s="113" t="str">
        <f>VLOOKUP(C220,table!B:D,3,FALSE)</f>
        <v>공통</v>
      </c>
      <c r="B220" s="113"/>
      <c r="C220" s="110" t="s">
        <v>548</v>
      </c>
      <c r="D220" s="110"/>
      <c r="E220" s="110"/>
      <c r="F220" s="113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13"/>
      <c r="B221" s="113"/>
      <c r="C221" s="110" t="str">
        <f>VLOOKUP(C220,table!B:D,2,FALSE)</f>
        <v>T_USER_TEST</v>
      </c>
      <c r="D221" s="110"/>
      <c r="E221" s="110"/>
      <c r="F221" s="113"/>
    </row>
    <row r="222" spans="1:31" s="37" customFormat="1" x14ac:dyDescent="0.35">
      <c r="A222" s="113" t="s">
        <v>2</v>
      </c>
      <c r="B222" s="7" t="s">
        <v>78</v>
      </c>
      <c r="C222" s="7" t="s">
        <v>80</v>
      </c>
      <c r="D222" s="7" t="s">
        <v>57</v>
      </c>
      <c r="E222" s="7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7" customFormat="1" x14ac:dyDescent="0.35">
      <c r="A223" s="113"/>
      <c r="B223" s="7" t="s">
        <v>79</v>
      </c>
      <c r="C223" s="7" t="s">
        <v>81</v>
      </c>
      <c r="D223" s="7" t="s">
        <v>58</v>
      </c>
      <c r="E223" s="7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7" customFormat="1" x14ac:dyDescent="0.35">
      <c r="A224" s="12">
        <v>1</v>
      </c>
      <c r="B224" s="8" t="s">
        <v>544</v>
      </c>
      <c r="C224" s="8" t="s">
        <v>545</v>
      </c>
      <c r="D224" s="8" t="s">
        <v>271</v>
      </c>
      <c r="E224" s="8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7" customFormat="1" x14ac:dyDescent="0.35">
      <c r="A225" s="12">
        <v>2</v>
      </c>
      <c r="B225" s="8" t="s">
        <v>328</v>
      </c>
      <c r="C225" s="8" t="s">
        <v>546</v>
      </c>
      <c r="D225" s="8" t="s">
        <v>271</v>
      </c>
      <c r="E225" s="8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7" customFormat="1" x14ac:dyDescent="0.35">
      <c r="A226" s="12">
        <v>3</v>
      </c>
      <c r="B226" s="8" t="s">
        <v>329</v>
      </c>
      <c r="C226" s="8" t="s">
        <v>180</v>
      </c>
      <c r="D226" s="8" t="s">
        <v>271</v>
      </c>
      <c r="E226" s="8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7" customFormat="1" x14ac:dyDescent="0.35">
      <c r="A227" s="12">
        <v>4</v>
      </c>
      <c r="B227" s="8" t="s">
        <v>330</v>
      </c>
      <c r="C227" s="8" t="s">
        <v>181</v>
      </c>
      <c r="D227" s="8" t="s">
        <v>271</v>
      </c>
      <c r="E227" s="8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7" customFormat="1" x14ac:dyDescent="0.35">
      <c r="A228" s="12">
        <v>5</v>
      </c>
      <c r="B228" s="8" t="s">
        <v>339</v>
      </c>
      <c r="C228" s="8" t="s">
        <v>342</v>
      </c>
      <c r="D228" s="8" t="s">
        <v>271</v>
      </c>
      <c r="E228" s="8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7" customFormat="1" x14ac:dyDescent="0.35">
      <c r="A229" s="12">
        <v>6</v>
      </c>
      <c r="B229" s="8" t="s">
        <v>340</v>
      </c>
      <c r="C229" s="8" t="s">
        <v>343</v>
      </c>
      <c r="D229" s="8" t="s">
        <v>271</v>
      </c>
      <c r="E229" s="8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7" customFormat="1" x14ac:dyDescent="0.35">
      <c r="A230" s="12">
        <v>7</v>
      </c>
      <c r="B230" s="8" t="s">
        <v>341</v>
      </c>
      <c r="C230" s="8" t="s">
        <v>344</v>
      </c>
      <c r="D230" s="8" t="s">
        <v>271</v>
      </c>
      <c r="E230" s="8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7" customFormat="1" x14ac:dyDescent="0.35">
      <c r="A231" s="12">
        <v>8</v>
      </c>
      <c r="B231" s="8" t="s">
        <v>331</v>
      </c>
      <c r="C231" s="8" t="s">
        <v>182</v>
      </c>
      <c r="D231" s="8" t="s">
        <v>271</v>
      </c>
      <c r="E231" s="8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7" customFormat="1" x14ac:dyDescent="0.35">
      <c r="A232" s="12">
        <v>9</v>
      </c>
      <c r="B232" s="8" t="s">
        <v>332</v>
      </c>
      <c r="C232" s="8" t="s">
        <v>183</v>
      </c>
      <c r="D232" s="8" t="s">
        <v>271</v>
      </c>
      <c r="E232" s="8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7" customFormat="1" x14ac:dyDescent="0.35">
      <c r="A233" s="12">
        <v>10</v>
      </c>
      <c r="B233" s="8" t="s">
        <v>333</v>
      </c>
      <c r="C233" s="8" t="s">
        <v>184</v>
      </c>
      <c r="D233" s="8" t="s">
        <v>271</v>
      </c>
      <c r="E233" s="8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7" customFormat="1" x14ac:dyDescent="0.35">
      <c r="A234" s="12">
        <v>11</v>
      </c>
      <c r="B234" s="8" t="s">
        <v>334</v>
      </c>
      <c r="C234" s="8" t="s">
        <v>185</v>
      </c>
      <c r="D234" s="8" t="s">
        <v>271</v>
      </c>
      <c r="E234" s="8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8" t="s">
        <v>335</v>
      </c>
      <c r="C235" s="8" t="s">
        <v>186</v>
      </c>
      <c r="D235" s="8" t="s">
        <v>271</v>
      </c>
      <c r="E235" s="8" t="s">
        <v>159</v>
      </c>
      <c r="F235" s="2" t="str">
        <f t="shared" si="7"/>
        <v>('test25','테스트25','SYSTEM',NOW()),</v>
      </c>
    </row>
    <row r="236" spans="1:29" x14ac:dyDescent="0.35">
      <c r="A236" s="12">
        <v>13</v>
      </c>
      <c r="B236" s="8" t="s">
        <v>345</v>
      </c>
      <c r="C236" s="8" t="s">
        <v>349</v>
      </c>
      <c r="D236" s="8" t="s">
        <v>271</v>
      </c>
      <c r="E236" s="8" t="s">
        <v>159</v>
      </c>
      <c r="F236" s="2" t="str">
        <f t="shared" si="7"/>
        <v>('test26','테스트26','SYSTEM',NOW()),</v>
      </c>
    </row>
    <row r="237" spans="1:29" x14ac:dyDescent="0.35">
      <c r="A237" s="12">
        <v>14</v>
      </c>
      <c r="B237" s="8" t="s">
        <v>346</v>
      </c>
      <c r="C237" s="8" t="s">
        <v>350</v>
      </c>
      <c r="D237" s="8" t="s">
        <v>271</v>
      </c>
      <c r="E237" s="8" t="s">
        <v>159</v>
      </c>
      <c r="F237" s="2" t="str">
        <f t="shared" si="7"/>
        <v>('test27','테스트27','SYSTEM',NOW()),</v>
      </c>
    </row>
    <row r="238" spans="1:29" x14ac:dyDescent="0.35">
      <c r="A238" s="12">
        <v>15</v>
      </c>
      <c r="B238" s="8" t="s">
        <v>347</v>
      </c>
      <c r="C238" s="8" t="s">
        <v>351</v>
      </c>
      <c r="D238" s="8" t="s">
        <v>271</v>
      </c>
      <c r="E238" s="8" t="s">
        <v>159</v>
      </c>
      <c r="F238" s="2" t="str">
        <f t="shared" si="7"/>
        <v>('test28','테스트28','SYSTEM',NOW()),</v>
      </c>
    </row>
    <row r="239" spans="1:29" x14ac:dyDescent="0.35">
      <c r="A239" s="12">
        <v>16</v>
      </c>
      <c r="B239" s="8" t="s">
        <v>348</v>
      </c>
      <c r="C239" s="8" t="s">
        <v>352</v>
      </c>
      <c r="D239" s="8" t="s">
        <v>271</v>
      </c>
      <c r="E239" s="8" t="s">
        <v>159</v>
      </c>
      <c r="F239" s="2" t="str">
        <f t="shared" si="7"/>
        <v>('test29','테스트29','SYSTEM',NOW()),</v>
      </c>
    </row>
    <row r="240" spans="1:29" x14ac:dyDescent="0.35">
      <c r="A240" s="12">
        <v>17</v>
      </c>
      <c r="B240" s="8" t="s">
        <v>338</v>
      </c>
      <c r="C240" s="8" t="s">
        <v>187</v>
      </c>
      <c r="D240" s="8" t="s">
        <v>271</v>
      </c>
      <c r="E240" s="8" t="s">
        <v>159</v>
      </c>
      <c r="F240" s="2" t="str">
        <f t="shared" si="7"/>
        <v>('fail11','실패11','SYSTEM',NOW()),</v>
      </c>
    </row>
    <row r="241" spans="1:29" x14ac:dyDescent="0.35">
      <c r="A241" s="12">
        <v>18</v>
      </c>
      <c r="B241" s="8" t="s">
        <v>336</v>
      </c>
      <c r="C241" s="8" t="s">
        <v>188</v>
      </c>
      <c r="D241" s="8" t="s">
        <v>271</v>
      </c>
      <c r="E241" s="8" t="s">
        <v>159</v>
      </c>
      <c r="F241" s="2" t="str">
        <f t="shared" si="7"/>
        <v>('fail12','실패12','SYSTEM',NOW()),</v>
      </c>
    </row>
    <row r="242" spans="1:29" x14ac:dyDescent="0.35">
      <c r="A242" s="12">
        <v>19</v>
      </c>
      <c r="B242" s="8" t="s">
        <v>337</v>
      </c>
      <c r="C242" s="8" t="s">
        <v>189</v>
      </c>
      <c r="D242" s="8" t="s">
        <v>271</v>
      </c>
      <c r="E242" s="8" t="s">
        <v>159</v>
      </c>
      <c r="F242" s="2" t="str">
        <f t="shared" si="7"/>
        <v>('fail13','실패13','SYSTEM',NOW());</v>
      </c>
    </row>
    <row r="243" spans="1:29" x14ac:dyDescent="0.35">
      <c r="C243" s="9"/>
    </row>
    <row r="244" spans="1:29" x14ac:dyDescent="0.35">
      <c r="B244" s="37"/>
      <c r="C244" s="9"/>
      <c r="D244" s="37"/>
      <c r="E244" s="37"/>
      <c r="F244" s="37"/>
      <c r="G244" s="37"/>
      <c r="H244" s="37"/>
      <c r="I244" s="37"/>
      <c r="J244" s="37"/>
      <c r="K244" s="37"/>
      <c r="L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35">
      <c r="C245" s="9"/>
    </row>
    <row r="246" spans="1:29" x14ac:dyDescent="0.35">
      <c r="A246" s="113" t="str">
        <f>VLOOKUP(C246,table!B:D,3,FALSE)</f>
        <v>공통</v>
      </c>
      <c r="B246" s="113"/>
      <c r="C246" s="117" t="s">
        <v>655</v>
      </c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9"/>
      <c r="P246" s="113" t="s">
        <v>156</v>
      </c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35">
      <c r="A247" s="113"/>
      <c r="B247" s="113"/>
      <c r="C247" s="117" t="str">
        <f>VLOOKUP(C246,table!B:D,2,FALSE)</f>
        <v>T_DEPT_CL</v>
      </c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9"/>
      <c r="P247" s="113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35">
      <c r="A248" s="113" t="s">
        <v>2</v>
      </c>
      <c r="B248" s="7" t="s">
        <v>73</v>
      </c>
      <c r="C248" s="7" t="s">
        <v>645</v>
      </c>
      <c r="D248" s="7" t="s">
        <v>71</v>
      </c>
      <c r="E248" s="7" t="s">
        <v>94</v>
      </c>
      <c r="F248" s="7" t="s">
        <v>646</v>
      </c>
      <c r="G248" s="7" t="s">
        <v>647</v>
      </c>
      <c r="H248" s="7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35">
      <c r="A249" s="113"/>
      <c r="B249" s="7" t="s">
        <v>74</v>
      </c>
      <c r="C249" s="7" t="s">
        <v>650</v>
      </c>
      <c r="D249" s="7" t="s">
        <v>72</v>
      </c>
      <c r="E249" s="7" t="s">
        <v>95</v>
      </c>
      <c r="F249" s="7" t="s">
        <v>651</v>
      </c>
      <c r="G249" s="7" t="s">
        <v>652</v>
      </c>
      <c r="H249" s="7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35">
      <c r="A250" s="12">
        <v>1</v>
      </c>
      <c r="B250" s="8" t="s">
        <v>658</v>
      </c>
      <c r="C250" s="8" t="s">
        <v>669</v>
      </c>
      <c r="D250" s="8" t="s">
        <v>1104</v>
      </c>
      <c r="E250" s="38">
        <v>1</v>
      </c>
      <c r="F250" s="8" t="s">
        <v>677</v>
      </c>
      <c r="G250" s="8" t="s">
        <v>670</v>
      </c>
      <c r="H250" s="8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35">
      <c r="A251" s="12">
        <v>2</v>
      </c>
      <c r="B251" s="8" t="s">
        <v>659</v>
      </c>
      <c r="C251" s="8" t="s">
        <v>658</v>
      </c>
      <c r="D251" s="8" t="s">
        <v>665</v>
      </c>
      <c r="E251" s="38">
        <v>2</v>
      </c>
      <c r="F251" s="8" t="s">
        <v>678</v>
      </c>
      <c r="G251" s="8" t="s">
        <v>671</v>
      </c>
      <c r="H251" s="8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8"/>
        <v>('D1','D0','경영지원그룹','2','2','top/D0/D1','D1','D0','Y','C','SYSTEM',NOW(),'SYSTEM',NOW()),</v>
      </c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35">
      <c r="A252" s="12">
        <v>3</v>
      </c>
      <c r="B252" s="8" t="s">
        <v>660</v>
      </c>
      <c r="C252" s="8" t="s">
        <v>659</v>
      </c>
      <c r="D252" s="8" t="s">
        <v>668</v>
      </c>
      <c r="E252" s="38">
        <v>3</v>
      </c>
      <c r="F252" s="8" t="s">
        <v>679</v>
      </c>
      <c r="G252" s="8" t="s">
        <v>673</v>
      </c>
      <c r="H252" s="8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8"/>
        <v>('D2','D1','경영지원부','3','3','top/D0/D1/D2','D2','D1','Y','C','SYSTEM',NOW(),'SYSTEM',NOW()),</v>
      </c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35">
      <c r="A253" s="12">
        <v>4</v>
      </c>
      <c r="B253" s="8" t="s">
        <v>661</v>
      </c>
      <c r="C253" s="8" t="s">
        <v>659</v>
      </c>
      <c r="D253" s="8" t="s">
        <v>667</v>
      </c>
      <c r="E253" s="38">
        <v>4</v>
      </c>
      <c r="F253" s="8" t="s">
        <v>679</v>
      </c>
      <c r="G253" s="8" t="s">
        <v>674</v>
      </c>
      <c r="H253" s="8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8"/>
        <v>('D3','D1','영업부','4','3','top/D0/D1/D3','D3','D1','Y','C','SYSTEM',NOW(),'SYSTEM',NOW()),</v>
      </c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35">
      <c r="A254" s="12">
        <v>5</v>
      </c>
      <c r="B254" s="8" t="s">
        <v>662</v>
      </c>
      <c r="C254" s="8" t="s">
        <v>658</v>
      </c>
      <c r="D254" s="8" t="s">
        <v>666</v>
      </c>
      <c r="E254" s="38">
        <v>5</v>
      </c>
      <c r="F254" s="8" t="s">
        <v>678</v>
      </c>
      <c r="G254" s="8" t="s">
        <v>672</v>
      </c>
      <c r="H254" s="8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8"/>
        <v>('D4','D0','개발 그룹','5','2','top/D0/D4','D4','D0','Y','C','SYSTEM',NOW(),'SYSTEM',NOW()),</v>
      </c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35">
      <c r="A255" s="12">
        <v>6</v>
      </c>
      <c r="B255" s="8" t="s">
        <v>663</v>
      </c>
      <c r="C255" s="8" t="s">
        <v>662</v>
      </c>
      <c r="D255" s="8" t="s">
        <v>166</v>
      </c>
      <c r="E255" s="38">
        <v>6</v>
      </c>
      <c r="F255" s="8" t="s">
        <v>679</v>
      </c>
      <c r="G255" s="8" t="s">
        <v>675</v>
      </c>
      <c r="H255" s="8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8"/>
        <v>('D5','D4','개발부','6','3','top/D0/D4/D5','D5','D4','Y','C','SYSTEM',NOW(),'SYSTEM',NOW()),</v>
      </c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35">
      <c r="A256" s="12">
        <v>7</v>
      </c>
      <c r="B256" s="8" t="s">
        <v>664</v>
      </c>
      <c r="C256" s="8" t="s">
        <v>662</v>
      </c>
      <c r="D256" s="8" t="s">
        <v>175</v>
      </c>
      <c r="E256" s="38">
        <v>7</v>
      </c>
      <c r="F256" s="8" t="s">
        <v>679</v>
      </c>
      <c r="G256" s="8" t="s">
        <v>676</v>
      </c>
      <c r="H256" s="8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8"/>
        <v>('D6','D4','디자인부','7','3','top/D0/D4/D6','D6','D4','Y','C','SYSTEM',NOW(),'SYSTEM',NOW());</v>
      </c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35">
      <c r="B257" s="37"/>
      <c r="C257" s="9"/>
      <c r="D257" s="37"/>
      <c r="E257" s="37"/>
      <c r="F257" s="37"/>
      <c r="G257" s="37"/>
      <c r="H257" s="37"/>
      <c r="I257" s="37"/>
      <c r="J257" s="37"/>
      <c r="K257" s="37"/>
      <c r="L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35">
      <c r="B258" s="37"/>
      <c r="C258" s="9"/>
      <c r="D258" s="37"/>
      <c r="E258" s="37"/>
      <c r="F258" s="37"/>
      <c r="G258" s="37"/>
      <c r="H258" s="37"/>
      <c r="I258" s="37"/>
      <c r="J258" s="37"/>
      <c r="K258" s="37"/>
      <c r="L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35">
      <c r="C259" s="9"/>
    </row>
    <row r="260" spans="1:29" x14ac:dyDescent="0.35">
      <c r="A260" s="113" t="str">
        <f>VLOOKUP(C260,table!B:D,3,FALSE)</f>
        <v>공통</v>
      </c>
      <c r="B260" s="113"/>
      <c r="C260" s="110" t="s">
        <v>281</v>
      </c>
      <c r="D260" s="110"/>
      <c r="E260" s="110"/>
      <c r="F260" s="110"/>
      <c r="G260" s="110"/>
      <c r="H260" s="110"/>
      <c r="I260" s="110"/>
      <c r="J260" s="110"/>
      <c r="K260" s="110"/>
      <c r="L260" s="110"/>
      <c r="M260" s="113" t="s">
        <v>156</v>
      </c>
    </row>
    <row r="261" spans="1:29" x14ac:dyDescent="0.35">
      <c r="A261" s="113"/>
      <c r="B261" s="113"/>
      <c r="C261" s="110" t="str">
        <f>VLOOKUP(C260,table!B:D,2,FALSE)</f>
        <v>T_BBS_NOTICE</v>
      </c>
      <c r="D261" s="110"/>
      <c r="E261" s="110"/>
      <c r="F261" s="110"/>
      <c r="G261" s="110"/>
      <c r="H261" s="110"/>
      <c r="I261" s="110"/>
      <c r="J261" s="110"/>
      <c r="K261" s="110"/>
      <c r="L261" s="110"/>
      <c r="M261" s="113"/>
    </row>
    <row r="262" spans="1:29" x14ac:dyDescent="0.35">
      <c r="A262" s="113" t="s">
        <v>2</v>
      </c>
      <c r="B262" s="7" t="s">
        <v>274</v>
      </c>
      <c r="C262" s="7" t="s">
        <v>244</v>
      </c>
      <c r="D262" s="7" t="s">
        <v>246</v>
      </c>
      <c r="E262" s="7" t="s">
        <v>248</v>
      </c>
      <c r="F262" s="7" t="s">
        <v>94</v>
      </c>
      <c r="G262" s="7" t="s">
        <v>234</v>
      </c>
      <c r="H262" s="7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13"/>
      <c r="B263" s="7" t="s">
        <v>277</v>
      </c>
      <c r="C263" s="7" t="s">
        <v>258</v>
      </c>
      <c r="D263" s="7" t="s">
        <v>260</v>
      </c>
      <c r="E263" s="7" t="s">
        <v>256</v>
      </c>
      <c r="F263" s="7" t="s">
        <v>95</v>
      </c>
      <c r="G263" s="7" t="s">
        <v>219</v>
      </c>
      <c r="H263" s="7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5">
        <v>1</v>
      </c>
      <c r="B264" s="8" t="s">
        <v>976</v>
      </c>
      <c r="C264" s="8" t="s">
        <v>296</v>
      </c>
      <c r="D264" s="8" t="s">
        <v>299</v>
      </c>
      <c r="E264" s="8" t="s">
        <v>292</v>
      </c>
      <c r="F264" s="8" t="s">
        <v>293</v>
      </c>
      <c r="G264" s="8"/>
      <c r="H264" s="8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5">
        <v>2</v>
      </c>
      <c r="B265" s="8" t="s">
        <v>977</v>
      </c>
      <c r="C265" s="8" t="s">
        <v>297</v>
      </c>
      <c r="D265" s="8" t="s">
        <v>300</v>
      </c>
      <c r="E265" s="8" t="s">
        <v>292</v>
      </c>
      <c r="F265" s="8" t="s">
        <v>294</v>
      </c>
      <c r="G265" s="8"/>
      <c r="H265" s="8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5">
        <v>3</v>
      </c>
      <c r="B266" s="8" t="s">
        <v>978</v>
      </c>
      <c r="C266" s="8" t="s">
        <v>298</v>
      </c>
      <c r="D266" s="8" t="s">
        <v>301</v>
      </c>
      <c r="E266" s="8" t="s">
        <v>291</v>
      </c>
      <c r="F266" s="8" t="s">
        <v>295</v>
      </c>
      <c r="G266" s="8"/>
      <c r="H266" s="8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13" t="str">
        <f>VLOOKUP(C270,table!B:D,3,FALSE)</f>
        <v>공통</v>
      </c>
      <c r="B270" s="113"/>
      <c r="C270" s="110" t="s">
        <v>282</v>
      </c>
      <c r="D270" s="110"/>
      <c r="E270" s="110"/>
      <c r="F270" s="110"/>
      <c r="G270" s="110"/>
      <c r="H270" s="110"/>
      <c r="I270" s="110"/>
      <c r="J270" s="110"/>
      <c r="K270" s="110"/>
      <c r="L270" s="110"/>
      <c r="M270" s="113" t="s">
        <v>156</v>
      </c>
    </row>
    <row r="271" spans="1:29" x14ac:dyDescent="0.35">
      <c r="A271" s="113"/>
      <c r="B271" s="113"/>
      <c r="C271" s="110" t="str">
        <f>VLOOKUP(C270,table!B:D,2,FALSE)</f>
        <v>T_BBS_FAQ</v>
      </c>
      <c r="D271" s="110"/>
      <c r="E271" s="110"/>
      <c r="F271" s="110"/>
      <c r="G271" s="110"/>
      <c r="H271" s="110"/>
      <c r="I271" s="110"/>
      <c r="J271" s="110"/>
      <c r="K271" s="110"/>
      <c r="L271" s="110"/>
      <c r="M271" s="113"/>
    </row>
    <row r="272" spans="1:29" x14ac:dyDescent="0.35">
      <c r="A272" s="113" t="s">
        <v>2</v>
      </c>
      <c r="B272" s="7" t="s">
        <v>273</v>
      </c>
      <c r="C272" s="7" t="s">
        <v>266</v>
      </c>
      <c r="D272" s="7" t="s">
        <v>251</v>
      </c>
      <c r="E272" s="7" t="s">
        <v>253</v>
      </c>
      <c r="F272" s="7" t="s">
        <v>94</v>
      </c>
      <c r="G272" s="7" t="s">
        <v>234</v>
      </c>
      <c r="H272" s="7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13"/>
      <c r="B273" s="7" t="s">
        <v>279</v>
      </c>
      <c r="C273" s="7" t="s">
        <v>268</v>
      </c>
      <c r="D273" s="7" t="s">
        <v>264</v>
      </c>
      <c r="E273" s="7" t="s">
        <v>262</v>
      </c>
      <c r="F273" s="7" t="s">
        <v>95</v>
      </c>
      <c r="G273" s="7" t="s">
        <v>219</v>
      </c>
      <c r="H273" s="7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5">
        <v>1</v>
      </c>
      <c r="B274" s="8" t="s">
        <v>972</v>
      </c>
      <c r="C274" s="8" t="s">
        <v>270</v>
      </c>
      <c r="D274" s="8" t="s">
        <v>283</v>
      </c>
      <c r="E274" s="8" t="s">
        <v>287</v>
      </c>
      <c r="F274" s="8">
        <v>1</v>
      </c>
      <c r="G274" s="8"/>
      <c r="H274" s="8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5">
        <v>2</v>
      </c>
      <c r="B275" s="8" t="s">
        <v>973</v>
      </c>
      <c r="C275" s="8" t="s">
        <v>270</v>
      </c>
      <c r="D275" s="8" t="s">
        <v>284</v>
      </c>
      <c r="E275" s="8" t="s">
        <v>290</v>
      </c>
      <c r="F275" s="8">
        <v>2</v>
      </c>
      <c r="G275" s="8"/>
      <c r="H275" s="8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5">
        <v>3</v>
      </c>
      <c r="B276" s="8" t="s">
        <v>974</v>
      </c>
      <c r="C276" s="8" t="s">
        <v>271</v>
      </c>
      <c r="D276" s="8" t="s">
        <v>285</v>
      </c>
      <c r="E276" s="8" t="s">
        <v>289</v>
      </c>
      <c r="F276" s="8">
        <v>2</v>
      </c>
      <c r="G276" s="8"/>
      <c r="H276" s="8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5">
        <v>4</v>
      </c>
      <c r="B277" s="8" t="s">
        <v>975</v>
      </c>
      <c r="C277" s="8" t="s">
        <v>271</v>
      </c>
      <c r="D277" s="8" t="s">
        <v>286</v>
      </c>
      <c r="E277" s="8" t="s">
        <v>288</v>
      </c>
      <c r="F277" s="8">
        <v>1</v>
      </c>
      <c r="G277" s="8"/>
      <c r="H277" s="8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13" t="str">
        <f>VLOOKUP(C281,table!B:D,3,FALSE)</f>
        <v>관리자</v>
      </c>
      <c r="B281" s="113"/>
      <c r="C281" s="110" t="s">
        <v>955</v>
      </c>
      <c r="D281" s="110"/>
      <c r="E281" s="110"/>
      <c r="F281" s="110"/>
      <c r="G281" s="110"/>
      <c r="H281" s="110"/>
      <c r="I281" s="113" t="s">
        <v>156</v>
      </c>
    </row>
    <row r="282" spans="1:13" x14ac:dyDescent="0.35">
      <c r="A282" s="113"/>
      <c r="B282" s="113"/>
      <c r="C282" s="110" t="str">
        <f>VLOOKUP(C281,table!B:D,2,FALSE)</f>
        <v>T_GROUP</v>
      </c>
      <c r="D282" s="110"/>
      <c r="E282" s="110"/>
      <c r="F282" s="110"/>
      <c r="G282" s="110"/>
      <c r="H282" s="110"/>
      <c r="I282" s="113"/>
    </row>
    <row r="283" spans="1:13" x14ac:dyDescent="0.35">
      <c r="A283" s="113" t="s">
        <v>157</v>
      </c>
      <c r="B283" s="7" t="s">
        <v>78</v>
      </c>
      <c r="C283" s="7" t="s">
        <v>45</v>
      </c>
      <c r="D283" s="7" t="s">
        <v>75</v>
      </c>
      <c r="E283" s="7" t="s">
        <v>57</v>
      </c>
      <c r="F283" s="7" t="s">
        <v>379</v>
      </c>
      <c r="G283" s="7" t="s">
        <v>84</v>
      </c>
      <c r="H283" s="7" t="s">
        <v>88</v>
      </c>
      <c r="I283" s="2" t="str">
        <f>"TRUNCATE TABLE "&amp;$C282&amp;";"</f>
        <v>TRUNCATE TABLE T_GROUP;</v>
      </c>
    </row>
    <row r="284" spans="1:13" x14ac:dyDescent="0.35">
      <c r="A284" s="113"/>
      <c r="B284" s="7" t="s">
        <v>79</v>
      </c>
      <c r="C284" s="7" t="s">
        <v>46</v>
      </c>
      <c r="D284" s="7" t="s">
        <v>76</v>
      </c>
      <c r="E284" s="7" t="s">
        <v>58</v>
      </c>
      <c r="F284" s="7" t="s">
        <v>55</v>
      </c>
      <c r="G284" s="7" t="s">
        <v>85</v>
      </c>
      <c r="H284" s="7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5">
        <v>1</v>
      </c>
      <c r="B285" s="8" t="s">
        <v>328</v>
      </c>
      <c r="C285" s="8" t="s">
        <v>958</v>
      </c>
      <c r="D285" s="8" t="s">
        <v>29</v>
      </c>
      <c r="E285" s="8" t="s">
        <v>271</v>
      </c>
      <c r="F285" s="8" t="s">
        <v>159</v>
      </c>
      <c r="G285" s="8" t="s">
        <v>271</v>
      </c>
      <c r="H285" s="8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7" customFormat="1" x14ac:dyDescent="0.35">
      <c r="A286" s="45">
        <v>2</v>
      </c>
      <c r="B286" s="8" t="s">
        <v>1069</v>
      </c>
      <c r="C286" s="8" t="s">
        <v>958</v>
      </c>
      <c r="D286" s="8" t="s">
        <v>29</v>
      </c>
      <c r="E286" s="8" t="s">
        <v>271</v>
      </c>
      <c r="F286" s="8" t="s">
        <v>159</v>
      </c>
      <c r="G286" s="8" t="s">
        <v>271</v>
      </c>
      <c r="H286" s="8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5">
        <v>2</v>
      </c>
      <c r="B287" s="8" t="s">
        <v>329</v>
      </c>
      <c r="C287" s="8" t="s">
        <v>958</v>
      </c>
      <c r="D287" s="8" t="s">
        <v>29</v>
      </c>
      <c r="E287" s="8" t="s">
        <v>271</v>
      </c>
      <c r="F287" s="8" t="s">
        <v>159</v>
      </c>
      <c r="G287" s="8" t="s">
        <v>271</v>
      </c>
      <c r="H287" s="8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45">
        <v>3</v>
      </c>
      <c r="B288" s="8" t="s">
        <v>330</v>
      </c>
      <c r="C288" s="8" t="s">
        <v>958</v>
      </c>
      <c r="D288" s="8" t="s">
        <v>29</v>
      </c>
      <c r="E288" s="8" t="s">
        <v>271</v>
      </c>
      <c r="F288" s="8" t="s">
        <v>159</v>
      </c>
      <c r="G288" s="8" t="s">
        <v>271</v>
      </c>
      <c r="H288" s="8" t="s">
        <v>159</v>
      </c>
      <c r="I288" s="2" t="str">
        <f t="shared" si="10"/>
        <v>('test12','au2000001','Y','SYSTEM',NOW(),'SYSTEM',NOW()),</v>
      </c>
    </row>
    <row r="289" spans="1:30" x14ac:dyDescent="0.35">
      <c r="A289" s="45">
        <v>4</v>
      </c>
      <c r="B289" s="8" t="s">
        <v>339</v>
      </c>
      <c r="C289" s="8" t="s">
        <v>958</v>
      </c>
      <c r="D289" s="8" t="s">
        <v>29</v>
      </c>
      <c r="E289" s="8" t="s">
        <v>271</v>
      </c>
      <c r="F289" s="8" t="s">
        <v>159</v>
      </c>
      <c r="G289" s="8" t="s">
        <v>271</v>
      </c>
      <c r="H289" s="8" t="s">
        <v>159</v>
      </c>
      <c r="I289" s="2" t="str">
        <f t="shared" si="10"/>
        <v>('test13','au2000001','Y','SYSTEM',NOW(),'SYSTEM',NOW()),</v>
      </c>
    </row>
    <row r="290" spans="1:30" x14ac:dyDescent="0.35">
      <c r="A290" s="45">
        <v>5</v>
      </c>
      <c r="B290" s="8" t="s">
        <v>340</v>
      </c>
      <c r="C290" s="8" t="s">
        <v>959</v>
      </c>
      <c r="D290" s="8" t="s">
        <v>29</v>
      </c>
      <c r="E290" s="8" t="s">
        <v>271</v>
      </c>
      <c r="F290" s="8" t="s">
        <v>159</v>
      </c>
      <c r="G290" s="8" t="s">
        <v>271</v>
      </c>
      <c r="H290" s="8" t="s">
        <v>159</v>
      </c>
      <c r="I290" s="2" t="str">
        <f t="shared" si="10"/>
        <v>('test14','au2000002','Y','SYSTEM',NOW(),'SYSTEM',NOW()),</v>
      </c>
    </row>
    <row r="291" spans="1:30" x14ac:dyDescent="0.35">
      <c r="A291" s="45">
        <v>6</v>
      </c>
      <c r="B291" s="8" t="s">
        <v>341</v>
      </c>
      <c r="C291" s="8" t="s">
        <v>959</v>
      </c>
      <c r="D291" s="8" t="s">
        <v>29</v>
      </c>
      <c r="E291" s="8" t="s">
        <v>271</v>
      </c>
      <c r="F291" s="8" t="s">
        <v>159</v>
      </c>
      <c r="G291" s="8" t="s">
        <v>271</v>
      </c>
      <c r="H291" s="8" t="s">
        <v>159</v>
      </c>
      <c r="I291" s="2" t="str">
        <f t="shared" si="10"/>
        <v>('test15','au2000002','Y','SYSTEM',NOW(),'SYSTEM',NOW());</v>
      </c>
    </row>
    <row r="292" spans="1:30" s="37" customFormat="1" x14ac:dyDescent="0.35">
      <c r="A292" s="60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7" customFormat="1" x14ac:dyDescent="0.35">
      <c r="A294" s="60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7" customFormat="1" x14ac:dyDescent="0.35">
      <c r="A295" s="113" t="str">
        <f>VLOOKUP(C295,table!B:D,3,FALSE)</f>
        <v>관리자</v>
      </c>
      <c r="B295" s="113"/>
      <c r="C295" s="110" t="s">
        <v>956</v>
      </c>
      <c r="D295" s="110"/>
      <c r="E295" s="110"/>
      <c r="F295" s="110"/>
      <c r="G295" s="110"/>
      <c r="H295" s="110"/>
      <c r="I295" s="110"/>
      <c r="J295" s="110"/>
      <c r="K295" s="113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7" customFormat="1" x14ac:dyDescent="0.35">
      <c r="A296" s="113"/>
      <c r="B296" s="113"/>
      <c r="C296" s="110" t="str">
        <f>VLOOKUP(C295,table!B:D,2,FALSE)</f>
        <v>T_GROUP_AUTH</v>
      </c>
      <c r="D296" s="110"/>
      <c r="E296" s="110"/>
      <c r="F296" s="110"/>
      <c r="G296" s="110"/>
      <c r="H296" s="110"/>
      <c r="I296" s="110"/>
      <c r="J296" s="110"/>
      <c r="K296" s="113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7" customFormat="1" x14ac:dyDescent="0.35">
      <c r="A297" s="113" t="s">
        <v>157</v>
      </c>
      <c r="B297" s="7" t="s">
        <v>45</v>
      </c>
      <c r="C297" s="7" t="s">
        <v>983</v>
      </c>
      <c r="D297" s="7" t="s">
        <v>359</v>
      </c>
      <c r="E297" s="7" t="s">
        <v>48</v>
      </c>
      <c r="F297" s="7" t="s">
        <v>50</v>
      </c>
      <c r="G297" s="7" t="s">
        <v>75</v>
      </c>
      <c r="H297" s="7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7" customFormat="1" x14ac:dyDescent="0.35">
      <c r="A298" s="113"/>
      <c r="B298" s="7" t="s">
        <v>46</v>
      </c>
      <c r="C298" s="7" t="s">
        <v>559</v>
      </c>
      <c r="D298" s="7" t="s">
        <v>360</v>
      </c>
      <c r="E298" s="7" t="s">
        <v>49</v>
      </c>
      <c r="F298" s="7" t="s">
        <v>51</v>
      </c>
      <c r="G298" s="7" t="s">
        <v>76</v>
      </c>
      <c r="H298" s="7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7" customFormat="1" x14ac:dyDescent="0.35">
      <c r="A299" s="12">
        <v>1</v>
      </c>
      <c r="B299" s="8" t="s">
        <v>960</v>
      </c>
      <c r="C299" s="8" t="s">
        <v>1103</v>
      </c>
      <c r="D299" s="8" t="s">
        <v>612</v>
      </c>
      <c r="E299" s="8" t="s">
        <v>1015</v>
      </c>
      <c r="F299" s="8" t="s">
        <v>1015</v>
      </c>
      <c r="G299" s="8" t="s">
        <v>29</v>
      </c>
      <c r="H299" s="8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7" customFormat="1" x14ac:dyDescent="0.35">
      <c r="A300" s="12">
        <v>2</v>
      </c>
      <c r="B300" s="8" t="s">
        <v>959</v>
      </c>
      <c r="C300" s="8" t="s">
        <v>1004</v>
      </c>
      <c r="D300" s="8" t="s">
        <v>1017</v>
      </c>
      <c r="E300" s="8" t="s">
        <v>1016</v>
      </c>
      <c r="F300" s="8" t="s">
        <v>1016</v>
      </c>
      <c r="G300" s="8" t="s">
        <v>29</v>
      </c>
      <c r="H300" s="8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7" customFormat="1" x14ac:dyDescent="0.35">
      <c r="A301" s="12">
        <v>3</v>
      </c>
      <c r="B301" s="2" t="s">
        <v>1020</v>
      </c>
      <c r="C301" s="8" t="s">
        <v>1005</v>
      </c>
      <c r="D301" s="2" t="s">
        <v>1017</v>
      </c>
      <c r="E301" s="2" t="s">
        <v>1021</v>
      </c>
      <c r="F301" s="2" t="s">
        <v>1021</v>
      </c>
      <c r="G301" s="8" t="s">
        <v>29</v>
      </c>
      <c r="H301" s="8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7" customFormat="1" x14ac:dyDescent="0.35">
      <c r="A302" s="12">
        <v>4</v>
      </c>
      <c r="B302" s="2" t="s">
        <v>1022</v>
      </c>
      <c r="C302" s="8" t="s">
        <v>1004</v>
      </c>
      <c r="D302" s="2" t="s">
        <v>1019</v>
      </c>
      <c r="E302" s="2" t="s">
        <v>1018</v>
      </c>
      <c r="F302" s="2" t="s">
        <v>1018</v>
      </c>
      <c r="G302" s="8" t="s">
        <v>29</v>
      </c>
      <c r="H302" s="8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7" customFormat="1" x14ac:dyDescent="0.35">
      <c r="A303" s="78"/>
      <c r="B303" s="9"/>
      <c r="C303" s="11"/>
      <c r="D303" s="9"/>
      <c r="E303" s="9"/>
      <c r="F303" s="9"/>
      <c r="G303" s="11"/>
      <c r="H303" s="11"/>
      <c r="I303" s="11"/>
      <c r="J303" s="11"/>
      <c r="K303" s="11"/>
      <c r="L303" s="9"/>
    </row>
    <row r="304" spans="1:30" s="37" customFormat="1" x14ac:dyDescent="0.35">
      <c r="A304" s="60"/>
      <c r="I304" s="8" t="s">
        <v>363</v>
      </c>
      <c r="J304" s="8" t="s">
        <v>29</v>
      </c>
      <c r="K304" s="2"/>
      <c r="L304" s="8" t="s">
        <v>271</v>
      </c>
      <c r="M304" s="8" t="s">
        <v>159</v>
      </c>
      <c r="N304" s="8" t="s">
        <v>271</v>
      </c>
      <c r="O304" s="8" t="s">
        <v>159</v>
      </c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37" customFormat="1" x14ac:dyDescent="0.35">
      <c r="A305" s="113" t="str">
        <f>VLOOKUP(C305,table!B:D,3,FALSE)</f>
        <v>관리자</v>
      </c>
      <c r="B305" s="113"/>
      <c r="C305" s="110" t="s">
        <v>979</v>
      </c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3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7" customFormat="1" x14ac:dyDescent="0.35">
      <c r="A306" s="113"/>
      <c r="B306" s="113"/>
      <c r="C306" s="110" t="str">
        <f>VLOOKUP(C305,table!B:D,2,FALSE)</f>
        <v>T_GROUP_MENU</v>
      </c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2"/>
      <c r="P306" s="113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7" customFormat="1" x14ac:dyDescent="0.35">
      <c r="A307" s="113" t="s">
        <v>157</v>
      </c>
      <c r="B307" s="7" t="s">
        <v>60</v>
      </c>
      <c r="C307" s="7" t="s">
        <v>82</v>
      </c>
      <c r="D307" s="7" t="s">
        <v>64</v>
      </c>
      <c r="E307" s="7" t="s">
        <v>61</v>
      </c>
      <c r="F307" s="7" t="s">
        <v>65</v>
      </c>
      <c r="G307" s="7" t="s">
        <v>94</v>
      </c>
      <c r="H307" s="7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7" customFormat="1" x14ac:dyDescent="0.35">
      <c r="A308" s="113"/>
      <c r="B308" s="7" t="s">
        <v>13</v>
      </c>
      <c r="C308" s="7" t="s">
        <v>83</v>
      </c>
      <c r="D308" s="7" t="s">
        <v>14</v>
      </c>
      <c r="E308" s="7" t="s">
        <v>15</v>
      </c>
      <c r="F308" s="7" t="s">
        <v>66</v>
      </c>
      <c r="G308" s="7" t="s">
        <v>95</v>
      </c>
      <c r="H308" s="7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7" customFormat="1" x14ac:dyDescent="0.35">
      <c r="A309" s="45">
        <v>1</v>
      </c>
      <c r="B309" s="2" t="s">
        <v>1229</v>
      </c>
      <c r="C309" s="2" t="s">
        <v>961</v>
      </c>
      <c r="D309" s="2" t="s">
        <v>1230</v>
      </c>
      <c r="E309" s="2" t="s">
        <v>1231</v>
      </c>
      <c r="F309" s="2"/>
      <c r="G309" s="2">
        <v>0</v>
      </c>
      <c r="H309" s="2" t="s">
        <v>1232</v>
      </c>
      <c r="I309" s="2" t="s">
        <v>1233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7" customFormat="1" x14ac:dyDescent="0.35">
      <c r="A310" s="45">
        <v>2</v>
      </c>
      <c r="B310" s="2" t="s">
        <v>961</v>
      </c>
      <c r="C310" s="2"/>
      <c r="D310" s="2" t="s">
        <v>1234</v>
      </c>
      <c r="E310" s="2" t="s">
        <v>192</v>
      </c>
      <c r="F310" s="2"/>
      <c r="G310" s="2">
        <v>1</v>
      </c>
      <c r="H310" s="2" t="s">
        <v>1017</v>
      </c>
      <c r="I310" s="2" t="s">
        <v>1233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3" si="11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7" customFormat="1" x14ac:dyDescent="0.35">
      <c r="A311" s="45">
        <v>3</v>
      </c>
      <c r="B311" s="2" t="s">
        <v>962</v>
      </c>
      <c r="C311" s="2" t="s">
        <v>961</v>
      </c>
      <c r="D311" s="2" t="s">
        <v>1235</v>
      </c>
      <c r="E311" s="2" t="s">
        <v>1236</v>
      </c>
      <c r="F311" s="2"/>
      <c r="G311" s="2">
        <v>2</v>
      </c>
      <c r="H311" s="2" t="s">
        <v>1017</v>
      </c>
      <c r="I311" s="2" t="s">
        <v>1233</v>
      </c>
      <c r="J311" s="2" t="s">
        <v>29</v>
      </c>
      <c r="K311" s="2" t="s">
        <v>1237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11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45">
        <v>4</v>
      </c>
      <c r="B312" s="2" t="s">
        <v>963</v>
      </c>
      <c r="C312" s="2" t="s">
        <v>962</v>
      </c>
      <c r="D312" s="2" t="s">
        <v>1235</v>
      </c>
      <c r="E312" s="2" t="s">
        <v>1238</v>
      </c>
      <c r="F312" s="2"/>
      <c r="G312" s="2">
        <v>3</v>
      </c>
      <c r="H312" s="2" t="s">
        <v>158</v>
      </c>
      <c r="I312" s="2" t="s">
        <v>1233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45">
        <v>5</v>
      </c>
      <c r="B313" s="2" t="s">
        <v>964</v>
      </c>
      <c r="C313" s="2" t="s">
        <v>961</v>
      </c>
      <c r="D313" s="2" t="s">
        <v>1239</v>
      </c>
      <c r="E313" s="2" t="s">
        <v>1240</v>
      </c>
      <c r="F313" s="2"/>
      <c r="G313" s="2">
        <v>4</v>
      </c>
      <c r="H313" s="2" t="s">
        <v>1017</v>
      </c>
      <c r="I313" s="2" t="s">
        <v>1233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37" customFormat="1" x14ac:dyDescent="0.35">
      <c r="A314" s="45">
        <v>6</v>
      </c>
      <c r="B314" s="2" t="s">
        <v>965</v>
      </c>
      <c r="C314" s="2" t="s">
        <v>964</v>
      </c>
      <c r="D314" s="2" t="s">
        <v>1241</v>
      </c>
      <c r="E314" s="2" t="s">
        <v>1242</v>
      </c>
      <c r="F314" s="2"/>
      <c r="G314" s="2">
        <v>5</v>
      </c>
      <c r="H314" s="2" t="s">
        <v>158</v>
      </c>
      <c r="I314" s="2" t="s">
        <v>1233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7" customFormat="1" x14ac:dyDescent="0.35">
      <c r="A315" s="45">
        <v>7</v>
      </c>
      <c r="B315" s="2" t="s">
        <v>966</v>
      </c>
      <c r="C315" s="2" t="s">
        <v>964</v>
      </c>
      <c r="D315" s="2" t="s">
        <v>1243</v>
      </c>
      <c r="E315" s="2" t="s">
        <v>1244</v>
      </c>
      <c r="F315" s="2"/>
      <c r="G315" s="2">
        <v>6</v>
      </c>
      <c r="H315" s="2" t="s">
        <v>158</v>
      </c>
      <c r="I315" s="2" t="s">
        <v>1233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45">
        <v>8</v>
      </c>
      <c r="B316" s="2" t="s">
        <v>967</v>
      </c>
      <c r="C316" s="2" t="s">
        <v>964</v>
      </c>
      <c r="D316" s="2" t="s">
        <v>1245</v>
      </c>
      <c r="E316" s="2" t="s">
        <v>1246</v>
      </c>
      <c r="F316" s="2"/>
      <c r="G316" s="2">
        <v>7</v>
      </c>
      <c r="H316" s="2" t="s">
        <v>158</v>
      </c>
      <c r="I316" s="2" t="s">
        <v>1199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11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45">
        <v>9</v>
      </c>
      <c r="B317" s="2" t="s">
        <v>968</v>
      </c>
      <c r="C317" s="2" t="s">
        <v>964</v>
      </c>
      <c r="D317" s="2" t="s">
        <v>1144</v>
      </c>
      <c r="E317" s="2" t="s">
        <v>1221</v>
      </c>
      <c r="F317" s="2"/>
      <c r="G317" s="2">
        <v>8</v>
      </c>
      <c r="H317" s="2" t="s">
        <v>158</v>
      </c>
      <c r="I317" s="2" t="s">
        <v>1199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11"/>
        <v>('mn5000008','mn5000004','제품 코드 관리','/system/packagingCode','','8','M','{"attr":{"insert":true,"update":true,"detail":true,"delete":true}}','Y','','SYSTEM',NOW(),'SYSTEM',NOW()),</v>
      </c>
      <c r="Q317" s="37"/>
      <c r="R317" s="37"/>
      <c r="S317" s="37"/>
      <c r="T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35">
      <c r="A318" s="45">
        <v>10</v>
      </c>
      <c r="B318" s="2" t="s">
        <v>969</v>
      </c>
      <c r="C318" s="2" t="s">
        <v>964</v>
      </c>
      <c r="D318" s="2" t="s">
        <v>1167</v>
      </c>
      <c r="E318" s="2" t="s">
        <v>1222</v>
      </c>
      <c r="F318" s="2"/>
      <c r="G318" s="2">
        <v>9</v>
      </c>
      <c r="H318" s="2" t="s">
        <v>158</v>
      </c>
      <c r="I318" s="2" t="s">
        <v>1199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11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45">
        <v>11</v>
      </c>
      <c r="B319" s="2" t="s">
        <v>970</v>
      </c>
      <c r="C319" s="2" t="s">
        <v>964</v>
      </c>
      <c r="D319" s="2" t="s">
        <v>1247</v>
      </c>
      <c r="E319" s="2" t="s">
        <v>1248</v>
      </c>
      <c r="F319" s="2"/>
      <c r="G319" s="2">
        <v>10</v>
      </c>
      <c r="H319" s="2" t="s">
        <v>158</v>
      </c>
      <c r="I319" s="2" t="s">
        <v>1199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11"/>
        <v>('mn5000010','mn5000004','휴일관리','/system/holiday','','10','M','{"attr":{"insert":true,"update":true,"detail":true,"delete":true}}','Y','','SYSTEM',NOW(),'SYSTEM',NOW()),</v>
      </c>
      <c r="Q319" s="37"/>
      <c r="R319" s="37"/>
      <c r="S319" s="37"/>
      <c r="T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35">
      <c r="A320" s="45">
        <v>12</v>
      </c>
      <c r="B320" s="2" t="s">
        <v>971</v>
      </c>
      <c r="C320" s="2" t="s">
        <v>961</v>
      </c>
      <c r="D320" s="2" t="s">
        <v>1249</v>
      </c>
      <c r="E320" s="2" t="s">
        <v>1250</v>
      </c>
      <c r="F320" s="2"/>
      <c r="G320" s="2">
        <v>11</v>
      </c>
      <c r="H320" s="2" t="s">
        <v>1017</v>
      </c>
      <c r="I320" s="2" t="s">
        <v>1233</v>
      </c>
      <c r="J320" s="2" t="s">
        <v>29</v>
      </c>
      <c r="K320" s="2" t="s">
        <v>1251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11"/>
        <v>('mn5000011','mn5000001','메뉴관리','/menu','','11','A','{"attr":{"insert":true,"update":true,"delete":true,"detail":true}}','Y','menu','SYSTEM',NOW(),'SYSTEM',NOW()),</v>
      </c>
      <c r="Q320" s="37"/>
      <c r="R320" s="37"/>
      <c r="S320" s="37"/>
      <c r="T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35">
      <c r="A321" s="45">
        <v>13</v>
      </c>
      <c r="B321" s="2" t="s">
        <v>1042</v>
      </c>
      <c r="C321" s="2" t="s">
        <v>1289</v>
      </c>
      <c r="D321" s="2" t="s">
        <v>1249</v>
      </c>
      <c r="E321" s="2" t="s">
        <v>1252</v>
      </c>
      <c r="F321" s="2"/>
      <c r="G321" s="2">
        <v>12</v>
      </c>
      <c r="H321" s="2" t="s">
        <v>158</v>
      </c>
      <c r="I321" s="2" t="s">
        <v>1233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11"/>
        <v>('mn5000012','mn5000011','메뉴관리','/menu/menu','','12','M','{"attr":{"insert":true,"update":true,"delete":true,"detail":true}}','Y','','SYSTEM',NOW(),'SYSTEM',NOW()),</v>
      </c>
      <c r="Q321" s="37"/>
      <c r="R321" s="37"/>
      <c r="S321" s="37"/>
      <c r="T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35">
      <c r="A322" s="45">
        <v>14</v>
      </c>
      <c r="B322" s="2" t="s">
        <v>1043</v>
      </c>
      <c r="C322" s="2" t="s">
        <v>1289</v>
      </c>
      <c r="D322" s="2" t="s">
        <v>1253</v>
      </c>
      <c r="E322" s="2" t="s">
        <v>1254</v>
      </c>
      <c r="F322" s="2"/>
      <c r="G322" s="2">
        <v>13</v>
      </c>
      <c r="H322" s="2" t="s">
        <v>158</v>
      </c>
      <c r="I322" s="2" t="s">
        <v>1233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11"/>
        <v>('mn5000013','mn5000011','레포트관리','/menu/report','','13','M','{"attr":{"insert":true,"update":true,"delete":true,"detail":true}}','Y','','SYSTEM',NOW(),'SYSTEM',NOW()),</v>
      </c>
      <c r="Q322" s="37"/>
      <c r="R322" s="37"/>
      <c r="S322" s="37"/>
      <c r="T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35">
      <c r="A323" s="45">
        <v>15</v>
      </c>
      <c r="B323" s="2" t="s">
        <v>1044</v>
      </c>
      <c r="C323" s="2" t="s">
        <v>961</v>
      </c>
      <c r="D323" s="2" t="s">
        <v>1217</v>
      </c>
      <c r="E323" s="2" t="s">
        <v>1218</v>
      </c>
      <c r="F323" s="2"/>
      <c r="G323" s="2">
        <v>14</v>
      </c>
      <c r="H323" s="2" t="s">
        <v>1017</v>
      </c>
      <c r="I323" s="2" t="s">
        <v>1199</v>
      </c>
      <c r="J323" s="2" t="s">
        <v>29</v>
      </c>
      <c r="K323" s="2" t="s">
        <v>1219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11"/>
        <v>('mn5000014','mn5000001','공급 업체','/supplier','','14','A','{"attr":{"insert":true,"update":true,"detail":true,"delete":true}}','Y','myself','SYSTEM',NOW(),'SYSTEM',NOW()),</v>
      </c>
      <c r="Q323" s="37"/>
      <c r="R323" s="37"/>
      <c r="S323" s="37"/>
      <c r="T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35">
      <c r="A324" s="45">
        <v>16</v>
      </c>
      <c r="B324" s="2" t="s">
        <v>1045</v>
      </c>
      <c r="C324" s="2" t="s">
        <v>1044</v>
      </c>
      <c r="D324" s="2" t="s">
        <v>1142</v>
      </c>
      <c r="E324" s="2" t="s">
        <v>1220</v>
      </c>
      <c r="F324" s="2" t="s">
        <v>1142</v>
      </c>
      <c r="G324" s="2">
        <v>15</v>
      </c>
      <c r="H324" s="2" t="s">
        <v>158</v>
      </c>
      <c r="I324" s="2" t="s">
        <v>1199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11"/>
        <v>('mn5000015','mn5000014','공급 업체 관리','/supplier/supplier','공급 업체 관리','15','M','{"attr":{"insert":true,"update":true,"detail":true,"delete":true}}','Y','','SYSTEM',NOW(),'SYSTEM',NOW()),</v>
      </c>
      <c r="Q324" s="37"/>
      <c r="R324" s="37"/>
      <c r="S324" s="37"/>
      <c r="T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35">
      <c r="A325" s="45">
        <v>17</v>
      </c>
      <c r="B325" s="2" t="s">
        <v>1046</v>
      </c>
      <c r="C325" s="2" t="s">
        <v>961</v>
      </c>
      <c r="D325" s="2" t="s">
        <v>1255</v>
      </c>
      <c r="E325" s="2" t="s">
        <v>1256</v>
      </c>
      <c r="F325" s="2"/>
      <c r="G325" s="2">
        <v>16</v>
      </c>
      <c r="H325" s="2" t="s">
        <v>1017</v>
      </c>
      <c r="I325" s="2" t="s">
        <v>1233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11"/>
        <v>('mn5000016','mn5000001','로그관리','/log','','16','A','{"attr":{"insert":true,"update":true,"delete":true,"detail":true}}','N','loglist','SYSTEM',NOW(),'SYSTEM',NOW()),</v>
      </c>
      <c r="Q325" s="37"/>
      <c r="R325" s="37"/>
      <c r="S325" s="37"/>
      <c r="T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35">
      <c r="A326" s="45">
        <v>18</v>
      </c>
      <c r="B326" s="2" t="s">
        <v>1047</v>
      </c>
      <c r="C326" s="2" t="s">
        <v>1290</v>
      </c>
      <c r="D326" s="2" t="s">
        <v>1257</v>
      </c>
      <c r="E326" s="2" t="s">
        <v>1258</v>
      </c>
      <c r="F326" s="2"/>
      <c r="G326" s="2">
        <v>17</v>
      </c>
      <c r="H326" s="2" t="s">
        <v>158</v>
      </c>
      <c r="I326" s="2" t="s">
        <v>1233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11"/>
        <v>('mn5000017','mn5000016','로그인이력관리','/log/loginHst','','17','M','{"attr":{"insert":true,"update":true,"delete":true,"detail":true}}','Y','','SYSTEM',NOW(),'SYSTEM',NOW()),</v>
      </c>
      <c r="Q326" s="37"/>
      <c r="R326" s="37"/>
      <c r="S326" s="37"/>
      <c r="T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35">
      <c r="A327" s="45">
        <v>19</v>
      </c>
      <c r="B327" s="2" t="s">
        <v>1048</v>
      </c>
      <c r="C327" s="2" t="s">
        <v>1290</v>
      </c>
      <c r="D327" s="2" t="s">
        <v>1259</v>
      </c>
      <c r="E327" s="2" t="s">
        <v>1260</v>
      </c>
      <c r="F327" s="2"/>
      <c r="G327" s="2">
        <v>18</v>
      </c>
      <c r="H327" s="2" t="s">
        <v>158</v>
      </c>
      <c r="I327" s="2" t="s">
        <v>1233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11"/>
        <v>('mn5000018','mn5000016','작업이력관리','/log/jobHst','','18','M','{"attr":{"insert":true,"update":true,"delete":true,"detail":true}}','Y','','SYSTEM',NOW(),'SYSTEM',NOW()),</v>
      </c>
      <c r="Q327" s="37"/>
      <c r="R327" s="37"/>
      <c r="S327" s="37"/>
      <c r="T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35">
      <c r="A328" s="45">
        <v>20</v>
      </c>
      <c r="B328" s="2" t="s">
        <v>1049</v>
      </c>
      <c r="C328" s="2" t="s">
        <v>961</v>
      </c>
      <c r="D328" s="2" t="s">
        <v>1261</v>
      </c>
      <c r="E328" s="2" t="s">
        <v>1262</v>
      </c>
      <c r="F328" s="2"/>
      <c r="G328" s="2">
        <v>19</v>
      </c>
      <c r="H328" s="2" t="s">
        <v>1017</v>
      </c>
      <c r="I328" s="2" t="s">
        <v>1199</v>
      </c>
      <c r="J328" s="2" t="s">
        <v>1291</v>
      </c>
      <c r="K328" s="2" t="s">
        <v>1263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11"/>
        <v>('mn5000019','mn5000001','게시판관리','/board','','19','A','{"attr":{"insert":true,"update":true,"detail":true,"delete":true}}','N','board','SYSTEM',NOW(),'SYSTEM',NOW()),</v>
      </c>
      <c r="Q328" s="37"/>
      <c r="R328" s="37"/>
      <c r="S328" s="37"/>
      <c r="T328" s="37"/>
      <c r="V328" s="37"/>
      <c r="W328" s="37"/>
      <c r="X328" s="37"/>
      <c r="Y328" s="37"/>
      <c r="Z328" s="37"/>
      <c r="AA328" s="37"/>
      <c r="AB328" s="37"/>
      <c r="AC328" s="37"/>
    </row>
    <row r="329" spans="1:29" s="37" customFormat="1" x14ac:dyDescent="0.35">
      <c r="A329" s="45">
        <v>21</v>
      </c>
      <c r="B329" s="2" t="s">
        <v>1050</v>
      </c>
      <c r="C329" s="2" t="s">
        <v>1049</v>
      </c>
      <c r="D329" s="2" t="s">
        <v>1264</v>
      </c>
      <c r="E329" s="2" t="s">
        <v>1265</v>
      </c>
      <c r="F329" s="2"/>
      <c r="G329" s="2">
        <v>20</v>
      </c>
      <c r="H329" s="2" t="s">
        <v>158</v>
      </c>
      <c r="I329" s="2" t="s">
        <v>1233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11"/>
        <v>('mn5000020','mn5000019','공지사항','/board/notice','','20','M','{"attr":{"insert":true,"update":true,"delete":true,"detail":true}}','Y','','SYSTEM',NOW(),'SYSTEM',NOW()),</v>
      </c>
    </row>
    <row r="330" spans="1:29" s="37" customFormat="1" x14ac:dyDescent="0.35">
      <c r="A330" s="45">
        <v>22</v>
      </c>
      <c r="B330" s="2" t="s">
        <v>1273</v>
      </c>
      <c r="C330" s="2" t="s">
        <v>1049</v>
      </c>
      <c r="D330" s="2" t="s">
        <v>1266</v>
      </c>
      <c r="E330" s="2" t="s">
        <v>1267</v>
      </c>
      <c r="F330" s="2"/>
      <c r="G330" s="2">
        <v>21</v>
      </c>
      <c r="H330" s="2" t="s">
        <v>158</v>
      </c>
      <c r="I330" s="2" t="s">
        <v>1233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11"/>
        <v>('mn5000021','mn5000019','FAQ','/board/faq','','21','M','{"attr":{"insert":true,"update":true,"delete":true,"detail":true}}','Y','','SYSTEM',NOW(),'SYSTEM',NOW()),</v>
      </c>
    </row>
    <row r="331" spans="1:29" s="37" customFormat="1" x14ac:dyDescent="0.35">
      <c r="A331" s="45">
        <v>23</v>
      </c>
      <c r="B331" s="2" t="s">
        <v>1276</v>
      </c>
      <c r="C331" s="2" t="s">
        <v>1049</v>
      </c>
      <c r="D331" s="2" t="s">
        <v>1268</v>
      </c>
      <c r="E331" s="2" t="s">
        <v>1269</v>
      </c>
      <c r="F331" s="2"/>
      <c r="G331" s="2">
        <v>22</v>
      </c>
      <c r="H331" s="2" t="s">
        <v>158</v>
      </c>
      <c r="I331" s="2" t="s">
        <v>1233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11"/>
        <v>('mn5000022','mn5000019','QNA','/board/qna','','22','M','{"attr":{"insert":true,"update":true,"delete":true,"detail":true}}','Y','','SYSTEM',NOW(),'SYSTEM',NOW()),</v>
      </c>
    </row>
    <row r="332" spans="1:29" s="37" customFormat="1" x14ac:dyDescent="0.35">
      <c r="A332" s="45">
        <v>24</v>
      </c>
      <c r="B332" s="2" t="s">
        <v>1277</v>
      </c>
      <c r="C332" s="2" t="s">
        <v>961</v>
      </c>
      <c r="D332" s="2" t="s">
        <v>1270</v>
      </c>
      <c r="E332" s="2" t="s">
        <v>1271</v>
      </c>
      <c r="F332" s="2"/>
      <c r="G332" s="2">
        <v>23</v>
      </c>
      <c r="H332" s="2" t="s">
        <v>1017</v>
      </c>
      <c r="I332" s="2" t="s">
        <v>1233</v>
      </c>
      <c r="J332" s="2" t="s">
        <v>29</v>
      </c>
      <c r="K332" s="2" t="s">
        <v>1272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11"/>
        <v>('mn5000023','mn5000001','알람관리','/alarm','','23','A','{"attr":{"insert":true,"update":true,"delete":true,"detail":true}}','Y','alarm','SYSTEM',NOW(),'SYSTEM',NOW()),</v>
      </c>
    </row>
    <row r="333" spans="1:29" s="37" customFormat="1" x14ac:dyDescent="0.35">
      <c r="A333" s="45">
        <v>25</v>
      </c>
      <c r="B333" s="2" t="s">
        <v>1278</v>
      </c>
      <c r="C333" s="2" t="s">
        <v>1277</v>
      </c>
      <c r="D333" s="2" t="s">
        <v>1270</v>
      </c>
      <c r="E333" s="2" t="s">
        <v>1274</v>
      </c>
      <c r="F333" s="2"/>
      <c r="G333" s="2">
        <v>24</v>
      </c>
      <c r="H333" s="2" t="s">
        <v>158</v>
      </c>
      <c r="I333" s="2" t="s">
        <v>1199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11"/>
        <v>('mn5000024','mn5000023','알람관리','/alarm/alarm','','24','M','{"attr":{"insert":true,"update":true,"detail":true,"delete":true}}','Y','','SYSTEM',NOW(),'SYSTEM',NOW()),</v>
      </c>
    </row>
    <row r="334" spans="1:29" s="37" customFormat="1" x14ac:dyDescent="0.35">
      <c r="A334" s="45">
        <v>26</v>
      </c>
      <c r="B334" s="2" t="s">
        <v>1279</v>
      </c>
      <c r="C334" s="2" t="s">
        <v>961</v>
      </c>
      <c r="D334" s="2" t="s">
        <v>1223</v>
      </c>
      <c r="E334" s="2" t="s">
        <v>1224</v>
      </c>
      <c r="F334" s="2"/>
      <c r="G334" s="2">
        <v>25</v>
      </c>
      <c r="H334" s="2" t="s">
        <v>1017</v>
      </c>
      <c r="I334" s="2" t="s">
        <v>1199</v>
      </c>
      <c r="J334" s="2" t="s">
        <v>29</v>
      </c>
      <c r="K334" s="2" t="s">
        <v>1219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11"/>
        <v>('mn5000025','mn5000001','상품','/product','','25','A','{"attr":{"insert":true,"update":true,"detail":true,"delete":true}}','Y','myself','SYSTEM',NOW(),'SYSTEM',NOW()),</v>
      </c>
    </row>
    <row r="335" spans="1:29" s="37" customFormat="1" x14ac:dyDescent="0.35">
      <c r="A335" s="45">
        <v>27</v>
      </c>
      <c r="B335" s="2" t="s">
        <v>1280</v>
      </c>
      <c r="C335" s="2" t="s">
        <v>1279</v>
      </c>
      <c r="D335" s="2" t="s">
        <v>1225</v>
      </c>
      <c r="E335" s="2" t="s">
        <v>1226</v>
      </c>
      <c r="F335" s="2"/>
      <c r="G335" s="2">
        <v>26</v>
      </c>
      <c r="H335" s="2" t="s">
        <v>158</v>
      </c>
      <c r="I335" s="2" t="s">
        <v>1199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11"/>
        <v>('mn5000026','mn5000025','상품 관리','/product/prodList','','26','M','{"attr":{"insert":true,"update":true,"detail":true,"delete":true}}','Y','','SYSTEM',NOW(),'SYSTEM',NOW()),</v>
      </c>
    </row>
    <row r="336" spans="1:29" s="37" customFormat="1" x14ac:dyDescent="0.35">
      <c r="A336" s="45">
        <v>28</v>
      </c>
      <c r="B336" s="2" t="s">
        <v>1281</v>
      </c>
      <c r="C336" s="2" t="s">
        <v>1279</v>
      </c>
      <c r="D336" s="2" t="s">
        <v>1227</v>
      </c>
      <c r="E336" s="2" t="s">
        <v>1228</v>
      </c>
      <c r="F336" s="2"/>
      <c r="G336" s="2">
        <v>27</v>
      </c>
      <c r="H336" s="2" t="s">
        <v>158</v>
      </c>
      <c r="I336" s="2" t="s">
        <v>1199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11"/>
        <v>('mn5000027','mn5000025','상품 이미지','/product/prodImage','','27','M','{"attr":{"insert":true,"update":true,"detail":true,"delete":true}}','Y','','SYSTEM',NOW(),'SYSTEM',NOW()),</v>
      </c>
    </row>
    <row r="337" spans="1:16" s="37" customFormat="1" x14ac:dyDescent="0.35">
      <c r="A337" s="45">
        <v>29</v>
      </c>
      <c r="B337" s="2" t="s">
        <v>1282</v>
      </c>
      <c r="C337" s="2" t="s">
        <v>961</v>
      </c>
      <c r="D337" s="2" t="s">
        <v>1197</v>
      </c>
      <c r="E337" s="2" t="s">
        <v>1198</v>
      </c>
      <c r="F337" s="2" t="s">
        <v>1197</v>
      </c>
      <c r="G337" s="2">
        <v>28</v>
      </c>
      <c r="H337" s="2" t="s">
        <v>1017</v>
      </c>
      <c r="I337" s="2" t="s">
        <v>1199</v>
      </c>
      <c r="J337" s="2" t="s">
        <v>29</v>
      </c>
      <c r="K337" s="2" t="s">
        <v>1200</v>
      </c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11"/>
        <v>('mn5000028','mn5000001','레포트','/report','레포트','28','A','{"attr":{"insert":true,"update":true,"detail":true,"delete":true}}','Y','chat','SYSTEM',NOW(),'SYSTEM',NOW()),</v>
      </c>
    </row>
    <row r="338" spans="1:16" s="37" customFormat="1" x14ac:dyDescent="0.35">
      <c r="A338" s="45">
        <v>30</v>
      </c>
      <c r="B338" s="2" t="s">
        <v>1283</v>
      </c>
      <c r="C338" s="2" t="s">
        <v>1282</v>
      </c>
      <c r="D338" s="2" t="s">
        <v>1201</v>
      </c>
      <c r="E338" s="2" t="s">
        <v>1202</v>
      </c>
      <c r="F338" s="2" t="s">
        <v>1203</v>
      </c>
      <c r="G338" s="2">
        <v>29</v>
      </c>
      <c r="H338" s="2" t="s">
        <v>1204</v>
      </c>
      <c r="I338" s="2" t="s">
        <v>1199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11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37" customFormat="1" x14ac:dyDescent="0.35">
      <c r="A339" s="45">
        <v>31</v>
      </c>
      <c r="B339" s="2" t="s">
        <v>1284</v>
      </c>
      <c r="C339" s="2" t="s">
        <v>1282</v>
      </c>
      <c r="D339" s="2" t="s">
        <v>1205</v>
      </c>
      <c r="E339" s="2" t="s">
        <v>1206</v>
      </c>
      <c r="F339" s="2"/>
      <c r="G339" s="2">
        <v>30</v>
      </c>
      <c r="H339" s="2" t="s">
        <v>1275</v>
      </c>
      <c r="I339" s="2" t="s">
        <v>1199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11"/>
        <v>('mn5000030','mn5000028','A회사 레포트 2번','/report/reportView/rp2100010','','30','L','{"attr":{"insert":true,"update":true,"detail":true,"delete":true}}','Y','','SYSTEM',NOW(),'SYSTEM',NOW()),</v>
      </c>
    </row>
    <row r="340" spans="1:16" s="37" customFormat="1" x14ac:dyDescent="0.35">
      <c r="A340" s="45">
        <v>32</v>
      </c>
      <c r="B340" s="2" t="s">
        <v>1285</v>
      </c>
      <c r="C340" s="2" t="s">
        <v>1282</v>
      </c>
      <c r="D340" s="2" t="s">
        <v>1207</v>
      </c>
      <c r="E340" s="2" t="s">
        <v>1208</v>
      </c>
      <c r="F340" s="2"/>
      <c r="G340" s="2">
        <v>31</v>
      </c>
      <c r="H340" s="2" t="s">
        <v>1204</v>
      </c>
      <c r="I340" s="2" t="s">
        <v>1199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11"/>
        <v>('mn5000031','mn5000028','A회사 레포트 3번','/report/reportView/rp2100011','','31','L','{"attr":{"insert":true,"update":true,"detail":true,"delete":true}}','Y','','SYSTEM',NOW(),'SYSTEM',NOW()),</v>
      </c>
    </row>
    <row r="341" spans="1:16" s="37" customFormat="1" x14ac:dyDescent="0.35">
      <c r="A341" s="45">
        <v>33</v>
      </c>
      <c r="B341" s="2" t="s">
        <v>1286</v>
      </c>
      <c r="C341" s="2" t="s">
        <v>1282</v>
      </c>
      <c r="D341" s="2" t="s">
        <v>1209</v>
      </c>
      <c r="E341" s="2" t="s">
        <v>1210</v>
      </c>
      <c r="F341" s="2" t="s">
        <v>1211</v>
      </c>
      <c r="G341" s="2">
        <v>32</v>
      </c>
      <c r="H341" s="2" t="s">
        <v>1204</v>
      </c>
      <c r="I341" s="2" t="s">
        <v>1199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11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37" customFormat="1" x14ac:dyDescent="0.35">
      <c r="A342" s="45">
        <v>34</v>
      </c>
      <c r="B342" s="2" t="s">
        <v>1287</v>
      </c>
      <c r="C342" s="2" t="s">
        <v>1282</v>
      </c>
      <c r="D342" s="2" t="s">
        <v>1212</v>
      </c>
      <c r="E342" s="2" t="s">
        <v>1213</v>
      </c>
      <c r="F342" s="2" t="s">
        <v>1214</v>
      </c>
      <c r="G342" s="2">
        <v>33</v>
      </c>
      <c r="H342" s="2" t="s">
        <v>1204</v>
      </c>
      <c r="I342" s="2" t="s">
        <v>1199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11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37" customFormat="1" x14ac:dyDescent="0.35">
      <c r="A343" s="45">
        <v>35</v>
      </c>
      <c r="B343" s="2" t="s">
        <v>1288</v>
      </c>
      <c r="C343" s="2" t="s">
        <v>1282</v>
      </c>
      <c r="D343" s="2" t="s">
        <v>1215</v>
      </c>
      <c r="E343" s="2" t="s">
        <v>1216</v>
      </c>
      <c r="F343" s="2"/>
      <c r="G343" s="2">
        <v>34</v>
      </c>
      <c r="H343" s="2" t="s">
        <v>1204</v>
      </c>
      <c r="I343" s="2" t="s">
        <v>1199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11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35">
      <c r="A344" s="10"/>
      <c r="B344" s="9"/>
      <c r="C344" s="9"/>
      <c r="D344" s="9"/>
      <c r="E344" s="9"/>
      <c r="F344" s="9"/>
      <c r="G344" s="9"/>
      <c r="H344" s="9"/>
      <c r="I344" s="9"/>
      <c r="J344" s="11"/>
      <c r="K344" s="11"/>
      <c r="L344" s="11"/>
      <c r="M344" s="11"/>
      <c r="N344" s="11"/>
      <c r="O344" s="9"/>
    </row>
    <row r="347" spans="1:16" x14ac:dyDescent="0.35">
      <c r="A347" s="113" t="str">
        <f>VLOOKUP(C347,table!B:D,3,FALSE)</f>
        <v>사용자</v>
      </c>
      <c r="B347" s="113"/>
      <c r="C347" s="110" t="s">
        <v>980</v>
      </c>
      <c r="D347" s="110"/>
      <c r="E347" s="110"/>
      <c r="F347" s="110"/>
      <c r="G347" s="110"/>
      <c r="H347" s="110"/>
      <c r="I347" s="110"/>
      <c r="J347" s="113" t="s">
        <v>156</v>
      </c>
    </row>
    <row r="348" spans="1:16" x14ac:dyDescent="0.35">
      <c r="A348" s="113"/>
      <c r="B348" s="113"/>
      <c r="C348" s="110" t="str">
        <f>VLOOKUP(C347,table!B:D,2,FALSE)</f>
        <v>T_GROUP_MENU_AUTH</v>
      </c>
      <c r="D348" s="110"/>
      <c r="E348" s="110"/>
      <c r="F348" s="110"/>
      <c r="G348" s="110"/>
      <c r="H348" s="110"/>
      <c r="I348" s="110"/>
      <c r="J348" s="113"/>
    </row>
    <row r="349" spans="1:16" x14ac:dyDescent="0.35">
      <c r="A349" s="113" t="s">
        <v>157</v>
      </c>
      <c r="B349" s="7" t="s">
        <v>45</v>
      </c>
      <c r="C349" s="7" t="s">
        <v>60</v>
      </c>
      <c r="D349" s="20" t="s">
        <v>324</v>
      </c>
      <c r="E349" s="7" t="s">
        <v>75</v>
      </c>
      <c r="F349" s="7" t="s">
        <v>57</v>
      </c>
      <c r="G349" s="19" t="s">
        <v>379</v>
      </c>
      <c r="H349" s="19" t="s">
        <v>84</v>
      </c>
      <c r="I349" s="19" t="s">
        <v>88</v>
      </c>
      <c r="J349" s="2" t="str">
        <f>"TRUNCATE TABLE "&amp;$C348&amp;";"</f>
        <v>TRUNCATE TABLE T_GROUP_MENU_AUTH;</v>
      </c>
    </row>
    <row r="350" spans="1:16" x14ac:dyDescent="0.35">
      <c r="A350" s="113"/>
      <c r="B350" s="7" t="s">
        <v>46</v>
      </c>
      <c r="C350" s="7" t="s">
        <v>13</v>
      </c>
      <c r="D350" s="20" t="s">
        <v>325</v>
      </c>
      <c r="E350" s="7" t="s">
        <v>76</v>
      </c>
      <c r="F350" s="7" t="s">
        <v>58</v>
      </c>
      <c r="G350" s="7" t="s">
        <v>55</v>
      </c>
      <c r="H350" s="7" t="s">
        <v>85</v>
      </c>
      <c r="I350" s="7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37" customFormat="1" x14ac:dyDescent="0.35">
      <c r="A351" s="45">
        <v>1</v>
      </c>
      <c r="B351" s="8" t="s">
        <v>960</v>
      </c>
      <c r="C351" s="8" t="s">
        <v>1068</v>
      </c>
      <c r="D351" s="8" t="s">
        <v>363</v>
      </c>
      <c r="E351" s="8" t="s">
        <v>29</v>
      </c>
      <c r="F351" s="8" t="s">
        <v>271</v>
      </c>
      <c r="G351" s="8" t="s">
        <v>159</v>
      </c>
      <c r="H351" s="8" t="s">
        <v>271</v>
      </c>
      <c r="I351" s="8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35">
      <c r="A352" s="45">
        <v>1</v>
      </c>
      <c r="B352" s="8" t="s">
        <v>960</v>
      </c>
      <c r="C352" s="8" t="s">
        <v>961</v>
      </c>
      <c r="D352" s="8" t="s">
        <v>363</v>
      </c>
      <c r="E352" s="8" t="s">
        <v>29</v>
      </c>
      <c r="F352" s="8" t="s">
        <v>271</v>
      </c>
      <c r="G352" s="8" t="s">
        <v>159</v>
      </c>
      <c r="H352" s="8" t="s">
        <v>271</v>
      </c>
      <c r="I352" s="8" t="s">
        <v>159</v>
      </c>
      <c r="J352" s="2" t="str">
        <f t="shared" ref="J352:J397" si="12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45">
        <v>2</v>
      </c>
      <c r="B353" s="8" t="s">
        <v>958</v>
      </c>
      <c r="C353" s="8" t="s">
        <v>962</v>
      </c>
      <c r="D353" s="8" t="s">
        <v>363</v>
      </c>
      <c r="E353" s="8" t="s">
        <v>29</v>
      </c>
      <c r="F353" s="8" t="s">
        <v>271</v>
      </c>
      <c r="G353" s="8" t="s">
        <v>159</v>
      </c>
      <c r="H353" s="8" t="s">
        <v>271</v>
      </c>
      <c r="I353" s="8" t="s">
        <v>159</v>
      </c>
      <c r="J353" s="2" t="str">
        <f t="shared" si="12"/>
        <v>('au2000001','mn5000002','{"attr":{"insert":true,"update":true,"delete":true,"detail":true}}','Y','SYSTEM',NOW(),'SYSTEM',NOW()),</v>
      </c>
    </row>
    <row r="354" spans="1:10" x14ac:dyDescent="0.35">
      <c r="A354" s="45">
        <v>3</v>
      </c>
      <c r="B354" s="8" t="s">
        <v>958</v>
      </c>
      <c r="C354" s="8" t="s">
        <v>963</v>
      </c>
      <c r="D354" s="8" t="s">
        <v>363</v>
      </c>
      <c r="E354" s="8" t="s">
        <v>29</v>
      </c>
      <c r="F354" s="8" t="s">
        <v>271</v>
      </c>
      <c r="G354" s="8" t="s">
        <v>159</v>
      </c>
      <c r="H354" s="8" t="s">
        <v>271</v>
      </c>
      <c r="I354" s="8" t="s">
        <v>159</v>
      </c>
      <c r="J354" s="2" t="str">
        <f t="shared" si="12"/>
        <v>('au2000001','mn5000003','{"attr":{"insert":true,"update":true,"delete":true,"detail":true}}','Y','SYSTEM',NOW(),'SYSTEM',NOW()),</v>
      </c>
    </row>
    <row r="355" spans="1:10" x14ac:dyDescent="0.35">
      <c r="A355" s="45">
        <v>4</v>
      </c>
      <c r="B355" s="8" t="s">
        <v>958</v>
      </c>
      <c r="C355" s="8" t="s">
        <v>964</v>
      </c>
      <c r="D355" s="8" t="s">
        <v>363</v>
      </c>
      <c r="E355" s="8" t="s">
        <v>29</v>
      </c>
      <c r="F355" s="8" t="s">
        <v>271</v>
      </c>
      <c r="G355" s="8" t="s">
        <v>159</v>
      </c>
      <c r="H355" s="8" t="s">
        <v>271</v>
      </c>
      <c r="I355" s="8" t="s">
        <v>159</v>
      </c>
      <c r="J355" s="2" t="str">
        <f t="shared" si="12"/>
        <v>('au2000001','mn5000004','{"attr":{"insert":true,"update":true,"delete":true,"detail":true}}','Y','SYSTEM',NOW(),'SYSTEM',NOW()),</v>
      </c>
    </row>
    <row r="356" spans="1:10" s="37" customFormat="1" x14ac:dyDescent="0.35">
      <c r="A356" s="45">
        <v>5</v>
      </c>
      <c r="B356" s="8" t="s">
        <v>958</v>
      </c>
      <c r="C356" s="8" t="s">
        <v>965</v>
      </c>
      <c r="D356" s="8" t="s">
        <v>363</v>
      </c>
      <c r="E356" s="8" t="s">
        <v>29</v>
      </c>
      <c r="F356" s="8" t="s">
        <v>271</v>
      </c>
      <c r="G356" s="8" t="s">
        <v>159</v>
      </c>
      <c r="H356" s="8" t="s">
        <v>271</v>
      </c>
      <c r="I356" s="8" t="s">
        <v>159</v>
      </c>
      <c r="J356" s="2" t="str">
        <f t="shared" si="12"/>
        <v>('au2000001','mn5000005','{"attr":{"insert":true,"update":true,"delete":true,"detail":true}}','Y','SYSTEM',NOW(),'SYSTEM',NOW()),</v>
      </c>
    </row>
    <row r="357" spans="1:10" s="37" customFormat="1" x14ac:dyDescent="0.35">
      <c r="A357" s="45">
        <v>6</v>
      </c>
      <c r="B357" s="8" t="s">
        <v>958</v>
      </c>
      <c r="C357" s="8" t="s">
        <v>966</v>
      </c>
      <c r="D357" s="8" t="s">
        <v>363</v>
      </c>
      <c r="E357" s="8" t="s">
        <v>29</v>
      </c>
      <c r="F357" s="8" t="s">
        <v>271</v>
      </c>
      <c r="G357" s="8" t="s">
        <v>159</v>
      </c>
      <c r="H357" s="8" t="s">
        <v>271</v>
      </c>
      <c r="I357" s="8" t="s">
        <v>159</v>
      </c>
      <c r="J357" s="2" t="str">
        <f t="shared" si="12"/>
        <v>('au2000001','mn5000006','{"attr":{"insert":true,"update":true,"delete":true,"detail":true}}','Y','SYSTEM',NOW(),'SYSTEM',NOW()),</v>
      </c>
    </row>
    <row r="358" spans="1:10" s="37" customFormat="1" x14ac:dyDescent="0.35">
      <c r="A358" s="45">
        <v>7</v>
      </c>
      <c r="B358" s="8" t="s">
        <v>958</v>
      </c>
      <c r="C358" s="8" t="s">
        <v>967</v>
      </c>
      <c r="D358" s="8" t="s">
        <v>363</v>
      </c>
      <c r="E358" s="8" t="s">
        <v>29</v>
      </c>
      <c r="F358" s="8" t="s">
        <v>271</v>
      </c>
      <c r="G358" s="8" t="s">
        <v>159</v>
      </c>
      <c r="H358" s="8" t="s">
        <v>271</v>
      </c>
      <c r="I358" s="8" t="s">
        <v>159</v>
      </c>
      <c r="J358" s="2" t="str">
        <f t="shared" si="12"/>
        <v>('au2000001','mn5000007','{"attr":{"insert":true,"update":true,"delete":true,"detail":true}}','Y','SYSTEM',NOW(),'SYSTEM',NOW()),</v>
      </c>
    </row>
    <row r="359" spans="1:10" s="37" customFormat="1" x14ac:dyDescent="0.35">
      <c r="A359" s="45">
        <v>8</v>
      </c>
      <c r="B359" s="8" t="s">
        <v>958</v>
      </c>
      <c r="C359" s="8" t="s">
        <v>968</v>
      </c>
      <c r="D359" s="8" t="s">
        <v>363</v>
      </c>
      <c r="E359" s="8" t="s">
        <v>29</v>
      </c>
      <c r="F359" s="8" t="s">
        <v>271</v>
      </c>
      <c r="G359" s="8" t="s">
        <v>159</v>
      </c>
      <c r="H359" s="8" t="s">
        <v>271</v>
      </c>
      <c r="I359" s="8" t="s">
        <v>159</v>
      </c>
      <c r="J359" s="2" t="str">
        <f t="shared" si="12"/>
        <v>('au2000001','mn5000008','{"attr":{"insert":true,"update":true,"delete":true,"detail":true}}','Y','SYSTEM',NOW(),'SYSTEM',NOW()),</v>
      </c>
    </row>
    <row r="360" spans="1:10" s="37" customFormat="1" x14ac:dyDescent="0.35">
      <c r="A360" s="45">
        <v>9</v>
      </c>
      <c r="B360" s="8" t="s">
        <v>958</v>
      </c>
      <c r="C360" s="8" t="s">
        <v>969</v>
      </c>
      <c r="D360" s="8" t="s">
        <v>363</v>
      </c>
      <c r="E360" s="8" t="s">
        <v>29</v>
      </c>
      <c r="F360" s="8" t="s">
        <v>271</v>
      </c>
      <c r="G360" s="8" t="s">
        <v>159</v>
      </c>
      <c r="H360" s="8" t="s">
        <v>271</v>
      </c>
      <c r="I360" s="8" t="s">
        <v>159</v>
      </c>
      <c r="J360" s="2" t="str">
        <f t="shared" si="12"/>
        <v>('au2000001','mn5000009','{"attr":{"insert":true,"update":true,"delete":true,"detail":true}}','Y','SYSTEM',NOW(),'SYSTEM',NOW()),</v>
      </c>
    </row>
    <row r="361" spans="1:10" s="37" customFormat="1" x14ac:dyDescent="0.35">
      <c r="A361" s="45">
        <v>10</v>
      </c>
      <c r="B361" s="8" t="s">
        <v>958</v>
      </c>
      <c r="C361" s="8" t="s">
        <v>970</v>
      </c>
      <c r="D361" s="8" t="s">
        <v>363</v>
      </c>
      <c r="E361" s="8" t="s">
        <v>29</v>
      </c>
      <c r="F361" s="8" t="s">
        <v>271</v>
      </c>
      <c r="G361" s="8" t="s">
        <v>159</v>
      </c>
      <c r="H361" s="8" t="s">
        <v>271</v>
      </c>
      <c r="I361" s="8" t="s">
        <v>159</v>
      </c>
      <c r="J361" s="2" t="str">
        <f t="shared" si="12"/>
        <v>('au2000001','mn5000010','{"attr":{"insert":true,"update":true,"delete":true,"detail":true}}','Y','SYSTEM',NOW(),'SYSTEM',NOW()),</v>
      </c>
    </row>
    <row r="362" spans="1:10" s="37" customFormat="1" x14ac:dyDescent="0.35">
      <c r="A362" s="45">
        <v>11</v>
      </c>
      <c r="B362" s="8" t="s">
        <v>958</v>
      </c>
      <c r="C362" s="8" t="s">
        <v>971</v>
      </c>
      <c r="D362" s="8" t="s">
        <v>363</v>
      </c>
      <c r="E362" s="8" t="s">
        <v>29</v>
      </c>
      <c r="F362" s="8" t="s">
        <v>271</v>
      </c>
      <c r="G362" s="8" t="s">
        <v>159</v>
      </c>
      <c r="H362" s="8" t="s">
        <v>271</v>
      </c>
      <c r="I362" s="8" t="s">
        <v>159</v>
      </c>
      <c r="J362" s="2" t="str">
        <f t="shared" si="12"/>
        <v>('au2000001','mn5000011','{"attr":{"insert":true,"update":true,"delete":true,"detail":true}}','Y','SYSTEM',NOW(),'SYSTEM',NOW()),</v>
      </c>
    </row>
    <row r="363" spans="1:10" s="37" customFormat="1" x14ac:dyDescent="0.35">
      <c r="A363" s="45">
        <v>38</v>
      </c>
      <c r="B363" s="8" t="s">
        <v>958</v>
      </c>
      <c r="C363" s="8" t="s">
        <v>1042</v>
      </c>
      <c r="D363" s="8" t="s">
        <v>363</v>
      </c>
      <c r="E363" s="8" t="s">
        <v>29</v>
      </c>
      <c r="F363" s="8" t="s">
        <v>271</v>
      </c>
      <c r="G363" s="8" t="s">
        <v>159</v>
      </c>
      <c r="H363" s="8" t="s">
        <v>271</v>
      </c>
      <c r="I363" s="8" t="s">
        <v>159</v>
      </c>
      <c r="J363" s="2" t="str">
        <f t="shared" si="12"/>
        <v>('au2000001','mn5000012','{"attr":{"insert":true,"update":true,"delete":true,"detail":true}}','Y','SYSTEM',NOW(),'SYSTEM',NOW()),</v>
      </c>
    </row>
    <row r="364" spans="1:10" s="37" customFormat="1" x14ac:dyDescent="0.35">
      <c r="A364" s="45">
        <v>39</v>
      </c>
      <c r="B364" s="8" t="s">
        <v>958</v>
      </c>
      <c r="C364" s="8" t="s">
        <v>1043</v>
      </c>
      <c r="D364" s="8" t="s">
        <v>363</v>
      </c>
      <c r="E364" s="8" t="s">
        <v>29</v>
      </c>
      <c r="F364" s="8" t="s">
        <v>271</v>
      </c>
      <c r="G364" s="8" t="s">
        <v>159</v>
      </c>
      <c r="H364" s="8" t="s">
        <v>271</v>
      </c>
      <c r="I364" s="8" t="s">
        <v>159</v>
      </c>
      <c r="J364" s="2" t="str">
        <f t="shared" si="12"/>
        <v>('au2000001','mn5000013','{"attr":{"insert":true,"update":true,"delete":true,"detail":true}}','Y','SYSTEM',NOW(),'SYSTEM',NOW()),</v>
      </c>
    </row>
    <row r="365" spans="1:10" s="37" customFormat="1" x14ac:dyDescent="0.35">
      <c r="A365" s="45">
        <v>40</v>
      </c>
      <c r="B365" s="8" t="s">
        <v>958</v>
      </c>
      <c r="C365" s="8" t="s">
        <v>1044</v>
      </c>
      <c r="D365" s="8" t="s">
        <v>363</v>
      </c>
      <c r="E365" s="8" t="s">
        <v>29</v>
      </c>
      <c r="F365" s="8" t="s">
        <v>271</v>
      </c>
      <c r="G365" s="8" t="s">
        <v>159</v>
      </c>
      <c r="H365" s="8" t="s">
        <v>271</v>
      </c>
      <c r="I365" s="8" t="s">
        <v>159</v>
      </c>
      <c r="J365" s="2" t="str">
        <f t="shared" si="12"/>
        <v>('au2000001','mn5000014','{"attr":{"insert":true,"update":true,"delete":true,"detail":true}}','Y','SYSTEM',NOW(),'SYSTEM',NOW()),</v>
      </c>
    </row>
    <row r="366" spans="1:10" s="37" customFormat="1" x14ac:dyDescent="0.35">
      <c r="A366" s="45">
        <v>41</v>
      </c>
      <c r="B366" s="8" t="s">
        <v>958</v>
      </c>
      <c r="C366" s="8" t="s">
        <v>1045</v>
      </c>
      <c r="D366" s="8" t="s">
        <v>363</v>
      </c>
      <c r="E366" s="8" t="s">
        <v>29</v>
      </c>
      <c r="F366" s="8" t="s">
        <v>271</v>
      </c>
      <c r="G366" s="8" t="s">
        <v>159</v>
      </c>
      <c r="H366" s="8" t="s">
        <v>271</v>
      </c>
      <c r="I366" s="8" t="s">
        <v>159</v>
      </c>
      <c r="J366" s="2" t="str">
        <f t="shared" si="12"/>
        <v>('au2000001','mn5000015','{"attr":{"insert":true,"update":true,"delete":true,"detail":true}}','Y','SYSTEM',NOW(),'SYSTEM',NOW()),</v>
      </c>
    </row>
    <row r="367" spans="1:10" s="37" customFormat="1" x14ac:dyDescent="0.35">
      <c r="A367" s="45">
        <v>42</v>
      </c>
      <c r="B367" s="8" t="s">
        <v>958</v>
      </c>
      <c r="C367" s="8" t="s">
        <v>1046</v>
      </c>
      <c r="D367" s="8" t="s">
        <v>363</v>
      </c>
      <c r="E367" s="8" t="s">
        <v>29</v>
      </c>
      <c r="F367" s="8" t="s">
        <v>271</v>
      </c>
      <c r="G367" s="8" t="s">
        <v>159</v>
      </c>
      <c r="H367" s="8" t="s">
        <v>271</v>
      </c>
      <c r="I367" s="8" t="s">
        <v>159</v>
      </c>
      <c r="J367" s="2" t="str">
        <f t="shared" si="12"/>
        <v>('au2000001','mn5000016','{"attr":{"insert":true,"update":true,"delete":true,"detail":true}}','Y','SYSTEM',NOW(),'SYSTEM',NOW()),</v>
      </c>
    </row>
    <row r="368" spans="1:10" s="37" customFormat="1" x14ac:dyDescent="0.35">
      <c r="A368" s="45">
        <v>43</v>
      </c>
      <c r="B368" s="8" t="s">
        <v>958</v>
      </c>
      <c r="C368" s="8" t="s">
        <v>1047</v>
      </c>
      <c r="D368" s="8" t="s">
        <v>363</v>
      </c>
      <c r="E368" s="8" t="s">
        <v>29</v>
      </c>
      <c r="F368" s="8" t="s">
        <v>271</v>
      </c>
      <c r="G368" s="8" t="s">
        <v>159</v>
      </c>
      <c r="H368" s="8" t="s">
        <v>271</v>
      </c>
      <c r="I368" s="8" t="s">
        <v>159</v>
      </c>
      <c r="J368" s="2" t="str">
        <f t="shared" si="12"/>
        <v>('au2000001','mn5000017','{"attr":{"insert":true,"update":true,"delete":true,"detail":true}}','Y','SYSTEM',NOW(),'SYSTEM',NOW()),</v>
      </c>
    </row>
    <row r="369" spans="1:10" s="37" customFormat="1" x14ac:dyDescent="0.35">
      <c r="A369" s="45">
        <v>44</v>
      </c>
      <c r="B369" s="8" t="s">
        <v>958</v>
      </c>
      <c r="C369" s="8" t="s">
        <v>1048</v>
      </c>
      <c r="D369" s="8" t="s">
        <v>363</v>
      </c>
      <c r="E369" s="8" t="s">
        <v>29</v>
      </c>
      <c r="F369" s="8" t="s">
        <v>271</v>
      </c>
      <c r="G369" s="8" t="s">
        <v>159</v>
      </c>
      <c r="H369" s="8" t="s">
        <v>271</v>
      </c>
      <c r="I369" s="8" t="s">
        <v>159</v>
      </c>
      <c r="J369" s="2" t="str">
        <f t="shared" si="12"/>
        <v>('au2000001','mn5000018','{"attr":{"insert":true,"update":true,"delete":true,"detail":true}}','Y','SYSTEM',NOW(),'SYSTEM',NOW()),</v>
      </c>
    </row>
    <row r="370" spans="1:10" s="37" customFormat="1" x14ac:dyDescent="0.35">
      <c r="A370" s="45">
        <v>45</v>
      </c>
      <c r="B370" s="8" t="s">
        <v>958</v>
      </c>
      <c r="C370" s="8" t="s">
        <v>1049</v>
      </c>
      <c r="D370" s="8" t="s">
        <v>363</v>
      </c>
      <c r="E370" s="8" t="s">
        <v>29</v>
      </c>
      <c r="F370" s="8" t="s">
        <v>271</v>
      </c>
      <c r="G370" s="8" t="s">
        <v>159</v>
      </c>
      <c r="H370" s="8" t="s">
        <v>271</v>
      </c>
      <c r="I370" s="8" t="s">
        <v>159</v>
      </c>
      <c r="J370" s="2" t="str">
        <f t="shared" si="12"/>
        <v>('au2000001','mn5000019','{"attr":{"insert":true,"update":true,"delete":true,"detail":true}}','Y','SYSTEM',NOW(),'SYSTEM',NOW()),</v>
      </c>
    </row>
    <row r="371" spans="1:10" s="37" customFormat="1" x14ac:dyDescent="0.35">
      <c r="A371" s="45">
        <v>46</v>
      </c>
      <c r="B371" s="8" t="s">
        <v>958</v>
      </c>
      <c r="C371" s="8" t="s">
        <v>1050</v>
      </c>
      <c r="D371" s="8" t="s">
        <v>363</v>
      </c>
      <c r="E371" s="8" t="s">
        <v>29</v>
      </c>
      <c r="F371" s="8" t="s">
        <v>271</v>
      </c>
      <c r="G371" s="8" t="s">
        <v>159</v>
      </c>
      <c r="H371" s="8" t="s">
        <v>271</v>
      </c>
      <c r="I371" s="8" t="s">
        <v>159</v>
      </c>
      <c r="J371" s="2" t="str">
        <f t="shared" si="12"/>
        <v>('au2000001','mn5000020','{"attr":{"insert":true,"update":true,"delete":true,"detail":true}}','Y','SYSTEM',NOW(),'SYSTEM',NOW()),</v>
      </c>
    </row>
    <row r="372" spans="1:10" x14ac:dyDescent="0.35">
      <c r="A372" s="45">
        <v>5</v>
      </c>
      <c r="B372" s="8" t="s">
        <v>958</v>
      </c>
      <c r="C372" s="8" t="s">
        <v>1273</v>
      </c>
      <c r="D372" s="8" t="s">
        <v>363</v>
      </c>
      <c r="E372" s="8" t="s">
        <v>29</v>
      </c>
      <c r="F372" s="8" t="s">
        <v>271</v>
      </c>
      <c r="G372" s="8" t="s">
        <v>159</v>
      </c>
      <c r="H372" s="8" t="s">
        <v>271</v>
      </c>
      <c r="I372" s="8" t="s">
        <v>159</v>
      </c>
      <c r="J372" s="2" t="str">
        <f t="shared" si="12"/>
        <v>('au2000001','mn5000021','{"attr":{"insert":true,"update":true,"delete":true,"detail":true}}','Y','SYSTEM',NOW(),'SYSTEM',NOW()),</v>
      </c>
    </row>
    <row r="373" spans="1:10" x14ac:dyDescent="0.35">
      <c r="A373" s="45">
        <v>6</v>
      </c>
      <c r="B373" s="8" t="s">
        <v>958</v>
      </c>
      <c r="C373" s="8" t="s">
        <v>1276</v>
      </c>
      <c r="D373" s="8" t="s">
        <v>363</v>
      </c>
      <c r="E373" s="8" t="s">
        <v>29</v>
      </c>
      <c r="F373" s="8" t="s">
        <v>271</v>
      </c>
      <c r="G373" s="8" t="s">
        <v>159</v>
      </c>
      <c r="H373" s="8" t="s">
        <v>271</v>
      </c>
      <c r="I373" s="8" t="s">
        <v>159</v>
      </c>
      <c r="J373" s="2" t="str">
        <f t="shared" si="12"/>
        <v>('au2000001','mn5000022','{"attr":{"insert":true,"update":true,"delete":true,"detail":true}}','Y','SYSTEM',NOW(),'SYSTEM',NOW()),</v>
      </c>
    </row>
    <row r="374" spans="1:10" x14ac:dyDescent="0.35">
      <c r="A374" s="45">
        <v>7</v>
      </c>
      <c r="B374" s="8" t="s">
        <v>958</v>
      </c>
      <c r="C374" s="8" t="s">
        <v>1277</v>
      </c>
      <c r="D374" s="8" t="s">
        <v>363</v>
      </c>
      <c r="E374" s="8" t="s">
        <v>29</v>
      </c>
      <c r="F374" s="8" t="s">
        <v>271</v>
      </c>
      <c r="G374" s="8" t="s">
        <v>159</v>
      </c>
      <c r="H374" s="8" t="s">
        <v>271</v>
      </c>
      <c r="I374" s="8" t="s">
        <v>159</v>
      </c>
      <c r="J374" s="2" t="str">
        <f t="shared" si="12"/>
        <v>('au2000001','mn5000023','{"attr":{"insert":true,"update":true,"delete":true,"detail":true}}','Y','SYSTEM',NOW(),'SYSTEM',NOW()),</v>
      </c>
    </row>
    <row r="375" spans="1:10" x14ac:dyDescent="0.35">
      <c r="A375" s="45">
        <v>8</v>
      </c>
      <c r="B375" s="8" t="s">
        <v>958</v>
      </c>
      <c r="C375" s="8" t="s">
        <v>1278</v>
      </c>
      <c r="D375" s="8" t="s">
        <v>363</v>
      </c>
      <c r="E375" s="8" t="s">
        <v>29</v>
      </c>
      <c r="F375" s="8" t="s">
        <v>271</v>
      </c>
      <c r="G375" s="8" t="s">
        <v>159</v>
      </c>
      <c r="H375" s="8" t="s">
        <v>271</v>
      </c>
      <c r="I375" s="8" t="s">
        <v>159</v>
      </c>
      <c r="J375" s="2" t="str">
        <f t="shared" si="12"/>
        <v>('au2000001','mn5000024','{"attr":{"insert":true,"update":true,"delete":true,"detail":true}}','Y','SYSTEM',NOW(),'SYSTEM',NOW()),</v>
      </c>
    </row>
    <row r="376" spans="1:10" x14ac:dyDescent="0.35">
      <c r="A376" s="45">
        <v>9</v>
      </c>
      <c r="B376" s="8" t="s">
        <v>958</v>
      </c>
      <c r="C376" s="8" t="s">
        <v>1279</v>
      </c>
      <c r="D376" s="8" t="s">
        <v>363</v>
      </c>
      <c r="E376" s="8" t="s">
        <v>29</v>
      </c>
      <c r="F376" s="8" t="s">
        <v>271</v>
      </c>
      <c r="G376" s="8" t="s">
        <v>159</v>
      </c>
      <c r="H376" s="8" t="s">
        <v>271</v>
      </c>
      <c r="I376" s="8" t="s">
        <v>159</v>
      </c>
      <c r="J376" s="2" t="str">
        <f t="shared" si="12"/>
        <v>('au2000001','mn5000025','{"attr":{"insert":true,"update":true,"delete":true,"detail":true}}','Y','SYSTEM',NOW(),'SYSTEM',NOW()),</v>
      </c>
    </row>
    <row r="377" spans="1:10" x14ac:dyDescent="0.35">
      <c r="A377" s="45">
        <v>10</v>
      </c>
      <c r="B377" s="8" t="s">
        <v>958</v>
      </c>
      <c r="C377" s="8" t="s">
        <v>1280</v>
      </c>
      <c r="D377" s="8" t="s">
        <v>363</v>
      </c>
      <c r="E377" s="8" t="s">
        <v>29</v>
      </c>
      <c r="F377" s="8" t="s">
        <v>271</v>
      </c>
      <c r="G377" s="8" t="s">
        <v>159</v>
      </c>
      <c r="H377" s="8" t="s">
        <v>271</v>
      </c>
      <c r="I377" s="8" t="s">
        <v>159</v>
      </c>
      <c r="J377" s="2" t="str">
        <f t="shared" si="12"/>
        <v>('au2000001','mn5000026','{"attr":{"insert":true,"update":true,"delete":true,"detail":true}}','Y','SYSTEM',NOW(),'SYSTEM',NOW()),</v>
      </c>
    </row>
    <row r="378" spans="1:10" x14ac:dyDescent="0.35">
      <c r="A378" s="45">
        <v>11</v>
      </c>
      <c r="B378" s="8" t="s">
        <v>958</v>
      </c>
      <c r="C378" s="8" t="s">
        <v>1281</v>
      </c>
      <c r="D378" s="8" t="s">
        <v>363</v>
      </c>
      <c r="E378" s="8" t="s">
        <v>29</v>
      </c>
      <c r="F378" s="8" t="s">
        <v>271</v>
      </c>
      <c r="G378" s="8" t="s">
        <v>159</v>
      </c>
      <c r="H378" s="8" t="s">
        <v>271</v>
      </c>
      <c r="I378" s="8" t="s">
        <v>159</v>
      </c>
      <c r="J378" s="2" t="str">
        <f t="shared" si="12"/>
        <v>('au2000001','mn5000027','{"attr":{"insert":true,"update":true,"delete":true,"detail":true}}','Y','SYSTEM',NOW(),'SYSTEM',NOW()),</v>
      </c>
    </row>
    <row r="379" spans="1:10" s="37" customFormat="1" x14ac:dyDescent="0.35">
      <c r="A379" s="45">
        <v>38</v>
      </c>
      <c r="B379" s="8" t="s">
        <v>958</v>
      </c>
      <c r="C379" s="8" t="s">
        <v>1282</v>
      </c>
      <c r="D379" s="8" t="s">
        <v>363</v>
      </c>
      <c r="E379" s="8" t="s">
        <v>29</v>
      </c>
      <c r="F379" s="8" t="s">
        <v>271</v>
      </c>
      <c r="G379" s="8" t="s">
        <v>159</v>
      </c>
      <c r="H379" s="8" t="s">
        <v>271</v>
      </c>
      <c r="I379" s="8" t="s">
        <v>159</v>
      </c>
      <c r="J379" s="2" t="str">
        <f t="shared" si="12"/>
        <v>('au2000001','mn5000028','{"attr":{"insert":true,"update":true,"delete":true,"detail":true}}','Y','SYSTEM',NOW(),'SYSTEM',NOW()),</v>
      </c>
    </row>
    <row r="380" spans="1:10" s="37" customFormat="1" x14ac:dyDescent="0.35">
      <c r="A380" s="45">
        <v>39</v>
      </c>
      <c r="B380" s="8" t="s">
        <v>958</v>
      </c>
      <c r="C380" s="8" t="s">
        <v>1283</v>
      </c>
      <c r="D380" s="8" t="s">
        <v>363</v>
      </c>
      <c r="E380" s="8" t="s">
        <v>29</v>
      </c>
      <c r="F380" s="8" t="s">
        <v>271</v>
      </c>
      <c r="G380" s="8" t="s">
        <v>159</v>
      </c>
      <c r="H380" s="8" t="s">
        <v>271</v>
      </c>
      <c r="I380" s="8" t="s">
        <v>159</v>
      </c>
      <c r="J380" s="2" t="str">
        <f t="shared" si="12"/>
        <v>('au2000001','mn5000029','{"attr":{"insert":true,"update":true,"delete":true,"detail":true}}','Y','SYSTEM',NOW(),'SYSTEM',NOW()),</v>
      </c>
    </row>
    <row r="381" spans="1:10" s="37" customFormat="1" x14ac:dyDescent="0.35">
      <c r="A381" s="45">
        <v>40</v>
      </c>
      <c r="B381" s="8" t="s">
        <v>958</v>
      </c>
      <c r="C381" s="8" t="s">
        <v>1284</v>
      </c>
      <c r="D381" s="8" t="s">
        <v>363</v>
      </c>
      <c r="E381" s="8" t="s">
        <v>29</v>
      </c>
      <c r="F381" s="8" t="s">
        <v>271</v>
      </c>
      <c r="G381" s="8" t="s">
        <v>159</v>
      </c>
      <c r="H381" s="8" t="s">
        <v>271</v>
      </c>
      <c r="I381" s="8" t="s">
        <v>159</v>
      </c>
      <c r="J381" s="2" t="str">
        <f t="shared" si="12"/>
        <v>('au2000001','mn5000030','{"attr":{"insert":true,"update":true,"delete":true,"detail":true}}','Y','SYSTEM',NOW(),'SYSTEM',NOW()),</v>
      </c>
    </row>
    <row r="382" spans="1:10" s="37" customFormat="1" x14ac:dyDescent="0.35">
      <c r="A382" s="45">
        <v>41</v>
      </c>
      <c r="B382" s="8" t="s">
        <v>958</v>
      </c>
      <c r="C382" s="8" t="s">
        <v>1285</v>
      </c>
      <c r="D382" s="8" t="s">
        <v>363</v>
      </c>
      <c r="E382" s="8" t="s">
        <v>29</v>
      </c>
      <c r="F382" s="8" t="s">
        <v>271</v>
      </c>
      <c r="G382" s="8" t="s">
        <v>159</v>
      </c>
      <c r="H382" s="8" t="s">
        <v>271</v>
      </c>
      <c r="I382" s="8" t="s">
        <v>159</v>
      </c>
      <c r="J382" s="2" t="str">
        <f t="shared" si="12"/>
        <v>('au2000001','mn5000031','{"attr":{"insert":true,"update":true,"delete":true,"detail":true}}','Y','SYSTEM',NOW(),'SYSTEM',NOW()),</v>
      </c>
    </row>
    <row r="383" spans="1:10" s="37" customFormat="1" x14ac:dyDescent="0.35">
      <c r="A383" s="45">
        <v>42</v>
      </c>
      <c r="B383" s="8" t="s">
        <v>958</v>
      </c>
      <c r="C383" s="8" t="s">
        <v>1286</v>
      </c>
      <c r="D383" s="8" t="s">
        <v>363</v>
      </c>
      <c r="E383" s="8" t="s">
        <v>29</v>
      </c>
      <c r="F383" s="8" t="s">
        <v>271</v>
      </c>
      <c r="G383" s="8" t="s">
        <v>159</v>
      </c>
      <c r="H383" s="8" t="s">
        <v>271</v>
      </c>
      <c r="I383" s="8" t="s">
        <v>159</v>
      </c>
      <c r="J383" s="2" t="str">
        <f t="shared" si="12"/>
        <v>('au2000001','mn5000032','{"attr":{"insert":true,"update":true,"delete":true,"detail":true}}','Y','SYSTEM',NOW(),'SYSTEM',NOW()),</v>
      </c>
    </row>
    <row r="384" spans="1:10" s="37" customFormat="1" x14ac:dyDescent="0.35">
      <c r="A384" s="45">
        <v>43</v>
      </c>
      <c r="B384" s="8" t="s">
        <v>958</v>
      </c>
      <c r="C384" s="8" t="s">
        <v>1287</v>
      </c>
      <c r="D384" s="8" t="s">
        <v>363</v>
      </c>
      <c r="E384" s="8" t="s">
        <v>29</v>
      </c>
      <c r="F384" s="8" t="s">
        <v>271</v>
      </c>
      <c r="G384" s="8" t="s">
        <v>159</v>
      </c>
      <c r="H384" s="8" t="s">
        <v>271</v>
      </c>
      <c r="I384" s="8" t="s">
        <v>159</v>
      </c>
      <c r="J384" s="2" t="str">
        <f t="shared" si="12"/>
        <v>('au2000001','mn5000033','{"attr":{"insert":true,"update":true,"delete":true,"detail":true}}','Y','SYSTEM',NOW(),'SYSTEM',NOW()),</v>
      </c>
    </row>
    <row r="385" spans="1:10" s="37" customFormat="1" x14ac:dyDescent="0.35">
      <c r="A385" s="45">
        <v>44</v>
      </c>
      <c r="B385" s="8" t="s">
        <v>958</v>
      </c>
      <c r="C385" s="8" t="s">
        <v>1288</v>
      </c>
      <c r="D385" s="8" t="s">
        <v>363</v>
      </c>
      <c r="E385" s="8" t="s">
        <v>29</v>
      </c>
      <c r="F385" s="8" t="s">
        <v>271</v>
      </c>
      <c r="G385" s="8" t="s">
        <v>159</v>
      </c>
      <c r="H385" s="8" t="s">
        <v>271</v>
      </c>
      <c r="I385" s="8" t="s">
        <v>159</v>
      </c>
      <c r="J385" s="2" t="str">
        <f t="shared" si="12"/>
        <v>('au2000001','mn5000034','{"attr":{"insert":true,"update":true,"delete":true,"detail":true}}','Y','SYSTEM',NOW(),'SYSTEM',NOW()),</v>
      </c>
    </row>
    <row r="386" spans="1:10" s="37" customFormat="1" x14ac:dyDescent="0.35">
      <c r="A386" s="45">
        <v>45</v>
      </c>
      <c r="B386" s="8" t="s">
        <v>958</v>
      </c>
      <c r="C386" s="8" t="s">
        <v>1292</v>
      </c>
      <c r="D386" s="8" t="s">
        <v>363</v>
      </c>
      <c r="E386" s="8" t="s">
        <v>29</v>
      </c>
      <c r="F386" s="8" t="s">
        <v>271</v>
      </c>
      <c r="G386" s="8" t="s">
        <v>159</v>
      </c>
      <c r="H386" s="8" t="s">
        <v>271</v>
      </c>
      <c r="I386" s="8" t="s">
        <v>159</v>
      </c>
      <c r="J386" s="2" t="str">
        <f t="shared" si="12"/>
        <v>('au2000001','mn5000035','{"attr":{"insert":true,"update":true,"delete":true,"detail":true}}','Y','SYSTEM',NOW(),'SYSTEM',NOW()),</v>
      </c>
    </row>
    <row r="387" spans="1:10" s="37" customFormat="1" x14ac:dyDescent="0.35">
      <c r="A387" s="45">
        <v>38</v>
      </c>
      <c r="B387" s="8" t="s">
        <v>959</v>
      </c>
      <c r="C387" s="2" t="s">
        <v>1295</v>
      </c>
      <c r="D387" s="8" t="s">
        <v>363</v>
      </c>
      <c r="E387" s="8" t="s">
        <v>29</v>
      </c>
      <c r="F387" s="8" t="s">
        <v>271</v>
      </c>
      <c r="G387" s="8" t="s">
        <v>159</v>
      </c>
      <c r="H387" s="8" t="s">
        <v>271</v>
      </c>
      <c r="I387" s="8" t="s">
        <v>159</v>
      </c>
      <c r="J387" s="2" t="str">
        <f t="shared" si="12"/>
        <v>('au2000002','mn5000001','{"attr":{"insert":true,"update":true,"delete":true,"detail":true}}','Y','SYSTEM',NOW(),'SYSTEM',NOW()),</v>
      </c>
    </row>
    <row r="388" spans="1:10" s="37" customFormat="1" x14ac:dyDescent="0.35">
      <c r="A388" s="45">
        <v>38</v>
      </c>
      <c r="B388" s="8" t="s">
        <v>959</v>
      </c>
      <c r="C388" s="2" t="s">
        <v>1294</v>
      </c>
      <c r="D388" s="8" t="s">
        <v>363</v>
      </c>
      <c r="E388" s="8" t="s">
        <v>29</v>
      </c>
      <c r="F388" s="8" t="s">
        <v>271</v>
      </c>
      <c r="G388" s="8" t="s">
        <v>159</v>
      </c>
      <c r="H388" s="8" t="s">
        <v>271</v>
      </c>
      <c r="I388" s="8" t="s">
        <v>159</v>
      </c>
      <c r="J388" s="2" t="str">
        <f t="shared" si="12"/>
        <v>('au2000002','mn5000025','{"attr":{"insert":true,"update":true,"delete":true,"detail":true}}','Y','SYSTEM',NOW(),'SYSTEM',NOW()),</v>
      </c>
    </row>
    <row r="389" spans="1:10" x14ac:dyDescent="0.35">
      <c r="A389" s="45">
        <v>38</v>
      </c>
      <c r="B389" s="8" t="s">
        <v>959</v>
      </c>
      <c r="C389" s="2" t="s">
        <v>1280</v>
      </c>
      <c r="D389" s="8" t="s">
        <v>363</v>
      </c>
      <c r="E389" s="8" t="s">
        <v>29</v>
      </c>
      <c r="F389" s="8" t="s">
        <v>271</v>
      </c>
      <c r="G389" s="8" t="s">
        <v>159</v>
      </c>
      <c r="H389" s="8" t="s">
        <v>271</v>
      </c>
      <c r="I389" s="8" t="s">
        <v>159</v>
      </c>
      <c r="J389" s="2" t="str">
        <f t="shared" si="12"/>
        <v>('au2000002','mn5000026','{"attr":{"insert":true,"update":true,"delete":true,"detail":true}}','Y','SYSTEM',NOW(),'SYSTEM',NOW()),</v>
      </c>
    </row>
    <row r="390" spans="1:10" x14ac:dyDescent="0.35">
      <c r="A390" s="45">
        <v>39</v>
      </c>
      <c r="B390" s="8" t="s">
        <v>959</v>
      </c>
      <c r="C390" s="2" t="s">
        <v>1281</v>
      </c>
      <c r="D390" s="8" t="s">
        <v>363</v>
      </c>
      <c r="E390" s="8" t="s">
        <v>29</v>
      </c>
      <c r="F390" s="8" t="s">
        <v>271</v>
      </c>
      <c r="G390" s="8" t="s">
        <v>159</v>
      </c>
      <c r="H390" s="8" t="s">
        <v>271</v>
      </c>
      <c r="I390" s="8" t="s">
        <v>159</v>
      </c>
      <c r="J390" s="2" t="str">
        <f t="shared" si="12"/>
        <v>('au2000002','mn5000027','{"attr":{"insert":true,"update":true,"delete":true,"detail":true}}','Y','SYSTEM',NOW(),'SYSTEM',NOW()),</v>
      </c>
    </row>
    <row r="391" spans="1:10" x14ac:dyDescent="0.35">
      <c r="A391" s="45">
        <v>40</v>
      </c>
      <c r="B391" s="8" t="s">
        <v>959</v>
      </c>
      <c r="C391" s="2" t="s">
        <v>1282</v>
      </c>
      <c r="D391" s="8" t="s">
        <v>363</v>
      </c>
      <c r="E391" s="8" t="s">
        <v>29</v>
      </c>
      <c r="F391" s="8" t="s">
        <v>271</v>
      </c>
      <c r="G391" s="8" t="s">
        <v>159</v>
      </c>
      <c r="H391" s="8" t="s">
        <v>271</v>
      </c>
      <c r="I391" s="8" t="s">
        <v>159</v>
      </c>
      <c r="J391" s="2" t="str">
        <f t="shared" si="12"/>
        <v>('au2000002','mn5000028','{"attr":{"insert":true,"update":true,"delete":true,"detail":true}}','Y','SYSTEM',NOW(),'SYSTEM',NOW()),</v>
      </c>
    </row>
    <row r="392" spans="1:10" x14ac:dyDescent="0.35">
      <c r="A392" s="45">
        <v>41</v>
      </c>
      <c r="B392" s="8" t="s">
        <v>959</v>
      </c>
      <c r="C392" s="2" t="s">
        <v>1283</v>
      </c>
      <c r="D392" s="8" t="s">
        <v>363</v>
      </c>
      <c r="E392" s="8" t="s">
        <v>29</v>
      </c>
      <c r="F392" s="8" t="s">
        <v>271</v>
      </c>
      <c r="G392" s="8" t="s">
        <v>159</v>
      </c>
      <c r="H392" s="8" t="s">
        <v>271</v>
      </c>
      <c r="I392" s="8" t="s">
        <v>159</v>
      </c>
      <c r="J392" s="2" t="str">
        <f t="shared" si="12"/>
        <v>('au2000002','mn5000029','{"attr":{"insert":true,"update":true,"delete":true,"detail":true}}','Y','SYSTEM',NOW(),'SYSTEM',NOW()),</v>
      </c>
    </row>
    <row r="393" spans="1:10" x14ac:dyDescent="0.35">
      <c r="A393" s="45">
        <v>42</v>
      </c>
      <c r="B393" s="8" t="s">
        <v>959</v>
      </c>
      <c r="C393" s="2" t="s">
        <v>1284</v>
      </c>
      <c r="D393" s="8" t="s">
        <v>363</v>
      </c>
      <c r="E393" s="8" t="s">
        <v>29</v>
      </c>
      <c r="F393" s="8" t="s">
        <v>271</v>
      </c>
      <c r="G393" s="8" t="s">
        <v>159</v>
      </c>
      <c r="H393" s="8" t="s">
        <v>271</v>
      </c>
      <c r="I393" s="8" t="s">
        <v>159</v>
      </c>
      <c r="J393" s="2" t="str">
        <f t="shared" si="12"/>
        <v>('au2000002','mn5000030','{"attr":{"insert":true,"update":true,"delete":true,"detail":true}}','Y','SYSTEM',NOW(),'SYSTEM',NOW()),</v>
      </c>
    </row>
    <row r="394" spans="1:10" x14ac:dyDescent="0.35">
      <c r="A394" s="45">
        <v>43</v>
      </c>
      <c r="B394" s="8" t="s">
        <v>959</v>
      </c>
      <c r="C394" s="2" t="s">
        <v>1285</v>
      </c>
      <c r="D394" s="8" t="s">
        <v>363</v>
      </c>
      <c r="E394" s="8" t="s">
        <v>29</v>
      </c>
      <c r="F394" s="8" t="s">
        <v>271</v>
      </c>
      <c r="G394" s="8" t="s">
        <v>159</v>
      </c>
      <c r="H394" s="8" t="s">
        <v>271</v>
      </c>
      <c r="I394" s="8" t="s">
        <v>159</v>
      </c>
      <c r="J394" s="2" t="str">
        <f t="shared" si="12"/>
        <v>('au2000002','mn5000031','{"attr":{"insert":true,"update":true,"delete":true,"detail":true}}','Y','SYSTEM',NOW(),'SYSTEM',NOW()),</v>
      </c>
    </row>
    <row r="395" spans="1:10" x14ac:dyDescent="0.35">
      <c r="A395" s="45">
        <v>44</v>
      </c>
      <c r="B395" s="8" t="s">
        <v>959</v>
      </c>
      <c r="C395" s="2" t="s">
        <v>1286</v>
      </c>
      <c r="D395" s="8" t="s">
        <v>363</v>
      </c>
      <c r="E395" s="8" t="s">
        <v>29</v>
      </c>
      <c r="F395" s="8" t="s">
        <v>271</v>
      </c>
      <c r="G395" s="8" t="s">
        <v>159</v>
      </c>
      <c r="H395" s="8" t="s">
        <v>271</v>
      </c>
      <c r="I395" s="8" t="s">
        <v>159</v>
      </c>
      <c r="J395" s="2" t="str">
        <f t="shared" si="12"/>
        <v>('au2000002','mn5000032','{"attr":{"insert":true,"update":true,"delete":true,"detail":true}}','Y','SYSTEM',NOW(),'SYSTEM',NOW()),</v>
      </c>
    </row>
    <row r="396" spans="1:10" x14ac:dyDescent="0.35">
      <c r="A396" s="45">
        <v>45</v>
      </c>
      <c r="B396" s="8" t="s">
        <v>959</v>
      </c>
      <c r="C396" s="2" t="s">
        <v>1287</v>
      </c>
      <c r="D396" s="8" t="s">
        <v>363</v>
      </c>
      <c r="E396" s="8" t="s">
        <v>29</v>
      </c>
      <c r="F396" s="8" t="s">
        <v>271</v>
      </c>
      <c r="G396" s="8" t="s">
        <v>159</v>
      </c>
      <c r="H396" s="8" t="s">
        <v>271</v>
      </c>
      <c r="I396" s="8" t="s">
        <v>159</v>
      </c>
      <c r="J396" s="2" t="str">
        <f t="shared" si="12"/>
        <v>('au2000002','mn5000033','{"attr":{"insert":true,"update":true,"delete":true,"detail":true}}','Y','SYSTEM',NOW(),'SYSTEM',NOW()),</v>
      </c>
    </row>
    <row r="397" spans="1:10" x14ac:dyDescent="0.35">
      <c r="A397" s="45">
        <v>46</v>
      </c>
      <c r="B397" s="8" t="s">
        <v>959</v>
      </c>
      <c r="C397" s="2" t="s">
        <v>1288</v>
      </c>
      <c r="D397" s="8" t="s">
        <v>363</v>
      </c>
      <c r="E397" s="8" t="s">
        <v>29</v>
      </c>
      <c r="F397" s="8" t="s">
        <v>271</v>
      </c>
      <c r="G397" s="8" t="s">
        <v>159</v>
      </c>
      <c r="H397" s="8" t="s">
        <v>271</v>
      </c>
      <c r="I397" s="8" t="s">
        <v>159</v>
      </c>
      <c r="J397" s="2" t="str">
        <f t="shared" si="12"/>
        <v>('au2000002','mn5000034','{"attr":{"insert":true,"update":true,"delete":true,"detail":true}}','Y','SYSTEM',NOW(),'SYSTEM',NOW());</v>
      </c>
    </row>
    <row r="398" spans="1:10" x14ac:dyDescent="0.35">
      <c r="A398" s="45"/>
      <c r="B398" s="8"/>
      <c r="C398" s="8"/>
      <c r="D398" s="8"/>
      <c r="E398" s="8"/>
      <c r="F398" s="8"/>
      <c r="G398" s="8"/>
      <c r="H398" s="8"/>
      <c r="I398" s="8"/>
      <c r="J398" s="2"/>
    </row>
    <row r="399" spans="1:10" x14ac:dyDescent="0.35">
      <c r="A399" s="45"/>
      <c r="B399" s="8"/>
      <c r="C399" s="8"/>
      <c r="D399" s="8"/>
      <c r="E399" s="8"/>
      <c r="F399" s="8"/>
      <c r="G399" s="8"/>
      <c r="H399" s="8"/>
      <c r="I399" s="8"/>
      <c r="J399" s="2"/>
    </row>
    <row r="400" spans="1:10" x14ac:dyDescent="0.35">
      <c r="A400" s="10"/>
      <c r="B400" s="9"/>
      <c r="C400" s="9"/>
      <c r="D400" s="9"/>
      <c r="E400" s="11"/>
      <c r="F400" s="11"/>
      <c r="G400" s="11"/>
      <c r="H400" s="11"/>
      <c r="I400" s="9"/>
    </row>
    <row r="401" spans="1:22" x14ac:dyDescent="0.35">
      <c r="A401" s="10"/>
      <c r="B401" s="9"/>
      <c r="C401" s="9"/>
      <c r="D401" s="9"/>
      <c r="E401" s="11"/>
      <c r="F401" s="11"/>
      <c r="G401" s="11"/>
      <c r="H401" s="11"/>
      <c r="I401" s="9"/>
    </row>
    <row r="403" spans="1:22" x14ac:dyDescent="0.35">
      <c r="A403" s="113" t="str">
        <f>VLOOKUP(C403,table!B:D,3,FALSE)</f>
        <v>공통</v>
      </c>
      <c r="B403" s="113"/>
      <c r="C403" s="110" t="s">
        <v>1168</v>
      </c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3" t="s">
        <v>156</v>
      </c>
    </row>
    <row r="404" spans="1:22" x14ac:dyDescent="0.35">
      <c r="A404" s="113"/>
      <c r="B404" s="113"/>
      <c r="C404" s="110" t="str">
        <f>VLOOKUP(C403,table!B:D,2,FALSE)</f>
        <v>T_ENVIRONMENT_CODE</v>
      </c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3"/>
    </row>
    <row r="405" spans="1:22" x14ac:dyDescent="0.35">
      <c r="A405" s="113" t="s">
        <v>2</v>
      </c>
      <c r="B405" s="92" t="s">
        <v>53</v>
      </c>
      <c r="C405" s="92" t="s">
        <v>1146</v>
      </c>
      <c r="D405" s="92" t="s">
        <v>103</v>
      </c>
      <c r="E405" s="92" t="s">
        <v>1172</v>
      </c>
      <c r="F405" s="92" t="s">
        <v>1170</v>
      </c>
      <c r="G405" s="92" t="s">
        <v>1163</v>
      </c>
      <c r="H405" s="92" t="s">
        <v>105</v>
      </c>
      <c r="I405" s="92" t="s">
        <v>107</v>
      </c>
      <c r="J405" s="92" t="s">
        <v>1180</v>
      </c>
      <c r="K405" s="92" t="s">
        <v>1192</v>
      </c>
      <c r="L405" s="92" t="s">
        <v>1296</v>
      </c>
      <c r="M405" s="92" t="s">
        <v>1182</v>
      </c>
      <c r="N405" s="92" t="s">
        <v>1184</v>
      </c>
      <c r="O405" s="92" t="s">
        <v>1194</v>
      </c>
      <c r="P405" s="92" t="s">
        <v>94</v>
      </c>
      <c r="Q405" s="92" t="s">
        <v>75</v>
      </c>
      <c r="R405" s="92" t="s">
        <v>57</v>
      </c>
      <c r="S405" s="92" t="s">
        <v>379</v>
      </c>
      <c r="T405" s="92" t="s">
        <v>84</v>
      </c>
      <c r="U405" s="92" t="s">
        <v>88</v>
      </c>
      <c r="V405" s="2" t="str">
        <f>"TRUNCATE TABLE "&amp;$C404&amp;";"</f>
        <v>TRUNCATE TABLE T_ENVIRONMENT_CODE;</v>
      </c>
    </row>
    <row r="406" spans="1:22" x14ac:dyDescent="0.35">
      <c r="A406" s="113"/>
      <c r="B406" s="92" t="s">
        <v>1297</v>
      </c>
      <c r="C406" s="92" t="s">
        <v>1147</v>
      </c>
      <c r="D406" s="92" t="s">
        <v>104</v>
      </c>
      <c r="E406" s="92" t="s">
        <v>1176</v>
      </c>
      <c r="F406" s="92" t="s">
        <v>1178</v>
      </c>
      <c r="G406" s="92" t="s">
        <v>1165</v>
      </c>
      <c r="H406" s="92" t="s">
        <v>106</v>
      </c>
      <c r="I406" s="92" t="s">
        <v>108</v>
      </c>
      <c r="J406" s="92" t="s">
        <v>1186</v>
      </c>
      <c r="K406" s="92" t="s">
        <v>1187</v>
      </c>
      <c r="L406" s="92" t="s">
        <v>1188</v>
      </c>
      <c r="M406" s="92" t="s">
        <v>1189</v>
      </c>
      <c r="N406" s="92" t="s">
        <v>1190</v>
      </c>
      <c r="O406" s="92" t="s">
        <v>1191</v>
      </c>
      <c r="P406" s="92" t="s">
        <v>95</v>
      </c>
      <c r="Q406" s="92" t="s">
        <v>76</v>
      </c>
      <c r="R406" s="92" t="s">
        <v>58</v>
      </c>
      <c r="S406" s="92" t="s">
        <v>55</v>
      </c>
      <c r="T406" s="92" t="s">
        <v>85</v>
      </c>
      <c r="U406" s="92" t="s">
        <v>89</v>
      </c>
      <c r="V406" s="2" t="str">
        <f>"INSERT INTO "&amp;C404&amp;" (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7" spans="1:22" x14ac:dyDescent="0.35">
      <c r="A407" s="45">
        <v>1</v>
      </c>
      <c r="B407" s="45" t="s">
        <v>1297</v>
      </c>
      <c r="C407" s="122"/>
      <c r="D407" s="12" t="s">
        <v>1301</v>
      </c>
      <c r="E407" s="45">
        <v>2021</v>
      </c>
      <c r="F407" s="12" t="s">
        <v>1299</v>
      </c>
      <c r="G407" s="12" t="s">
        <v>1298</v>
      </c>
      <c r="H407" s="123" t="s">
        <v>1300</v>
      </c>
      <c r="I407" s="123" t="s">
        <v>1302</v>
      </c>
      <c r="J407" s="45" t="s">
        <v>1291</v>
      </c>
      <c r="K407" s="45" t="s">
        <v>1291</v>
      </c>
      <c r="L407" s="45" t="s">
        <v>1291</v>
      </c>
      <c r="M407" s="45" t="s">
        <v>1291</v>
      </c>
      <c r="N407" s="45" t="s">
        <v>1291</v>
      </c>
      <c r="O407" s="45" t="s">
        <v>1291</v>
      </c>
      <c r="P407" s="45">
        <v>1</v>
      </c>
      <c r="Q407" s="45" t="s">
        <v>1303</v>
      </c>
      <c r="R407" s="45" t="s">
        <v>1304</v>
      </c>
      <c r="S407" s="45" t="s">
        <v>1305</v>
      </c>
      <c r="T407" s="45" t="s">
        <v>1304</v>
      </c>
      <c r="U407" s="45" t="s">
        <v>1305</v>
      </c>
      <c r="V407" s="2" t="str">
        <f>"('"&amp;B407&amp;"',"&amp;IF(C407="","NULL","'"&amp;C407&amp;"'")&amp;",'"&amp;D407&amp;"','"&amp;E407&amp;"','"&amp;F407&amp;"',"&amp;IF(G407="","NULL","'"&amp;G407&amp;"'")&amp;","&amp;IF(H407="","NULL","'"&amp;H407&amp;"'")&amp;","&amp;IF(I407="","NULL","'"&amp;I407&amp;"'")&amp;","&amp;IF(J407="","NULL","'"&amp;J407&amp;"'")&amp;","&amp;IF(K407="","NULL","'"&amp;K407&amp;"'")&amp;","&amp;IF(L407="","NULL","'"&amp;L407&amp;"'")&amp;","&amp;IF(M407="","NULL","'"&amp;M407&amp;"'")&amp;",'"&amp;N407&amp;"',"&amp;IF(O407="","'Y'","'"&amp;O407&amp;"'")&amp;","&amp;IF(P407="","0","'"&amp;P407&amp;"'")&amp;",'"&amp;Q407&amp;"','"&amp;R407&amp;"',"&amp;S407&amp;",'"&amp;T407&amp;"',"&amp;U407&amp;IF(A409="",");","),")</f>
        <v>('GROUP_ID',NULL,'PAPER_PACK','2021','06','01','종이팩','종이팩 포장','N','N','N','N','N','N','1','Y','SYSTEM',NOW(),'SYSTEM',NOW()),</v>
      </c>
    </row>
    <row r="408" spans="1:22" s="37" customFormat="1" x14ac:dyDescent="0.35">
      <c r="A408" s="45">
        <v>2</v>
      </c>
      <c r="B408" s="45" t="s">
        <v>1297</v>
      </c>
      <c r="C408" s="122"/>
      <c r="D408" s="12" t="s">
        <v>1339</v>
      </c>
      <c r="E408" s="45">
        <v>2021</v>
      </c>
      <c r="F408" s="12" t="s">
        <v>1299</v>
      </c>
      <c r="G408" s="12" t="s">
        <v>1320</v>
      </c>
      <c r="H408" s="123" t="s">
        <v>1337</v>
      </c>
      <c r="I408" s="123" t="s">
        <v>1338</v>
      </c>
      <c r="J408" s="45" t="s">
        <v>1291</v>
      </c>
      <c r="K408" s="45" t="s">
        <v>1291</v>
      </c>
      <c r="L408" s="45" t="s">
        <v>1291</v>
      </c>
      <c r="M408" s="45" t="s">
        <v>1291</v>
      </c>
      <c r="N408" s="45" t="s">
        <v>1291</v>
      </c>
      <c r="O408" s="45" t="s">
        <v>1291</v>
      </c>
      <c r="P408" s="45">
        <v>2</v>
      </c>
      <c r="Q408" s="45" t="s">
        <v>1303</v>
      </c>
      <c r="R408" s="45" t="s">
        <v>1304</v>
      </c>
      <c r="S408" s="45" t="s">
        <v>1305</v>
      </c>
      <c r="T408" s="45" t="s">
        <v>1304</v>
      </c>
      <c r="U408" s="45" t="s">
        <v>1305</v>
      </c>
      <c r="V408" s="2" t="str">
        <f t="shared" ref="V408:V438" si="13">"('"&amp;B408&amp;"',"&amp;IF(C408="","NULL","'"&amp;C408&amp;"'")&amp;",'"&amp;D408&amp;"','"&amp;E408&amp;"','"&amp;F408&amp;"',"&amp;IF(G408="","NULL","'"&amp;G408&amp;"'")&amp;","&amp;IF(H408="","NULL","'"&amp;H408&amp;"'")&amp;","&amp;IF(I408="","NULL","'"&amp;I408&amp;"'")&amp;","&amp;IF(J408="","NULL","'"&amp;J408&amp;"'")&amp;","&amp;IF(K408="","NULL","'"&amp;K408&amp;"'")&amp;","&amp;IF(L408="","NULL","'"&amp;L408&amp;"'")&amp;","&amp;IF(M408="","NULL","'"&amp;M408&amp;"'")&amp;",'"&amp;N408&amp;"',"&amp;IF(O408="","'Y'","'"&amp;O408&amp;"'")&amp;","&amp;IF(P408="","0","'"&amp;P408&amp;"'")&amp;",'"&amp;Q408&amp;"','"&amp;R408&amp;"',"&amp;S408&amp;",'"&amp;T408&amp;"',"&amp;U408&amp;IF(A410="",");","),")</f>
        <v>('GROUP_ID',NULL,'GLASS_BOTTLE','2021','06','02','유리병','유리병 포장','N','N','N','N','N','N','2','Y','SYSTEM',NOW(),'SYSTEM',NOW()),</v>
      </c>
    </row>
    <row r="409" spans="1:22" s="37" customFormat="1" x14ac:dyDescent="0.35">
      <c r="A409" s="45">
        <v>3</v>
      </c>
      <c r="B409" s="12" t="s">
        <v>1301</v>
      </c>
      <c r="C409" s="122"/>
      <c r="D409" s="12" t="s">
        <v>1323</v>
      </c>
      <c r="E409" s="45">
        <v>2021</v>
      </c>
      <c r="F409" s="12" t="s">
        <v>1299</v>
      </c>
      <c r="G409" s="12" t="s">
        <v>1298</v>
      </c>
      <c r="H409" s="123" t="s">
        <v>1306</v>
      </c>
      <c r="I409" s="123" t="s">
        <v>1307</v>
      </c>
      <c r="J409" s="45" t="s">
        <v>1291</v>
      </c>
      <c r="K409" s="45" t="s">
        <v>1291</v>
      </c>
      <c r="L409" s="45" t="s">
        <v>1291</v>
      </c>
      <c r="M409" s="45" t="s">
        <v>1291</v>
      </c>
      <c r="N409" s="45" t="s">
        <v>1291</v>
      </c>
      <c r="O409" s="45" t="s">
        <v>1291</v>
      </c>
      <c r="P409" s="45">
        <v>1</v>
      </c>
      <c r="Q409" s="45" t="s">
        <v>1303</v>
      </c>
      <c r="R409" s="45" t="s">
        <v>1304</v>
      </c>
      <c r="S409" s="45" t="s">
        <v>1305</v>
      </c>
      <c r="T409" s="45" t="s">
        <v>1304</v>
      </c>
      <c r="U409" s="45" t="s">
        <v>1305</v>
      </c>
      <c r="V409" s="2" t="str">
        <f t="shared" si="13"/>
        <v>('PAPER_PACK',NULL,'PAPER_BODY','2021','06','01','몸체','종이팩 포장 몸체','N','N','N','N','N','N','1','Y','SYSTEM',NOW(),'SYSTEM',NOW()),</v>
      </c>
    </row>
    <row r="410" spans="1:22" s="37" customFormat="1" x14ac:dyDescent="0.35">
      <c r="A410" s="45">
        <v>4</v>
      </c>
      <c r="B410" s="12" t="s">
        <v>1301</v>
      </c>
      <c r="C410" s="122"/>
      <c r="D410" s="12" t="s">
        <v>1361</v>
      </c>
      <c r="E410" s="45">
        <v>2021</v>
      </c>
      <c r="F410" s="12" t="s">
        <v>1299</v>
      </c>
      <c r="G410" s="12" t="s">
        <v>1345</v>
      </c>
      <c r="H410" s="123" t="s">
        <v>1360</v>
      </c>
      <c r="I410" s="123" t="s">
        <v>1360</v>
      </c>
      <c r="J410" s="45" t="s">
        <v>1291</v>
      </c>
      <c r="K410" s="45" t="s">
        <v>1291</v>
      </c>
      <c r="L410" s="45" t="s">
        <v>1291</v>
      </c>
      <c r="M410" s="45" t="s">
        <v>1291</v>
      </c>
      <c r="N410" s="45" t="s">
        <v>1291</v>
      </c>
      <c r="O410" s="45" t="s">
        <v>1291</v>
      </c>
      <c r="P410" s="45">
        <v>2</v>
      </c>
      <c r="Q410" s="45" t="s">
        <v>1303</v>
      </c>
      <c r="R410" s="45" t="s">
        <v>1304</v>
      </c>
      <c r="S410" s="45" t="s">
        <v>1305</v>
      </c>
      <c r="T410" s="45" t="s">
        <v>1304</v>
      </c>
      <c r="U410" s="45" t="s">
        <v>1305</v>
      </c>
      <c r="V410" s="2" t="str">
        <f t="shared" si="13"/>
        <v>('PAPER_PACK',NULL,'PAPER_STOPPER','2021','06','03','마개및잡자재','마개및잡자재','N','N','N','N','N','N','2','Y','SYSTEM',NOW(),'SYSTEM',NOW()),</v>
      </c>
    </row>
    <row r="411" spans="1:22" x14ac:dyDescent="0.35">
      <c r="A411" s="45">
        <v>5</v>
      </c>
      <c r="B411" s="12" t="s">
        <v>1323</v>
      </c>
      <c r="C411" s="2"/>
      <c r="D411" s="45" t="s">
        <v>1324</v>
      </c>
      <c r="E411" s="45">
        <v>2021</v>
      </c>
      <c r="F411" s="12" t="s">
        <v>1299</v>
      </c>
      <c r="G411" s="12" t="s">
        <v>1312</v>
      </c>
      <c r="H411" s="123" t="s">
        <v>1308</v>
      </c>
      <c r="I411" s="123" t="s">
        <v>1316</v>
      </c>
      <c r="J411" s="45" t="s">
        <v>1291</v>
      </c>
      <c r="K411" s="45" t="s">
        <v>1291</v>
      </c>
      <c r="L411" s="45" t="s">
        <v>1291</v>
      </c>
      <c r="M411" s="45" t="s">
        <v>1291</v>
      </c>
      <c r="N411" s="45" t="s">
        <v>1291</v>
      </c>
      <c r="O411" s="45" t="s">
        <v>1291</v>
      </c>
      <c r="P411" s="45">
        <v>1</v>
      </c>
      <c r="Q411" s="45" t="s">
        <v>1303</v>
      </c>
      <c r="R411" s="45" t="s">
        <v>1304</v>
      </c>
      <c r="S411" s="45" t="s">
        <v>1305</v>
      </c>
      <c r="T411" s="45" t="s">
        <v>1304</v>
      </c>
      <c r="U411" s="45" t="s">
        <v>1305</v>
      </c>
      <c r="V411" s="2" t="str">
        <f t="shared" si="13"/>
        <v>('PAPER_BODY',NULL,'PAPER_BEST','2021','06','A','최우수','최우수 제품','N','N','N','N','N','N','1','Y','SYSTEM',NOW(),'SYSTEM',NOW()),</v>
      </c>
    </row>
    <row r="412" spans="1:22" x14ac:dyDescent="0.35">
      <c r="A412" s="45">
        <v>6</v>
      </c>
      <c r="B412" s="12" t="s">
        <v>1323</v>
      </c>
      <c r="C412" s="2"/>
      <c r="D412" s="45" t="s">
        <v>1332</v>
      </c>
      <c r="E412" s="45">
        <v>2021</v>
      </c>
      <c r="F412" s="12" t="s">
        <v>1299</v>
      </c>
      <c r="G412" s="12" t="s">
        <v>1313</v>
      </c>
      <c r="H412" s="123" t="s">
        <v>1309</v>
      </c>
      <c r="I412" s="124" t="s">
        <v>1317</v>
      </c>
      <c r="J412" s="45" t="s">
        <v>1291</v>
      </c>
      <c r="K412" s="45" t="s">
        <v>1291</v>
      </c>
      <c r="L412" s="45" t="s">
        <v>1291</v>
      </c>
      <c r="M412" s="45" t="s">
        <v>1291</v>
      </c>
      <c r="N412" s="45" t="s">
        <v>1291</v>
      </c>
      <c r="O412" s="45" t="s">
        <v>1291</v>
      </c>
      <c r="P412" s="45">
        <v>2</v>
      </c>
      <c r="Q412" s="45" t="s">
        <v>1303</v>
      </c>
      <c r="R412" s="45" t="s">
        <v>1304</v>
      </c>
      <c r="S412" s="45" t="s">
        <v>1305</v>
      </c>
      <c r="T412" s="45" t="s">
        <v>1304</v>
      </c>
      <c r="U412" s="45" t="s">
        <v>1305</v>
      </c>
      <c r="V412" s="2" t="str">
        <f t="shared" si="13"/>
        <v>('PAPER_BODY',NULL,'PAPER_GOOD','2021','06','B','우수','우수한 제품','N','N','N','N','N','N','2','Y','SYSTEM',NOW(),'SYSTEM',NOW()),</v>
      </c>
    </row>
    <row r="413" spans="1:22" x14ac:dyDescent="0.35">
      <c r="A413" s="45">
        <v>7</v>
      </c>
      <c r="B413" s="12" t="s">
        <v>1323</v>
      </c>
      <c r="C413" s="2"/>
      <c r="D413" s="45" t="s">
        <v>1325</v>
      </c>
      <c r="E413" s="45">
        <v>2021</v>
      </c>
      <c r="F413" s="12" t="s">
        <v>1299</v>
      </c>
      <c r="G413" s="12" t="s">
        <v>1314</v>
      </c>
      <c r="H413" s="42" t="s">
        <v>1311</v>
      </c>
      <c r="I413" s="124" t="s">
        <v>1318</v>
      </c>
      <c r="J413" s="45" t="s">
        <v>1291</v>
      </c>
      <c r="K413" s="45" t="s">
        <v>1291</v>
      </c>
      <c r="L413" s="45" t="s">
        <v>1291</v>
      </c>
      <c r="M413" s="45" t="s">
        <v>1291</v>
      </c>
      <c r="N413" s="45" t="s">
        <v>1291</v>
      </c>
      <c r="O413" s="45" t="s">
        <v>1291</v>
      </c>
      <c r="P413" s="45">
        <v>3</v>
      </c>
      <c r="Q413" s="45" t="s">
        <v>1303</v>
      </c>
      <c r="R413" s="45" t="s">
        <v>1304</v>
      </c>
      <c r="S413" s="45" t="s">
        <v>1305</v>
      </c>
      <c r="T413" s="45" t="s">
        <v>1304</v>
      </c>
      <c r="U413" s="45" t="s">
        <v>1305</v>
      </c>
      <c r="V413" s="2" t="str">
        <f t="shared" si="13"/>
        <v>('PAPER_BODY',NULL,'PAPER_NORMAL','2021','06','C','보통','보통 제품','N','N','N','N','N','N','3','Y','SYSTEM',NOW(),'SYSTEM',NOW()),</v>
      </c>
    </row>
    <row r="414" spans="1:22" x14ac:dyDescent="0.35">
      <c r="A414" s="45">
        <v>8</v>
      </c>
      <c r="B414" s="12" t="s">
        <v>1323</v>
      </c>
      <c r="C414" s="2"/>
      <c r="D414" s="45" t="s">
        <v>1326</v>
      </c>
      <c r="E414" s="45">
        <v>2021</v>
      </c>
      <c r="F414" s="12" t="s">
        <v>1299</v>
      </c>
      <c r="G414" s="12" t="s">
        <v>1315</v>
      </c>
      <c r="H414" s="42" t="s">
        <v>1310</v>
      </c>
      <c r="I414" s="124" t="s">
        <v>1319</v>
      </c>
      <c r="J414" s="45" t="s">
        <v>1291</v>
      </c>
      <c r="K414" s="45" t="s">
        <v>1291</v>
      </c>
      <c r="L414" s="45" t="s">
        <v>1291</v>
      </c>
      <c r="M414" s="45" t="s">
        <v>1291</v>
      </c>
      <c r="N414" s="45" t="s">
        <v>1291</v>
      </c>
      <c r="O414" s="45" t="s">
        <v>1291</v>
      </c>
      <c r="P414" s="45">
        <v>4</v>
      </c>
      <c r="Q414" s="45" t="s">
        <v>1303</v>
      </c>
      <c r="R414" s="45" t="s">
        <v>1304</v>
      </c>
      <c r="S414" s="45" t="s">
        <v>1305</v>
      </c>
      <c r="T414" s="45" t="s">
        <v>1304</v>
      </c>
      <c r="U414" s="45" t="s">
        <v>1305</v>
      </c>
      <c r="V414" s="2" t="str">
        <f t="shared" si="13"/>
        <v>('PAPER_BODY',NULL,'PAPER_DIFFICULT','2021','06','D','어려움','어려운 제품','N','N','N','N','N','N','4','Y','SYSTEM',NOW(),'SYSTEM',NOW()),</v>
      </c>
    </row>
    <row r="415" spans="1:22" s="37" customFormat="1" x14ac:dyDescent="0.35">
      <c r="A415" s="45">
        <v>9</v>
      </c>
      <c r="B415" s="45" t="s">
        <v>1332</v>
      </c>
      <c r="C415" s="2"/>
      <c r="D415" s="45" t="s">
        <v>1333</v>
      </c>
      <c r="E415" s="45">
        <v>2021</v>
      </c>
      <c r="F415" s="12" t="s">
        <v>1299</v>
      </c>
      <c r="G415" s="12" t="s">
        <v>1329</v>
      </c>
      <c r="H415" s="42" t="s">
        <v>1335</v>
      </c>
      <c r="I415" s="123" t="s">
        <v>1336</v>
      </c>
      <c r="J415" s="45" t="s">
        <v>1303</v>
      </c>
      <c r="K415" s="45" t="s">
        <v>1291</v>
      </c>
      <c r="L415" s="45" t="s">
        <v>1303</v>
      </c>
      <c r="M415" s="45" t="s">
        <v>1291</v>
      </c>
      <c r="N415" s="45" t="s">
        <v>1291</v>
      </c>
      <c r="O415" s="45" t="s">
        <v>1291</v>
      </c>
      <c r="P415" s="45">
        <v>1</v>
      </c>
      <c r="Q415" s="45" t="s">
        <v>1303</v>
      </c>
      <c r="R415" s="45" t="s">
        <v>1304</v>
      </c>
      <c r="S415" s="45" t="s">
        <v>1305</v>
      </c>
      <c r="T415" s="45" t="s">
        <v>1304</v>
      </c>
      <c r="U415" s="45" t="s">
        <v>1305</v>
      </c>
      <c r="V415" s="2" t="str">
        <f t="shared" si="13"/>
        <v>('PAPER_GOOD',NULL,'PAPER_GOOD_01','2021','06','09','알루미늄 첩합 구조 미사용','알루미늄 첩합 구조 미사용 제품','Y','N','Y','N','N','N','1','Y','SYSTEM',NOW(),'SYSTEM',NOW()),</v>
      </c>
    </row>
    <row r="416" spans="1:22" s="37" customFormat="1" x14ac:dyDescent="0.35">
      <c r="A416" s="45">
        <v>10</v>
      </c>
      <c r="B416" s="45" t="s">
        <v>1325</v>
      </c>
      <c r="C416" s="2"/>
      <c r="D416" s="45" t="s">
        <v>1334</v>
      </c>
      <c r="E416" s="45">
        <v>2021</v>
      </c>
      <c r="F416" s="12" t="s">
        <v>1299</v>
      </c>
      <c r="G416" s="12" t="s">
        <v>1329</v>
      </c>
      <c r="H416" s="42" t="s">
        <v>1330</v>
      </c>
      <c r="I416" s="123" t="s">
        <v>1331</v>
      </c>
      <c r="J416" s="45" t="s">
        <v>1303</v>
      </c>
      <c r="K416" s="45" t="s">
        <v>1291</v>
      </c>
      <c r="L416" s="45" t="s">
        <v>1291</v>
      </c>
      <c r="M416" s="45" t="s">
        <v>1291</v>
      </c>
      <c r="N416" s="45" t="s">
        <v>1291</v>
      </c>
      <c r="O416" s="45" t="s">
        <v>1291</v>
      </c>
      <c r="P416" s="45">
        <v>1</v>
      </c>
      <c r="Q416" s="45" t="s">
        <v>1303</v>
      </c>
      <c r="R416" s="45" t="s">
        <v>1304</v>
      </c>
      <c r="S416" s="45" t="s">
        <v>1305</v>
      </c>
      <c r="T416" s="45" t="s">
        <v>1304</v>
      </c>
      <c r="U416" s="45" t="s">
        <v>1305</v>
      </c>
      <c r="V416" s="2" t="str">
        <f t="shared" si="13"/>
        <v>('PAPER_NORMAL',NULL,'PAPER_NORMAL_09','2021','06','09','기타','기타 제품','Y','N','N','N','N','N','1','Y','SYSTEM',NOW(),'SYSTEM',NOW()),</v>
      </c>
    </row>
    <row r="417" spans="1:22" x14ac:dyDescent="0.35">
      <c r="A417" s="45">
        <v>11</v>
      </c>
      <c r="B417" s="45" t="s">
        <v>1326</v>
      </c>
      <c r="C417" s="2"/>
      <c r="D417" s="45" t="s">
        <v>1327</v>
      </c>
      <c r="E417" s="45">
        <v>2021</v>
      </c>
      <c r="F417" s="12" t="s">
        <v>1299</v>
      </c>
      <c r="G417" s="12" t="s">
        <v>1298</v>
      </c>
      <c r="H417" s="42" t="s">
        <v>1321</v>
      </c>
      <c r="I417" s="123"/>
      <c r="J417" s="45" t="s">
        <v>1303</v>
      </c>
      <c r="K417" s="45" t="s">
        <v>1291</v>
      </c>
      <c r="L417" s="45" t="s">
        <v>1303</v>
      </c>
      <c r="M417" s="45" t="s">
        <v>1291</v>
      </c>
      <c r="N417" s="45" t="s">
        <v>1291</v>
      </c>
      <c r="O417" s="45" t="s">
        <v>1291</v>
      </c>
      <c r="P417" s="45">
        <v>1</v>
      </c>
      <c r="Q417" s="45" t="s">
        <v>1303</v>
      </c>
      <c r="R417" s="45" t="s">
        <v>1304</v>
      </c>
      <c r="S417" s="45" t="s">
        <v>1305</v>
      </c>
      <c r="T417" s="45" t="s">
        <v>1304</v>
      </c>
      <c r="U417" s="45" t="s">
        <v>1305</v>
      </c>
      <c r="V417" s="2" t="str">
        <f t="shared" si="13"/>
        <v>('PAPER_DIFFICULT',NULL,'PAPER_DIFFICULT_01','2021','06','01','알루미늄 첩합 구조를 사용한 종이팩',NULL,'Y','N','Y','N','N','N','1','Y','SYSTEM',NOW(),'SYSTEM',NOW()),</v>
      </c>
    </row>
    <row r="418" spans="1:22" x14ac:dyDescent="0.35">
      <c r="A418" s="45">
        <v>12</v>
      </c>
      <c r="B418" s="45" t="s">
        <v>1326</v>
      </c>
      <c r="C418" s="2"/>
      <c r="D418" s="45" t="s">
        <v>1328</v>
      </c>
      <c r="E418" s="45">
        <v>2021</v>
      </c>
      <c r="F418" s="12" t="s">
        <v>1299</v>
      </c>
      <c r="G418" s="12" t="s">
        <v>1320</v>
      </c>
      <c r="H418" s="42" t="s">
        <v>1322</v>
      </c>
      <c r="I418" s="123"/>
      <c r="J418" s="45" t="s">
        <v>1303</v>
      </c>
      <c r="K418" s="45" t="s">
        <v>1291</v>
      </c>
      <c r="L418" s="45" t="s">
        <v>1291</v>
      </c>
      <c r="M418" s="45" t="s">
        <v>1303</v>
      </c>
      <c r="N418" s="45" t="s">
        <v>1291</v>
      </c>
      <c r="O418" s="45" t="s">
        <v>1291</v>
      </c>
      <c r="P418" s="45">
        <v>2</v>
      </c>
      <c r="Q418" s="45" t="s">
        <v>1303</v>
      </c>
      <c r="R418" s="45" t="s">
        <v>1304</v>
      </c>
      <c r="S418" s="45" t="s">
        <v>1305</v>
      </c>
      <c r="T418" s="45" t="s">
        <v>1304</v>
      </c>
      <c r="U418" s="45" t="s">
        <v>1305</v>
      </c>
      <c r="V418" s="2" t="str">
        <f t="shared" si="13"/>
        <v>('PAPER_DIFFICULT',NULL,'PAPER_DIFFICULT_02','2021','06','02','백색을 제외한 펄프를 사용한 제품',NULL,'Y','N','N','Y','N','N','2','Y','SYSTEM',NOW(),'SYSTEM',NOW()),</v>
      </c>
    </row>
    <row r="419" spans="1:22" s="37" customFormat="1" x14ac:dyDescent="0.35">
      <c r="A419" s="45">
        <v>13</v>
      </c>
      <c r="B419" s="12" t="s">
        <v>1339</v>
      </c>
      <c r="C419" s="122"/>
      <c r="D419" s="12" t="s">
        <v>1340</v>
      </c>
      <c r="E419" s="45">
        <v>2021</v>
      </c>
      <c r="F419" s="12" t="s">
        <v>1299</v>
      </c>
      <c r="G419" s="12" t="s">
        <v>1298</v>
      </c>
      <c r="H419" s="42" t="s">
        <v>1306</v>
      </c>
      <c r="I419" s="123" t="s">
        <v>1341</v>
      </c>
      <c r="J419" s="45" t="s">
        <v>1291</v>
      </c>
      <c r="K419" s="45" t="s">
        <v>1291</v>
      </c>
      <c r="L419" s="45" t="s">
        <v>1291</v>
      </c>
      <c r="M419" s="45" t="s">
        <v>1291</v>
      </c>
      <c r="N419" s="45" t="s">
        <v>1291</v>
      </c>
      <c r="O419" s="45" t="s">
        <v>1291</v>
      </c>
      <c r="P419" s="45">
        <v>1</v>
      </c>
      <c r="Q419" s="45" t="s">
        <v>1303</v>
      </c>
      <c r="R419" s="45" t="s">
        <v>1304</v>
      </c>
      <c r="S419" s="45" t="s">
        <v>1305</v>
      </c>
      <c r="T419" s="45" t="s">
        <v>1304</v>
      </c>
      <c r="U419" s="45" t="s">
        <v>1305</v>
      </c>
      <c r="V419" s="2" t="str">
        <f t="shared" si="13"/>
        <v>('GLASS_BOTTLE',NULL,'GLASS_BODY','2021','06','01','몸체','유리병 포장 몸체','N','N','N','N','N','N','1','Y','SYSTEM',NOW(),'SYSTEM',NOW()),</v>
      </c>
    </row>
    <row r="420" spans="1:22" x14ac:dyDescent="0.35">
      <c r="A420" s="45">
        <v>14</v>
      </c>
      <c r="B420" s="125" t="s">
        <v>1340</v>
      </c>
      <c r="D420" s="126" t="s">
        <v>1342</v>
      </c>
      <c r="E420" s="45">
        <v>2021</v>
      </c>
      <c r="F420" s="12" t="s">
        <v>1299</v>
      </c>
      <c r="G420" s="12" t="s">
        <v>1313</v>
      </c>
      <c r="H420" s="42" t="s">
        <v>1309</v>
      </c>
      <c r="I420" s="42" t="s">
        <v>1309</v>
      </c>
      <c r="J420" s="45" t="s">
        <v>1291</v>
      </c>
      <c r="K420" s="45" t="s">
        <v>1291</v>
      </c>
      <c r="L420" s="45" t="s">
        <v>1291</v>
      </c>
      <c r="M420" s="45" t="s">
        <v>1291</v>
      </c>
      <c r="N420" s="45" t="s">
        <v>1291</v>
      </c>
      <c r="O420" s="45" t="s">
        <v>1291</v>
      </c>
      <c r="P420" s="45">
        <v>1</v>
      </c>
      <c r="Q420" s="45" t="s">
        <v>1303</v>
      </c>
      <c r="R420" s="45" t="s">
        <v>1304</v>
      </c>
      <c r="S420" s="45" t="s">
        <v>1305</v>
      </c>
      <c r="T420" s="45" t="s">
        <v>1304</v>
      </c>
      <c r="U420" s="45" t="s">
        <v>1305</v>
      </c>
      <c r="V420" s="2" t="str">
        <f t="shared" si="13"/>
        <v>('GLASS_BODY',NULL,'GLASS_GOOD','2021','06','B','우수','우수','N','N','N','N','N','N','1','Y','SYSTEM',NOW(),'SYSTEM',NOW()),</v>
      </c>
    </row>
    <row r="421" spans="1:22" x14ac:dyDescent="0.35">
      <c r="A421" s="45">
        <v>15</v>
      </c>
      <c r="B421" s="125" t="s">
        <v>1340</v>
      </c>
      <c r="C421" s="2"/>
      <c r="D421" s="45" t="s">
        <v>1343</v>
      </c>
      <c r="E421" s="45">
        <v>2021</v>
      </c>
      <c r="F421" s="12" t="s">
        <v>1299</v>
      </c>
      <c r="G421" s="12" t="s">
        <v>1314</v>
      </c>
      <c r="H421" s="42" t="s">
        <v>1311</v>
      </c>
      <c r="I421" s="42" t="s">
        <v>1311</v>
      </c>
      <c r="J421" s="45" t="s">
        <v>1291</v>
      </c>
      <c r="K421" s="45" t="s">
        <v>1291</v>
      </c>
      <c r="L421" s="45" t="s">
        <v>1291</v>
      </c>
      <c r="M421" s="45" t="s">
        <v>1291</v>
      </c>
      <c r="N421" s="45" t="s">
        <v>1291</v>
      </c>
      <c r="O421" s="45" t="s">
        <v>1291</v>
      </c>
      <c r="P421" s="45">
        <v>1</v>
      </c>
      <c r="Q421" s="45" t="s">
        <v>1303</v>
      </c>
      <c r="R421" s="45" t="s">
        <v>1304</v>
      </c>
      <c r="S421" s="45" t="s">
        <v>1305</v>
      </c>
      <c r="T421" s="45" t="s">
        <v>1304</v>
      </c>
      <c r="U421" s="45" t="s">
        <v>1305</v>
      </c>
      <c r="V421" s="2" t="str">
        <f t="shared" si="13"/>
        <v>('GLASS_BODY',NULL,'GLASS_NORMAL','2021','06','C','보통','보통','N','N','N','N','N','N','1','Y','SYSTEM',NOW(),'SYSTEM',NOW()),</v>
      </c>
    </row>
    <row r="422" spans="1:22" x14ac:dyDescent="0.35">
      <c r="A422" s="45">
        <v>16</v>
      </c>
      <c r="B422" s="125" t="s">
        <v>1340</v>
      </c>
      <c r="C422" s="2"/>
      <c r="D422" s="45" t="s">
        <v>1344</v>
      </c>
      <c r="E422" s="45">
        <v>2021</v>
      </c>
      <c r="F422" s="12" t="s">
        <v>1299</v>
      </c>
      <c r="G422" s="12" t="s">
        <v>1315</v>
      </c>
      <c r="H422" s="42" t="s">
        <v>1310</v>
      </c>
      <c r="I422" s="42" t="s">
        <v>1310</v>
      </c>
      <c r="J422" s="45" t="s">
        <v>1291</v>
      </c>
      <c r="K422" s="45" t="s">
        <v>1291</v>
      </c>
      <c r="L422" s="45" t="s">
        <v>1291</v>
      </c>
      <c r="M422" s="45" t="s">
        <v>1291</v>
      </c>
      <c r="N422" s="45" t="s">
        <v>1291</v>
      </c>
      <c r="O422" s="45" t="s">
        <v>1291</v>
      </c>
      <c r="P422" s="45">
        <v>1</v>
      </c>
      <c r="Q422" s="45" t="s">
        <v>1303</v>
      </c>
      <c r="R422" s="45" t="s">
        <v>1304</v>
      </c>
      <c r="S422" s="45" t="s">
        <v>1305</v>
      </c>
      <c r="T422" s="45" t="s">
        <v>1304</v>
      </c>
      <c r="U422" s="45" t="s">
        <v>1305</v>
      </c>
      <c r="V422" s="2" t="str">
        <f t="shared" si="13"/>
        <v>('GLASS_BODY',NULL,'GLASS_DIFFICULT','2021','06','D','어려움','어려움','N','N','N','N','N','N','1','Y','SYSTEM',NOW(),'SYSTEM',NOW()),</v>
      </c>
    </row>
    <row r="423" spans="1:22" x14ac:dyDescent="0.35">
      <c r="A423" s="45">
        <v>17</v>
      </c>
      <c r="B423" s="45" t="s">
        <v>1342</v>
      </c>
      <c r="C423" s="2"/>
      <c r="D423" s="45" t="s">
        <v>1347</v>
      </c>
      <c r="E423" s="45">
        <v>2021</v>
      </c>
      <c r="F423" s="12" t="s">
        <v>1299</v>
      </c>
      <c r="G423" s="12" t="s">
        <v>1298</v>
      </c>
      <c r="H423" s="42" t="s">
        <v>1354</v>
      </c>
      <c r="I423" s="42" t="s">
        <v>1354</v>
      </c>
      <c r="J423" s="45" t="s">
        <v>1303</v>
      </c>
      <c r="K423" s="45" t="s">
        <v>1291</v>
      </c>
      <c r="L423" s="45" t="s">
        <v>1303</v>
      </c>
      <c r="M423" s="45" t="s">
        <v>1291</v>
      </c>
      <c r="N423" s="45" t="s">
        <v>1291</v>
      </c>
      <c r="O423" s="45" t="s">
        <v>1291</v>
      </c>
      <c r="P423" s="45">
        <v>1</v>
      </c>
      <c r="Q423" s="45" t="s">
        <v>1303</v>
      </c>
      <c r="R423" s="45" t="s">
        <v>1304</v>
      </c>
      <c r="S423" s="45" t="s">
        <v>1305</v>
      </c>
      <c r="T423" s="45" t="s">
        <v>1304</v>
      </c>
      <c r="U423" s="45" t="s">
        <v>1305</v>
      </c>
      <c r="V423" s="2" t="str">
        <f t="shared" si="13"/>
        <v>('GLASS_GOOD',NULL,'GLASS_GOOD_01','2021','06','01','무색','무색','Y','N','Y','N','N','N','1','Y','SYSTEM',NOW(),'SYSTEM',NOW()),</v>
      </c>
    </row>
    <row r="424" spans="1:22" x14ac:dyDescent="0.35">
      <c r="A424" s="45">
        <v>18</v>
      </c>
      <c r="B424" s="45" t="s">
        <v>1342</v>
      </c>
      <c r="C424" s="2"/>
      <c r="D424" s="45" t="s">
        <v>1348</v>
      </c>
      <c r="E424" s="45">
        <v>2021</v>
      </c>
      <c r="F424" s="12" t="s">
        <v>1299</v>
      </c>
      <c r="G424" s="12" t="s">
        <v>1320</v>
      </c>
      <c r="H424" s="123" t="s">
        <v>1355</v>
      </c>
      <c r="I424" s="123" t="s">
        <v>1355</v>
      </c>
      <c r="J424" s="45" t="s">
        <v>1303</v>
      </c>
      <c r="K424" s="45" t="s">
        <v>1291</v>
      </c>
      <c r="L424" s="45" t="s">
        <v>1303</v>
      </c>
      <c r="M424" s="45" t="s">
        <v>1291</v>
      </c>
      <c r="N424" s="45" t="s">
        <v>1291</v>
      </c>
      <c r="O424" s="45" t="s">
        <v>1291</v>
      </c>
      <c r="P424" s="45">
        <v>1</v>
      </c>
      <c r="Q424" s="45" t="s">
        <v>1303</v>
      </c>
      <c r="R424" s="45" t="s">
        <v>1304</v>
      </c>
      <c r="S424" s="45" t="s">
        <v>1305</v>
      </c>
      <c r="T424" s="45" t="s">
        <v>1304</v>
      </c>
      <c r="U424" s="45" t="s">
        <v>1305</v>
      </c>
      <c r="V424" s="2" t="str">
        <f t="shared" si="13"/>
        <v>('GLASS_GOOD',NULL,'GLASS_GOOD_02','2021','06','02','녹색','녹색','Y','N','Y','N','N','N','1','Y','SYSTEM',NOW(),'SYSTEM',NOW()),</v>
      </c>
    </row>
    <row r="425" spans="1:22" x14ac:dyDescent="0.35">
      <c r="A425" s="45">
        <v>19</v>
      </c>
      <c r="B425" s="45" t="s">
        <v>1342</v>
      </c>
      <c r="C425" s="2"/>
      <c r="D425" s="45" t="s">
        <v>1349</v>
      </c>
      <c r="E425" s="45">
        <v>2021</v>
      </c>
      <c r="F425" s="12" t="s">
        <v>1299</v>
      </c>
      <c r="G425" s="12" t="s">
        <v>1345</v>
      </c>
      <c r="H425" s="123" t="s">
        <v>1356</v>
      </c>
      <c r="I425" s="123" t="s">
        <v>1356</v>
      </c>
      <c r="J425" s="45" t="s">
        <v>1303</v>
      </c>
      <c r="K425" s="45" t="s">
        <v>1291</v>
      </c>
      <c r="L425" s="45" t="s">
        <v>1303</v>
      </c>
      <c r="M425" s="45" t="s">
        <v>1291</v>
      </c>
      <c r="N425" s="45" t="s">
        <v>1291</v>
      </c>
      <c r="O425" s="45" t="s">
        <v>1291</v>
      </c>
      <c r="P425" s="45">
        <v>1</v>
      </c>
      <c r="Q425" s="45" t="s">
        <v>1303</v>
      </c>
      <c r="R425" s="45" t="s">
        <v>1304</v>
      </c>
      <c r="S425" s="45" t="s">
        <v>1305</v>
      </c>
      <c r="T425" s="45" t="s">
        <v>1304</v>
      </c>
      <c r="U425" s="45" t="s">
        <v>1305</v>
      </c>
      <c r="V425" s="2" t="str">
        <f t="shared" si="13"/>
        <v>('GLASS_GOOD',NULL,'GLASS_GOOD_03','2021','06','03','갈색','갈색','Y','N','Y','N','N','N','1','Y','SYSTEM',NOW(),'SYSTEM',NOW()),</v>
      </c>
    </row>
    <row r="426" spans="1:22" x14ac:dyDescent="0.35">
      <c r="A426" s="45">
        <v>20</v>
      </c>
      <c r="B426" s="45" t="s">
        <v>1343</v>
      </c>
      <c r="C426" s="2"/>
      <c r="D426" s="45" t="s">
        <v>1352</v>
      </c>
      <c r="E426" s="45">
        <v>2021</v>
      </c>
      <c r="F426" s="12" t="s">
        <v>1299</v>
      </c>
      <c r="G426" s="12" t="s">
        <v>1298</v>
      </c>
      <c r="H426" s="127" t="s">
        <v>1357</v>
      </c>
      <c r="I426" s="127" t="s">
        <v>1357</v>
      </c>
      <c r="J426" s="45" t="s">
        <v>1303</v>
      </c>
      <c r="K426" s="45" t="s">
        <v>1291</v>
      </c>
      <c r="L426" s="45" t="s">
        <v>1303</v>
      </c>
      <c r="M426" s="45" t="s">
        <v>1291</v>
      </c>
      <c r="N426" s="45" t="s">
        <v>1291</v>
      </c>
      <c r="O426" s="45" t="s">
        <v>1291</v>
      </c>
      <c r="P426" s="45">
        <v>1</v>
      </c>
      <c r="Q426" s="45" t="s">
        <v>1303</v>
      </c>
      <c r="R426" s="45" t="s">
        <v>1304</v>
      </c>
      <c r="S426" s="45" t="s">
        <v>1305</v>
      </c>
      <c r="T426" s="45" t="s">
        <v>1304</v>
      </c>
      <c r="U426" s="45" t="s">
        <v>1305</v>
      </c>
      <c r="V426" s="2" t="str">
        <f t="shared" si="13"/>
        <v>('GLASS_NORMAL',NULL,'GLASS_NORMAL_01','2021','06','01','몸체에 표면코팅 또는 도색','몸체에 표면코팅 또는 도색','Y','N','Y','N','N','N','1','Y','SYSTEM',NOW(),'SYSTEM',NOW()),</v>
      </c>
    </row>
    <row r="427" spans="1:22" x14ac:dyDescent="0.35">
      <c r="A427" s="45">
        <v>21</v>
      </c>
      <c r="B427" s="45" t="s">
        <v>1343</v>
      </c>
      <c r="C427" s="2"/>
      <c r="D427" s="45" t="s">
        <v>1351</v>
      </c>
      <c r="E427" s="45">
        <v>2021</v>
      </c>
      <c r="F427" s="12" t="s">
        <v>1299</v>
      </c>
      <c r="G427" s="12" t="s">
        <v>1346</v>
      </c>
      <c r="H427" s="123" t="s">
        <v>1330</v>
      </c>
      <c r="I427" s="128" t="s">
        <v>1330</v>
      </c>
      <c r="J427" s="45" t="s">
        <v>1303</v>
      </c>
      <c r="K427" s="45" t="s">
        <v>1291</v>
      </c>
      <c r="L427" s="45" t="s">
        <v>1291</v>
      </c>
      <c r="M427" s="45" t="s">
        <v>1291</v>
      </c>
      <c r="N427" s="45" t="s">
        <v>1291</v>
      </c>
      <c r="O427" s="45" t="s">
        <v>1291</v>
      </c>
      <c r="P427" s="45">
        <v>1</v>
      </c>
      <c r="Q427" s="45" t="s">
        <v>1303</v>
      </c>
      <c r="R427" s="45" t="s">
        <v>1304</v>
      </c>
      <c r="S427" s="45" t="s">
        <v>1305</v>
      </c>
      <c r="T427" s="45" t="s">
        <v>1304</v>
      </c>
      <c r="U427" s="45" t="s">
        <v>1305</v>
      </c>
      <c r="V427" s="2" t="str">
        <f t="shared" si="13"/>
        <v>('GLASS_NORMAL',NULL,'GLASS_NORMAL_99','2021','06','99','기타','기타','Y','N','N','N','N','N','1','Y','SYSTEM',NOW(),'SYSTEM',NOW()),</v>
      </c>
    </row>
    <row r="428" spans="1:22" x14ac:dyDescent="0.35">
      <c r="A428" s="45">
        <v>22</v>
      </c>
      <c r="B428" s="45" t="s">
        <v>1344</v>
      </c>
      <c r="C428" s="2"/>
      <c r="D428" s="45" t="s">
        <v>1350</v>
      </c>
      <c r="E428" s="45">
        <v>2021</v>
      </c>
      <c r="F428" s="12" t="s">
        <v>1299</v>
      </c>
      <c r="G428" s="12" t="s">
        <v>1298</v>
      </c>
      <c r="H428" s="123" t="s">
        <v>1358</v>
      </c>
      <c r="I428" s="128" t="s">
        <v>1358</v>
      </c>
      <c r="J428" s="45" t="s">
        <v>1303</v>
      </c>
      <c r="K428" s="45" t="s">
        <v>1291</v>
      </c>
      <c r="L428" s="45" t="s">
        <v>1291</v>
      </c>
      <c r="M428" s="45" t="s">
        <v>1291</v>
      </c>
      <c r="N428" s="45" t="s">
        <v>1291</v>
      </c>
      <c r="O428" s="45" t="s">
        <v>1291</v>
      </c>
      <c r="P428" s="45">
        <v>1</v>
      </c>
      <c r="Q428" s="45" t="s">
        <v>1303</v>
      </c>
      <c r="R428" s="45" t="s">
        <v>1304</v>
      </c>
      <c r="S428" s="45" t="s">
        <v>1305</v>
      </c>
      <c r="T428" s="45" t="s">
        <v>1304</v>
      </c>
      <c r="U428" s="45" t="s">
        <v>1305</v>
      </c>
      <c r="V428" s="2" t="str">
        <f t="shared" si="13"/>
        <v>('GLASS_DIFFICULT',NULL,'GLASS_DIFFICULT_01','2021','06','01','무색, 갈색, 녹색 이외의 색상','무색, 갈색, 녹색 이외의 색상','Y','N','N','N','N','N','1','Y','SYSTEM',NOW(),'SYSTEM',NOW()),</v>
      </c>
    </row>
    <row r="429" spans="1:22" x14ac:dyDescent="0.35">
      <c r="A429" s="45">
        <v>23</v>
      </c>
      <c r="B429" s="45" t="s">
        <v>1344</v>
      </c>
      <c r="C429" s="2"/>
      <c r="D429" s="45" t="s">
        <v>1353</v>
      </c>
      <c r="E429" s="45">
        <v>2021</v>
      </c>
      <c r="F429" s="12" t="s">
        <v>1299</v>
      </c>
      <c r="G429" s="12" t="s">
        <v>1320</v>
      </c>
      <c r="H429" s="123" t="s">
        <v>1359</v>
      </c>
      <c r="I429" s="128" t="s">
        <v>1359</v>
      </c>
      <c r="J429" s="45" t="s">
        <v>1303</v>
      </c>
      <c r="K429" s="45" t="s">
        <v>1291</v>
      </c>
      <c r="L429" s="45" t="s">
        <v>1291</v>
      </c>
      <c r="M429" s="45" t="s">
        <v>1291</v>
      </c>
      <c r="N429" s="45" t="s">
        <v>1291</v>
      </c>
      <c r="O429" s="45" t="s">
        <v>1291</v>
      </c>
      <c r="P429" s="45">
        <v>1</v>
      </c>
      <c r="Q429" s="45" t="s">
        <v>1303</v>
      </c>
      <c r="R429" s="45" t="s">
        <v>1304</v>
      </c>
      <c r="S429" s="45" t="s">
        <v>1305</v>
      </c>
      <c r="T429" s="45" t="s">
        <v>1304</v>
      </c>
      <c r="U429" s="45" t="s">
        <v>1305</v>
      </c>
      <c r="V429" s="2" t="str">
        <f t="shared" si="13"/>
        <v>('GLASS_DIFFICULT',NULL,'GLASS_DIFFICULT_02','2021','06','02','검정에 가까운 짙은 녹색 등 일반적인 녹/갈색이 아닌 색상','검정에 가까운 짙은 녹색 등 일반적인 녹/갈색이 아닌 색상','Y','N','N','N','N','N','1','Y','SYSTEM',NOW(),'SYSTEM',NOW()),</v>
      </c>
    </row>
    <row r="430" spans="1:22" s="37" customFormat="1" x14ac:dyDescent="0.35">
      <c r="A430" s="45">
        <v>24</v>
      </c>
      <c r="B430" s="12" t="s">
        <v>1361</v>
      </c>
      <c r="C430" s="2"/>
      <c r="D430" s="12" t="s">
        <v>1362</v>
      </c>
      <c r="E430" s="45">
        <v>2021</v>
      </c>
      <c r="F430" s="12" t="s">
        <v>1299</v>
      </c>
      <c r="G430" s="12" t="s">
        <v>1313</v>
      </c>
      <c r="H430" s="123" t="s">
        <v>1309</v>
      </c>
      <c r="I430" s="124" t="s">
        <v>1317</v>
      </c>
      <c r="J430" s="45" t="s">
        <v>1291</v>
      </c>
      <c r="K430" s="45" t="s">
        <v>1291</v>
      </c>
      <c r="L430" s="45" t="s">
        <v>1291</v>
      </c>
      <c r="M430" s="45" t="s">
        <v>1291</v>
      </c>
      <c r="N430" s="45" t="s">
        <v>1291</v>
      </c>
      <c r="O430" s="45" t="s">
        <v>1291</v>
      </c>
      <c r="P430" s="45">
        <v>2</v>
      </c>
      <c r="Q430" s="45" t="s">
        <v>1303</v>
      </c>
      <c r="R430" s="45" t="s">
        <v>1304</v>
      </c>
      <c r="S430" s="45" t="s">
        <v>1305</v>
      </c>
      <c r="T430" s="45" t="s">
        <v>1304</v>
      </c>
      <c r="U430" s="45" t="s">
        <v>1305</v>
      </c>
      <c r="V430" s="2" t="str">
        <f t="shared" si="13"/>
        <v>('PAPER_STOPPER',NULL,'PAPER_STP_GOOD','2021','06','B','우수','우수한 제품','N','N','N','N','N','N','2','Y','SYSTEM',NOW(),'SYSTEM',NOW()),</v>
      </c>
    </row>
    <row r="431" spans="1:22" s="37" customFormat="1" x14ac:dyDescent="0.35">
      <c r="A431" s="45">
        <v>25</v>
      </c>
      <c r="B431" s="12" t="s">
        <v>1361</v>
      </c>
      <c r="C431" s="2"/>
      <c r="D431" s="12" t="s">
        <v>1363</v>
      </c>
      <c r="E431" s="45">
        <v>2021</v>
      </c>
      <c r="F431" s="12" t="s">
        <v>1299</v>
      </c>
      <c r="G431" s="12" t="s">
        <v>1314</v>
      </c>
      <c r="H431" s="42" t="s">
        <v>1311</v>
      </c>
      <c r="I431" s="124" t="s">
        <v>1318</v>
      </c>
      <c r="J431" s="45" t="s">
        <v>1291</v>
      </c>
      <c r="K431" s="45" t="s">
        <v>1291</v>
      </c>
      <c r="L431" s="45" t="s">
        <v>1291</v>
      </c>
      <c r="M431" s="45" t="s">
        <v>1291</v>
      </c>
      <c r="N431" s="45" t="s">
        <v>1291</v>
      </c>
      <c r="O431" s="45" t="s">
        <v>1291</v>
      </c>
      <c r="P431" s="45">
        <v>3</v>
      </c>
      <c r="Q431" s="45" t="s">
        <v>1303</v>
      </c>
      <c r="R431" s="45" t="s">
        <v>1304</v>
      </c>
      <c r="S431" s="45" t="s">
        <v>1305</v>
      </c>
      <c r="T431" s="45" t="s">
        <v>1304</v>
      </c>
      <c r="U431" s="45" t="s">
        <v>1305</v>
      </c>
      <c r="V431" s="2" t="str">
        <f t="shared" si="13"/>
        <v>('PAPER_STOPPER',NULL,'PAPER_STP_NORMAL','2021','06','C','보통','보통 제품','N','N','N','N','N','N','3','Y','SYSTEM',NOW(),'SYSTEM',NOW()),</v>
      </c>
    </row>
    <row r="432" spans="1:22" s="37" customFormat="1" x14ac:dyDescent="0.35">
      <c r="A432" s="45">
        <v>26</v>
      </c>
      <c r="B432" s="12" t="s">
        <v>1361</v>
      </c>
      <c r="C432" s="2"/>
      <c r="D432" s="12" t="s">
        <v>1364</v>
      </c>
      <c r="E432" s="45">
        <v>2021</v>
      </c>
      <c r="F432" s="12" t="s">
        <v>1299</v>
      </c>
      <c r="G432" s="12" t="s">
        <v>1315</v>
      </c>
      <c r="H432" s="42" t="s">
        <v>1310</v>
      </c>
      <c r="I432" s="124" t="s">
        <v>1319</v>
      </c>
      <c r="J432" s="45" t="s">
        <v>1291</v>
      </c>
      <c r="K432" s="45" t="s">
        <v>1291</v>
      </c>
      <c r="L432" s="45" t="s">
        <v>1291</v>
      </c>
      <c r="M432" s="45" t="s">
        <v>1291</v>
      </c>
      <c r="N432" s="45" t="s">
        <v>1291</v>
      </c>
      <c r="O432" s="45" t="s">
        <v>1291</v>
      </c>
      <c r="P432" s="45">
        <v>4</v>
      </c>
      <c r="Q432" s="45" t="s">
        <v>1303</v>
      </c>
      <c r="R432" s="45" t="s">
        <v>1304</v>
      </c>
      <c r="S432" s="45" t="s">
        <v>1305</v>
      </c>
      <c r="T432" s="45" t="s">
        <v>1304</v>
      </c>
      <c r="U432" s="45" t="s">
        <v>1305</v>
      </c>
      <c r="V432" s="2" t="str">
        <f t="shared" si="13"/>
        <v>('PAPER_STOPPER',NULL,'PAPER_STP_DIFFICULT','2021','06','D','어려움','어려운 제품','N','N','N','N','N','N','4','Y','SYSTEM',NOW(),'SYSTEM',NOW()),</v>
      </c>
    </row>
    <row r="433" spans="1:22" x14ac:dyDescent="0.35">
      <c r="A433" s="45">
        <v>27</v>
      </c>
      <c r="B433" s="12" t="s">
        <v>1362</v>
      </c>
      <c r="C433" s="2"/>
      <c r="D433" s="12" t="s">
        <v>1365</v>
      </c>
      <c r="E433" s="45">
        <v>2021</v>
      </c>
      <c r="F433" s="12" t="s">
        <v>1299</v>
      </c>
      <c r="G433" s="12" t="s">
        <v>1298</v>
      </c>
      <c r="H433" s="42" t="s">
        <v>1371</v>
      </c>
      <c r="I433" s="42" t="s">
        <v>1371</v>
      </c>
      <c r="J433" s="45" t="s">
        <v>1291</v>
      </c>
      <c r="K433" s="45" t="s">
        <v>1291</v>
      </c>
      <c r="L433" s="45" t="s">
        <v>1291</v>
      </c>
      <c r="M433" s="45" t="s">
        <v>1291</v>
      </c>
      <c r="N433" s="45" t="s">
        <v>1291</v>
      </c>
      <c r="O433" s="45" t="s">
        <v>1291</v>
      </c>
      <c r="P433" s="45">
        <v>1</v>
      </c>
      <c r="Q433" s="45" t="s">
        <v>1303</v>
      </c>
      <c r="R433" s="45" t="s">
        <v>1304</v>
      </c>
      <c r="S433" s="45" t="s">
        <v>1305</v>
      </c>
      <c r="T433" s="45" t="s">
        <v>1304</v>
      </c>
      <c r="U433" s="45" t="s">
        <v>1305</v>
      </c>
      <c r="V433" s="2" t="str">
        <f t="shared" si="13"/>
        <v>('PAPER_STP_GOOD',NULL,'PAPER_STP_GOOD_01','2021','06','01','미사용','미사용','N','N','N','N','N','N','1','Y','SYSTEM',NOW(),'SYSTEM',NOW()),</v>
      </c>
    </row>
    <row r="434" spans="1:22" x14ac:dyDescent="0.35">
      <c r="A434" s="45">
        <v>28</v>
      </c>
      <c r="B434" s="12" t="s">
        <v>1363</v>
      </c>
      <c r="C434" s="2"/>
      <c r="D434" s="12" t="s">
        <v>1366</v>
      </c>
      <c r="E434" s="45">
        <v>2021</v>
      </c>
      <c r="F434" s="12" t="s">
        <v>1299</v>
      </c>
      <c r="G434" s="12" t="s">
        <v>1298</v>
      </c>
      <c r="H434" s="42" t="s">
        <v>1372</v>
      </c>
      <c r="I434" s="42" t="s">
        <v>1372</v>
      </c>
      <c r="J434" s="45" t="s">
        <v>1303</v>
      </c>
      <c r="K434" s="45" t="s">
        <v>1291</v>
      </c>
      <c r="L434" s="45" t="s">
        <v>1303</v>
      </c>
      <c r="M434" s="45" t="s">
        <v>1291</v>
      </c>
      <c r="N434" s="45" t="s">
        <v>1291</v>
      </c>
      <c r="O434" s="45" t="s">
        <v>1291</v>
      </c>
      <c r="P434" s="45">
        <v>1</v>
      </c>
      <c r="Q434" s="45" t="s">
        <v>1303</v>
      </c>
      <c r="R434" s="45" t="s">
        <v>1304</v>
      </c>
      <c r="S434" s="45" t="s">
        <v>1305</v>
      </c>
      <c r="T434" s="45" t="s">
        <v>1304</v>
      </c>
      <c r="U434" s="45" t="s">
        <v>1305</v>
      </c>
      <c r="V434" s="2" t="str">
        <f t="shared" si="13"/>
        <v>('PAPER_STP_NORMAL',NULL,'PAPER_STP_NORMAL_01','2021','06','01','몸체와 분리 가능한 마개 또는 성형 구조물','몸체와 분리 가능한 마개 또는 성형 구조물','Y','N','Y','N','N','N','1','Y','SYSTEM',NOW(),'SYSTEM',NOW()),</v>
      </c>
    </row>
    <row r="435" spans="1:22" x14ac:dyDescent="0.35">
      <c r="A435" s="45">
        <v>29</v>
      </c>
      <c r="B435" s="12" t="s">
        <v>1363</v>
      </c>
      <c r="C435" s="2"/>
      <c r="D435" s="12" t="s">
        <v>1367</v>
      </c>
      <c r="E435" s="45">
        <v>2021</v>
      </c>
      <c r="F435" s="12" t="s">
        <v>1299</v>
      </c>
      <c r="G435" s="12" t="s">
        <v>1320</v>
      </c>
      <c r="H435" s="42" t="s">
        <v>1373</v>
      </c>
      <c r="I435" s="42" t="s">
        <v>1373</v>
      </c>
      <c r="J435" s="45" t="s">
        <v>1303</v>
      </c>
      <c r="K435" s="45" t="s">
        <v>1291</v>
      </c>
      <c r="L435" s="45" t="s">
        <v>1303</v>
      </c>
      <c r="M435" s="45" t="s">
        <v>1291</v>
      </c>
      <c r="N435" s="45" t="s">
        <v>1291</v>
      </c>
      <c r="O435" s="45" t="s">
        <v>1291</v>
      </c>
      <c r="P435" s="45">
        <v>2</v>
      </c>
      <c r="Q435" s="45" t="s">
        <v>1303</v>
      </c>
      <c r="R435" s="45" t="s">
        <v>1304</v>
      </c>
      <c r="S435" s="45" t="s">
        <v>1305</v>
      </c>
      <c r="T435" s="45" t="s">
        <v>1304</v>
      </c>
      <c r="U435" s="45" t="s">
        <v>1305</v>
      </c>
      <c r="V435" s="2" t="str">
        <f t="shared" si="13"/>
        <v>('PAPER_STP_NORMAL',NULL,'PAPER_STP_NORMAL_02','2021','06','02','몸체와 분리 불가능한 PE재질의 마개 및 잡자개가 전체중량의 10% 이내','몸체와 분리 불가능한 PE재질의 마개 및 잡자개가 전체중량의 10% 이내','Y','N','Y','N','N','N','2','Y','SYSTEM',NOW(),'SYSTEM',NOW()),</v>
      </c>
    </row>
    <row r="436" spans="1:22" x14ac:dyDescent="0.35">
      <c r="A436" s="45">
        <v>30</v>
      </c>
      <c r="B436" s="12" t="s">
        <v>1363</v>
      </c>
      <c r="C436" s="2"/>
      <c r="D436" s="12" t="s">
        <v>1368</v>
      </c>
      <c r="E436" s="45">
        <v>2021</v>
      </c>
      <c r="F436" s="12" t="s">
        <v>1299</v>
      </c>
      <c r="G436" s="12" t="s">
        <v>1346</v>
      </c>
      <c r="H436" s="42" t="s">
        <v>1330</v>
      </c>
      <c r="I436" s="42" t="s">
        <v>1330</v>
      </c>
      <c r="J436" s="45" t="s">
        <v>1303</v>
      </c>
      <c r="K436" s="45" t="s">
        <v>1291</v>
      </c>
      <c r="L436" s="45" t="s">
        <v>1291</v>
      </c>
      <c r="M436" s="45" t="s">
        <v>1291</v>
      </c>
      <c r="N436" s="45" t="s">
        <v>1291</v>
      </c>
      <c r="O436" s="45" t="s">
        <v>1291</v>
      </c>
      <c r="P436" s="45">
        <v>3</v>
      </c>
      <c r="Q436" s="45" t="s">
        <v>1303</v>
      </c>
      <c r="R436" s="45" t="s">
        <v>1304</v>
      </c>
      <c r="S436" s="45" t="s">
        <v>1305</v>
      </c>
      <c r="T436" s="45" t="s">
        <v>1304</v>
      </c>
      <c r="U436" s="45" t="s">
        <v>1305</v>
      </c>
      <c r="V436" s="2" t="str">
        <f t="shared" si="13"/>
        <v>('PAPER_STP_NORMAL',NULL,'PAPER_STP_NORMAL_99','2021','06','99','기타','기타','Y','N','N','N','N','N','3','Y','SYSTEM',NOW(),'SYSTEM',NOW()),</v>
      </c>
    </row>
    <row r="437" spans="1:22" x14ac:dyDescent="0.35">
      <c r="A437" s="45">
        <v>31</v>
      </c>
      <c r="B437" s="12" t="s">
        <v>1364</v>
      </c>
      <c r="C437" s="2"/>
      <c r="D437" s="12" t="s">
        <v>1369</v>
      </c>
      <c r="E437" s="45">
        <v>2021</v>
      </c>
      <c r="F437" s="12" t="s">
        <v>1299</v>
      </c>
      <c r="G437" s="12" t="s">
        <v>1298</v>
      </c>
      <c r="H437" s="42" t="s">
        <v>1374</v>
      </c>
      <c r="I437" s="42" t="s">
        <v>1374</v>
      </c>
      <c r="J437" s="45" t="s">
        <v>1303</v>
      </c>
      <c r="K437" s="45" t="s">
        <v>1291</v>
      </c>
      <c r="L437" s="45" t="s">
        <v>1291</v>
      </c>
      <c r="M437" s="45" t="s">
        <v>1291</v>
      </c>
      <c r="N437" s="45" t="s">
        <v>1291</v>
      </c>
      <c r="O437" s="45" t="s">
        <v>1291</v>
      </c>
      <c r="P437" s="45">
        <v>1</v>
      </c>
      <c r="Q437" s="45" t="s">
        <v>1303</v>
      </c>
      <c r="R437" s="45" t="s">
        <v>1304</v>
      </c>
      <c r="S437" s="45" t="s">
        <v>1305</v>
      </c>
      <c r="T437" s="45" t="s">
        <v>1304</v>
      </c>
      <c r="U437" s="45" t="s">
        <v>1305</v>
      </c>
      <c r="V437" s="2" t="str">
        <f t="shared" si="13"/>
        <v>('PAPER_STP_DIFFICULT',NULL,'PAPER_STP_DIFFICULT_01','2021','06','01','몸체와 분리가 불가능한 합성수지 마개 또는 성형 구조물','몸체와 분리가 불가능한 합성수지 마개 또는 성형 구조물','Y','N','N','N','N','N','1','Y','SYSTEM',NOW(),'SYSTEM',NOW());</v>
      </c>
    </row>
    <row r="438" spans="1:22" x14ac:dyDescent="0.35">
      <c r="A438" s="45">
        <v>32</v>
      </c>
      <c r="B438" s="12" t="s">
        <v>1364</v>
      </c>
      <c r="C438" s="2"/>
      <c r="D438" s="12" t="s">
        <v>1370</v>
      </c>
      <c r="E438" s="45">
        <v>2021</v>
      </c>
      <c r="F438" s="12" t="s">
        <v>1299</v>
      </c>
      <c r="G438" s="12" t="s">
        <v>1320</v>
      </c>
      <c r="H438" s="42" t="s">
        <v>1375</v>
      </c>
      <c r="I438" s="42" t="s">
        <v>1375</v>
      </c>
      <c r="J438" s="45" t="s">
        <v>1303</v>
      </c>
      <c r="K438" s="45" t="s">
        <v>1291</v>
      </c>
      <c r="L438" s="45" t="s">
        <v>1291</v>
      </c>
      <c r="M438" s="45" t="s">
        <v>1291</v>
      </c>
      <c r="N438" s="45" t="s">
        <v>1291</v>
      </c>
      <c r="O438" s="45" t="s">
        <v>1291</v>
      </c>
      <c r="P438" s="45">
        <v>2</v>
      </c>
      <c r="Q438" s="45" t="s">
        <v>1303</v>
      </c>
      <c r="R438" s="45" t="s">
        <v>1304</v>
      </c>
      <c r="S438" s="45" t="s">
        <v>1305</v>
      </c>
      <c r="T438" s="45" t="s">
        <v>1304</v>
      </c>
      <c r="U438" s="45" t="s">
        <v>1305</v>
      </c>
      <c r="V438" s="2" t="str">
        <f t="shared" si="13"/>
        <v>('PAPER_STP_DIFFICULT',NULL,'PAPER_STP_DIFFICULT_02','2021','06','02','PE재질의 마개 및 잡자재가 포장재 전체 중량의 10% 초과','PE재질의 마개 및 잡자재가 포장재 전체 중량의 10% 초과','Y','N','N','N','N','N','2','Y','SYSTEM',NOW(),'SYSTEM',NOW());</v>
      </c>
    </row>
    <row r="439" spans="1:22" x14ac:dyDescent="0.35">
      <c r="G439" s="121"/>
      <c r="H439" s="60"/>
    </row>
    <row r="440" spans="1:22" x14ac:dyDescent="0.35">
      <c r="H440" s="60"/>
    </row>
    <row r="441" spans="1:22" x14ac:dyDescent="0.35">
      <c r="H441" s="60"/>
    </row>
    <row r="442" spans="1:22" x14ac:dyDescent="0.35">
      <c r="H442" s="60"/>
    </row>
    <row r="443" spans="1:22" x14ac:dyDescent="0.35">
      <c r="H443" s="60"/>
    </row>
    <row r="444" spans="1:22" x14ac:dyDescent="0.35">
      <c r="H444" s="60"/>
    </row>
    <row r="445" spans="1:22" x14ac:dyDescent="0.35">
      <c r="H445" s="60"/>
    </row>
    <row r="446" spans="1:22" x14ac:dyDescent="0.35">
      <c r="H446" s="60"/>
    </row>
    <row r="447" spans="1:22" x14ac:dyDescent="0.35">
      <c r="H447" s="60"/>
    </row>
    <row r="448" spans="1:22" x14ac:dyDescent="0.35">
      <c r="H448" s="60"/>
    </row>
    <row r="449" spans="8:8" x14ac:dyDescent="0.35">
      <c r="H449" s="60"/>
    </row>
    <row r="450" spans="8:8" x14ac:dyDescent="0.35">
      <c r="H450" s="60"/>
    </row>
    <row r="451" spans="8:8" x14ac:dyDescent="0.35">
      <c r="H451" s="60"/>
    </row>
    <row r="452" spans="8:8" x14ac:dyDescent="0.35">
      <c r="H452" s="60"/>
    </row>
    <row r="453" spans="8:8" x14ac:dyDescent="0.35">
      <c r="H453" s="60"/>
    </row>
    <row r="454" spans="8:8" x14ac:dyDescent="0.35">
      <c r="H454" s="60"/>
    </row>
    <row r="455" spans="8:8" x14ac:dyDescent="0.35">
      <c r="H455" s="60"/>
    </row>
    <row r="456" spans="8:8" x14ac:dyDescent="0.35">
      <c r="H456" s="60"/>
    </row>
    <row r="457" spans="8:8" x14ac:dyDescent="0.35">
      <c r="H457" s="60"/>
    </row>
    <row r="458" spans="8:8" x14ac:dyDescent="0.35">
      <c r="H458" s="60"/>
    </row>
    <row r="459" spans="8:8" x14ac:dyDescent="0.35">
      <c r="H459" s="60"/>
    </row>
    <row r="460" spans="8:8" x14ac:dyDescent="0.35">
      <c r="H460" s="60"/>
    </row>
    <row r="461" spans="8:8" x14ac:dyDescent="0.35">
      <c r="H461" s="60"/>
    </row>
    <row r="462" spans="8:8" x14ac:dyDescent="0.35">
      <c r="H462" s="60"/>
    </row>
    <row r="463" spans="8:8" x14ac:dyDescent="0.35">
      <c r="H463" s="60"/>
    </row>
    <row r="464" spans="8:8" x14ac:dyDescent="0.35">
      <c r="H464" s="60"/>
    </row>
    <row r="465" spans="8:8" x14ac:dyDescent="0.35">
      <c r="H465" s="60"/>
    </row>
    <row r="466" spans="8:8" x14ac:dyDescent="0.35">
      <c r="H466" s="60"/>
    </row>
    <row r="467" spans="8:8" x14ac:dyDescent="0.35">
      <c r="H467" s="60"/>
    </row>
    <row r="468" spans="8:8" x14ac:dyDescent="0.35">
      <c r="H468" s="60"/>
    </row>
    <row r="469" spans="8:8" x14ac:dyDescent="0.35">
      <c r="H469" s="60"/>
    </row>
    <row r="470" spans="8:8" x14ac:dyDescent="0.35">
      <c r="H470" s="60"/>
    </row>
    <row r="471" spans="8:8" x14ac:dyDescent="0.35">
      <c r="H471" s="60"/>
    </row>
    <row r="472" spans="8:8" x14ac:dyDescent="0.35">
      <c r="H472" s="60"/>
    </row>
    <row r="473" spans="8:8" x14ac:dyDescent="0.35">
      <c r="H473" s="60"/>
    </row>
    <row r="474" spans="8:8" x14ac:dyDescent="0.35">
      <c r="H474" s="60"/>
    </row>
    <row r="475" spans="8:8" x14ac:dyDescent="0.35">
      <c r="H475" s="60"/>
    </row>
    <row r="476" spans="8:8" x14ac:dyDescent="0.35">
      <c r="H476" s="60"/>
    </row>
    <row r="477" spans="8:8" x14ac:dyDescent="0.35">
      <c r="H477" s="60"/>
    </row>
    <row r="478" spans="8:8" x14ac:dyDescent="0.35">
      <c r="H478" s="60"/>
    </row>
    <row r="479" spans="8:8" x14ac:dyDescent="0.35">
      <c r="H479" s="60"/>
    </row>
    <row r="480" spans="8:8" x14ac:dyDescent="0.35">
      <c r="H480" s="60"/>
    </row>
    <row r="481" spans="8:8" x14ac:dyDescent="0.35">
      <c r="H481" s="60"/>
    </row>
    <row r="482" spans="8:8" x14ac:dyDescent="0.35">
      <c r="H482" s="60"/>
    </row>
    <row r="483" spans="8:8" x14ac:dyDescent="0.35">
      <c r="H483" s="60"/>
    </row>
    <row r="484" spans="8:8" x14ac:dyDescent="0.35">
      <c r="H484" s="60"/>
    </row>
    <row r="485" spans="8:8" x14ac:dyDescent="0.35">
      <c r="H485" s="60"/>
    </row>
    <row r="486" spans="8:8" x14ac:dyDescent="0.35">
      <c r="H486" s="60"/>
    </row>
    <row r="487" spans="8:8" x14ac:dyDescent="0.35">
      <c r="H487" s="60"/>
    </row>
    <row r="488" spans="8:8" x14ac:dyDescent="0.35">
      <c r="H488" s="60"/>
    </row>
  </sheetData>
  <mergeCells count="83">
    <mergeCell ref="C403:U403"/>
    <mergeCell ref="C404:U404"/>
    <mergeCell ref="V403:V404"/>
    <mergeCell ref="A403:B404"/>
    <mergeCell ref="A405:A406"/>
    <mergeCell ref="C246:O246"/>
    <mergeCell ref="C247:O247"/>
    <mergeCell ref="C182:M182"/>
    <mergeCell ref="C181:M181"/>
    <mergeCell ref="A180:M180"/>
    <mergeCell ref="N181:N182"/>
    <mergeCell ref="A246:B247"/>
    <mergeCell ref="A181:B182"/>
    <mergeCell ref="P305:P306"/>
    <mergeCell ref="C305:O305"/>
    <mergeCell ref="C348:I348"/>
    <mergeCell ref="C347:I347"/>
    <mergeCell ref="J347:J348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M270:M271"/>
    <mergeCell ref="A262:A263"/>
    <mergeCell ref="P246:P247"/>
    <mergeCell ref="M260:M261"/>
    <mergeCell ref="C261:L261"/>
    <mergeCell ref="C260:L260"/>
    <mergeCell ref="J171:J17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2022-01-07T07:57:51Z</dcterms:modified>
</cp:coreProperties>
</file>