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jennywang/Google Drive/cocodev/IGUB/"/>
    </mc:Choice>
  </mc:AlternateContent>
  <bookViews>
    <workbookView xWindow="2120" yWindow="1220" windowWidth="28800" windowHeight="17600" tabRatio="500" activeTab="1"/>
  </bookViews>
  <sheets>
    <sheet name="IGUB_long_data" sheetId="1" r:id="rId1"/>
    <sheet name="ToM" sheetId="2" r:id="rId2"/>
    <sheet name="Germ" sheetId="3" r:id="rId3"/>
    <sheet name="Psychoso" sheetId="4" r:id="rId4"/>
  </sheets>
  <externalReferences>
    <externalReference r:id="rId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58" i="3"/>
  <c r="N58" i="3"/>
  <c r="M58" i="3"/>
  <c r="K66" i="2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58" i="4"/>
  <c r="Q58" i="4"/>
  <c r="P58" i="4"/>
  <c r="L66" i="2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9" i="3"/>
  <c r="N59" i="3"/>
  <c r="M59" i="3"/>
  <c r="K67" i="2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9" i="4"/>
  <c r="Q59" i="4"/>
  <c r="P59" i="4"/>
  <c r="L67" i="2"/>
  <c r="M60" i="3"/>
  <c r="K68" i="2"/>
  <c r="P60" i="4"/>
  <c r="L68" i="2"/>
  <c r="M61" i="3"/>
  <c r="K69" i="2"/>
  <c r="P61" i="4"/>
  <c r="L69" i="2"/>
  <c r="L65" i="2"/>
  <c r="K65" i="2"/>
  <c r="I66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58" i="2"/>
  <c r="K58" i="2"/>
  <c r="J58" i="2"/>
  <c r="J66" i="2"/>
  <c r="I67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9" i="2"/>
  <c r="K59" i="2"/>
  <c r="J59" i="2"/>
  <c r="J67" i="2"/>
  <c r="I68" i="2"/>
  <c r="J60" i="2"/>
  <c r="J68" i="2"/>
  <c r="I69" i="2"/>
  <c r="J61" i="2"/>
  <c r="J69" i="2"/>
  <c r="J65" i="2"/>
  <c r="P39" i="4"/>
  <c r="P40" i="4"/>
  <c r="P50" i="4"/>
  <c r="P28" i="4"/>
  <c r="P41" i="4"/>
  <c r="P15" i="4"/>
  <c r="P16" i="4"/>
  <c r="P19" i="4"/>
  <c r="P42" i="4"/>
  <c r="P20" i="4"/>
  <c r="P29" i="4"/>
  <c r="P53" i="4"/>
  <c r="P43" i="4"/>
  <c r="P17" i="4"/>
  <c r="P21" i="4"/>
  <c r="P44" i="4"/>
  <c r="P7" i="4"/>
  <c r="P45" i="4"/>
  <c r="P30" i="4"/>
  <c r="P51" i="4"/>
  <c r="P46" i="4"/>
  <c r="P54" i="4"/>
  <c r="P47" i="4"/>
  <c r="P31" i="4"/>
  <c r="P32" i="4"/>
  <c r="P33" i="4"/>
  <c r="P22" i="4"/>
  <c r="P34" i="4"/>
  <c r="P23" i="4"/>
  <c r="P55" i="4"/>
  <c r="P26" i="4"/>
  <c r="P27" i="4"/>
  <c r="P35" i="4"/>
  <c r="P36" i="4"/>
  <c r="P37" i="4"/>
  <c r="P38" i="4"/>
  <c r="P48" i="4"/>
  <c r="P49" i="4"/>
  <c r="P52" i="4"/>
  <c r="P2" i="4"/>
  <c r="P24" i="4"/>
  <c r="P8" i="4"/>
  <c r="P9" i="4"/>
  <c r="P3" i="4"/>
  <c r="P4" i="4"/>
  <c r="P5" i="4"/>
  <c r="P6" i="4"/>
  <c r="P10" i="4"/>
  <c r="P11" i="4"/>
  <c r="P25" i="4"/>
  <c r="P12" i="4"/>
  <c r="P18" i="4"/>
  <c r="P13" i="4"/>
  <c r="P14" i="4"/>
  <c r="M55" i="4"/>
  <c r="M23" i="4"/>
  <c r="M34" i="4"/>
  <c r="M22" i="4"/>
  <c r="M33" i="4"/>
  <c r="M32" i="4"/>
  <c r="M31" i="4"/>
  <c r="M47" i="4"/>
  <c r="M54" i="4"/>
  <c r="M46" i="4"/>
  <c r="M51" i="4"/>
  <c r="M30" i="4"/>
  <c r="M45" i="4"/>
  <c r="M7" i="4"/>
  <c r="M44" i="4"/>
  <c r="M21" i="4"/>
  <c r="M17" i="4"/>
  <c r="M43" i="4"/>
  <c r="M53" i="4"/>
  <c r="M29" i="4"/>
  <c r="M20" i="4"/>
  <c r="M42" i="4"/>
  <c r="M19" i="4"/>
  <c r="M16" i="4"/>
  <c r="M15" i="4"/>
  <c r="M41" i="4"/>
  <c r="M28" i="4"/>
  <c r="M50" i="4"/>
  <c r="M40" i="4"/>
  <c r="M39" i="4"/>
  <c r="M38" i="4"/>
  <c r="M14" i="4"/>
  <c r="M52" i="4"/>
  <c r="M13" i="4"/>
  <c r="M27" i="4"/>
  <c r="M18" i="4"/>
  <c r="M26" i="4"/>
  <c r="M37" i="4"/>
  <c r="M12" i="4"/>
  <c r="M25" i="4"/>
  <c r="M36" i="4"/>
  <c r="M11" i="4"/>
  <c r="M49" i="4"/>
  <c r="M35" i="4"/>
  <c r="M10" i="4"/>
  <c r="M6" i="4"/>
  <c r="M48" i="4"/>
  <c r="M5" i="4"/>
  <c r="M4" i="4"/>
  <c r="M3" i="4"/>
  <c r="M9" i="4"/>
  <c r="M8" i="4"/>
  <c r="M24" i="4"/>
  <c r="M2" i="4"/>
  <c r="M12" i="3"/>
  <c r="M21" i="3"/>
  <c r="M22" i="3"/>
  <c r="M36" i="3"/>
  <c r="M13" i="3"/>
  <c r="M23" i="3"/>
  <c r="M37" i="3"/>
  <c r="M38" i="3"/>
  <c r="M43" i="3"/>
  <c r="M14" i="3"/>
  <c r="M44" i="3"/>
  <c r="M24" i="3"/>
  <c r="M32" i="3"/>
  <c r="M39" i="3"/>
  <c r="M45" i="3"/>
  <c r="M8" i="3"/>
  <c r="M46" i="3"/>
  <c r="M47" i="3"/>
  <c r="M48" i="3"/>
  <c r="M49" i="3"/>
  <c r="M50" i="3"/>
  <c r="M51" i="3"/>
  <c r="M52" i="3"/>
  <c r="M33" i="3"/>
  <c r="M25" i="3"/>
  <c r="M53" i="3"/>
  <c r="M40" i="3"/>
  <c r="M54" i="3"/>
  <c r="M55" i="3"/>
  <c r="M9" i="3"/>
  <c r="M26" i="3"/>
  <c r="M27" i="3"/>
  <c r="M28" i="3"/>
  <c r="M15" i="3"/>
  <c r="M41" i="3"/>
  <c r="M10" i="3"/>
  <c r="M16" i="3"/>
  <c r="M2" i="3"/>
  <c r="M29" i="3"/>
  <c r="M34" i="3"/>
  <c r="M30" i="3"/>
  <c r="M18" i="3"/>
  <c r="M31" i="3"/>
  <c r="M19" i="3"/>
  <c r="M3" i="3"/>
  <c r="M35" i="3"/>
  <c r="M4" i="3"/>
  <c r="M5" i="3"/>
  <c r="M6" i="3"/>
  <c r="M42" i="3"/>
  <c r="M20" i="3"/>
  <c r="M17" i="3"/>
  <c r="M7" i="3"/>
  <c r="M11" i="3"/>
  <c r="S55" i="3"/>
  <c r="S54" i="3"/>
  <c r="S40" i="3"/>
  <c r="S53" i="3"/>
  <c r="S25" i="3"/>
  <c r="S33" i="3"/>
  <c r="S52" i="3"/>
  <c r="S51" i="3"/>
  <c r="S50" i="3"/>
  <c r="S49" i="3"/>
  <c r="S48" i="3"/>
  <c r="S47" i="3"/>
  <c r="S46" i="3"/>
  <c r="S8" i="3"/>
  <c r="S45" i="3"/>
  <c r="S39" i="3"/>
  <c r="S32" i="3"/>
  <c r="S24" i="3"/>
  <c r="S44" i="3"/>
  <c r="S14" i="3"/>
  <c r="S43" i="3"/>
  <c r="S38" i="3"/>
  <c r="S37" i="3"/>
  <c r="S23" i="3"/>
  <c r="S13" i="3"/>
  <c r="S36" i="3"/>
  <c r="S22" i="3"/>
  <c r="S21" i="3"/>
  <c r="S12" i="3"/>
  <c r="S11" i="3"/>
  <c r="S7" i="3"/>
  <c r="S17" i="3"/>
  <c r="S20" i="3"/>
  <c r="S42" i="3"/>
  <c r="S6" i="3"/>
  <c r="S5" i="3"/>
  <c r="S4" i="3"/>
  <c r="S35" i="3"/>
  <c r="S3" i="3"/>
  <c r="S19" i="3"/>
  <c r="S31" i="3"/>
  <c r="S18" i="3"/>
  <c r="S30" i="3"/>
  <c r="S34" i="3"/>
  <c r="S29" i="3"/>
  <c r="S2" i="3"/>
  <c r="S16" i="3"/>
  <c r="S10" i="3"/>
  <c r="S41" i="3"/>
  <c r="S15" i="3"/>
  <c r="S28" i="3"/>
  <c r="S27" i="3"/>
  <c r="S26" i="3"/>
  <c r="S9" i="3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2" i="2"/>
  <c r="P2" i="2"/>
</calcChain>
</file>

<file path=xl/sharedStrings.xml><?xml version="1.0" encoding="utf-8"?>
<sst xmlns="http://schemas.openxmlformats.org/spreadsheetml/2006/main" count="2527" uniqueCount="164">
  <si>
    <t>Subject ID</t>
  </si>
  <si>
    <t>Gender</t>
  </si>
  <si>
    <t>DOB</t>
  </si>
  <si>
    <t>Test date</t>
  </si>
  <si>
    <t>2nd Test date</t>
  </si>
  <si>
    <t>interval</t>
  </si>
  <si>
    <t>Age</t>
  </si>
  <si>
    <t>First task</t>
  </si>
  <si>
    <t>testing order</t>
  </si>
  <si>
    <t>ToM_ass_T</t>
  </si>
  <si>
    <t>ToM</t>
  </si>
  <si>
    <t>Germ_ass_T</t>
  </si>
  <si>
    <t>Germ</t>
  </si>
  <si>
    <t>Psych_ass_T</t>
  </si>
  <si>
    <t>Psycho</t>
  </si>
  <si>
    <t>ToM_ass1</t>
  </si>
  <si>
    <t>ToM_ass2</t>
  </si>
  <si>
    <t>ToM_ass3</t>
  </si>
  <si>
    <t>ToM_ass4</t>
  </si>
  <si>
    <t>ToM_ass5</t>
  </si>
  <si>
    <t>ToM_ass6</t>
  </si>
  <si>
    <t>germ-Chris</t>
  </si>
  <si>
    <t>germ-Dana</t>
  </si>
  <si>
    <t>germ-Casey</t>
  </si>
  <si>
    <t>germ-Riley</t>
  </si>
  <si>
    <t>germ-Jordan</t>
  </si>
  <si>
    <t>germ-Andy</t>
  </si>
  <si>
    <t>psy-Charlie</t>
  </si>
  <si>
    <t>psy-August</t>
  </si>
  <si>
    <t>psy-Aiden</t>
  </si>
  <si>
    <t>psy-Alex</t>
  </si>
  <si>
    <t>psy-Ari</t>
  </si>
  <si>
    <t>psy-Blake</t>
  </si>
  <si>
    <t>check-Taylor</t>
  </si>
  <si>
    <t>check-Gray</t>
  </si>
  <si>
    <t>check-London</t>
  </si>
  <si>
    <t>crayoncheck1</t>
  </si>
  <si>
    <t>crayoncheck2</t>
  </si>
  <si>
    <t>crayoncheck3</t>
  </si>
  <si>
    <t>bandaidcheck1</t>
  </si>
  <si>
    <t>bandaidcheck2</t>
  </si>
  <si>
    <t>bandaidcheck3</t>
  </si>
  <si>
    <t>SallyAnnecheck1</t>
  </si>
  <si>
    <t>SallyAnnecheck2</t>
  </si>
  <si>
    <t>beliefemotioncheck1</t>
  </si>
  <si>
    <t>beliefemotioncheck2</t>
  </si>
  <si>
    <t>ToM checking</t>
  </si>
  <si>
    <t>Other checking</t>
  </si>
  <si>
    <t>all checking</t>
  </si>
  <si>
    <t>total yes in germ&amp;psy</t>
  </si>
  <si>
    <t>London</t>
  </si>
  <si>
    <t>yesbias</t>
  </si>
  <si>
    <t>NewGerm</t>
  </si>
  <si>
    <t>CCLC36</t>
  </si>
  <si>
    <t>Female</t>
  </si>
  <si>
    <t xml:space="preserve">crayon </t>
  </si>
  <si>
    <t>A1B1C1</t>
  </si>
  <si>
    <t>table</t>
  </si>
  <si>
    <t>breakfast</t>
  </si>
  <si>
    <t>phone(tummy)</t>
  </si>
  <si>
    <t>n</t>
  </si>
  <si>
    <t>y</t>
  </si>
  <si>
    <t>CCLC17</t>
  </si>
  <si>
    <t>A1B2C2</t>
  </si>
  <si>
    <t>temp</t>
  </si>
  <si>
    <t>email(foot)</t>
  </si>
  <si>
    <t>CCLC28</t>
  </si>
  <si>
    <t>Male</t>
  </si>
  <si>
    <t>C1A2B1</t>
  </si>
  <si>
    <t>CCLC22</t>
  </si>
  <si>
    <t>B1A2C2</t>
  </si>
  <si>
    <t>CCLC29</t>
  </si>
  <si>
    <t>Andy</t>
  </si>
  <si>
    <t>B1C2A2</t>
  </si>
  <si>
    <t>door</t>
  </si>
  <si>
    <t>CCLC37</t>
  </si>
  <si>
    <t>A2B2C1</t>
  </si>
  <si>
    <t>IEP1-123</t>
  </si>
  <si>
    <t>A1B1C2</t>
  </si>
  <si>
    <t>IEP1-127</t>
  </si>
  <si>
    <t>C1A1B2</t>
  </si>
  <si>
    <t>IEP1-108</t>
  </si>
  <si>
    <t>B2C2A1</t>
  </si>
  <si>
    <t>IEP1-95</t>
  </si>
  <si>
    <t>IEP1-125</t>
  </si>
  <si>
    <t>C2A2B1</t>
  </si>
  <si>
    <t>IEP2-64</t>
  </si>
  <si>
    <t>B2C1A2</t>
  </si>
  <si>
    <t>IEP2-65</t>
  </si>
  <si>
    <t>A2B2C2</t>
  </si>
  <si>
    <t>IEP2-42</t>
  </si>
  <si>
    <t>B1C2A1</t>
  </si>
  <si>
    <t>IEP2-39</t>
  </si>
  <si>
    <t>A1B2C1</t>
  </si>
  <si>
    <t>IEP1-111</t>
  </si>
  <si>
    <t>crayon</t>
  </si>
  <si>
    <t>C2A1B2</t>
  </si>
  <si>
    <t>IEP1-121</t>
  </si>
  <si>
    <t>B1C1A2</t>
  </si>
  <si>
    <t>IEP1-103</t>
  </si>
  <si>
    <t>C1A2B2</t>
  </si>
  <si>
    <t>IEP1-128</t>
  </si>
  <si>
    <t>A2B1C2</t>
  </si>
  <si>
    <t>IEP2-61</t>
  </si>
  <si>
    <t>B2C1A1</t>
  </si>
  <si>
    <t>IEP2-58</t>
  </si>
  <si>
    <t>B2C2A2</t>
  </si>
  <si>
    <t>IEP2-45</t>
  </si>
  <si>
    <t>C2A1B1</t>
  </si>
  <si>
    <t>IEP2-59</t>
  </si>
  <si>
    <t>IEP1-118</t>
  </si>
  <si>
    <t>IEP1-113</t>
  </si>
  <si>
    <t>male</t>
  </si>
  <si>
    <t>LS-53</t>
  </si>
  <si>
    <t>C2A2B2</t>
  </si>
  <si>
    <t>LS-52</t>
  </si>
  <si>
    <t>B1C1A1</t>
  </si>
  <si>
    <t>LS-68</t>
  </si>
  <si>
    <t>LS-37</t>
  </si>
  <si>
    <t>LS-22</t>
  </si>
  <si>
    <t>A2B1C1</t>
  </si>
  <si>
    <t>LS-33</t>
  </si>
  <si>
    <t>LS-54</t>
  </si>
  <si>
    <t>C1A1B1</t>
  </si>
  <si>
    <t>LS-44</t>
  </si>
  <si>
    <t>LS-34</t>
  </si>
  <si>
    <t>RL-11</t>
  </si>
  <si>
    <t>RL-8</t>
  </si>
  <si>
    <t>RL-1</t>
  </si>
  <si>
    <t>RL-6</t>
  </si>
  <si>
    <t>RL-2</t>
  </si>
  <si>
    <t>Zoo1</t>
  </si>
  <si>
    <t>Zoo2</t>
  </si>
  <si>
    <t>crayons</t>
  </si>
  <si>
    <t>WC-6</t>
  </si>
  <si>
    <t>KS-9</t>
  </si>
  <si>
    <t>KS-11</t>
  </si>
  <si>
    <t>andy</t>
  </si>
  <si>
    <t>KS-5</t>
  </si>
  <si>
    <t>KS-1</t>
  </si>
  <si>
    <t>1/0/00</t>
  </si>
  <si>
    <t>WC-4</t>
  </si>
  <si>
    <t>OLF-3</t>
  </si>
  <si>
    <t>OLF-1</t>
  </si>
  <si>
    <t>GD-8</t>
  </si>
  <si>
    <t>GD-14</t>
  </si>
  <si>
    <t>GD-9</t>
  </si>
  <si>
    <t>GD-20</t>
  </si>
  <si>
    <t>female</t>
  </si>
  <si>
    <t>GD-19</t>
  </si>
  <si>
    <t>n/a</t>
  </si>
  <si>
    <t>GD-12</t>
  </si>
  <si>
    <t>GD-6</t>
  </si>
  <si>
    <t>CCLC06</t>
  </si>
  <si>
    <t>CCLC05</t>
  </si>
  <si>
    <t>IEP2-67</t>
  </si>
  <si>
    <t>IEP1-114</t>
  </si>
  <si>
    <t>IEP1-122</t>
  </si>
  <si>
    <t>LS-3</t>
  </si>
  <si>
    <t>PN-4</t>
  </si>
  <si>
    <t>OLF-2</t>
  </si>
  <si>
    <t>GD-21</t>
  </si>
  <si>
    <t>Lower</t>
  </si>
  <si>
    <t>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</si>
</sst>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ToM!$I$66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ysClr val="window" lastClr="FFFFFF">
                <a:lumMod val="65000"/>
              </a:sys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ToM!$J$68:$L$68</c:f>
                <c:numCache>
                  <c:formatCode>General</c:formatCode>
                  <c:ptCount val="3"/>
                  <c:pt idx="0">
                    <c:v>0.101324561023804</c:v>
                  </c:pt>
                  <c:pt idx="1">
                    <c:v>0.0902893898143269</c:v>
                  </c:pt>
                  <c:pt idx="2">
                    <c:v>0.104972776216296</c:v>
                  </c:pt>
                </c:numCache>
              </c:numRef>
            </c:plus>
            <c:minus>
              <c:numRef>
                <c:f>ToM!$J$68:$L$68</c:f>
                <c:numCache>
                  <c:formatCode>General</c:formatCode>
                  <c:ptCount val="3"/>
                  <c:pt idx="0">
                    <c:v>0.101324561023804</c:v>
                  </c:pt>
                  <c:pt idx="1">
                    <c:v>0.0902893898143269</c:v>
                  </c:pt>
                  <c:pt idx="2">
                    <c:v>0.104972776216296</c:v>
                  </c:pt>
                </c:numCache>
              </c:numRef>
            </c:minus>
          </c:errBars>
          <c:cat>
            <c:strRef>
              <c:f>ToM!$J$65:$L$65</c:f>
              <c:strCache>
                <c:ptCount val="3"/>
                <c:pt idx="0">
                  <c:v>ToM</c:v>
                </c:pt>
                <c:pt idx="1">
                  <c:v>Germ</c:v>
                </c:pt>
                <c:pt idx="2">
                  <c:v>Psycho</c:v>
                </c:pt>
              </c:strCache>
            </c:strRef>
          </c:cat>
          <c:val>
            <c:numRef>
              <c:f>ToM!$J$66:$L$66</c:f>
              <c:numCache>
                <c:formatCode>General</c:formatCode>
                <c:ptCount val="3"/>
                <c:pt idx="0">
                  <c:v>0.56</c:v>
                </c:pt>
                <c:pt idx="1">
                  <c:v>0.75</c:v>
                </c:pt>
                <c:pt idx="2">
                  <c:v>0.636363636363636</c:v>
                </c:pt>
              </c:numCache>
            </c:numRef>
          </c:val>
        </c:ser>
        <c:ser>
          <c:idx val="0"/>
          <c:order val="1"/>
          <c:tx>
            <c:strRef>
              <c:f>ToM!$I$67</c:f>
              <c:strCache>
                <c:ptCount val="1"/>
                <c:pt idx="0">
                  <c:v>Higher</c:v>
                </c:pt>
              </c:strCache>
            </c:strRef>
          </c:tx>
          <c:spPr>
            <a:pattFill prst="wdDnDiag">
              <a:fgClr>
                <a:sysClr val="window" lastClr="FFFFFF">
                  <a:lumMod val="65000"/>
                </a:sysClr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ToM!$J$69:$L$69</c:f>
                <c:numCache>
                  <c:formatCode>General</c:formatCode>
                  <c:ptCount val="3"/>
                  <c:pt idx="0">
                    <c:v>0.0930760769837004</c:v>
                  </c:pt>
                  <c:pt idx="1">
                    <c:v>0.0920186554465537</c:v>
                  </c:pt>
                  <c:pt idx="2">
                    <c:v>0.0896270835903033</c:v>
                  </c:pt>
                </c:numCache>
              </c:numRef>
            </c:plus>
            <c:minus>
              <c:numRef>
                <c:f>ToM!$J$69:$L$69</c:f>
                <c:numCache>
                  <c:formatCode>General</c:formatCode>
                  <c:ptCount val="3"/>
                  <c:pt idx="0">
                    <c:v>0.0930760769837004</c:v>
                  </c:pt>
                  <c:pt idx="1">
                    <c:v>0.0920186554465537</c:v>
                  </c:pt>
                  <c:pt idx="2">
                    <c:v>0.0896270835903033</c:v>
                  </c:pt>
                </c:numCache>
              </c:numRef>
            </c:minus>
          </c:errBars>
          <c:cat>
            <c:strRef>
              <c:f>ToM!$J$65:$L$65</c:f>
              <c:strCache>
                <c:ptCount val="3"/>
                <c:pt idx="0">
                  <c:v>ToM</c:v>
                </c:pt>
                <c:pt idx="1">
                  <c:v>Germ</c:v>
                </c:pt>
                <c:pt idx="2">
                  <c:v>Psycho</c:v>
                </c:pt>
              </c:strCache>
            </c:strRef>
          </c:cat>
          <c:val>
            <c:numRef>
              <c:f>ToM!$J$67:$L$67</c:f>
              <c:numCache>
                <c:formatCode>General</c:formatCode>
                <c:ptCount val="3"/>
                <c:pt idx="0">
                  <c:v>0.413793103448276</c:v>
                </c:pt>
                <c:pt idx="1">
                  <c:v>0.566666666666667</c:v>
                </c:pt>
                <c:pt idx="2">
                  <c:v>0.46875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150656"/>
        <c:axId val="-2104222336"/>
      </c:barChart>
      <c:catAx>
        <c:axId val="-209215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04222336"/>
        <c:crosses val="autoZero"/>
        <c:auto val="1"/>
        <c:lblAlgn val="ctr"/>
        <c:lblOffset val="100"/>
        <c:noMultiLvlLbl val="0"/>
      </c:catAx>
      <c:valAx>
        <c:axId val="-2104222336"/>
        <c:scaling>
          <c:orientation val="minMax"/>
          <c:max val="1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crossAx val="-2092150656"/>
        <c:crossesAt val="1.0"/>
        <c:crossBetween val="between"/>
        <c:majorUnit val="0.2"/>
        <c:min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736600</xdr:colOff>
      <xdr:row>69</xdr:row>
      <xdr:rowOff>12700</xdr:rowOff>
    </xdr:from>
    <xdr:to>
      <xdr:col>17</xdr:col>
      <xdr:colOff>800100</xdr:colOff>
      <xdr:row>88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nnywang/Google%20Drive/Hysteresis/old%20analyses/all%20fig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zeControl"/>
      <sheetName val="Congruency"/>
      <sheetName val="All_fit"/>
      <sheetName val="All_Hysteresis"/>
      <sheetName val="Exp1_Hysteresis"/>
      <sheetName val="Exp2_Hysteresis"/>
      <sheetName val="4y.o.Exp1_Hysteresis"/>
      <sheetName val="Transfer"/>
      <sheetName val="TEMA item error pattern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5">
          <cell r="B5" t="str">
            <v>Scaffolded</v>
          </cell>
        </row>
        <row r="6">
          <cell r="B6" t="str">
            <v>Challenging</v>
          </cell>
        </row>
        <row r="37">
          <cell r="J37">
            <v>55</v>
          </cell>
          <cell r="K37">
            <v>5.5449999999999999</v>
          </cell>
        </row>
        <row r="38">
          <cell r="J38">
            <v>41.110999999999997</v>
          </cell>
          <cell r="K38">
            <v>5.5449999999999999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6"/>
  <sheetViews>
    <sheetView topLeftCell="A31" workbookViewId="0">
      <selection activeCell="A22" sqref="A22:XFD22"/>
    </sheetView>
  </sheetViews>
  <sheetFormatPr baseColWidth="10" defaultRowHeight="16" x14ac:dyDescent="0.2"/>
  <sheetData>
    <row r="1" spans="1:5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12</v>
      </c>
    </row>
    <row r="2" spans="1:55" x14ac:dyDescent="0.2">
      <c r="A2">
        <v>7</v>
      </c>
      <c r="B2" t="s">
        <v>53</v>
      </c>
      <c r="C2" t="s">
        <v>54</v>
      </c>
      <c r="D2" s="1">
        <v>41427</v>
      </c>
      <c r="E2" s="1">
        <v>43056</v>
      </c>
      <c r="F2" s="1">
        <v>43060</v>
      </c>
      <c r="G2">
        <v>4</v>
      </c>
      <c r="H2">
        <v>4.4599589320000002</v>
      </c>
      <c r="I2" t="s">
        <v>55</v>
      </c>
      <c r="J2" t="s">
        <v>56</v>
      </c>
      <c r="K2">
        <v>1</v>
      </c>
      <c r="L2" t="s">
        <v>57</v>
      </c>
      <c r="M2">
        <v>4</v>
      </c>
      <c r="N2" t="s">
        <v>58</v>
      </c>
      <c r="O2">
        <v>1</v>
      </c>
      <c r="P2" t="s">
        <v>59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 t="s">
        <v>60</v>
      </c>
      <c r="X2" t="s">
        <v>61</v>
      </c>
      <c r="Y2" t="s">
        <v>61</v>
      </c>
      <c r="Z2" t="s">
        <v>61</v>
      </c>
      <c r="AA2" t="s">
        <v>60</v>
      </c>
      <c r="AB2" t="s">
        <v>61</v>
      </c>
      <c r="AC2" t="s">
        <v>60</v>
      </c>
      <c r="AD2" t="s">
        <v>60</v>
      </c>
      <c r="AE2" t="s">
        <v>60</v>
      </c>
      <c r="AF2" t="s">
        <v>60</v>
      </c>
      <c r="AG2" t="s">
        <v>61</v>
      </c>
      <c r="AH2" t="s">
        <v>60</v>
      </c>
      <c r="AI2">
        <v>0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0</v>
      </c>
      <c r="AS2">
        <v>1</v>
      </c>
      <c r="AT2">
        <v>0</v>
      </c>
      <c r="AU2">
        <v>1</v>
      </c>
      <c r="AV2">
        <v>0.77777777800000003</v>
      </c>
      <c r="AW2">
        <v>0.66666666699999999</v>
      </c>
      <c r="AX2">
        <v>0.76923076899999998</v>
      </c>
      <c r="AY2">
        <v>5</v>
      </c>
      <c r="AZ2">
        <v>1</v>
      </c>
      <c r="BA2">
        <v>0</v>
      </c>
      <c r="BB2">
        <v>1</v>
      </c>
      <c r="BC2" t="s">
        <v>58</v>
      </c>
    </row>
    <row r="3" spans="1:55" x14ac:dyDescent="0.2">
      <c r="A3">
        <v>8</v>
      </c>
      <c r="B3" t="s">
        <v>62</v>
      </c>
      <c r="C3" t="s">
        <v>54</v>
      </c>
      <c r="D3" s="1">
        <v>43085</v>
      </c>
      <c r="E3" s="1">
        <v>43056</v>
      </c>
      <c r="F3" s="1">
        <v>43060</v>
      </c>
      <c r="G3">
        <v>4</v>
      </c>
      <c r="H3">
        <v>3.9206020000000001</v>
      </c>
      <c r="I3" t="s">
        <v>55</v>
      </c>
      <c r="J3" t="s">
        <v>63</v>
      </c>
      <c r="K3">
        <v>0</v>
      </c>
      <c r="L3" t="s">
        <v>57</v>
      </c>
      <c r="M3">
        <v>1</v>
      </c>
      <c r="N3" t="s">
        <v>64</v>
      </c>
      <c r="O3">
        <v>5</v>
      </c>
      <c r="P3" t="s">
        <v>65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60</v>
      </c>
      <c r="X3" t="s">
        <v>60</v>
      </c>
      <c r="Y3" t="s">
        <v>60</v>
      </c>
      <c r="Z3" t="s">
        <v>61</v>
      </c>
      <c r="AA3" t="s">
        <v>60</v>
      </c>
      <c r="AB3" t="s">
        <v>60</v>
      </c>
      <c r="AC3" t="s">
        <v>61</v>
      </c>
      <c r="AD3" t="s">
        <v>61</v>
      </c>
      <c r="AE3" t="s">
        <v>60</v>
      </c>
      <c r="AF3" t="s">
        <v>61</v>
      </c>
      <c r="AG3" t="s">
        <v>61</v>
      </c>
      <c r="AH3" t="s">
        <v>61</v>
      </c>
      <c r="AI3">
        <v>0</v>
      </c>
      <c r="AJ3">
        <v>1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0</v>
      </c>
      <c r="AT3">
        <v>1</v>
      </c>
      <c r="AU3">
        <v>0</v>
      </c>
      <c r="AV3">
        <v>0.88888888899999996</v>
      </c>
      <c r="AW3">
        <v>0.33333333300000001</v>
      </c>
      <c r="AX3">
        <v>0.69230769199999997</v>
      </c>
      <c r="AY3">
        <v>6</v>
      </c>
      <c r="AZ3">
        <v>0</v>
      </c>
      <c r="BA3">
        <v>0</v>
      </c>
      <c r="BB3">
        <v>1</v>
      </c>
      <c r="BC3" t="s">
        <v>64</v>
      </c>
    </row>
    <row r="4" spans="1:55" x14ac:dyDescent="0.2">
      <c r="A4">
        <v>9</v>
      </c>
      <c r="B4" t="s">
        <v>66</v>
      </c>
      <c r="C4" t="s">
        <v>67</v>
      </c>
      <c r="D4" s="1">
        <v>41252</v>
      </c>
      <c r="E4" s="1">
        <v>43067</v>
      </c>
      <c r="F4" s="1">
        <v>43070</v>
      </c>
      <c r="G4">
        <v>3</v>
      </c>
      <c r="H4">
        <v>4.9691991790000003</v>
      </c>
      <c r="I4" t="s">
        <v>55</v>
      </c>
      <c r="J4" t="s">
        <v>68</v>
      </c>
      <c r="K4">
        <v>4</v>
      </c>
      <c r="L4" t="s">
        <v>57</v>
      </c>
      <c r="M4">
        <v>4</v>
      </c>
      <c r="N4" t="s">
        <v>64</v>
      </c>
      <c r="O4">
        <v>1</v>
      </c>
      <c r="P4" t="s">
        <v>59</v>
      </c>
      <c r="Q4">
        <v>1</v>
      </c>
      <c r="R4">
        <v>0</v>
      </c>
      <c r="S4">
        <v>1</v>
      </c>
      <c r="T4">
        <v>0</v>
      </c>
      <c r="U4">
        <v>1</v>
      </c>
      <c r="V4">
        <v>1</v>
      </c>
      <c r="W4" t="s">
        <v>60</v>
      </c>
      <c r="X4" t="s">
        <v>61</v>
      </c>
      <c r="Y4" t="s">
        <v>60</v>
      </c>
      <c r="Z4" t="s">
        <v>61</v>
      </c>
      <c r="AA4" t="s">
        <v>61</v>
      </c>
      <c r="AB4" t="s">
        <v>61</v>
      </c>
      <c r="AC4" t="s">
        <v>60</v>
      </c>
      <c r="AD4" t="s">
        <v>60</v>
      </c>
      <c r="AE4" t="s">
        <v>60</v>
      </c>
      <c r="AF4" t="s">
        <v>61</v>
      </c>
      <c r="AG4" t="s">
        <v>60</v>
      </c>
      <c r="AH4" t="s">
        <v>60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5</v>
      </c>
      <c r="AZ4">
        <v>1</v>
      </c>
      <c r="BA4">
        <v>0</v>
      </c>
      <c r="BB4">
        <v>2</v>
      </c>
      <c r="BC4" t="s">
        <v>64</v>
      </c>
    </row>
    <row r="5" spans="1:55" x14ac:dyDescent="0.2">
      <c r="A5">
        <v>10</v>
      </c>
      <c r="B5" t="s">
        <v>69</v>
      </c>
      <c r="C5" t="s">
        <v>54</v>
      </c>
      <c r="D5" s="1">
        <v>41502</v>
      </c>
      <c r="E5" s="1">
        <v>43067</v>
      </c>
      <c r="F5" s="1">
        <v>43070</v>
      </c>
      <c r="G5">
        <v>3</v>
      </c>
      <c r="H5">
        <v>4.2847364819999996</v>
      </c>
      <c r="I5" t="s">
        <v>55</v>
      </c>
      <c r="J5" t="s">
        <v>70</v>
      </c>
      <c r="K5">
        <v>2</v>
      </c>
      <c r="L5" t="s">
        <v>57</v>
      </c>
      <c r="M5">
        <v>1</v>
      </c>
      <c r="N5" t="s">
        <v>58</v>
      </c>
      <c r="O5">
        <v>4</v>
      </c>
      <c r="P5" t="s">
        <v>65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 t="s">
        <v>60</v>
      </c>
      <c r="X5" t="s">
        <v>60</v>
      </c>
      <c r="Y5" t="s">
        <v>61</v>
      </c>
      <c r="Z5" t="s">
        <v>60</v>
      </c>
      <c r="AA5" t="s">
        <v>60</v>
      </c>
      <c r="AB5" t="s">
        <v>60</v>
      </c>
      <c r="AC5" t="s">
        <v>60</v>
      </c>
      <c r="AD5" t="s">
        <v>60</v>
      </c>
      <c r="AE5" t="s">
        <v>61</v>
      </c>
      <c r="AF5" t="s">
        <v>61</v>
      </c>
      <c r="AG5" t="s">
        <v>61</v>
      </c>
      <c r="AH5" t="s">
        <v>61</v>
      </c>
      <c r="AI5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0</v>
      </c>
      <c r="AS5">
        <v>1</v>
      </c>
      <c r="AT5">
        <v>0</v>
      </c>
      <c r="AU5">
        <v>1</v>
      </c>
      <c r="AV5">
        <v>0.77777777800000003</v>
      </c>
      <c r="AW5">
        <v>0.33333333300000001</v>
      </c>
      <c r="AX5">
        <v>0.69230769199999997</v>
      </c>
      <c r="AY5">
        <v>5</v>
      </c>
      <c r="AZ5">
        <v>0</v>
      </c>
      <c r="BA5">
        <v>0</v>
      </c>
      <c r="BB5">
        <v>0</v>
      </c>
      <c r="BC5" t="s">
        <v>58</v>
      </c>
    </row>
    <row r="6" spans="1:55" x14ac:dyDescent="0.2">
      <c r="A6">
        <v>11</v>
      </c>
      <c r="B6" t="s">
        <v>71</v>
      </c>
      <c r="C6" t="s">
        <v>54</v>
      </c>
      <c r="D6" s="1">
        <v>41594</v>
      </c>
      <c r="E6" s="1">
        <v>43070</v>
      </c>
      <c r="F6" s="1">
        <v>43074</v>
      </c>
      <c r="G6">
        <v>4</v>
      </c>
      <c r="H6">
        <v>4.041067762</v>
      </c>
      <c r="I6" t="s">
        <v>72</v>
      </c>
      <c r="J6" t="s">
        <v>73</v>
      </c>
      <c r="K6">
        <v>0</v>
      </c>
      <c r="L6" t="s">
        <v>74</v>
      </c>
      <c r="M6">
        <v>4</v>
      </c>
      <c r="N6" t="s">
        <v>58</v>
      </c>
      <c r="O6">
        <v>4</v>
      </c>
      <c r="P6" t="s">
        <v>65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s">
        <v>60</v>
      </c>
      <c r="X6" t="s">
        <v>61</v>
      </c>
      <c r="Y6" t="s">
        <v>61</v>
      </c>
      <c r="Z6" t="s">
        <v>61</v>
      </c>
      <c r="AA6" t="s">
        <v>60</v>
      </c>
      <c r="AB6" t="s">
        <v>61</v>
      </c>
      <c r="AC6" t="s">
        <v>61</v>
      </c>
      <c r="AD6" t="s">
        <v>61</v>
      </c>
      <c r="AE6" t="s">
        <v>60</v>
      </c>
      <c r="AF6" t="s">
        <v>61</v>
      </c>
      <c r="AG6" t="s">
        <v>61</v>
      </c>
      <c r="AH6" t="s">
        <v>60</v>
      </c>
      <c r="AI6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0</v>
      </c>
      <c r="AS6">
        <v>1</v>
      </c>
      <c r="AT6">
        <v>1</v>
      </c>
      <c r="AU6">
        <v>0</v>
      </c>
      <c r="AV6">
        <v>0.88888888899999996</v>
      </c>
      <c r="AW6">
        <v>0.33333333300000001</v>
      </c>
      <c r="AX6">
        <v>0.69230769199999997</v>
      </c>
      <c r="AY6">
        <v>8</v>
      </c>
      <c r="AZ6">
        <v>0</v>
      </c>
      <c r="BA6">
        <v>0</v>
      </c>
      <c r="BB6">
        <v>1</v>
      </c>
      <c r="BC6" t="s">
        <v>58</v>
      </c>
    </row>
    <row r="7" spans="1:55" x14ac:dyDescent="0.2">
      <c r="A7">
        <v>12</v>
      </c>
      <c r="B7" t="s">
        <v>75</v>
      </c>
      <c r="C7" t="s">
        <v>67</v>
      </c>
      <c r="D7" s="1">
        <v>41759</v>
      </c>
      <c r="E7" s="1">
        <v>43070</v>
      </c>
      <c r="F7" s="1">
        <v>43074</v>
      </c>
      <c r="G7">
        <v>4</v>
      </c>
      <c r="H7">
        <v>3.5893223820000002</v>
      </c>
      <c r="I7" t="s">
        <v>72</v>
      </c>
      <c r="J7" t="s">
        <v>76</v>
      </c>
      <c r="K7">
        <v>0</v>
      </c>
      <c r="L7" t="s">
        <v>74</v>
      </c>
      <c r="M7">
        <v>4</v>
      </c>
      <c r="N7" t="s">
        <v>64</v>
      </c>
      <c r="O7">
        <v>4</v>
      </c>
      <c r="P7" t="s">
        <v>59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60</v>
      </c>
      <c r="X7" t="s">
        <v>61</v>
      </c>
      <c r="Y7" t="s">
        <v>60</v>
      </c>
      <c r="Z7" t="s">
        <v>61</v>
      </c>
      <c r="AA7" t="s">
        <v>61</v>
      </c>
      <c r="AB7" t="s">
        <v>61</v>
      </c>
      <c r="AC7" t="s">
        <v>61</v>
      </c>
      <c r="AD7" t="s">
        <v>60</v>
      </c>
      <c r="AE7" t="s">
        <v>60</v>
      </c>
      <c r="AF7" t="s">
        <v>61</v>
      </c>
      <c r="AG7" t="s">
        <v>61</v>
      </c>
      <c r="AH7" t="s">
        <v>61</v>
      </c>
      <c r="AI7">
        <v>0</v>
      </c>
      <c r="AJ7">
        <v>1</v>
      </c>
      <c r="AK7">
        <v>0</v>
      </c>
      <c r="AL7">
        <v>1</v>
      </c>
      <c r="AM7">
        <v>1</v>
      </c>
      <c r="AN7">
        <v>1</v>
      </c>
      <c r="AO7">
        <v>1</v>
      </c>
      <c r="AP7">
        <v>1</v>
      </c>
      <c r="AQ7">
        <v>0</v>
      </c>
      <c r="AR7">
        <v>0</v>
      </c>
      <c r="AS7">
        <v>0</v>
      </c>
      <c r="AT7">
        <v>1</v>
      </c>
      <c r="AU7">
        <v>1</v>
      </c>
      <c r="AV7">
        <v>0.66666666699999999</v>
      </c>
      <c r="AW7">
        <v>0.33333333300000001</v>
      </c>
      <c r="AX7">
        <v>0.61538461499999997</v>
      </c>
      <c r="AY7">
        <v>8</v>
      </c>
      <c r="AZ7">
        <v>0</v>
      </c>
      <c r="BA7">
        <v>0</v>
      </c>
      <c r="BB7">
        <v>2</v>
      </c>
      <c r="BC7" t="s">
        <v>64</v>
      </c>
    </row>
    <row r="8" spans="1:55" x14ac:dyDescent="0.2">
      <c r="A8">
        <v>13</v>
      </c>
      <c r="B8" t="s">
        <v>77</v>
      </c>
      <c r="C8" t="s">
        <v>54</v>
      </c>
      <c r="D8" s="1">
        <v>41199</v>
      </c>
      <c r="E8" s="1">
        <v>43077</v>
      </c>
      <c r="F8" s="1">
        <v>43081</v>
      </c>
      <c r="G8">
        <v>4</v>
      </c>
      <c r="H8">
        <v>5.141683778</v>
      </c>
      <c r="I8" t="s">
        <v>72</v>
      </c>
      <c r="J8" t="s">
        <v>78</v>
      </c>
      <c r="K8">
        <v>2</v>
      </c>
      <c r="L8" t="s">
        <v>57</v>
      </c>
      <c r="M8">
        <v>3</v>
      </c>
      <c r="N8" t="s">
        <v>64</v>
      </c>
      <c r="O8">
        <v>3</v>
      </c>
      <c r="P8" t="s">
        <v>65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 t="s">
        <v>61</v>
      </c>
      <c r="X8" t="s">
        <v>61</v>
      </c>
      <c r="Y8" t="s">
        <v>60</v>
      </c>
      <c r="Z8" t="s">
        <v>60</v>
      </c>
      <c r="AA8" t="s">
        <v>60</v>
      </c>
      <c r="AB8" t="s">
        <v>61</v>
      </c>
      <c r="AC8" t="s">
        <v>61</v>
      </c>
      <c r="AD8" t="s">
        <v>60</v>
      </c>
      <c r="AE8" t="s">
        <v>61</v>
      </c>
      <c r="AF8" t="s">
        <v>60</v>
      </c>
      <c r="AG8" t="s">
        <v>61</v>
      </c>
      <c r="AH8" t="s">
        <v>60</v>
      </c>
      <c r="AI8">
        <v>1</v>
      </c>
      <c r="AJ8">
        <v>0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0</v>
      </c>
      <c r="AV8">
        <v>1</v>
      </c>
      <c r="AW8">
        <v>0.33333333300000001</v>
      </c>
      <c r="AX8">
        <v>0.76923076899999998</v>
      </c>
      <c r="AY8">
        <v>6</v>
      </c>
      <c r="AZ8">
        <v>0</v>
      </c>
      <c r="BA8">
        <v>0</v>
      </c>
      <c r="BB8">
        <v>1</v>
      </c>
      <c r="BC8" t="s">
        <v>64</v>
      </c>
    </row>
    <row r="9" spans="1:55" x14ac:dyDescent="0.2">
      <c r="A9">
        <v>14</v>
      </c>
      <c r="B9" t="s">
        <v>79</v>
      </c>
      <c r="C9" t="s">
        <v>54</v>
      </c>
      <c r="D9" s="1">
        <v>41428</v>
      </c>
      <c r="E9" s="1">
        <v>43077</v>
      </c>
      <c r="F9" s="1">
        <v>43081</v>
      </c>
      <c r="G9">
        <v>4</v>
      </c>
      <c r="H9">
        <v>4.5147159480000001</v>
      </c>
      <c r="I9" t="s">
        <v>72</v>
      </c>
      <c r="J9" t="s">
        <v>80</v>
      </c>
      <c r="K9">
        <v>1</v>
      </c>
      <c r="L9" t="s">
        <v>74</v>
      </c>
      <c r="M9">
        <v>3</v>
      </c>
      <c r="N9" t="s">
        <v>64</v>
      </c>
      <c r="O9">
        <v>3</v>
      </c>
      <c r="P9" t="s">
        <v>59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 t="s">
        <v>60</v>
      </c>
      <c r="X9" t="s">
        <v>61</v>
      </c>
      <c r="Y9" t="s">
        <v>61</v>
      </c>
      <c r="Z9" t="s">
        <v>61</v>
      </c>
      <c r="AA9" t="s">
        <v>60</v>
      </c>
      <c r="AB9" t="s">
        <v>60</v>
      </c>
      <c r="AC9" t="s">
        <v>61</v>
      </c>
      <c r="AD9" t="s">
        <v>60</v>
      </c>
      <c r="AE9" t="s">
        <v>61</v>
      </c>
      <c r="AF9" t="s">
        <v>61</v>
      </c>
      <c r="AG9" t="s">
        <v>60</v>
      </c>
      <c r="AH9" t="s">
        <v>60</v>
      </c>
      <c r="AI9">
        <v>1</v>
      </c>
      <c r="AJ9">
        <v>0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0</v>
      </c>
      <c r="AS9">
        <v>1</v>
      </c>
      <c r="AT9">
        <v>1</v>
      </c>
      <c r="AU9">
        <v>1</v>
      </c>
      <c r="AV9">
        <v>0.88888888899999996</v>
      </c>
      <c r="AW9">
        <v>0.66666666699999999</v>
      </c>
      <c r="AX9">
        <v>0.84615384599999999</v>
      </c>
      <c r="AY9">
        <v>6</v>
      </c>
      <c r="AZ9">
        <v>1</v>
      </c>
      <c r="BA9">
        <v>0</v>
      </c>
      <c r="BB9">
        <v>1</v>
      </c>
      <c r="BC9" t="s">
        <v>64</v>
      </c>
    </row>
    <row r="10" spans="1:55" x14ac:dyDescent="0.2">
      <c r="A10">
        <v>15</v>
      </c>
      <c r="B10" t="s">
        <v>81</v>
      </c>
      <c r="C10" t="s">
        <v>67</v>
      </c>
      <c r="D10" s="1">
        <v>41257</v>
      </c>
      <c r="E10" s="1">
        <v>43077</v>
      </c>
      <c r="F10" s="1">
        <v>43081</v>
      </c>
      <c r="G10">
        <v>4</v>
      </c>
      <c r="H10">
        <v>4.9828884330000003</v>
      </c>
      <c r="I10" t="s">
        <v>72</v>
      </c>
      <c r="J10" t="s">
        <v>82</v>
      </c>
      <c r="K10">
        <v>1</v>
      </c>
      <c r="L10" t="s">
        <v>57</v>
      </c>
      <c r="M10">
        <v>0</v>
      </c>
      <c r="N10" t="s">
        <v>64</v>
      </c>
      <c r="O10">
        <v>3</v>
      </c>
      <c r="P10" t="s">
        <v>59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 t="s">
        <v>60</v>
      </c>
      <c r="X10" t="s">
        <v>60</v>
      </c>
      <c r="Y10" t="s">
        <v>60</v>
      </c>
      <c r="Z10" t="s">
        <v>60</v>
      </c>
      <c r="AA10" t="s">
        <v>60</v>
      </c>
      <c r="AB10" t="s">
        <v>60</v>
      </c>
      <c r="AC10" t="s">
        <v>60</v>
      </c>
      <c r="AD10" t="s">
        <v>60</v>
      </c>
      <c r="AE10" t="s">
        <v>61</v>
      </c>
      <c r="AF10" t="s">
        <v>61</v>
      </c>
      <c r="AG10" t="s">
        <v>60</v>
      </c>
      <c r="AH10" t="s">
        <v>61</v>
      </c>
      <c r="AI10">
        <v>1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0</v>
      </c>
      <c r="AS10">
        <v>1</v>
      </c>
      <c r="AT10">
        <v>0</v>
      </c>
      <c r="AU10">
        <v>0</v>
      </c>
      <c r="AV10">
        <v>0.77777777800000003</v>
      </c>
      <c r="AW10">
        <v>0.66666666699999999</v>
      </c>
      <c r="AX10">
        <v>0.69230769199999997</v>
      </c>
      <c r="AY10">
        <v>3</v>
      </c>
      <c r="AZ10">
        <v>0</v>
      </c>
      <c r="BA10">
        <v>0</v>
      </c>
      <c r="BB10">
        <v>0</v>
      </c>
      <c r="BC10" t="s">
        <v>64</v>
      </c>
    </row>
    <row r="11" spans="1:55" x14ac:dyDescent="0.2">
      <c r="A11">
        <v>16</v>
      </c>
      <c r="B11" t="s">
        <v>83</v>
      </c>
      <c r="C11" t="s">
        <v>54</v>
      </c>
      <c r="D11" s="1">
        <v>41310</v>
      </c>
      <c r="E11" s="1">
        <v>43077</v>
      </c>
      <c r="F11" s="1">
        <v>43081</v>
      </c>
      <c r="G11">
        <v>4</v>
      </c>
      <c r="H11">
        <v>4.8377823409999996</v>
      </c>
      <c r="I11" t="s">
        <v>72</v>
      </c>
      <c r="J11" t="s">
        <v>76</v>
      </c>
      <c r="K11">
        <v>1</v>
      </c>
      <c r="L11" t="s">
        <v>74</v>
      </c>
      <c r="M11">
        <v>5</v>
      </c>
      <c r="N11" t="s">
        <v>58</v>
      </c>
      <c r="O11">
        <v>2</v>
      </c>
      <c r="P11" t="s">
        <v>59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 t="s">
        <v>61</v>
      </c>
      <c r="X11" t="s">
        <v>61</v>
      </c>
      <c r="Y11" t="s">
        <v>61</v>
      </c>
      <c r="Z11" t="s">
        <v>61</v>
      </c>
      <c r="AA11" t="s">
        <v>61</v>
      </c>
      <c r="AB11" t="s">
        <v>60</v>
      </c>
      <c r="AC11" t="s">
        <v>61</v>
      </c>
      <c r="AD11" t="s">
        <v>60</v>
      </c>
      <c r="AE11" t="s">
        <v>60</v>
      </c>
      <c r="AF11" t="s">
        <v>60</v>
      </c>
      <c r="AG11" t="s">
        <v>60</v>
      </c>
      <c r="AH11" t="s">
        <v>61</v>
      </c>
      <c r="AI11">
        <v>1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0</v>
      </c>
      <c r="AS11">
        <v>1</v>
      </c>
      <c r="AT11">
        <v>1</v>
      </c>
      <c r="AU11">
        <v>1</v>
      </c>
      <c r="AV11">
        <v>0.88888888899999996</v>
      </c>
      <c r="AW11">
        <v>0.66666666699999999</v>
      </c>
      <c r="AX11">
        <v>0.84615384599999999</v>
      </c>
      <c r="AY11">
        <v>7</v>
      </c>
      <c r="AZ11">
        <v>0</v>
      </c>
      <c r="BA11">
        <v>0</v>
      </c>
      <c r="BB11">
        <v>3</v>
      </c>
      <c r="BC11" t="s">
        <v>58</v>
      </c>
    </row>
    <row r="12" spans="1:55" x14ac:dyDescent="0.2">
      <c r="A12">
        <v>17</v>
      </c>
      <c r="B12" t="s">
        <v>84</v>
      </c>
      <c r="C12" t="s">
        <v>54</v>
      </c>
      <c r="D12" s="1">
        <v>41439</v>
      </c>
      <c r="E12" s="1">
        <v>43077</v>
      </c>
      <c r="F12" s="1">
        <v>43081</v>
      </c>
      <c r="G12">
        <v>4</v>
      </c>
      <c r="H12">
        <v>4.4845995890000001</v>
      </c>
      <c r="I12" t="s">
        <v>72</v>
      </c>
      <c r="J12" t="s">
        <v>85</v>
      </c>
      <c r="K12">
        <v>2</v>
      </c>
      <c r="L12" t="s">
        <v>57</v>
      </c>
      <c r="M12">
        <v>3</v>
      </c>
      <c r="N12" t="s">
        <v>58</v>
      </c>
      <c r="O12">
        <v>1</v>
      </c>
      <c r="P12" t="s">
        <v>65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 t="s">
        <v>60</v>
      </c>
      <c r="X12" t="s">
        <v>61</v>
      </c>
      <c r="Y12" t="s">
        <v>61</v>
      </c>
      <c r="Z12" t="s">
        <v>60</v>
      </c>
      <c r="AA12" t="s">
        <v>60</v>
      </c>
      <c r="AB12" t="s">
        <v>61</v>
      </c>
      <c r="AC12" t="s">
        <v>61</v>
      </c>
      <c r="AD12" t="s">
        <v>60</v>
      </c>
      <c r="AE12" t="s">
        <v>60</v>
      </c>
      <c r="AF12" t="s">
        <v>60</v>
      </c>
      <c r="AG12" t="s">
        <v>60</v>
      </c>
      <c r="AH12" t="s">
        <v>60</v>
      </c>
      <c r="AI12">
        <v>0</v>
      </c>
      <c r="AJ12">
        <v>0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0.33333333300000001</v>
      </c>
      <c r="AX12">
        <v>0.84615384599999999</v>
      </c>
      <c r="AY12">
        <v>4</v>
      </c>
      <c r="AZ12">
        <v>1</v>
      </c>
      <c r="BA12">
        <v>0</v>
      </c>
      <c r="BB12">
        <v>0</v>
      </c>
      <c r="BC12" t="s">
        <v>58</v>
      </c>
    </row>
    <row r="13" spans="1:55" x14ac:dyDescent="0.2">
      <c r="A13">
        <v>18</v>
      </c>
      <c r="B13" t="s">
        <v>86</v>
      </c>
      <c r="C13" t="s">
        <v>54</v>
      </c>
      <c r="D13" s="1">
        <v>41219</v>
      </c>
      <c r="E13" s="1">
        <v>43126</v>
      </c>
      <c r="F13" s="1">
        <v>43129</v>
      </c>
      <c r="G13">
        <v>3</v>
      </c>
      <c r="H13">
        <v>5.2210814509999999</v>
      </c>
      <c r="I13" t="s">
        <v>72</v>
      </c>
      <c r="J13" t="s">
        <v>87</v>
      </c>
      <c r="K13">
        <v>5</v>
      </c>
      <c r="L13" t="s">
        <v>57</v>
      </c>
      <c r="M13">
        <v>6</v>
      </c>
      <c r="N13" t="s">
        <v>64</v>
      </c>
      <c r="O13">
        <v>6</v>
      </c>
      <c r="P13" t="s">
        <v>65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 t="s">
        <v>61</v>
      </c>
      <c r="X13" t="s">
        <v>61</v>
      </c>
      <c r="Y13" t="s">
        <v>61</v>
      </c>
      <c r="Z13" t="s">
        <v>61</v>
      </c>
      <c r="AA13" t="s">
        <v>61</v>
      </c>
      <c r="AB13" t="s">
        <v>61</v>
      </c>
      <c r="AC13" t="s">
        <v>61</v>
      </c>
      <c r="AD13" t="s">
        <v>61</v>
      </c>
      <c r="AE13" t="s">
        <v>61</v>
      </c>
      <c r="AF13" t="s">
        <v>61</v>
      </c>
      <c r="AG13" t="s">
        <v>61</v>
      </c>
      <c r="AH13" t="s">
        <v>61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0</v>
      </c>
      <c r="AV13">
        <v>1</v>
      </c>
      <c r="AW13">
        <v>1</v>
      </c>
      <c r="AX13">
        <v>0.92307692299999999</v>
      </c>
      <c r="AY13">
        <v>12</v>
      </c>
      <c r="AZ13">
        <v>1</v>
      </c>
      <c r="BA13">
        <v>0</v>
      </c>
      <c r="BB13">
        <v>3</v>
      </c>
      <c r="BC13" t="s">
        <v>64</v>
      </c>
    </row>
    <row r="14" spans="1:55" x14ac:dyDescent="0.2">
      <c r="A14">
        <v>19</v>
      </c>
      <c r="B14" t="s">
        <v>88</v>
      </c>
      <c r="C14" t="s">
        <v>54</v>
      </c>
      <c r="D14" s="1">
        <v>41254</v>
      </c>
      <c r="E14" s="1">
        <v>43126</v>
      </c>
      <c r="F14" s="1">
        <v>43132</v>
      </c>
      <c r="G14">
        <v>6</v>
      </c>
      <c r="H14">
        <v>5.1252566740000001</v>
      </c>
      <c r="I14" t="s">
        <v>72</v>
      </c>
      <c r="J14" t="s">
        <v>89</v>
      </c>
      <c r="K14">
        <v>0</v>
      </c>
      <c r="L14" t="s">
        <v>57</v>
      </c>
      <c r="M14">
        <v>4</v>
      </c>
      <c r="N14" t="s">
        <v>58</v>
      </c>
      <c r="O14">
        <v>5</v>
      </c>
      <c r="P14" t="s">
        <v>65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60</v>
      </c>
      <c r="X14" t="s">
        <v>60</v>
      </c>
      <c r="Y14" t="s">
        <v>61</v>
      </c>
      <c r="Z14" t="s">
        <v>61</v>
      </c>
      <c r="AA14" t="s">
        <v>61</v>
      </c>
      <c r="AB14" t="s">
        <v>61</v>
      </c>
      <c r="AC14" t="s">
        <v>61</v>
      </c>
      <c r="AD14" t="s">
        <v>61</v>
      </c>
      <c r="AE14" t="s">
        <v>61</v>
      </c>
      <c r="AF14" t="s">
        <v>61</v>
      </c>
      <c r="AG14" t="s">
        <v>61</v>
      </c>
      <c r="AH14" t="s">
        <v>60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0.77777777800000003</v>
      </c>
      <c r="AW14">
        <v>1</v>
      </c>
      <c r="AX14">
        <v>0.76923076899999998</v>
      </c>
      <c r="AY14">
        <v>9</v>
      </c>
      <c r="AZ14">
        <v>1</v>
      </c>
      <c r="BA14">
        <v>0</v>
      </c>
      <c r="BB14">
        <v>2</v>
      </c>
      <c r="BC14" t="s">
        <v>58</v>
      </c>
    </row>
    <row r="15" spans="1:55" x14ac:dyDescent="0.2">
      <c r="A15">
        <v>21</v>
      </c>
      <c r="B15" t="s">
        <v>90</v>
      </c>
      <c r="C15" t="s">
        <v>67</v>
      </c>
      <c r="D15" s="1">
        <v>41279</v>
      </c>
      <c r="E15" s="1">
        <v>43126</v>
      </c>
      <c r="F15" s="1">
        <v>43129</v>
      </c>
      <c r="G15">
        <v>3</v>
      </c>
      <c r="H15">
        <v>5.0568104040000001</v>
      </c>
      <c r="I15" t="s">
        <v>72</v>
      </c>
      <c r="J15" t="s">
        <v>91</v>
      </c>
      <c r="K15">
        <v>3</v>
      </c>
      <c r="L15" t="s">
        <v>57</v>
      </c>
      <c r="M15">
        <v>1</v>
      </c>
      <c r="N15" t="s">
        <v>64</v>
      </c>
      <c r="O15">
        <v>1</v>
      </c>
      <c r="P15" t="s">
        <v>59</v>
      </c>
      <c r="Q15">
        <v>0</v>
      </c>
      <c r="R15">
        <v>1</v>
      </c>
      <c r="S15">
        <v>0</v>
      </c>
      <c r="T15">
        <v>1</v>
      </c>
      <c r="U15">
        <v>1</v>
      </c>
      <c r="V15">
        <v>0</v>
      </c>
      <c r="W15" t="s">
        <v>61</v>
      </c>
      <c r="X15" t="s">
        <v>60</v>
      </c>
      <c r="Y15" t="s">
        <v>60</v>
      </c>
      <c r="Z15" t="s">
        <v>60</v>
      </c>
      <c r="AA15" t="s">
        <v>60</v>
      </c>
      <c r="AB15" t="s">
        <v>60</v>
      </c>
      <c r="AC15" t="s">
        <v>61</v>
      </c>
      <c r="AD15" t="s">
        <v>60</v>
      </c>
      <c r="AE15" t="s">
        <v>60</v>
      </c>
      <c r="AF15" t="s">
        <v>60</v>
      </c>
      <c r="AG15" t="s">
        <v>60</v>
      </c>
      <c r="AH15" t="s">
        <v>60</v>
      </c>
      <c r="AI15">
        <v>0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0.33333333300000001</v>
      </c>
      <c r="AX15">
        <v>0.84615384599999999</v>
      </c>
      <c r="AY15">
        <v>2</v>
      </c>
      <c r="AZ15">
        <v>0</v>
      </c>
      <c r="BA15">
        <v>0</v>
      </c>
      <c r="BB15">
        <v>1</v>
      </c>
      <c r="BC15" t="s">
        <v>64</v>
      </c>
    </row>
    <row r="16" spans="1:55" x14ac:dyDescent="0.2">
      <c r="A16">
        <v>23</v>
      </c>
      <c r="B16" t="s">
        <v>92</v>
      </c>
      <c r="C16" t="s">
        <v>54</v>
      </c>
      <c r="D16" s="1">
        <v>41406</v>
      </c>
      <c r="E16" s="1">
        <v>43126</v>
      </c>
      <c r="F16" s="1">
        <v>43129</v>
      </c>
      <c r="G16">
        <v>3</v>
      </c>
      <c r="H16">
        <v>4.7091033539999998</v>
      </c>
      <c r="I16" t="s">
        <v>72</v>
      </c>
      <c r="J16" t="s">
        <v>93</v>
      </c>
      <c r="K16">
        <v>4</v>
      </c>
      <c r="L16" t="s">
        <v>57</v>
      </c>
      <c r="M16">
        <v>5</v>
      </c>
      <c r="N16" t="s">
        <v>64</v>
      </c>
      <c r="O16">
        <v>1</v>
      </c>
      <c r="P16" t="s">
        <v>59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 t="s">
        <v>61</v>
      </c>
      <c r="X16" t="s">
        <v>61</v>
      </c>
      <c r="Y16" t="s">
        <v>60</v>
      </c>
      <c r="Z16" t="s">
        <v>61</v>
      </c>
      <c r="AA16" t="s">
        <v>61</v>
      </c>
      <c r="AB16" t="s">
        <v>61</v>
      </c>
      <c r="AC16" t="s">
        <v>60</v>
      </c>
      <c r="AD16" t="s">
        <v>60</v>
      </c>
      <c r="AE16" t="s">
        <v>61</v>
      </c>
      <c r="AF16" t="s">
        <v>60</v>
      </c>
      <c r="AG16" t="s">
        <v>60</v>
      </c>
      <c r="AH16" t="s">
        <v>60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0</v>
      </c>
      <c r="AT16">
        <v>1</v>
      </c>
      <c r="AU16">
        <v>0</v>
      </c>
      <c r="AV16">
        <v>0.88888888899999996</v>
      </c>
      <c r="AW16">
        <v>1</v>
      </c>
      <c r="AX16">
        <v>0.84615384599999999</v>
      </c>
      <c r="AY16">
        <v>6</v>
      </c>
      <c r="AZ16">
        <v>1</v>
      </c>
      <c r="BA16">
        <v>0</v>
      </c>
      <c r="BB16">
        <v>3</v>
      </c>
      <c r="BC16" t="s">
        <v>64</v>
      </c>
    </row>
    <row r="17" spans="1:55" x14ac:dyDescent="0.2">
      <c r="A17">
        <v>24</v>
      </c>
      <c r="B17" t="s">
        <v>94</v>
      </c>
      <c r="C17" t="s">
        <v>54</v>
      </c>
      <c r="D17" s="1">
        <v>41751</v>
      </c>
      <c r="E17" s="1">
        <v>43133</v>
      </c>
      <c r="F17" s="1">
        <v>43136</v>
      </c>
      <c r="G17">
        <v>3</v>
      </c>
      <c r="H17">
        <v>3.7837097879999999</v>
      </c>
      <c r="I17" t="s">
        <v>95</v>
      </c>
      <c r="J17" t="s">
        <v>96</v>
      </c>
      <c r="K17">
        <v>1</v>
      </c>
      <c r="L17" t="s">
        <v>74</v>
      </c>
      <c r="M17">
        <v>0</v>
      </c>
      <c r="N17" t="s">
        <v>58</v>
      </c>
      <c r="O17">
        <v>1</v>
      </c>
      <c r="P17" t="s">
        <v>59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 t="s">
        <v>60</v>
      </c>
      <c r="X17" t="s">
        <v>60</v>
      </c>
      <c r="Y17" t="s">
        <v>60</v>
      </c>
      <c r="Z17" t="s">
        <v>60</v>
      </c>
      <c r="AA17" t="s">
        <v>60</v>
      </c>
      <c r="AB17" t="s">
        <v>60</v>
      </c>
      <c r="AC17" t="s">
        <v>61</v>
      </c>
      <c r="AD17" t="s">
        <v>60</v>
      </c>
      <c r="AE17" t="s">
        <v>60</v>
      </c>
      <c r="AF17" t="s">
        <v>60</v>
      </c>
      <c r="AG17" t="s">
        <v>60</v>
      </c>
      <c r="AH17" t="s">
        <v>60</v>
      </c>
      <c r="AI17">
        <v>0</v>
      </c>
      <c r="AJ17">
        <v>0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0</v>
      </c>
      <c r="AQ17">
        <v>1</v>
      </c>
      <c r="AR17">
        <v>1</v>
      </c>
      <c r="AS17">
        <v>1</v>
      </c>
      <c r="AT17">
        <v>1</v>
      </c>
      <c r="AU17">
        <v>0</v>
      </c>
      <c r="AV17">
        <v>0.88888888899999996</v>
      </c>
      <c r="AW17">
        <v>0.33333333300000001</v>
      </c>
      <c r="AX17">
        <v>0.69230769199999997</v>
      </c>
      <c r="AY17">
        <v>1</v>
      </c>
      <c r="AZ17">
        <v>1</v>
      </c>
      <c r="BA17">
        <v>0</v>
      </c>
      <c r="BB17">
        <v>0</v>
      </c>
      <c r="BC17" t="s">
        <v>58</v>
      </c>
    </row>
    <row r="18" spans="1:55" x14ac:dyDescent="0.2">
      <c r="A18">
        <v>26</v>
      </c>
      <c r="B18" t="s">
        <v>97</v>
      </c>
      <c r="C18" t="s">
        <v>54</v>
      </c>
      <c r="D18" s="1">
        <v>41592</v>
      </c>
      <c r="E18" s="1">
        <v>43133</v>
      </c>
      <c r="F18" s="1">
        <v>43136</v>
      </c>
      <c r="G18">
        <v>3</v>
      </c>
      <c r="H18">
        <v>4.2190280629999997</v>
      </c>
      <c r="I18" t="s">
        <v>95</v>
      </c>
      <c r="J18" t="s">
        <v>98</v>
      </c>
      <c r="K18">
        <v>0</v>
      </c>
      <c r="L18" t="s">
        <v>57</v>
      </c>
      <c r="M18">
        <v>2</v>
      </c>
      <c r="N18" t="s">
        <v>64</v>
      </c>
      <c r="O18">
        <v>4</v>
      </c>
      <c r="P18" t="s">
        <v>59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61</v>
      </c>
      <c r="X18" t="s">
        <v>60</v>
      </c>
      <c r="Y18" t="s">
        <v>61</v>
      </c>
      <c r="Z18" t="s">
        <v>60</v>
      </c>
      <c r="AA18" t="s">
        <v>60</v>
      </c>
      <c r="AB18" t="s">
        <v>60</v>
      </c>
      <c r="AC18" t="s">
        <v>60</v>
      </c>
      <c r="AD18" t="s">
        <v>61</v>
      </c>
      <c r="AE18" t="s">
        <v>60</v>
      </c>
      <c r="AF18" t="s">
        <v>61</v>
      </c>
      <c r="AG18" t="s">
        <v>61</v>
      </c>
      <c r="AH18" t="s">
        <v>61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1</v>
      </c>
      <c r="AR18">
        <v>1</v>
      </c>
      <c r="AS18">
        <v>1</v>
      </c>
      <c r="AT18">
        <v>1</v>
      </c>
      <c r="AU18">
        <v>0</v>
      </c>
      <c r="AV18">
        <v>0.88888888899999996</v>
      </c>
      <c r="AW18">
        <v>0</v>
      </c>
      <c r="AX18">
        <v>0.61538461499999997</v>
      </c>
      <c r="AY18">
        <v>6</v>
      </c>
      <c r="AZ18">
        <v>0</v>
      </c>
      <c r="BA18">
        <v>0</v>
      </c>
      <c r="BB18">
        <v>1</v>
      </c>
      <c r="BC18" t="s">
        <v>64</v>
      </c>
    </row>
    <row r="19" spans="1:55" x14ac:dyDescent="0.2">
      <c r="A19">
        <v>27</v>
      </c>
      <c r="B19" t="s">
        <v>99</v>
      </c>
      <c r="C19" t="s">
        <v>54</v>
      </c>
      <c r="D19" s="1">
        <v>41301</v>
      </c>
      <c r="E19" s="1">
        <v>43133</v>
      </c>
      <c r="F19" s="1">
        <v>43136</v>
      </c>
      <c r="G19">
        <v>3</v>
      </c>
      <c r="H19">
        <v>5.0157426420000002</v>
      </c>
      <c r="I19" t="s">
        <v>95</v>
      </c>
      <c r="J19" t="s">
        <v>100</v>
      </c>
      <c r="K19">
        <v>0</v>
      </c>
      <c r="L19" t="s">
        <v>57</v>
      </c>
      <c r="M19">
        <v>6</v>
      </c>
      <c r="N19" t="s">
        <v>64</v>
      </c>
      <c r="O19">
        <v>4</v>
      </c>
      <c r="P19" t="s">
        <v>59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61</v>
      </c>
      <c r="X19" t="s">
        <v>61</v>
      </c>
      <c r="Y19" t="s">
        <v>61</v>
      </c>
      <c r="Z19" t="s">
        <v>61</v>
      </c>
      <c r="AA19" t="s">
        <v>61</v>
      </c>
      <c r="AB19" t="s">
        <v>61</v>
      </c>
      <c r="AC19" t="s">
        <v>60</v>
      </c>
      <c r="AD19" t="s">
        <v>60</v>
      </c>
      <c r="AE19" t="s">
        <v>61</v>
      </c>
      <c r="AF19" t="s">
        <v>61</v>
      </c>
      <c r="AG19" t="s">
        <v>61</v>
      </c>
      <c r="AH19" t="s">
        <v>61</v>
      </c>
      <c r="AI19">
        <v>0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0</v>
      </c>
      <c r="AQ19">
        <v>1</v>
      </c>
      <c r="AR19">
        <v>1</v>
      </c>
      <c r="AS19">
        <v>1</v>
      </c>
      <c r="AT19">
        <v>0</v>
      </c>
      <c r="AU19">
        <v>0</v>
      </c>
      <c r="AV19">
        <v>0.77777777800000003</v>
      </c>
      <c r="AW19">
        <v>0.66666666699999999</v>
      </c>
      <c r="AX19">
        <v>0.69230769199999997</v>
      </c>
      <c r="AY19">
        <v>10</v>
      </c>
      <c r="AZ19">
        <v>1</v>
      </c>
      <c r="BA19">
        <v>0</v>
      </c>
      <c r="BB19">
        <v>3</v>
      </c>
      <c r="BC19" t="s">
        <v>64</v>
      </c>
    </row>
    <row r="20" spans="1:55" x14ac:dyDescent="0.2">
      <c r="A20">
        <v>28</v>
      </c>
      <c r="B20" t="s">
        <v>101</v>
      </c>
      <c r="C20" t="s">
        <v>54</v>
      </c>
      <c r="D20" s="1">
        <v>41500</v>
      </c>
      <c r="E20" s="1">
        <v>43133</v>
      </c>
      <c r="F20" s="1">
        <v>43140</v>
      </c>
      <c r="G20">
        <v>7</v>
      </c>
      <c r="H20">
        <v>4.4709103350000001</v>
      </c>
      <c r="I20" t="s">
        <v>95</v>
      </c>
      <c r="J20" t="s">
        <v>102</v>
      </c>
      <c r="K20">
        <v>1</v>
      </c>
      <c r="L20" t="s">
        <v>74</v>
      </c>
      <c r="M20">
        <v>0</v>
      </c>
      <c r="N20" t="s">
        <v>58</v>
      </c>
      <c r="O20">
        <v>1</v>
      </c>
      <c r="P20" t="s">
        <v>59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 t="s">
        <v>60</v>
      </c>
      <c r="X20" t="s">
        <v>60</v>
      </c>
      <c r="Y20" t="s">
        <v>60</v>
      </c>
      <c r="Z20" t="s">
        <v>60</v>
      </c>
      <c r="AA20" t="s">
        <v>60</v>
      </c>
      <c r="AB20" t="s">
        <v>60</v>
      </c>
      <c r="AC20" t="s">
        <v>60</v>
      </c>
      <c r="AD20" t="s">
        <v>60</v>
      </c>
      <c r="AE20" t="s">
        <v>60</v>
      </c>
      <c r="AF20" t="s">
        <v>61</v>
      </c>
      <c r="AG20" t="s">
        <v>60</v>
      </c>
      <c r="AH20" t="s">
        <v>60</v>
      </c>
      <c r="AI20">
        <v>0</v>
      </c>
      <c r="AJ20">
        <v>0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0</v>
      </c>
      <c r="AQ20">
        <v>1</v>
      </c>
      <c r="AR20">
        <v>1</v>
      </c>
      <c r="AS20">
        <v>1</v>
      </c>
      <c r="AT20">
        <v>0</v>
      </c>
      <c r="AU20">
        <v>1</v>
      </c>
      <c r="AV20">
        <v>0.77777777800000003</v>
      </c>
      <c r="AW20">
        <v>0.33333333300000001</v>
      </c>
      <c r="AX20">
        <v>0.69230769199999997</v>
      </c>
      <c r="AY20">
        <v>1</v>
      </c>
      <c r="AZ20">
        <v>1</v>
      </c>
      <c r="BA20">
        <v>0</v>
      </c>
      <c r="BB20">
        <v>0</v>
      </c>
      <c r="BC20" t="s">
        <v>58</v>
      </c>
    </row>
    <row r="21" spans="1:55" x14ac:dyDescent="0.2">
      <c r="A21">
        <v>29</v>
      </c>
      <c r="B21" t="s">
        <v>103</v>
      </c>
      <c r="C21" t="s">
        <v>67</v>
      </c>
      <c r="D21" s="1">
        <v>41766</v>
      </c>
      <c r="E21" s="1">
        <v>43139</v>
      </c>
      <c r="F21" s="1">
        <v>43143</v>
      </c>
      <c r="G21">
        <v>4</v>
      </c>
      <c r="H21">
        <v>3.759069131</v>
      </c>
      <c r="I21" t="s">
        <v>95</v>
      </c>
      <c r="J21" t="s">
        <v>104</v>
      </c>
      <c r="K21">
        <v>2</v>
      </c>
      <c r="L21" t="s">
        <v>57</v>
      </c>
      <c r="M21">
        <v>5</v>
      </c>
      <c r="N21" t="s">
        <v>58</v>
      </c>
      <c r="O21">
        <v>3</v>
      </c>
      <c r="P21" t="s">
        <v>65</v>
      </c>
      <c r="Q21">
        <v>0</v>
      </c>
      <c r="R21">
        <v>1</v>
      </c>
      <c r="S21">
        <v>0</v>
      </c>
      <c r="T21">
        <v>0</v>
      </c>
      <c r="U21">
        <v>0</v>
      </c>
      <c r="V21">
        <v>1</v>
      </c>
      <c r="W21" t="s">
        <v>60</v>
      </c>
      <c r="X21" t="s">
        <v>61</v>
      </c>
      <c r="Y21" t="s">
        <v>61</v>
      </c>
      <c r="Z21" t="s">
        <v>61</v>
      </c>
      <c r="AA21" t="s">
        <v>61</v>
      </c>
      <c r="AB21" t="s">
        <v>61</v>
      </c>
      <c r="AC21" t="s">
        <v>60</v>
      </c>
      <c r="AD21" t="s">
        <v>60</v>
      </c>
      <c r="AE21" t="s">
        <v>60</v>
      </c>
      <c r="AF21" t="s">
        <v>61</v>
      </c>
      <c r="AG21" t="s">
        <v>61</v>
      </c>
      <c r="AH21" t="s">
        <v>61</v>
      </c>
      <c r="AI21">
        <v>0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0.66666666699999999</v>
      </c>
      <c r="AX21">
        <v>0.92307692299999999</v>
      </c>
      <c r="AY21">
        <v>8</v>
      </c>
      <c r="AZ21">
        <v>1</v>
      </c>
      <c r="BA21">
        <v>0</v>
      </c>
      <c r="BB21">
        <v>2</v>
      </c>
      <c r="BC21" t="s">
        <v>58</v>
      </c>
    </row>
    <row r="22" spans="1:55" x14ac:dyDescent="0.2">
      <c r="A22">
        <v>30</v>
      </c>
      <c r="B22" t="s">
        <v>105</v>
      </c>
      <c r="C22" t="s">
        <v>54</v>
      </c>
      <c r="D22" s="1">
        <v>41439</v>
      </c>
      <c r="E22" s="1">
        <v>43139</v>
      </c>
      <c r="F22" s="1">
        <v>43143</v>
      </c>
      <c r="G22">
        <v>4</v>
      </c>
      <c r="H22">
        <v>4.6543463379999999</v>
      </c>
      <c r="I22" t="s">
        <v>95</v>
      </c>
      <c r="J22" t="s">
        <v>106</v>
      </c>
      <c r="K22">
        <v>0</v>
      </c>
      <c r="L22" t="s">
        <v>74</v>
      </c>
      <c r="M22">
        <v>1</v>
      </c>
      <c r="N22" t="s">
        <v>64</v>
      </c>
      <c r="O22">
        <v>0</v>
      </c>
      <c r="P22" t="s">
        <v>59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61</v>
      </c>
      <c r="X22" t="s">
        <v>60</v>
      </c>
      <c r="Y22" t="s">
        <v>60</v>
      </c>
      <c r="Z22" t="s">
        <v>60</v>
      </c>
      <c r="AA22" t="s">
        <v>60</v>
      </c>
      <c r="AB22" t="s">
        <v>60</v>
      </c>
      <c r="AC22" t="s">
        <v>60</v>
      </c>
      <c r="AD22" t="s">
        <v>60</v>
      </c>
      <c r="AE22" t="s">
        <v>60</v>
      </c>
      <c r="AF22" t="s">
        <v>60</v>
      </c>
      <c r="AG22" t="s">
        <v>60</v>
      </c>
      <c r="AH22" t="s">
        <v>60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0</v>
      </c>
      <c r="AT22">
        <v>1</v>
      </c>
      <c r="AU22">
        <v>1</v>
      </c>
      <c r="AV22">
        <v>0.88888888899999996</v>
      </c>
      <c r="AW22">
        <v>1</v>
      </c>
      <c r="AX22">
        <v>0.92307692299999999</v>
      </c>
      <c r="AY22">
        <v>1</v>
      </c>
      <c r="AZ22">
        <v>1</v>
      </c>
      <c r="BA22">
        <v>0</v>
      </c>
      <c r="BB22">
        <v>1</v>
      </c>
      <c r="BC22" t="s">
        <v>64</v>
      </c>
    </row>
    <row r="23" spans="1:55" x14ac:dyDescent="0.2">
      <c r="A23">
        <v>31</v>
      </c>
      <c r="B23" t="s">
        <v>107</v>
      </c>
      <c r="C23" t="s">
        <v>54</v>
      </c>
      <c r="D23" s="1">
        <v>41538</v>
      </c>
      <c r="E23" s="1">
        <v>43139</v>
      </c>
      <c r="F23" s="1">
        <v>43143</v>
      </c>
      <c r="G23">
        <v>4</v>
      </c>
      <c r="H23">
        <v>4.3832991100000003</v>
      </c>
      <c r="I23" t="s">
        <v>95</v>
      </c>
      <c r="J23" t="s">
        <v>108</v>
      </c>
      <c r="K23">
        <v>1</v>
      </c>
      <c r="L23" t="s">
        <v>57</v>
      </c>
      <c r="M23">
        <v>0</v>
      </c>
      <c r="N23" t="s">
        <v>64</v>
      </c>
      <c r="O23">
        <v>0</v>
      </c>
      <c r="P23" t="s">
        <v>65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60</v>
      </c>
      <c r="X23" t="s">
        <v>60</v>
      </c>
      <c r="Y23" t="s">
        <v>60</v>
      </c>
      <c r="Z23" t="s">
        <v>60</v>
      </c>
      <c r="AA23" t="s">
        <v>60</v>
      </c>
      <c r="AB23" t="s">
        <v>60</v>
      </c>
      <c r="AC23" t="s">
        <v>60</v>
      </c>
      <c r="AD23" t="s">
        <v>60</v>
      </c>
      <c r="AE23" t="s">
        <v>60</v>
      </c>
      <c r="AF23" t="s">
        <v>60</v>
      </c>
      <c r="AG23" t="s">
        <v>60</v>
      </c>
      <c r="AH23" t="s">
        <v>60</v>
      </c>
      <c r="AI23">
        <v>0</v>
      </c>
      <c r="AJ23">
        <v>0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1</v>
      </c>
      <c r="AU23">
        <v>1</v>
      </c>
      <c r="AV23">
        <v>0.88888888899999996</v>
      </c>
      <c r="AW23">
        <v>0.33333333300000001</v>
      </c>
      <c r="AX23">
        <v>0.76923076899999998</v>
      </c>
      <c r="AY23">
        <v>0</v>
      </c>
      <c r="AZ23">
        <v>1</v>
      </c>
      <c r="BA23">
        <v>0</v>
      </c>
      <c r="BB23">
        <v>0</v>
      </c>
      <c r="BC23" t="s">
        <v>64</v>
      </c>
    </row>
    <row r="24" spans="1:55" x14ac:dyDescent="0.2">
      <c r="A24">
        <v>32</v>
      </c>
      <c r="B24" t="s">
        <v>109</v>
      </c>
      <c r="C24" t="s">
        <v>54</v>
      </c>
      <c r="D24" s="1">
        <v>41450</v>
      </c>
      <c r="E24" s="1">
        <v>43139</v>
      </c>
      <c r="F24" s="1">
        <v>43143</v>
      </c>
      <c r="G24">
        <v>4</v>
      </c>
      <c r="H24">
        <v>4.6242299789999999</v>
      </c>
      <c r="I24" t="s">
        <v>95</v>
      </c>
      <c r="J24" t="s">
        <v>56</v>
      </c>
      <c r="K24">
        <v>2</v>
      </c>
      <c r="L24" t="s">
        <v>57</v>
      </c>
      <c r="M24">
        <v>1</v>
      </c>
      <c r="N24" t="s">
        <v>58</v>
      </c>
      <c r="O24">
        <v>5</v>
      </c>
      <c r="P24" t="s">
        <v>59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 t="s">
        <v>60</v>
      </c>
      <c r="X24" t="s">
        <v>60</v>
      </c>
      <c r="Y24" t="s">
        <v>60</v>
      </c>
      <c r="Z24" t="s">
        <v>60</v>
      </c>
      <c r="AA24" t="s">
        <v>60</v>
      </c>
      <c r="AB24" t="s">
        <v>61</v>
      </c>
      <c r="AC24" t="s">
        <v>61</v>
      </c>
      <c r="AD24" t="s">
        <v>61</v>
      </c>
      <c r="AE24" t="s">
        <v>61</v>
      </c>
      <c r="AF24" t="s">
        <v>61</v>
      </c>
      <c r="AG24" t="s">
        <v>61</v>
      </c>
      <c r="AH24" t="s">
        <v>60</v>
      </c>
      <c r="AI24">
        <v>0</v>
      </c>
      <c r="AJ24">
        <v>0</v>
      </c>
      <c r="AK24">
        <v>0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0</v>
      </c>
      <c r="AX24">
        <v>0.76923076899999998</v>
      </c>
      <c r="AY24">
        <v>6</v>
      </c>
      <c r="AZ24">
        <v>0</v>
      </c>
      <c r="BA24">
        <v>0</v>
      </c>
      <c r="BB24">
        <v>0</v>
      </c>
      <c r="BC24" t="s">
        <v>58</v>
      </c>
    </row>
    <row r="25" spans="1:55" x14ac:dyDescent="0.2">
      <c r="A25">
        <v>33</v>
      </c>
      <c r="B25" t="s">
        <v>110</v>
      </c>
      <c r="C25" t="s">
        <v>67</v>
      </c>
      <c r="D25" s="1">
        <v>41612</v>
      </c>
      <c r="E25" s="1">
        <v>43147</v>
      </c>
      <c r="F25" s="1">
        <v>43153</v>
      </c>
      <c r="G25">
        <v>6</v>
      </c>
      <c r="H25">
        <v>4.2</v>
      </c>
      <c r="I25" t="s">
        <v>95</v>
      </c>
      <c r="J25" t="s">
        <v>63</v>
      </c>
      <c r="K25">
        <v>2</v>
      </c>
      <c r="L25" t="s">
        <v>74</v>
      </c>
      <c r="M25">
        <v>3</v>
      </c>
      <c r="N25" t="s">
        <v>64</v>
      </c>
      <c r="O25">
        <v>6</v>
      </c>
      <c r="P25" t="s">
        <v>59</v>
      </c>
      <c r="Q25">
        <v>0</v>
      </c>
      <c r="R25">
        <v>0</v>
      </c>
      <c r="S25">
        <v>1</v>
      </c>
      <c r="T25">
        <v>0</v>
      </c>
      <c r="U25">
        <v>1</v>
      </c>
      <c r="V25">
        <v>0</v>
      </c>
      <c r="W25" t="s">
        <v>61</v>
      </c>
      <c r="X25" t="s">
        <v>60</v>
      </c>
      <c r="Y25" t="s">
        <v>60</v>
      </c>
      <c r="Z25" t="s">
        <v>60</v>
      </c>
      <c r="AA25" t="s">
        <v>61</v>
      </c>
      <c r="AB25" t="s">
        <v>61</v>
      </c>
      <c r="AC25" t="s">
        <v>61</v>
      </c>
      <c r="AD25" t="s">
        <v>61</v>
      </c>
      <c r="AE25" t="s">
        <v>61</v>
      </c>
      <c r="AF25" t="s">
        <v>61</v>
      </c>
      <c r="AG25" t="s">
        <v>61</v>
      </c>
      <c r="AH25" t="s">
        <v>61</v>
      </c>
      <c r="AI25">
        <v>1</v>
      </c>
      <c r="AJ25">
        <v>0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0.66666666699999999</v>
      </c>
      <c r="AX25">
        <v>0.92307692299999999</v>
      </c>
      <c r="AY25">
        <v>9</v>
      </c>
      <c r="AZ25">
        <v>1</v>
      </c>
      <c r="BA25">
        <v>0</v>
      </c>
      <c r="BB25">
        <v>2</v>
      </c>
      <c r="BC25" t="s">
        <v>64</v>
      </c>
    </row>
    <row r="26" spans="1:55" x14ac:dyDescent="0.2">
      <c r="A26">
        <v>35</v>
      </c>
      <c r="B26" t="s">
        <v>111</v>
      </c>
      <c r="C26" t="s">
        <v>112</v>
      </c>
      <c r="D26" s="1">
        <v>41708</v>
      </c>
      <c r="E26" s="1">
        <v>43147</v>
      </c>
      <c r="F26" s="1">
        <v>43153</v>
      </c>
      <c r="G26">
        <v>6</v>
      </c>
      <c r="H26">
        <v>3.94</v>
      </c>
      <c r="I26" t="s">
        <v>95</v>
      </c>
      <c r="J26" t="s">
        <v>73</v>
      </c>
      <c r="K26">
        <v>4</v>
      </c>
      <c r="L26" t="s">
        <v>57</v>
      </c>
      <c r="M26">
        <v>6</v>
      </c>
      <c r="N26" t="s">
        <v>58</v>
      </c>
      <c r="O26">
        <v>5</v>
      </c>
      <c r="P26" t="s">
        <v>65</v>
      </c>
      <c r="Q26">
        <v>1</v>
      </c>
      <c r="R26">
        <v>1</v>
      </c>
      <c r="S26">
        <v>1</v>
      </c>
      <c r="T26">
        <v>0</v>
      </c>
      <c r="U26">
        <v>0</v>
      </c>
      <c r="V26">
        <v>1</v>
      </c>
      <c r="W26" t="s">
        <v>61</v>
      </c>
      <c r="X26" t="s">
        <v>61</v>
      </c>
      <c r="Y26" t="s">
        <v>61</v>
      </c>
      <c r="Z26" t="s">
        <v>61</v>
      </c>
      <c r="AA26" t="s">
        <v>61</v>
      </c>
      <c r="AB26" t="s">
        <v>61</v>
      </c>
      <c r="AC26" t="s">
        <v>61</v>
      </c>
      <c r="AD26" t="s">
        <v>61</v>
      </c>
      <c r="AE26" t="s">
        <v>61</v>
      </c>
      <c r="AF26" t="s">
        <v>61</v>
      </c>
      <c r="AG26" t="s">
        <v>61</v>
      </c>
      <c r="AH26" t="s">
        <v>60</v>
      </c>
      <c r="AI26">
        <v>0</v>
      </c>
      <c r="AJ26">
        <v>1</v>
      </c>
      <c r="AK26">
        <v>1</v>
      </c>
      <c r="AL26">
        <v>1</v>
      </c>
      <c r="AM26">
        <v>0</v>
      </c>
      <c r="AN26">
        <v>0</v>
      </c>
      <c r="AO26">
        <v>1</v>
      </c>
      <c r="AP26">
        <v>1</v>
      </c>
      <c r="AQ26">
        <v>0</v>
      </c>
      <c r="AR26">
        <v>1</v>
      </c>
      <c r="AS26">
        <v>0</v>
      </c>
      <c r="AT26">
        <v>0</v>
      </c>
      <c r="AU26">
        <v>1</v>
      </c>
      <c r="AV26">
        <v>0.44444444399999999</v>
      </c>
      <c r="AW26">
        <v>0.66666666699999999</v>
      </c>
      <c r="AX26">
        <v>0.53846153799999996</v>
      </c>
      <c r="AY26">
        <v>11</v>
      </c>
      <c r="AZ26">
        <v>1</v>
      </c>
      <c r="BA26">
        <v>0</v>
      </c>
      <c r="BB26">
        <v>3</v>
      </c>
      <c r="BC26" t="s">
        <v>58</v>
      </c>
    </row>
    <row r="27" spans="1:55" x14ac:dyDescent="0.2">
      <c r="A27">
        <v>36</v>
      </c>
      <c r="B27" t="s">
        <v>113</v>
      </c>
      <c r="C27" t="s">
        <v>67</v>
      </c>
      <c r="D27" s="1">
        <v>41296</v>
      </c>
      <c r="E27" s="1">
        <v>43154</v>
      </c>
      <c r="F27" s="1">
        <v>43157</v>
      </c>
      <c r="G27">
        <v>3</v>
      </c>
      <c r="H27">
        <v>5.09</v>
      </c>
      <c r="I27" t="s">
        <v>95</v>
      </c>
      <c r="J27" t="s">
        <v>114</v>
      </c>
      <c r="K27">
        <v>2</v>
      </c>
      <c r="L27" t="s">
        <v>74</v>
      </c>
      <c r="M27">
        <v>5</v>
      </c>
      <c r="N27" t="s">
        <v>64</v>
      </c>
      <c r="O27">
        <v>6</v>
      </c>
      <c r="P27" t="s">
        <v>59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 t="s">
        <v>61</v>
      </c>
      <c r="X27" t="s">
        <v>61</v>
      </c>
      <c r="Y27" t="s">
        <v>61</v>
      </c>
      <c r="Z27" t="s">
        <v>61</v>
      </c>
      <c r="AA27" t="s">
        <v>60</v>
      </c>
      <c r="AB27" t="s">
        <v>61</v>
      </c>
      <c r="AC27" t="s">
        <v>61</v>
      </c>
      <c r="AD27" t="s">
        <v>61</v>
      </c>
      <c r="AE27" t="s">
        <v>61</v>
      </c>
      <c r="AF27" t="s">
        <v>61</v>
      </c>
      <c r="AG27" t="s">
        <v>61</v>
      </c>
      <c r="AH27" t="s">
        <v>61</v>
      </c>
      <c r="AI27">
        <v>0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1</v>
      </c>
      <c r="AS27">
        <v>1</v>
      </c>
      <c r="AT27">
        <v>0</v>
      </c>
      <c r="AU27">
        <v>1</v>
      </c>
      <c r="AV27">
        <v>0.77777777800000003</v>
      </c>
      <c r="AW27">
        <v>0.66666666699999999</v>
      </c>
      <c r="AX27">
        <v>0.76923076899999998</v>
      </c>
      <c r="AY27">
        <v>11</v>
      </c>
      <c r="AZ27">
        <v>1</v>
      </c>
      <c r="BA27">
        <v>0</v>
      </c>
      <c r="BB27">
        <v>2</v>
      </c>
      <c r="BC27" t="s">
        <v>64</v>
      </c>
    </row>
    <row r="28" spans="1:55" x14ac:dyDescent="0.2">
      <c r="A28">
        <v>37</v>
      </c>
      <c r="B28" t="s">
        <v>115</v>
      </c>
      <c r="C28" t="s">
        <v>67</v>
      </c>
      <c r="D28" s="1">
        <v>41278</v>
      </c>
      <c r="E28" s="1">
        <v>43154</v>
      </c>
      <c r="F28" s="1">
        <v>43157</v>
      </c>
      <c r="G28">
        <v>3</v>
      </c>
      <c r="H28">
        <v>5.14</v>
      </c>
      <c r="I28" t="s">
        <v>95</v>
      </c>
      <c r="J28" t="s">
        <v>116</v>
      </c>
      <c r="K28">
        <v>1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 t="s">
        <v>60</v>
      </c>
      <c r="X28" t="s">
        <v>60</v>
      </c>
      <c r="Y28" t="s">
        <v>60</v>
      </c>
      <c r="Z28" t="s">
        <v>60</v>
      </c>
      <c r="AA28" t="s">
        <v>60</v>
      </c>
      <c r="AB28" t="s">
        <v>61</v>
      </c>
      <c r="AC28" t="s">
        <v>60</v>
      </c>
      <c r="AD28" t="s">
        <v>60</v>
      </c>
      <c r="AE28" t="s">
        <v>60</v>
      </c>
      <c r="AF28" t="s">
        <v>60</v>
      </c>
      <c r="AG28" t="s">
        <v>60</v>
      </c>
      <c r="AH28" t="s">
        <v>60</v>
      </c>
      <c r="AI28">
        <v>1</v>
      </c>
      <c r="AJ28">
        <v>0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0</v>
      </c>
      <c r="AS28">
        <v>1</v>
      </c>
      <c r="AT28">
        <v>0</v>
      </c>
      <c r="AU28">
        <v>0</v>
      </c>
      <c r="AV28">
        <v>0.77777777800000003</v>
      </c>
      <c r="AW28">
        <v>0.66666666699999999</v>
      </c>
      <c r="AX28">
        <v>0.69230769199999997</v>
      </c>
      <c r="AY28">
        <v>1</v>
      </c>
      <c r="AZ28">
        <v>1</v>
      </c>
      <c r="BA28">
        <v>0</v>
      </c>
      <c r="BB28">
        <v>0</v>
      </c>
    </row>
    <row r="29" spans="1:55" x14ac:dyDescent="0.2">
      <c r="A29">
        <v>38</v>
      </c>
      <c r="B29" t="s">
        <v>117</v>
      </c>
      <c r="C29" t="s">
        <v>67</v>
      </c>
      <c r="D29" s="1">
        <v>41251</v>
      </c>
      <c r="E29" s="1">
        <v>43154</v>
      </c>
      <c r="F29" s="1">
        <v>43157</v>
      </c>
      <c r="G29">
        <v>3</v>
      </c>
      <c r="H29">
        <v>5.21</v>
      </c>
      <c r="I29" t="s">
        <v>95</v>
      </c>
      <c r="J29" t="s">
        <v>56</v>
      </c>
      <c r="K29">
        <v>0</v>
      </c>
      <c r="L29" t="s">
        <v>57</v>
      </c>
      <c r="M29">
        <v>2</v>
      </c>
      <c r="N29" t="s">
        <v>64</v>
      </c>
      <c r="O29">
        <v>3</v>
      </c>
      <c r="P29" t="s">
        <v>65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60</v>
      </c>
      <c r="X29" t="s">
        <v>60</v>
      </c>
      <c r="Y29" t="s">
        <v>61</v>
      </c>
      <c r="Z29" t="s">
        <v>61</v>
      </c>
      <c r="AA29" t="s">
        <v>60</v>
      </c>
      <c r="AB29" t="s">
        <v>60</v>
      </c>
      <c r="AC29" t="s">
        <v>60</v>
      </c>
      <c r="AD29" t="s">
        <v>60</v>
      </c>
      <c r="AE29" t="s">
        <v>61</v>
      </c>
      <c r="AF29" t="s">
        <v>61</v>
      </c>
      <c r="AG29" t="s">
        <v>60</v>
      </c>
      <c r="AH29" t="s">
        <v>61</v>
      </c>
      <c r="AI29">
        <v>0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0.66666666699999999</v>
      </c>
      <c r="AX29">
        <v>0.92307692299999999</v>
      </c>
      <c r="AY29">
        <v>5</v>
      </c>
      <c r="AZ29">
        <v>1</v>
      </c>
      <c r="BA29">
        <v>0</v>
      </c>
      <c r="BB29">
        <v>1</v>
      </c>
      <c r="BC29" t="s">
        <v>64</v>
      </c>
    </row>
    <row r="30" spans="1:55" x14ac:dyDescent="0.2">
      <c r="A30">
        <v>39</v>
      </c>
      <c r="B30" t="s">
        <v>118</v>
      </c>
      <c r="C30" t="s">
        <v>67</v>
      </c>
      <c r="D30" s="1">
        <v>41240</v>
      </c>
      <c r="E30" s="1">
        <v>43154</v>
      </c>
      <c r="F30" s="1">
        <v>43157</v>
      </c>
      <c r="G30">
        <v>3</v>
      </c>
      <c r="H30">
        <v>5.24</v>
      </c>
      <c r="I30" t="s">
        <v>95</v>
      </c>
      <c r="J30" t="s">
        <v>80</v>
      </c>
      <c r="K30">
        <v>0</v>
      </c>
      <c r="L30" t="s">
        <v>57</v>
      </c>
      <c r="M30">
        <v>0</v>
      </c>
      <c r="N30" t="s">
        <v>64</v>
      </c>
      <c r="O30">
        <v>0</v>
      </c>
      <c r="P30" t="s">
        <v>59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60</v>
      </c>
      <c r="X30" t="s">
        <v>60</v>
      </c>
      <c r="Y30" t="s">
        <v>60</v>
      </c>
      <c r="Z30" t="s">
        <v>60</v>
      </c>
      <c r="AA30" t="s">
        <v>60</v>
      </c>
      <c r="AB30" t="s">
        <v>60</v>
      </c>
      <c r="AC30" t="s">
        <v>60</v>
      </c>
      <c r="AD30" t="s">
        <v>60</v>
      </c>
      <c r="AE30" t="s">
        <v>60</v>
      </c>
      <c r="AF30" t="s">
        <v>60</v>
      </c>
      <c r="AG30" t="s">
        <v>60</v>
      </c>
      <c r="AH30" t="s">
        <v>60</v>
      </c>
      <c r="AI30">
        <v>0</v>
      </c>
      <c r="AJ30">
        <v>0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0.33333333300000001</v>
      </c>
      <c r="AX30">
        <v>0.84615384599999999</v>
      </c>
      <c r="AY30">
        <v>0</v>
      </c>
      <c r="AZ30">
        <v>1</v>
      </c>
      <c r="BA30">
        <v>0</v>
      </c>
      <c r="BB30">
        <v>0</v>
      </c>
      <c r="BC30" t="s">
        <v>64</v>
      </c>
    </row>
    <row r="31" spans="1:55" x14ac:dyDescent="0.2">
      <c r="A31">
        <v>40</v>
      </c>
      <c r="B31" t="s">
        <v>119</v>
      </c>
      <c r="C31" t="s">
        <v>67</v>
      </c>
      <c r="D31" s="1">
        <v>41204</v>
      </c>
      <c r="E31" s="1">
        <v>43154</v>
      </c>
      <c r="F31" s="1">
        <v>43157</v>
      </c>
      <c r="G31">
        <v>3</v>
      </c>
      <c r="H31">
        <v>5.34</v>
      </c>
      <c r="I31" t="s">
        <v>95</v>
      </c>
      <c r="J31" t="s">
        <v>120</v>
      </c>
      <c r="K31">
        <v>0</v>
      </c>
      <c r="L31" t="s">
        <v>57</v>
      </c>
      <c r="M31">
        <v>4</v>
      </c>
      <c r="N31" t="s">
        <v>64</v>
      </c>
      <c r="O31">
        <v>3</v>
      </c>
      <c r="P31" t="s">
        <v>59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61</v>
      </c>
      <c r="X31" t="s">
        <v>61</v>
      </c>
      <c r="Y31" t="s">
        <v>61</v>
      </c>
      <c r="Z31" t="s">
        <v>61</v>
      </c>
      <c r="AA31" t="s">
        <v>60</v>
      </c>
      <c r="AB31" t="s">
        <v>60</v>
      </c>
      <c r="AC31" t="s">
        <v>61</v>
      </c>
      <c r="AD31" t="s">
        <v>60</v>
      </c>
      <c r="AE31" t="s">
        <v>60</v>
      </c>
      <c r="AF31" t="s">
        <v>61</v>
      </c>
      <c r="AG31" t="s">
        <v>60</v>
      </c>
      <c r="AH31" t="s">
        <v>61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7</v>
      </c>
      <c r="AZ31">
        <v>1</v>
      </c>
      <c r="BA31">
        <v>0</v>
      </c>
      <c r="BB31">
        <v>2</v>
      </c>
      <c r="BC31" t="s">
        <v>64</v>
      </c>
    </row>
    <row r="32" spans="1:55" x14ac:dyDescent="0.2">
      <c r="A32">
        <v>41</v>
      </c>
      <c r="B32" t="s">
        <v>121</v>
      </c>
      <c r="C32" t="s">
        <v>67</v>
      </c>
      <c r="D32" s="1">
        <v>41174</v>
      </c>
      <c r="E32" s="1">
        <v>43160</v>
      </c>
      <c r="F32" s="1">
        <v>43164</v>
      </c>
      <c r="G32">
        <v>4</v>
      </c>
      <c r="H32">
        <v>5.44</v>
      </c>
      <c r="I32" t="s">
        <v>72</v>
      </c>
      <c r="J32" t="s">
        <v>89</v>
      </c>
      <c r="K32">
        <v>1</v>
      </c>
      <c r="L32" t="s">
        <v>57</v>
      </c>
      <c r="M32">
        <v>6</v>
      </c>
      <c r="N32" t="s">
        <v>64</v>
      </c>
      <c r="O32">
        <v>0</v>
      </c>
      <c r="P32" t="s">
        <v>65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 t="s">
        <v>61</v>
      </c>
      <c r="X32" t="s">
        <v>61</v>
      </c>
      <c r="Y32" t="s">
        <v>61</v>
      </c>
      <c r="Z32" t="s">
        <v>61</v>
      </c>
      <c r="AA32" t="s">
        <v>61</v>
      </c>
      <c r="AB32" t="s">
        <v>61</v>
      </c>
      <c r="AC32" t="s">
        <v>60</v>
      </c>
      <c r="AD32" t="s">
        <v>60</v>
      </c>
      <c r="AE32" t="s">
        <v>60</v>
      </c>
      <c r="AF32" t="s">
        <v>60</v>
      </c>
      <c r="AG32" t="s">
        <v>60</v>
      </c>
      <c r="AH32" t="s">
        <v>60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0</v>
      </c>
      <c r="AT32">
        <v>1</v>
      </c>
      <c r="AU32">
        <v>1</v>
      </c>
      <c r="AV32">
        <v>0.88888888899999996</v>
      </c>
      <c r="AW32">
        <v>1</v>
      </c>
      <c r="AX32">
        <v>0.92307692299999999</v>
      </c>
      <c r="AY32">
        <v>6</v>
      </c>
      <c r="AZ32">
        <v>1</v>
      </c>
      <c r="BA32">
        <v>0</v>
      </c>
      <c r="BB32">
        <v>3</v>
      </c>
      <c r="BC32" t="s">
        <v>64</v>
      </c>
    </row>
    <row r="33" spans="1:55" x14ac:dyDescent="0.2">
      <c r="A33">
        <v>42</v>
      </c>
      <c r="B33" t="s">
        <v>122</v>
      </c>
      <c r="C33" t="s">
        <v>67</v>
      </c>
      <c r="D33" s="1">
        <v>40955</v>
      </c>
      <c r="E33" s="1">
        <v>43160</v>
      </c>
      <c r="F33" s="1">
        <v>43164</v>
      </c>
      <c r="G33">
        <v>4</v>
      </c>
      <c r="H33">
        <v>6.04</v>
      </c>
      <c r="I33" t="s">
        <v>72</v>
      </c>
      <c r="J33" t="s">
        <v>123</v>
      </c>
      <c r="K33">
        <v>3</v>
      </c>
      <c r="L33" t="s">
        <v>74</v>
      </c>
      <c r="M33">
        <v>6</v>
      </c>
      <c r="N33" t="s">
        <v>64</v>
      </c>
      <c r="O33">
        <v>3</v>
      </c>
      <c r="P33" t="s">
        <v>65</v>
      </c>
      <c r="Q33">
        <v>0</v>
      </c>
      <c r="R33">
        <v>1</v>
      </c>
      <c r="S33">
        <v>0</v>
      </c>
      <c r="T33">
        <v>1</v>
      </c>
      <c r="U33">
        <v>1</v>
      </c>
      <c r="V33">
        <v>0</v>
      </c>
      <c r="W33" t="s">
        <v>61</v>
      </c>
      <c r="X33" t="s">
        <v>61</v>
      </c>
      <c r="Y33" t="s">
        <v>61</v>
      </c>
      <c r="Z33" t="s">
        <v>61</v>
      </c>
      <c r="AA33" t="s">
        <v>61</v>
      </c>
      <c r="AB33" t="s">
        <v>61</v>
      </c>
      <c r="AC33" t="s">
        <v>61</v>
      </c>
      <c r="AD33" t="s">
        <v>60</v>
      </c>
      <c r="AE33" t="s">
        <v>61</v>
      </c>
      <c r="AF33" t="s">
        <v>61</v>
      </c>
      <c r="AG33" t="s">
        <v>60</v>
      </c>
      <c r="AH33" t="s">
        <v>60</v>
      </c>
      <c r="AI33">
        <v>1</v>
      </c>
      <c r="AJ33">
        <v>0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0.66666666699999999</v>
      </c>
      <c r="AX33">
        <v>0.92307692299999999</v>
      </c>
      <c r="AY33">
        <v>9</v>
      </c>
      <c r="AZ33">
        <v>1</v>
      </c>
      <c r="BA33">
        <v>0</v>
      </c>
      <c r="BB33">
        <v>3</v>
      </c>
      <c r="BC33" t="s">
        <v>64</v>
      </c>
    </row>
    <row r="34" spans="1:55" x14ac:dyDescent="0.2">
      <c r="A34">
        <v>43</v>
      </c>
      <c r="B34" t="s">
        <v>124</v>
      </c>
      <c r="C34" t="s">
        <v>54</v>
      </c>
      <c r="D34" s="1">
        <v>41162</v>
      </c>
      <c r="E34" s="1">
        <v>43160</v>
      </c>
      <c r="F34" s="1">
        <v>43164</v>
      </c>
      <c r="G34">
        <v>4</v>
      </c>
      <c r="H34">
        <v>5.47</v>
      </c>
      <c r="I34" t="s">
        <v>72</v>
      </c>
      <c r="J34" t="s">
        <v>91</v>
      </c>
      <c r="K34">
        <v>0</v>
      </c>
      <c r="L34" t="s">
        <v>57</v>
      </c>
      <c r="M34">
        <v>5</v>
      </c>
      <c r="N34" t="s">
        <v>64</v>
      </c>
      <c r="O34">
        <v>4</v>
      </c>
      <c r="P34" t="s">
        <v>59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61</v>
      </c>
      <c r="X34" t="s">
        <v>61</v>
      </c>
      <c r="Y34" t="s">
        <v>61</v>
      </c>
      <c r="Z34" t="s">
        <v>61</v>
      </c>
      <c r="AA34" t="s">
        <v>61</v>
      </c>
      <c r="AB34" t="s">
        <v>60</v>
      </c>
      <c r="AC34" t="s">
        <v>60</v>
      </c>
      <c r="AD34" t="s">
        <v>61</v>
      </c>
      <c r="AE34" t="s">
        <v>60</v>
      </c>
      <c r="AF34" t="s">
        <v>61</v>
      </c>
      <c r="AG34" t="s">
        <v>61</v>
      </c>
      <c r="AH34" t="s">
        <v>61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0</v>
      </c>
      <c r="AT34">
        <v>1</v>
      </c>
      <c r="AU34">
        <v>1</v>
      </c>
      <c r="AV34">
        <v>0.88888888899999996</v>
      </c>
      <c r="AW34">
        <v>1</v>
      </c>
      <c r="AX34">
        <v>0.92307692299999999</v>
      </c>
      <c r="AY34">
        <v>9</v>
      </c>
      <c r="AZ34">
        <v>1</v>
      </c>
      <c r="BA34">
        <v>0</v>
      </c>
      <c r="BB34">
        <v>3</v>
      </c>
      <c r="BC34" t="s">
        <v>64</v>
      </c>
    </row>
    <row r="35" spans="1:55" x14ac:dyDescent="0.2">
      <c r="A35">
        <v>44</v>
      </c>
      <c r="B35" t="s">
        <v>125</v>
      </c>
      <c r="C35" t="s">
        <v>54</v>
      </c>
      <c r="D35" s="1">
        <v>41054</v>
      </c>
      <c r="E35" s="1">
        <v>43160</v>
      </c>
      <c r="F35" s="1">
        <v>43164</v>
      </c>
      <c r="G35">
        <v>4</v>
      </c>
      <c r="H35">
        <v>5.77</v>
      </c>
      <c r="I35" t="s">
        <v>72</v>
      </c>
      <c r="J35" t="s">
        <v>85</v>
      </c>
      <c r="K35">
        <v>6</v>
      </c>
      <c r="L35" t="s">
        <v>74</v>
      </c>
      <c r="M35">
        <v>5</v>
      </c>
      <c r="N35" t="s">
        <v>58</v>
      </c>
      <c r="O35">
        <v>2</v>
      </c>
      <c r="P35" t="s">
        <v>65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 t="s">
        <v>61</v>
      </c>
      <c r="X35" t="s">
        <v>61</v>
      </c>
      <c r="Y35" t="s">
        <v>60</v>
      </c>
      <c r="Z35" t="s">
        <v>61</v>
      </c>
      <c r="AA35" t="s">
        <v>61</v>
      </c>
      <c r="AB35" t="s">
        <v>61</v>
      </c>
      <c r="AC35" t="s">
        <v>60</v>
      </c>
      <c r="AD35" t="s">
        <v>60</v>
      </c>
      <c r="AE35" t="s">
        <v>61</v>
      </c>
      <c r="AF35" t="s">
        <v>61</v>
      </c>
      <c r="AG35" t="s">
        <v>60</v>
      </c>
      <c r="AH35" t="s">
        <v>60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7</v>
      </c>
      <c r="AZ35">
        <v>1</v>
      </c>
      <c r="BA35">
        <v>0</v>
      </c>
      <c r="BB35">
        <v>3</v>
      </c>
      <c r="BC35" t="s">
        <v>58</v>
      </c>
    </row>
    <row r="36" spans="1:55" x14ac:dyDescent="0.2">
      <c r="A36">
        <v>50</v>
      </c>
      <c r="B36" t="s">
        <v>126</v>
      </c>
      <c r="C36" t="s">
        <v>54</v>
      </c>
      <c r="D36" s="1">
        <v>41196</v>
      </c>
      <c r="E36" s="1">
        <v>43199</v>
      </c>
      <c r="F36" s="1">
        <v>43202</v>
      </c>
      <c r="G36">
        <v>3</v>
      </c>
      <c r="H36">
        <v>5.49</v>
      </c>
      <c r="I36" t="s">
        <v>72</v>
      </c>
      <c r="J36" t="s">
        <v>93</v>
      </c>
      <c r="K36">
        <v>2</v>
      </c>
      <c r="L36" t="s">
        <v>57</v>
      </c>
      <c r="M36">
        <v>5</v>
      </c>
      <c r="N36" t="s">
        <v>64</v>
      </c>
      <c r="O36">
        <v>4</v>
      </c>
      <c r="P36" t="s">
        <v>65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 t="s">
        <v>61</v>
      </c>
      <c r="X36" t="s">
        <v>61</v>
      </c>
      <c r="Y36" t="s">
        <v>61</v>
      </c>
      <c r="Z36" t="s">
        <v>61</v>
      </c>
      <c r="AA36" t="s">
        <v>61</v>
      </c>
      <c r="AB36" t="s">
        <v>60</v>
      </c>
      <c r="AC36" t="s">
        <v>61</v>
      </c>
      <c r="AD36" t="s">
        <v>61</v>
      </c>
      <c r="AE36" t="s">
        <v>61</v>
      </c>
      <c r="AF36" t="s">
        <v>61</v>
      </c>
      <c r="AG36" t="s">
        <v>60</v>
      </c>
      <c r="AH36" t="s">
        <v>60</v>
      </c>
      <c r="AI36">
        <v>1</v>
      </c>
      <c r="AJ36">
        <v>0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0</v>
      </c>
      <c r="AR36">
        <v>1</v>
      </c>
      <c r="AS36">
        <v>1</v>
      </c>
      <c r="AT36">
        <v>1</v>
      </c>
      <c r="AU36">
        <v>1</v>
      </c>
      <c r="AV36">
        <v>0.88888888899999996</v>
      </c>
      <c r="AW36">
        <v>0.66666666699999999</v>
      </c>
      <c r="AX36">
        <v>0.84615384599999999</v>
      </c>
      <c r="AY36">
        <v>9</v>
      </c>
      <c r="AZ36">
        <v>1</v>
      </c>
      <c r="BA36">
        <v>0</v>
      </c>
      <c r="BB36">
        <v>3</v>
      </c>
      <c r="BC36" t="s">
        <v>64</v>
      </c>
    </row>
    <row r="37" spans="1:55" x14ac:dyDescent="0.2">
      <c r="A37">
        <v>51</v>
      </c>
      <c r="B37" t="s">
        <v>127</v>
      </c>
      <c r="C37" t="s">
        <v>54</v>
      </c>
      <c r="D37" s="1">
        <v>41329</v>
      </c>
      <c r="E37" s="1">
        <v>43199</v>
      </c>
      <c r="F37" s="1">
        <v>43202</v>
      </c>
      <c r="G37">
        <v>3</v>
      </c>
      <c r="H37">
        <v>5.12</v>
      </c>
      <c r="I37" t="s">
        <v>72</v>
      </c>
      <c r="J37" t="s">
        <v>96</v>
      </c>
      <c r="K37">
        <v>5</v>
      </c>
      <c r="L37" t="s">
        <v>74</v>
      </c>
      <c r="M37">
        <v>6</v>
      </c>
      <c r="N37" t="s">
        <v>64</v>
      </c>
      <c r="O37">
        <v>4</v>
      </c>
      <c r="P37" t="s">
        <v>59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 t="s">
        <v>61</v>
      </c>
      <c r="X37" t="s">
        <v>61</v>
      </c>
      <c r="Y37" t="s">
        <v>61</v>
      </c>
      <c r="Z37" t="s">
        <v>61</v>
      </c>
      <c r="AA37" t="s">
        <v>61</v>
      </c>
      <c r="AB37" t="s">
        <v>61</v>
      </c>
      <c r="AC37" t="s">
        <v>61</v>
      </c>
      <c r="AD37" t="s">
        <v>60</v>
      </c>
      <c r="AE37" t="s">
        <v>61</v>
      </c>
      <c r="AF37" t="s">
        <v>61</v>
      </c>
      <c r="AG37" t="s">
        <v>61</v>
      </c>
      <c r="AH37" t="s">
        <v>60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10</v>
      </c>
      <c r="AZ37">
        <v>1</v>
      </c>
      <c r="BA37">
        <v>0</v>
      </c>
      <c r="BB37">
        <v>3</v>
      </c>
      <c r="BC37" t="s">
        <v>64</v>
      </c>
    </row>
    <row r="38" spans="1:55" x14ac:dyDescent="0.2">
      <c r="A38">
        <v>52</v>
      </c>
      <c r="B38" t="s">
        <v>128</v>
      </c>
      <c r="C38" t="s">
        <v>67</v>
      </c>
      <c r="D38" s="1">
        <v>41346</v>
      </c>
      <c r="E38" s="1">
        <v>43199</v>
      </c>
      <c r="F38" s="1">
        <v>43202</v>
      </c>
      <c r="G38">
        <v>3</v>
      </c>
      <c r="H38">
        <v>5.08</v>
      </c>
      <c r="I38" t="s">
        <v>72</v>
      </c>
      <c r="J38" t="s">
        <v>98</v>
      </c>
      <c r="K38">
        <v>5</v>
      </c>
      <c r="L38" t="s">
        <v>74</v>
      </c>
      <c r="M38">
        <v>6</v>
      </c>
      <c r="N38" t="s">
        <v>64</v>
      </c>
      <c r="O38">
        <v>3</v>
      </c>
      <c r="P38" t="s">
        <v>59</v>
      </c>
      <c r="Q38">
        <v>1</v>
      </c>
      <c r="R38">
        <v>1</v>
      </c>
      <c r="S38">
        <v>1</v>
      </c>
      <c r="T38">
        <v>1</v>
      </c>
      <c r="U38">
        <v>1</v>
      </c>
      <c r="V38">
        <v>0</v>
      </c>
      <c r="W38" t="s">
        <v>61</v>
      </c>
      <c r="X38" t="s">
        <v>61</v>
      </c>
      <c r="Y38" t="s">
        <v>61</v>
      </c>
      <c r="Z38" t="s">
        <v>61</v>
      </c>
      <c r="AA38" t="s">
        <v>61</v>
      </c>
      <c r="AB38" t="s">
        <v>61</v>
      </c>
      <c r="AC38" t="s">
        <v>61</v>
      </c>
      <c r="AD38" t="s">
        <v>60</v>
      </c>
      <c r="AE38" t="s">
        <v>60</v>
      </c>
      <c r="AF38" t="s">
        <v>61</v>
      </c>
      <c r="AG38" t="s">
        <v>61</v>
      </c>
      <c r="AH38" t="s">
        <v>60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0</v>
      </c>
      <c r="AT38">
        <v>1</v>
      </c>
      <c r="AU38">
        <v>1</v>
      </c>
      <c r="AV38">
        <v>0.88888888899999996</v>
      </c>
      <c r="AW38">
        <v>1</v>
      </c>
      <c r="AX38">
        <v>0.92307692299999999</v>
      </c>
      <c r="AY38">
        <v>9</v>
      </c>
      <c r="AZ38">
        <v>1</v>
      </c>
      <c r="BA38">
        <v>0</v>
      </c>
      <c r="BB38">
        <v>3</v>
      </c>
      <c r="BC38" t="s">
        <v>64</v>
      </c>
    </row>
    <row r="39" spans="1:55" x14ac:dyDescent="0.2">
      <c r="A39">
        <v>53</v>
      </c>
      <c r="B39" t="s">
        <v>129</v>
      </c>
      <c r="C39" t="s">
        <v>67</v>
      </c>
      <c r="D39" s="1">
        <v>41446</v>
      </c>
      <c r="E39" s="1">
        <v>43199</v>
      </c>
      <c r="F39" s="1">
        <v>43208</v>
      </c>
      <c r="G39">
        <v>9</v>
      </c>
      <c r="H39">
        <v>4.8</v>
      </c>
      <c r="I39" t="s">
        <v>72</v>
      </c>
      <c r="J39" t="s">
        <v>120</v>
      </c>
      <c r="K39">
        <v>4</v>
      </c>
      <c r="L39" t="s">
        <v>74</v>
      </c>
      <c r="M39">
        <v>0</v>
      </c>
      <c r="N39" t="s">
        <v>58</v>
      </c>
      <c r="O39">
        <v>0</v>
      </c>
      <c r="P39" t="s">
        <v>59</v>
      </c>
      <c r="Q39">
        <v>0</v>
      </c>
      <c r="R39">
        <v>1</v>
      </c>
      <c r="S39">
        <v>0</v>
      </c>
      <c r="T39">
        <v>1</v>
      </c>
      <c r="U39">
        <v>1</v>
      </c>
      <c r="V39">
        <v>1</v>
      </c>
      <c r="W39" t="s">
        <v>60</v>
      </c>
      <c r="X39" t="s">
        <v>60</v>
      </c>
      <c r="Y39" t="s">
        <v>60</v>
      </c>
      <c r="Z39" t="s">
        <v>60</v>
      </c>
      <c r="AA39" t="s">
        <v>60</v>
      </c>
      <c r="AB39" t="s">
        <v>60</v>
      </c>
      <c r="AC39" t="s">
        <v>60</v>
      </c>
      <c r="AD39" t="s">
        <v>60</v>
      </c>
      <c r="AE39" t="s">
        <v>60</v>
      </c>
      <c r="AF39" t="s">
        <v>60</v>
      </c>
      <c r="AG39" t="s">
        <v>60</v>
      </c>
      <c r="AH39" t="s">
        <v>60</v>
      </c>
      <c r="AI39">
        <v>0</v>
      </c>
      <c r="AJ39">
        <v>0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0</v>
      </c>
      <c r="AT39">
        <v>1</v>
      </c>
      <c r="AU39">
        <v>1</v>
      </c>
      <c r="AV39">
        <v>0.88888888899999996</v>
      </c>
      <c r="AW39">
        <v>0.33333333300000001</v>
      </c>
      <c r="AX39">
        <v>0.76923076899999998</v>
      </c>
      <c r="AY39">
        <v>0</v>
      </c>
      <c r="AZ39">
        <v>1</v>
      </c>
      <c r="BA39">
        <v>0</v>
      </c>
      <c r="BB39">
        <v>0</v>
      </c>
      <c r="BC39" t="s">
        <v>58</v>
      </c>
    </row>
    <row r="40" spans="1:55" x14ac:dyDescent="0.2">
      <c r="A40">
        <v>54</v>
      </c>
      <c r="B40" t="s">
        <v>130</v>
      </c>
      <c r="C40" t="s">
        <v>67</v>
      </c>
      <c r="D40" s="1">
        <v>41332</v>
      </c>
      <c r="E40" s="1">
        <v>43199</v>
      </c>
      <c r="F40" s="1">
        <v>43202</v>
      </c>
      <c r="G40">
        <v>3</v>
      </c>
      <c r="H40">
        <v>5.49</v>
      </c>
      <c r="I40" t="s">
        <v>72</v>
      </c>
      <c r="J40" t="s">
        <v>100</v>
      </c>
      <c r="K40">
        <v>1</v>
      </c>
      <c r="L40" t="s">
        <v>74</v>
      </c>
      <c r="M40">
        <v>3</v>
      </c>
      <c r="N40" t="s">
        <v>64</v>
      </c>
      <c r="O40">
        <v>2</v>
      </c>
      <c r="P40" t="s">
        <v>59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 t="s">
        <v>61</v>
      </c>
      <c r="X40" t="s">
        <v>60</v>
      </c>
      <c r="Y40" t="s">
        <v>60</v>
      </c>
      <c r="Z40" t="s">
        <v>61</v>
      </c>
      <c r="AA40" t="s">
        <v>60</v>
      </c>
      <c r="AB40" t="s">
        <v>61</v>
      </c>
      <c r="AC40" t="s">
        <v>60</v>
      </c>
      <c r="AD40" t="s">
        <v>60</v>
      </c>
      <c r="AE40" t="s">
        <v>60</v>
      </c>
      <c r="AF40" t="s">
        <v>61</v>
      </c>
      <c r="AG40" t="s">
        <v>61</v>
      </c>
      <c r="AH40" t="s">
        <v>60</v>
      </c>
      <c r="AI40">
        <v>1</v>
      </c>
      <c r="AJ40">
        <v>0</v>
      </c>
      <c r="AK40">
        <v>0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0</v>
      </c>
      <c r="AU40">
        <v>0</v>
      </c>
      <c r="AV40">
        <v>0.88888888899999996</v>
      </c>
      <c r="AW40">
        <v>0.33333333300000001</v>
      </c>
      <c r="AX40">
        <v>0.69230769199999997</v>
      </c>
      <c r="AY40">
        <v>5</v>
      </c>
      <c r="AZ40">
        <v>0</v>
      </c>
      <c r="BA40">
        <v>0</v>
      </c>
      <c r="BB40">
        <v>2</v>
      </c>
      <c r="BC40" t="s">
        <v>64</v>
      </c>
    </row>
    <row r="41" spans="1:55" x14ac:dyDescent="0.2">
      <c r="A41">
        <v>55</v>
      </c>
      <c r="B41" t="s">
        <v>131</v>
      </c>
      <c r="C41" t="s">
        <v>67</v>
      </c>
      <c r="D41" s="1">
        <v>40856</v>
      </c>
      <c r="E41" s="1">
        <v>43193</v>
      </c>
      <c r="F41" s="1">
        <v>43195</v>
      </c>
      <c r="G41">
        <v>2</v>
      </c>
      <c r="H41">
        <v>6.4</v>
      </c>
      <c r="I41" t="s">
        <v>95</v>
      </c>
      <c r="J41" t="s">
        <v>123</v>
      </c>
      <c r="K41">
        <v>5</v>
      </c>
      <c r="L41" t="s">
        <v>74</v>
      </c>
      <c r="M41">
        <v>6</v>
      </c>
      <c r="N41" t="s">
        <v>58</v>
      </c>
      <c r="O41">
        <v>3</v>
      </c>
      <c r="P41" t="s">
        <v>65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 t="s">
        <v>61</v>
      </c>
      <c r="X41" t="s">
        <v>61</v>
      </c>
      <c r="Y41" t="s">
        <v>61</v>
      </c>
      <c r="Z41" t="s">
        <v>61</v>
      </c>
      <c r="AA41" t="s">
        <v>61</v>
      </c>
      <c r="AB41" t="s">
        <v>61</v>
      </c>
      <c r="AC41" t="s">
        <v>61</v>
      </c>
      <c r="AD41" t="s">
        <v>60</v>
      </c>
      <c r="AE41" t="s">
        <v>60</v>
      </c>
      <c r="AF41" t="s">
        <v>61</v>
      </c>
      <c r="AG41" t="s">
        <v>60</v>
      </c>
      <c r="AH41" t="s">
        <v>61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9</v>
      </c>
      <c r="AZ41">
        <v>1</v>
      </c>
      <c r="BA41">
        <v>0</v>
      </c>
      <c r="BB41">
        <v>3</v>
      </c>
      <c r="BC41" t="s">
        <v>58</v>
      </c>
    </row>
    <row r="42" spans="1:55" x14ac:dyDescent="0.2">
      <c r="A42">
        <v>56</v>
      </c>
      <c r="B42" t="s">
        <v>132</v>
      </c>
      <c r="C42" t="s">
        <v>54</v>
      </c>
      <c r="D42" s="1">
        <v>40971</v>
      </c>
      <c r="E42" s="1">
        <v>43193</v>
      </c>
      <c r="F42" s="1">
        <v>43195</v>
      </c>
      <c r="G42">
        <v>2</v>
      </c>
      <c r="H42">
        <v>6.09</v>
      </c>
      <c r="I42" t="s">
        <v>133</v>
      </c>
      <c r="J42" t="s">
        <v>91</v>
      </c>
      <c r="K42">
        <v>5</v>
      </c>
      <c r="L42" t="s">
        <v>74</v>
      </c>
      <c r="M42">
        <v>6</v>
      </c>
      <c r="N42" t="s">
        <v>58</v>
      </c>
      <c r="O42">
        <v>3</v>
      </c>
      <c r="P42" t="s">
        <v>65</v>
      </c>
      <c r="Q42">
        <v>1</v>
      </c>
      <c r="R42">
        <v>1</v>
      </c>
      <c r="S42">
        <v>1</v>
      </c>
      <c r="T42">
        <v>0</v>
      </c>
      <c r="U42">
        <v>1</v>
      </c>
      <c r="V42">
        <v>1</v>
      </c>
      <c r="W42" t="s">
        <v>61</v>
      </c>
      <c r="X42" t="s">
        <v>61</v>
      </c>
      <c r="Y42" t="s">
        <v>61</v>
      </c>
      <c r="Z42" t="s">
        <v>61</v>
      </c>
      <c r="AA42" t="s">
        <v>61</v>
      </c>
      <c r="AB42" t="s">
        <v>61</v>
      </c>
      <c r="AC42" t="s">
        <v>60</v>
      </c>
      <c r="AD42" t="s">
        <v>60</v>
      </c>
      <c r="AE42" t="s">
        <v>61</v>
      </c>
      <c r="AF42" t="s">
        <v>61</v>
      </c>
      <c r="AG42" t="s">
        <v>61</v>
      </c>
      <c r="AH42" t="s">
        <v>60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1</v>
      </c>
      <c r="AV42">
        <v>0.55555555599999995</v>
      </c>
      <c r="AW42">
        <v>1</v>
      </c>
      <c r="AX42">
        <v>0.69230769199999997</v>
      </c>
      <c r="AY42">
        <v>9</v>
      </c>
      <c r="AZ42">
        <v>1</v>
      </c>
      <c r="BA42">
        <v>0</v>
      </c>
      <c r="BB42">
        <v>3</v>
      </c>
      <c r="BC42" t="s">
        <v>58</v>
      </c>
    </row>
    <row r="43" spans="1:55" x14ac:dyDescent="0.2">
      <c r="A43">
        <v>57</v>
      </c>
      <c r="B43" t="s">
        <v>134</v>
      </c>
      <c r="C43" t="s">
        <v>67</v>
      </c>
      <c r="D43" s="1">
        <v>41260</v>
      </c>
      <c r="E43" s="1">
        <v>43206</v>
      </c>
      <c r="F43" s="1">
        <v>43209</v>
      </c>
      <c r="G43">
        <v>3</v>
      </c>
      <c r="H43">
        <v>5.33</v>
      </c>
      <c r="I43" t="s">
        <v>72</v>
      </c>
      <c r="J43" t="s">
        <v>56</v>
      </c>
      <c r="K43">
        <v>5</v>
      </c>
      <c r="L43" t="s">
        <v>74</v>
      </c>
      <c r="M43">
        <v>6</v>
      </c>
      <c r="N43" t="s">
        <v>64</v>
      </c>
      <c r="O43">
        <v>2</v>
      </c>
      <c r="P43" t="s">
        <v>65</v>
      </c>
      <c r="Q43">
        <v>1</v>
      </c>
      <c r="R43">
        <v>1</v>
      </c>
      <c r="S43">
        <v>0</v>
      </c>
      <c r="T43">
        <v>1</v>
      </c>
      <c r="U43">
        <v>1</v>
      </c>
      <c r="V43">
        <v>1</v>
      </c>
      <c r="W43" t="s">
        <v>61</v>
      </c>
      <c r="X43" t="s">
        <v>61</v>
      </c>
      <c r="Y43" t="s">
        <v>61</v>
      </c>
      <c r="Z43" t="s">
        <v>61</v>
      </c>
      <c r="AA43" t="s">
        <v>61</v>
      </c>
      <c r="AB43" t="s">
        <v>61</v>
      </c>
      <c r="AC43" t="s">
        <v>61</v>
      </c>
      <c r="AD43" t="s">
        <v>60</v>
      </c>
      <c r="AE43" t="s">
        <v>61</v>
      </c>
      <c r="AF43" t="s">
        <v>60</v>
      </c>
      <c r="AG43" t="s">
        <v>60</v>
      </c>
      <c r="AH43" t="s">
        <v>60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0</v>
      </c>
      <c r="AT43">
        <v>1</v>
      </c>
      <c r="AU43">
        <v>1</v>
      </c>
      <c r="AV43">
        <v>0.88888888899999996</v>
      </c>
      <c r="AW43">
        <v>1</v>
      </c>
      <c r="AX43">
        <v>0.92307692299999999</v>
      </c>
      <c r="AY43">
        <v>8</v>
      </c>
      <c r="AZ43">
        <v>1</v>
      </c>
      <c r="BA43">
        <v>0</v>
      </c>
      <c r="BB43">
        <v>3</v>
      </c>
      <c r="BC43" t="s">
        <v>64</v>
      </c>
    </row>
    <row r="44" spans="1:55" x14ac:dyDescent="0.2">
      <c r="A44">
        <v>58</v>
      </c>
      <c r="B44" t="s">
        <v>135</v>
      </c>
      <c r="C44" t="s">
        <v>54</v>
      </c>
      <c r="D44" s="1">
        <v>41229</v>
      </c>
      <c r="E44" s="1">
        <v>43213</v>
      </c>
      <c r="F44" s="1">
        <v>43217</v>
      </c>
      <c r="G44">
        <v>4</v>
      </c>
      <c r="H44">
        <v>5.4356164380000003</v>
      </c>
      <c r="I44" t="s">
        <v>72</v>
      </c>
      <c r="J44" t="s">
        <v>108</v>
      </c>
      <c r="K44">
        <v>3</v>
      </c>
      <c r="L44" t="s">
        <v>74</v>
      </c>
      <c r="M44">
        <v>3</v>
      </c>
      <c r="N44" t="s">
        <v>64</v>
      </c>
      <c r="O44">
        <v>1</v>
      </c>
      <c r="P44" t="s">
        <v>59</v>
      </c>
      <c r="Q44">
        <v>0</v>
      </c>
      <c r="R44">
        <v>1</v>
      </c>
      <c r="S44">
        <v>0</v>
      </c>
      <c r="T44">
        <v>1</v>
      </c>
      <c r="U44">
        <v>1</v>
      </c>
      <c r="V44">
        <v>0</v>
      </c>
      <c r="W44" t="s">
        <v>60</v>
      </c>
      <c r="X44" t="s">
        <v>61</v>
      </c>
      <c r="Y44" t="s">
        <v>61</v>
      </c>
      <c r="Z44" t="s">
        <v>60</v>
      </c>
      <c r="AA44" t="s">
        <v>61</v>
      </c>
      <c r="AB44" t="s">
        <v>60</v>
      </c>
      <c r="AC44" t="s">
        <v>60</v>
      </c>
      <c r="AD44" t="s">
        <v>61</v>
      </c>
      <c r="AE44" t="s">
        <v>60</v>
      </c>
      <c r="AF44" t="s">
        <v>60</v>
      </c>
      <c r="AG44" t="s">
        <v>60</v>
      </c>
      <c r="AH44" t="s">
        <v>60</v>
      </c>
      <c r="AI44">
        <v>1</v>
      </c>
      <c r="AJ44">
        <v>0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1</v>
      </c>
      <c r="AV44">
        <v>0.77777777800000003</v>
      </c>
      <c r="AW44">
        <v>0.66666666699999999</v>
      </c>
      <c r="AX44">
        <v>0.76923076899999998</v>
      </c>
      <c r="AY44">
        <v>4</v>
      </c>
      <c r="AZ44">
        <v>1</v>
      </c>
      <c r="BA44">
        <v>0</v>
      </c>
      <c r="BB44">
        <v>3</v>
      </c>
      <c r="BC44" t="s">
        <v>64</v>
      </c>
    </row>
    <row r="45" spans="1:55" x14ac:dyDescent="0.2">
      <c r="A45">
        <v>59</v>
      </c>
      <c r="B45" t="s">
        <v>136</v>
      </c>
      <c r="C45" t="s">
        <v>67</v>
      </c>
      <c r="D45" s="1">
        <v>41248</v>
      </c>
      <c r="E45" s="1">
        <v>43213</v>
      </c>
      <c r="F45" s="1">
        <v>43217</v>
      </c>
      <c r="G45">
        <v>4</v>
      </c>
      <c r="H45">
        <v>5.3835616440000003</v>
      </c>
      <c r="I45" t="s">
        <v>137</v>
      </c>
      <c r="J45" t="s">
        <v>104</v>
      </c>
      <c r="K45">
        <v>1</v>
      </c>
      <c r="L45" t="s">
        <v>57</v>
      </c>
      <c r="M45">
        <v>2</v>
      </c>
      <c r="N45" t="s">
        <v>64</v>
      </c>
      <c r="O45">
        <v>1</v>
      </c>
      <c r="P45" t="s">
        <v>59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 t="s">
        <v>60</v>
      </c>
      <c r="X45" t="s">
        <v>60</v>
      </c>
      <c r="Y45" t="s">
        <v>61</v>
      </c>
      <c r="Z45" t="s">
        <v>61</v>
      </c>
      <c r="AA45" t="s">
        <v>60</v>
      </c>
      <c r="AB45" t="s">
        <v>60</v>
      </c>
      <c r="AC45" t="s">
        <v>60</v>
      </c>
      <c r="AD45" t="s">
        <v>61</v>
      </c>
      <c r="AE45" t="s">
        <v>60</v>
      </c>
      <c r="AF45" t="s">
        <v>60</v>
      </c>
      <c r="AG45" t="s">
        <v>60</v>
      </c>
      <c r="AH45" t="s">
        <v>60</v>
      </c>
      <c r="AI45">
        <v>1</v>
      </c>
      <c r="AJ45">
        <v>0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0</v>
      </c>
      <c r="AV45">
        <v>1</v>
      </c>
      <c r="AW45">
        <v>0.66666666699999999</v>
      </c>
      <c r="AX45">
        <v>0.84615384599999999</v>
      </c>
      <c r="AY45">
        <v>3</v>
      </c>
      <c r="AZ45">
        <v>1</v>
      </c>
      <c r="BA45">
        <v>0</v>
      </c>
      <c r="BB45">
        <v>3</v>
      </c>
      <c r="BC45" t="s">
        <v>64</v>
      </c>
    </row>
    <row r="46" spans="1:55" x14ac:dyDescent="0.2">
      <c r="A46">
        <v>60</v>
      </c>
      <c r="B46" t="s">
        <v>138</v>
      </c>
      <c r="C46" t="s">
        <v>54</v>
      </c>
      <c r="D46" s="1">
        <v>41463</v>
      </c>
      <c r="E46" s="1">
        <v>43213</v>
      </c>
      <c r="F46" s="1">
        <v>43220</v>
      </c>
      <c r="G46">
        <v>7</v>
      </c>
      <c r="H46">
        <v>4.7945205480000004</v>
      </c>
      <c r="I46" t="s">
        <v>137</v>
      </c>
      <c r="J46" t="s">
        <v>63</v>
      </c>
      <c r="K46">
        <v>0</v>
      </c>
      <c r="L46" t="s">
        <v>57</v>
      </c>
      <c r="M46">
        <v>4</v>
      </c>
      <c r="N46" t="s">
        <v>58</v>
      </c>
      <c r="O46">
        <v>4</v>
      </c>
      <c r="P46" t="s">
        <v>59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61</v>
      </c>
      <c r="X46" t="s">
        <v>61</v>
      </c>
      <c r="Y46" t="s">
        <v>61</v>
      </c>
      <c r="Z46" t="s">
        <v>60</v>
      </c>
      <c r="AA46" t="s">
        <v>61</v>
      </c>
      <c r="AB46" t="s">
        <v>60</v>
      </c>
      <c r="AC46" t="s">
        <v>61</v>
      </c>
      <c r="AD46" t="s">
        <v>60</v>
      </c>
      <c r="AE46" t="s">
        <v>61</v>
      </c>
      <c r="AF46" t="s">
        <v>61</v>
      </c>
      <c r="AG46" t="s">
        <v>60</v>
      </c>
      <c r="AH46" t="s">
        <v>61</v>
      </c>
      <c r="AI46">
        <v>0</v>
      </c>
      <c r="AJ46">
        <v>1</v>
      </c>
      <c r="AK46">
        <v>0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0</v>
      </c>
      <c r="AU46">
        <v>0</v>
      </c>
      <c r="AV46">
        <v>0.88888888899999996</v>
      </c>
      <c r="AW46">
        <v>0.33333333300000001</v>
      </c>
      <c r="AX46">
        <v>0.69230769199999997</v>
      </c>
      <c r="AY46">
        <v>8</v>
      </c>
      <c r="AZ46">
        <v>0</v>
      </c>
      <c r="BA46">
        <v>0</v>
      </c>
      <c r="BB46">
        <v>3</v>
      </c>
      <c r="BC46" t="s">
        <v>64</v>
      </c>
    </row>
    <row r="47" spans="1:55" x14ac:dyDescent="0.2">
      <c r="A47">
        <v>61</v>
      </c>
      <c r="B47" t="s">
        <v>139</v>
      </c>
      <c r="C47" t="s">
        <v>67</v>
      </c>
      <c r="D47" s="1">
        <v>41868</v>
      </c>
      <c r="E47" s="1">
        <v>43213</v>
      </c>
      <c r="F47" t="s">
        <v>140</v>
      </c>
      <c r="G47">
        <v>0</v>
      </c>
      <c r="H47">
        <v>3.6849315069999999</v>
      </c>
      <c r="I47" t="s">
        <v>137</v>
      </c>
      <c r="J47">
        <v>0</v>
      </c>
      <c r="K47">
        <v>2</v>
      </c>
      <c r="L47">
        <v>0</v>
      </c>
      <c r="M47">
        <v>3</v>
      </c>
      <c r="N47">
        <v>0</v>
      </c>
      <c r="O47">
        <v>3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1</v>
      </c>
      <c r="W47" t="s">
        <v>61</v>
      </c>
      <c r="X47" t="s">
        <v>61</v>
      </c>
      <c r="Y47" t="s">
        <v>60</v>
      </c>
      <c r="Z47" t="s">
        <v>61</v>
      </c>
      <c r="AA47" t="s">
        <v>60</v>
      </c>
      <c r="AB47">
        <v>0</v>
      </c>
      <c r="AC47" t="s">
        <v>61</v>
      </c>
      <c r="AD47" t="s">
        <v>60</v>
      </c>
      <c r="AE47" t="s">
        <v>61</v>
      </c>
      <c r="AF47" t="s">
        <v>61</v>
      </c>
      <c r="AG47" t="s">
        <v>60</v>
      </c>
      <c r="AH47">
        <v>0</v>
      </c>
      <c r="AI47">
        <v>0</v>
      </c>
      <c r="AJ47">
        <v>1</v>
      </c>
      <c r="AK47">
        <v>0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0</v>
      </c>
      <c r="AT47">
        <v>0</v>
      </c>
      <c r="AU47">
        <v>1</v>
      </c>
      <c r="AV47">
        <v>0.77777777800000003</v>
      </c>
      <c r="AW47">
        <v>0.33333333300000001</v>
      </c>
      <c r="AX47">
        <v>0.69230769199999997</v>
      </c>
      <c r="AY47">
        <v>6</v>
      </c>
      <c r="AZ47">
        <v>0</v>
      </c>
      <c r="BA47">
        <v>0</v>
      </c>
      <c r="BB47">
        <v>3</v>
      </c>
      <c r="BC47" t="s">
        <v>64</v>
      </c>
    </row>
    <row r="48" spans="1:55" x14ac:dyDescent="0.2">
      <c r="A48">
        <v>62</v>
      </c>
      <c r="B48" t="s">
        <v>141</v>
      </c>
      <c r="C48" t="s">
        <v>67</v>
      </c>
      <c r="D48" s="1">
        <v>41221</v>
      </c>
      <c r="E48" s="1">
        <v>43216</v>
      </c>
      <c r="F48" s="1">
        <v>43223</v>
      </c>
      <c r="G48">
        <v>7</v>
      </c>
      <c r="H48">
        <v>5.4620123200000004</v>
      </c>
      <c r="I48" t="s">
        <v>95</v>
      </c>
      <c r="J48" t="s">
        <v>73</v>
      </c>
      <c r="K48">
        <v>5</v>
      </c>
      <c r="L48" t="s">
        <v>74</v>
      </c>
      <c r="M48">
        <v>4</v>
      </c>
      <c r="N48" t="s">
        <v>58</v>
      </c>
      <c r="O48">
        <v>2</v>
      </c>
      <c r="P48" t="s">
        <v>65</v>
      </c>
      <c r="Q48">
        <v>1</v>
      </c>
      <c r="R48">
        <v>1</v>
      </c>
      <c r="S48">
        <v>1</v>
      </c>
      <c r="T48">
        <v>1</v>
      </c>
      <c r="U48">
        <v>0</v>
      </c>
      <c r="V48">
        <v>1</v>
      </c>
      <c r="W48" t="s">
        <v>61</v>
      </c>
      <c r="X48" t="s">
        <v>61</v>
      </c>
      <c r="Y48" t="s">
        <v>61</v>
      </c>
      <c r="Z48" t="s">
        <v>60</v>
      </c>
      <c r="AA48" t="s">
        <v>60</v>
      </c>
      <c r="AB48" t="s">
        <v>61</v>
      </c>
      <c r="AC48" t="s">
        <v>60</v>
      </c>
      <c r="AD48" t="s">
        <v>61</v>
      </c>
      <c r="AE48" t="s">
        <v>60</v>
      </c>
      <c r="AF48" t="s">
        <v>61</v>
      </c>
      <c r="AG48" t="s">
        <v>60</v>
      </c>
      <c r="AH48" t="s">
        <v>60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0</v>
      </c>
      <c r="AT48">
        <v>0</v>
      </c>
      <c r="AU48">
        <v>1</v>
      </c>
      <c r="AV48">
        <v>0.77777777800000003</v>
      </c>
      <c r="AW48">
        <v>1</v>
      </c>
      <c r="AX48">
        <v>0.84615384599999999</v>
      </c>
      <c r="AY48">
        <v>6</v>
      </c>
      <c r="AZ48">
        <v>1</v>
      </c>
      <c r="BA48">
        <v>0</v>
      </c>
      <c r="BB48">
        <v>3</v>
      </c>
      <c r="BC48" t="s">
        <v>64</v>
      </c>
    </row>
    <row r="49" spans="1:55" x14ac:dyDescent="0.2">
      <c r="A49">
        <v>67</v>
      </c>
      <c r="B49" t="s">
        <v>142</v>
      </c>
      <c r="C49" t="s">
        <v>54</v>
      </c>
      <c r="D49" s="1">
        <v>41393</v>
      </c>
      <c r="E49" s="1">
        <v>43224</v>
      </c>
      <c r="F49" s="1">
        <v>43230</v>
      </c>
      <c r="G49">
        <v>6</v>
      </c>
      <c r="H49">
        <v>5.0199999999999996</v>
      </c>
      <c r="I49" t="s">
        <v>95</v>
      </c>
      <c r="J49" t="s">
        <v>73</v>
      </c>
      <c r="K49">
        <v>2</v>
      </c>
      <c r="L49" t="s">
        <v>74</v>
      </c>
      <c r="M49">
        <v>6</v>
      </c>
      <c r="N49" t="s">
        <v>58</v>
      </c>
      <c r="O49">
        <v>4</v>
      </c>
      <c r="P49" t="s">
        <v>65</v>
      </c>
      <c r="Q49">
        <v>0</v>
      </c>
      <c r="R49">
        <v>0</v>
      </c>
      <c r="S49">
        <v>1</v>
      </c>
      <c r="T49">
        <v>0</v>
      </c>
      <c r="U49">
        <v>1</v>
      </c>
      <c r="V49">
        <v>0</v>
      </c>
      <c r="W49" t="s">
        <v>61</v>
      </c>
      <c r="X49" t="s">
        <v>61</v>
      </c>
      <c r="Y49" t="s">
        <v>61</v>
      </c>
      <c r="Z49" t="s">
        <v>61</v>
      </c>
      <c r="AA49" t="s">
        <v>61</v>
      </c>
      <c r="AB49" t="s">
        <v>61</v>
      </c>
      <c r="AC49" t="s">
        <v>61</v>
      </c>
      <c r="AD49" t="s">
        <v>60</v>
      </c>
      <c r="AE49" t="s">
        <v>60</v>
      </c>
      <c r="AF49" t="s">
        <v>61</v>
      </c>
      <c r="AG49" t="s">
        <v>61</v>
      </c>
      <c r="AH49" t="s">
        <v>61</v>
      </c>
      <c r="AI49">
        <v>1</v>
      </c>
      <c r="AJ49">
        <v>1</v>
      </c>
      <c r="AK49">
        <v>1</v>
      </c>
      <c r="AL49">
        <v>0</v>
      </c>
      <c r="AM49">
        <v>0</v>
      </c>
      <c r="AN49">
        <v>0</v>
      </c>
      <c r="AO49">
        <v>1</v>
      </c>
      <c r="AP49">
        <v>1</v>
      </c>
      <c r="AQ49">
        <v>1</v>
      </c>
      <c r="AR49">
        <v>1</v>
      </c>
      <c r="AS49">
        <v>0</v>
      </c>
      <c r="AT49">
        <v>1</v>
      </c>
      <c r="AU49">
        <v>1</v>
      </c>
      <c r="AV49">
        <v>0.55555555599999995</v>
      </c>
      <c r="AW49">
        <v>1</v>
      </c>
      <c r="AX49">
        <v>0.69230769199999997</v>
      </c>
      <c r="AY49">
        <v>10</v>
      </c>
      <c r="AZ49">
        <v>1</v>
      </c>
      <c r="BA49">
        <v>0</v>
      </c>
      <c r="BB49">
        <v>3</v>
      </c>
      <c r="BC49" t="s">
        <v>64</v>
      </c>
    </row>
    <row r="50" spans="1:55" x14ac:dyDescent="0.2">
      <c r="A50">
        <v>68</v>
      </c>
      <c r="B50" t="s">
        <v>143</v>
      </c>
      <c r="C50" t="s">
        <v>112</v>
      </c>
      <c r="D50" s="1">
        <v>41471</v>
      </c>
      <c r="E50" s="1">
        <v>43224</v>
      </c>
      <c r="F50" s="1">
        <v>43230</v>
      </c>
      <c r="G50">
        <v>6</v>
      </c>
      <c r="H50">
        <v>4.8</v>
      </c>
      <c r="I50" t="s">
        <v>95</v>
      </c>
      <c r="J50" t="s">
        <v>114</v>
      </c>
      <c r="K50">
        <v>0</v>
      </c>
      <c r="L50" t="s">
        <v>74</v>
      </c>
      <c r="M50">
        <v>3</v>
      </c>
      <c r="N50" t="s">
        <v>64</v>
      </c>
      <c r="O50">
        <v>4</v>
      </c>
      <c r="P50" t="s">
        <v>65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61</v>
      </c>
      <c r="X50" t="s">
        <v>60</v>
      </c>
      <c r="Y50" t="s">
        <v>60</v>
      </c>
      <c r="Z50" t="s">
        <v>60</v>
      </c>
      <c r="AA50" t="s">
        <v>61</v>
      </c>
      <c r="AB50" t="s">
        <v>61</v>
      </c>
      <c r="AC50" t="s">
        <v>61</v>
      </c>
      <c r="AD50" t="s">
        <v>61</v>
      </c>
      <c r="AE50" t="s">
        <v>61</v>
      </c>
      <c r="AF50" t="s">
        <v>61</v>
      </c>
      <c r="AG50" t="s">
        <v>60</v>
      </c>
      <c r="AH50" t="s">
        <v>60</v>
      </c>
      <c r="AI50">
        <v>1</v>
      </c>
      <c r="AJ50">
        <v>1</v>
      </c>
      <c r="AK50">
        <v>1</v>
      </c>
      <c r="AL50">
        <v>0</v>
      </c>
      <c r="AM50">
        <v>0</v>
      </c>
      <c r="AN50">
        <v>0</v>
      </c>
      <c r="AO50">
        <v>1</v>
      </c>
      <c r="AP50">
        <v>1</v>
      </c>
      <c r="AQ50">
        <v>1</v>
      </c>
      <c r="AR50">
        <v>1</v>
      </c>
      <c r="AS50">
        <v>0</v>
      </c>
      <c r="AT50">
        <v>0</v>
      </c>
      <c r="AU50">
        <v>1</v>
      </c>
      <c r="AV50">
        <v>0.44444444399999999</v>
      </c>
      <c r="AW50">
        <v>1</v>
      </c>
      <c r="AX50">
        <v>0.61538461499999997</v>
      </c>
      <c r="AY50">
        <v>7</v>
      </c>
      <c r="AZ50">
        <v>1</v>
      </c>
      <c r="BA50">
        <v>0</v>
      </c>
      <c r="BB50">
        <v>3</v>
      </c>
      <c r="BC50" t="s">
        <v>64</v>
      </c>
    </row>
    <row r="51" spans="1:55" x14ac:dyDescent="0.2">
      <c r="A51">
        <v>69</v>
      </c>
      <c r="B51" t="s">
        <v>144</v>
      </c>
      <c r="C51" t="s">
        <v>112</v>
      </c>
      <c r="D51" s="1">
        <v>41178</v>
      </c>
      <c r="E51" s="1">
        <v>43228</v>
      </c>
      <c r="F51" s="1">
        <v>43234</v>
      </c>
      <c r="G51">
        <v>6</v>
      </c>
      <c r="H51">
        <v>5.62</v>
      </c>
      <c r="I51" t="s">
        <v>137</v>
      </c>
      <c r="J51" t="s">
        <v>116</v>
      </c>
      <c r="K51">
        <v>6</v>
      </c>
      <c r="L51" t="s">
        <v>74</v>
      </c>
      <c r="M51">
        <v>6</v>
      </c>
      <c r="N51" t="s">
        <v>64</v>
      </c>
      <c r="O51">
        <v>2</v>
      </c>
      <c r="P51" t="s">
        <v>65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 t="s">
        <v>61</v>
      </c>
      <c r="X51" t="s">
        <v>61</v>
      </c>
      <c r="Y51" t="s">
        <v>61</v>
      </c>
      <c r="Z51" t="s">
        <v>61</v>
      </c>
      <c r="AA51" t="s">
        <v>61</v>
      </c>
      <c r="AB51" t="s">
        <v>61</v>
      </c>
      <c r="AC51" t="s">
        <v>60</v>
      </c>
      <c r="AD51" t="s">
        <v>61</v>
      </c>
      <c r="AE51" t="s">
        <v>60</v>
      </c>
      <c r="AF51" t="s">
        <v>60</v>
      </c>
      <c r="AG51" t="s">
        <v>61</v>
      </c>
      <c r="AH51" t="s">
        <v>60</v>
      </c>
      <c r="AI51">
        <v>1</v>
      </c>
      <c r="AJ51">
        <v>0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0.66666666699999999</v>
      </c>
      <c r="AX51">
        <v>0.92307692299999999</v>
      </c>
      <c r="AY51">
        <v>8</v>
      </c>
      <c r="AZ51">
        <v>1</v>
      </c>
      <c r="BA51">
        <v>0</v>
      </c>
      <c r="BB51">
        <v>3</v>
      </c>
      <c r="BC51" t="s">
        <v>64</v>
      </c>
    </row>
    <row r="52" spans="1:55" x14ac:dyDescent="0.2">
      <c r="A52">
        <v>70</v>
      </c>
      <c r="B52" t="s">
        <v>145</v>
      </c>
      <c r="C52" t="s">
        <v>112</v>
      </c>
      <c r="D52">
        <v>41250</v>
      </c>
      <c r="E52">
        <v>43228</v>
      </c>
      <c r="F52">
        <v>43234</v>
      </c>
      <c r="G52">
        <v>6</v>
      </c>
      <c r="H52">
        <v>5.42</v>
      </c>
      <c r="I52" t="s">
        <v>137</v>
      </c>
      <c r="J52" t="s">
        <v>78</v>
      </c>
      <c r="K52">
        <v>6</v>
      </c>
      <c r="L52" t="s">
        <v>74</v>
      </c>
      <c r="M52">
        <v>6</v>
      </c>
      <c r="N52" t="s">
        <v>58</v>
      </c>
      <c r="O52">
        <v>6</v>
      </c>
      <c r="P52" t="s">
        <v>59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 t="s">
        <v>61</v>
      </c>
      <c r="X52" t="s">
        <v>61</v>
      </c>
      <c r="Y52" t="s">
        <v>61</v>
      </c>
      <c r="Z52" t="s">
        <v>61</v>
      </c>
      <c r="AA52" t="s">
        <v>61</v>
      </c>
      <c r="AB52" t="s">
        <v>61</v>
      </c>
      <c r="AC52" t="s">
        <v>61</v>
      </c>
      <c r="AD52" t="s">
        <v>61</v>
      </c>
      <c r="AE52" t="s">
        <v>61</v>
      </c>
      <c r="AF52" t="s">
        <v>61</v>
      </c>
      <c r="AG52" t="s">
        <v>61</v>
      </c>
      <c r="AH52" t="s">
        <v>61</v>
      </c>
      <c r="AI52">
        <v>1</v>
      </c>
      <c r="AJ52">
        <v>1</v>
      </c>
      <c r="AK52">
        <v>1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0.66666666699999999</v>
      </c>
      <c r="AW52">
        <v>1</v>
      </c>
      <c r="AX52">
        <v>0.76923076899999998</v>
      </c>
      <c r="AY52">
        <v>12</v>
      </c>
      <c r="AZ52">
        <v>1</v>
      </c>
      <c r="BA52">
        <v>0</v>
      </c>
      <c r="BB52">
        <v>3</v>
      </c>
      <c r="BC52" t="s">
        <v>64</v>
      </c>
    </row>
    <row r="53" spans="1:55" x14ac:dyDescent="0.2">
      <c r="A53">
        <v>71</v>
      </c>
      <c r="B53" t="s">
        <v>146</v>
      </c>
      <c r="C53" t="s">
        <v>67</v>
      </c>
      <c r="D53">
        <v>41256</v>
      </c>
      <c r="E53">
        <v>43228</v>
      </c>
      <c r="F53">
        <v>43234</v>
      </c>
      <c r="G53">
        <v>6</v>
      </c>
      <c r="H53">
        <v>5.4</v>
      </c>
      <c r="I53" t="s">
        <v>137</v>
      </c>
      <c r="J53" t="s">
        <v>80</v>
      </c>
      <c r="K53">
        <v>5</v>
      </c>
      <c r="L53" t="s">
        <v>57</v>
      </c>
      <c r="M53">
        <v>3</v>
      </c>
      <c r="N53" t="s">
        <v>64</v>
      </c>
      <c r="O53">
        <v>4</v>
      </c>
      <c r="P53" t="s">
        <v>65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 t="s">
        <v>60</v>
      </c>
      <c r="X53" t="s">
        <v>61</v>
      </c>
      <c r="Y53" t="s">
        <v>61</v>
      </c>
      <c r="Z53" t="s">
        <v>60</v>
      </c>
      <c r="AA53" t="s">
        <v>61</v>
      </c>
      <c r="AB53" t="s">
        <v>60</v>
      </c>
      <c r="AC53" t="s">
        <v>61</v>
      </c>
      <c r="AD53" t="s">
        <v>60</v>
      </c>
      <c r="AE53" t="s">
        <v>61</v>
      </c>
      <c r="AF53" t="s">
        <v>61</v>
      </c>
      <c r="AG53" t="s">
        <v>61</v>
      </c>
      <c r="AH53" t="s">
        <v>60</v>
      </c>
      <c r="AI53">
        <v>1</v>
      </c>
      <c r="AJ53">
        <v>0</v>
      </c>
      <c r="AK53">
        <v>1</v>
      </c>
      <c r="AL53">
        <v>1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1</v>
      </c>
      <c r="AS53">
        <v>1</v>
      </c>
      <c r="AT53">
        <v>1</v>
      </c>
      <c r="AU53">
        <v>1</v>
      </c>
      <c r="AV53">
        <v>0.66666666699999999</v>
      </c>
      <c r="AW53">
        <v>0.66666666699999999</v>
      </c>
      <c r="AX53">
        <v>0.69230769199999997</v>
      </c>
      <c r="AY53">
        <v>7</v>
      </c>
      <c r="AZ53">
        <v>1</v>
      </c>
      <c r="BA53">
        <v>0</v>
      </c>
      <c r="BB53">
        <v>3</v>
      </c>
      <c r="BC53" t="s">
        <v>64</v>
      </c>
    </row>
    <row r="54" spans="1:55" x14ac:dyDescent="0.2">
      <c r="A54">
        <v>72</v>
      </c>
      <c r="B54" t="s">
        <v>147</v>
      </c>
      <c r="C54" t="s">
        <v>148</v>
      </c>
      <c r="D54">
        <v>41275</v>
      </c>
      <c r="E54">
        <v>43228</v>
      </c>
      <c r="F54">
        <v>43234</v>
      </c>
      <c r="G54">
        <v>6</v>
      </c>
      <c r="H54">
        <v>5.35</v>
      </c>
      <c r="I54" t="s">
        <v>137</v>
      </c>
      <c r="J54" t="s">
        <v>82</v>
      </c>
      <c r="K54">
        <v>5</v>
      </c>
      <c r="L54" t="s">
        <v>74</v>
      </c>
      <c r="M54">
        <v>6</v>
      </c>
      <c r="N54" t="s">
        <v>64</v>
      </c>
      <c r="O54">
        <v>3</v>
      </c>
      <c r="P54" t="s">
        <v>65</v>
      </c>
      <c r="Q54">
        <v>1</v>
      </c>
      <c r="R54">
        <v>1</v>
      </c>
      <c r="S54">
        <v>1</v>
      </c>
      <c r="T54">
        <v>1</v>
      </c>
      <c r="U54">
        <v>1</v>
      </c>
      <c r="V54">
        <v>0</v>
      </c>
      <c r="W54" t="s">
        <v>61</v>
      </c>
      <c r="X54" t="s">
        <v>61</v>
      </c>
      <c r="Y54" t="s">
        <v>61</v>
      </c>
      <c r="Z54" t="s">
        <v>61</v>
      </c>
      <c r="AA54" t="s">
        <v>61</v>
      </c>
      <c r="AB54" t="s">
        <v>61</v>
      </c>
      <c r="AC54" t="s">
        <v>61</v>
      </c>
      <c r="AD54" t="s">
        <v>60</v>
      </c>
      <c r="AE54" t="s">
        <v>61</v>
      </c>
      <c r="AF54" t="s">
        <v>61</v>
      </c>
      <c r="AG54" t="s">
        <v>60</v>
      </c>
      <c r="AH54" t="s">
        <v>60</v>
      </c>
      <c r="AI54">
        <v>1</v>
      </c>
      <c r="AJ54">
        <v>0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0.66666666699999999</v>
      </c>
      <c r="AX54">
        <v>0.92307692299999999</v>
      </c>
      <c r="AY54">
        <v>9</v>
      </c>
      <c r="AZ54">
        <v>1</v>
      </c>
      <c r="BA54">
        <v>0</v>
      </c>
      <c r="BB54">
        <v>3</v>
      </c>
      <c r="BC54" t="s">
        <v>64</v>
      </c>
    </row>
    <row r="55" spans="1:55" x14ac:dyDescent="0.2">
      <c r="A55">
        <v>74</v>
      </c>
      <c r="B55" t="s">
        <v>149</v>
      </c>
      <c r="C55" t="s">
        <v>148</v>
      </c>
      <c r="D55">
        <v>41474</v>
      </c>
      <c r="E55">
        <v>43228</v>
      </c>
      <c r="F55">
        <v>43234</v>
      </c>
      <c r="G55">
        <v>6</v>
      </c>
      <c r="H55">
        <v>4.8099999999999996</v>
      </c>
      <c r="I55" t="s">
        <v>150</v>
      </c>
      <c r="J55" t="s">
        <v>85</v>
      </c>
      <c r="K55">
        <v>1</v>
      </c>
      <c r="L55" t="s">
        <v>74</v>
      </c>
      <c r="M55">
        <v>0</v>
      </c>
      <c r="N55" t="s">
        <v>64</v>
      </c>
      <c r="O55">
        <v>0</v>
      </c>
      <c r="P55" t="s">
        <v>65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 t="s">
        <v>60</v>
      </c>
      <c r="X55" t="s">
        <v>60</v>
      </c>
      <c r="Y55" t="s">
        <v>60</v>
      </c>
      <c r="Z55" t="s">
        <v>60</v>
      </c>
      <c r="AA55" t="s">
        <v>60</v>
      </c>
      <c r="AB55" t="s">
        <v>60</v>
      </c>
      <c r="AC55" t="s">
        <v>60</v>
      </c>
      <c r="AD55" t="s">
        <v>60</v>
      </c>
      <c r="AE55" t="s">
        <v>60</v>
      </c>
      <c r="AF55" t="s">
        <v>60</v>
      </c>
      <c r="AG55" t="s">
        <v>60</v>
      </c>
      <c r="AH55" t="s">
        <v>60</v>
      </c>
      <c r="AI55">
        <v>0</v>
      </c>
      <c r="AJ55">
        <v>0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0</v>
      </c>
      <c r="AU55">
        <v>1</v>
      </c>
      <c r="AV55">
        <v>0.88888888899999996</v>
      </c>
      <c r="AW55">
        <v>0.33333333300000001</v>
      </c>
      <c r="AX55">
        <v>0.76923076899999998</v>
      </c>
      <c r="AY55">
        <v>0</v>
      </c>
      <c r="AZ55">
        <v>1</v>
      </c>
      <c r="BA55">
        <v>0</v>
      </c>
      <c r="BB55">
        <v>3</v>
      </c>
      <c r="BC55" t="s">
        <v>64</v>
      </c>
    </row>
    <row r="56" spans="1:55" x14ac:dyDescent="0.2">
      <c r="A56">
        <v>75</v>
      </c>
      <c r="B56" t="s">
        <v>151</v>
      </c>
      <c r="C56" t="s">
        <v>112</v>
      </c>
      <c r="D56">
        <v>41401</v>
      </c>
      <c r="E56">
        <v>43228</v>
      </c>
      <c r="F56">
        <v>43234</v>
      </c>
      <c r="G56">
        <v>6</v>
      </c>
      <c r="H56">
        <v>5.01</v>
      </c>
      <c r="I56" t="s">
        <v>137</v>
      </c>
      <c r="J56" t="s">
        <v>87</v>
      </c>
      <c r="K56">
        <v>4</v>
      </c>
      <c r="L56" t="s">
        <v>74</v>
      </c>
      <c r="M56">
        <v>6</v>
      </c>
      <c r="N56" t="s">
        <v>64</v>
      </c>
      <c r="O56">
        <v>4</v>
      </c>
      <c r="P56" t="s">
        <v>59</v>
      </c>
      <c r="Q56">
        <v>0</v>
      </c>
      <c r="R56">
        <v>1</v>
      </c>
      <c r="S56">
        <v>0</v>
      </c>
      <c r="T56">
        <v>1</v>
      </c>
      <c r="U56">
        <v>1</v>
      </c>
      <c r="V56">
        <v>1</v>
      </c>
      <c r="W56" t="s">
        <v>61</v>
      </c>
      <c r="X56" t="s">
        <v>61</v>
      </c>
      <c r="Y56" t="s">
        <v>61</v>
      </c>
      <c r="Z56" t="s">
        <v>61</v>
      </c>
      <c r="AA56" t="s">
        <v>61</v>
      </c>
      <c r="AB56" t="s">
        <v>61</v>
      </c>
      <c r="AC56" t="s">
        <v>61</v>
      </c>
      <c r="AD56" t="s">
        <v>60</v>
      </c>
      <c r="AE56" t="s">
        <v>61</v>
      </c>
      <c r="AF56" t="s">
        <v>61</v>
      </c>
      <c r="AG56" t="s">
        <v>61</v>
      </c>
      <c r="AH56" t="s">
        <v>60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0</v>
      </c>
      <c r="AU56">
        <v>1</v>
      </c>
      <c r="AV56">
        <v>0.88888888899999996</v>
      </c>
      <c r="AW56">
        <v>1</v>
      </c>
      <c r="AX56">
        <v>0.92307692299999999</v>
      </c>
      <c r="AY56">
        <v>10</v>
      </c>
      <c r="AZ56">
        <v>1</v>
      </c>
      <c r="BA56">
        <v>0</v>
      </c>
      <c r="BB56">
        <v>3</v>
      </c>
      <c r="BC56" t="s">
        <v>64</v>
      </c>
    </row>
    <row r="57" spans="1:55" x14ac:dyDescent="0.2">
      <c r="A57">
        <v>76</v>
      </c>
      <c r="B57" t="s">
        <v>152</v>
      </c>
      <c r="C57" t="s">
        <v>148</v>
      </c>
      <c r="D57">
        <v>41415</v>
      </c>
      <c r="E57">
        <v>43229</v>
      </c>
      <c r="F57">
        <v>43234</v>
      </c>
      <c r="G57">
        <v>5</v>
      </c>
      <c r="H57">
        <v>4.97</v>
      </c>
      <c r="I57" t="s">
        <v>137</v>
      </c>
      <c r="J57" t="s">
        <v>89</v>
      </c>
      <c r="K57">
        <v>1</v>
      </c>
      <c r="L57" t="s">
        <v>74</v>
      </c>
      <c r="M57">
        <v>1</v>
      </c>
      <c r="N57" t="s">
        <v>64</v>
      </c>
      <c r="O57">
        <v>1</v>
      </c>
      <c r="P57" t="s">
        <v>59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60</v>
      </c>
      <c r="X57" t="s">
        <v>60</v>
      </c>
      <c r="Y57" t="s">
        <v>60</v>
      </c>
      <c r="Z57" t="s">
        <v>60</v>
      </c>
      <c r="AA57" t="s">
        <v>61</v>
      </c>
      <c r="AB57" t="s">
        <v>60</v>
      </c>
      <c r="AC57" t="s">
        <v>60</v>
      </c>
      <c r="AD57" t="s">
        <v>60</v>
      </c>
      <c r="AE57" t="s">
        <v>60</v>
      </c>
      <c r="AF57" t="s">
        <v>60</v>
      </c>
      <c r="AG57" t="s">
        <v>60</v>
      </c>
      <c r="AH57" t="s">
        <v>61</v>
      </c>
      <c r="AI57">
        <v>0</v>
      </c>
      <c r="AJ57">
        <v>0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0</v>
      </c>
      <c r="AU57">
        <v>1</v>
      </c>
      <c r="AV57">
        <v>0.88888888899999996</v>
      </c>
      <c r="AW57">
        <v>0.33333333300000001</v>
      </c>
      <c r="AX57">
        <v>0.76923076899999998</v>
      </c>
      <c r="AY57">
        <v>2</v>
      </c>
      <c r="AZ57">
        <v>1</v>
      </c>
      <c r="BA57">
        <v>0</v>
      </c>
      <c r="BB57">
        <v>3</v>
      </c>
      <c r="BC57" t="s">
        <v>64</v>
      </c>
    </row>
    <row r="58" spans="1:55" x14ac:dyDescent="0.2">
      <c r="A58">
        <v>5</v>
      </c>
      <c r="B58" t="s">
        <v>153</v>
      </c>
      <c r="C58" t="s">
        <v>67</v>
      </c>
      <c r="D58" s="1">
        <v>41127</v>
      </c>
      <c r="E58" s="1">
        <v>43056</v>
      </c>
      <c r="F58" s="1">
        <v>43067</v>
      </c>
      <c r="G58">
        <v>11</v>
      </c>
      <c r="H58">
        <v>5.2813141679999998</v>
      </c>
      <c r="I58" t="s">
        <v>55</v>
      </c>
      <c r="J58" t="s">
        <v>104</v>
      </c>
      <c r="K58">
        <v>3</v>
      </c>
      <c r="L58" t="s">
        <v>57</v>
      </c>
      <c r="M58">
        <v>6</v>
      </c>
      <c r="N58" t="s">
        <v>64</v>
      </c>
      <c r="O58">
        <v>5</v>
      </c>
      <c r="P58" t="s">
        <v>65</v>
      </c>
      <c r="Q58">
        <v>1</v>
      </c>
      <c r="R58">
        <v>0</v>
      </c>
      <c r="S58">
        <v>1</v>
      </c>
      <c r="T58">
        <v>0</v>
      </c>
      <c r="U58">
        <v>1</v>
      </c>
      <c r="V58">
        <v>0</v>
      </c>
      <c r="W58" t="s">
        <v>61</v>
      </c>
      <c r="X58" t="s">
        <v>61</v>
      </c>
      <c r="Y58" t="s">
        <v>61</v>
      </c>
      <c r="Z58" t="s">
        <v>61</v>
      </c>
      <c r="AA58" t="s">
        <v>61</v>
      </c>
      <c r="AB58" t="s">
        <v>61</v>
      </c>
      <c r="AC58" t="s">
        <v>61</v>
      </c>
      <c r="AD58" t="s">
        <v>61</v>
      </c>
      <c r="AE58" t="s">
        <v>61</v>
      </c>
      <c r="AF58" t="s">
        <v>61</v>
      </c>
      <c r="AG58" t="s">
        <v>61</v>
      </c>
      <c r="AH58" t="s">
        <v>60</v>
      </c>
      <c r="AI58">
        <v>1</v>
      </c>
      <c r="AJ58">
        <v>1</v>
      </c>
      <c r="AK58">
        <v>0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0</v>
      </c>
      <c r="AS58">
        <v>1</v>
      </c>
      <c r="AT58">
        <v>1</v>
      </c>
      <c r="AU58">
        <v>0</v>
      </c>
      <c r="AV58">
        <v>0.88888888899999996</v>
      </c>
      <c r="AW58">
        <v>0.66666666699999999</v>
      </c>
      <c r="AX58">
        <v>0.76923076899999998</v>
      </c>
      <c r="AY58">
        <v>11</v>
      </c>
      <c r="AZ58">
        <v>0</v>
      </c>
      <c r="BA58">
        <v>1</v>
      </c>
      <c r="BB58">
        <v>3</v>
      </c>
      <c r="BC58" t="s">
        <v>64</v>
      </c>
    </row>
    <row r="59" spans="1:55" x14ac:dyDescent="0.2">
      <c r="A59">
        <v>6</v>
      </c>
      <c r="B59" t="s">
        <v>154</v>
      </c>
      <c r="C59" t="s">
        <v>54</v>
      </c>
      <c r="D59" s="1">
        <v>41127</v>
      </c>
      <c r="E59" s="1">
        <v>43056</v>
      </c>
      <c r="F59" s="1">
        <v>43067</v>
      </c>
      <c r="G59">
        <v>11</v>
      </c>
      <c r="H59">
        <v>5.2813141679999998</v>
      </c>
      <c r="I59" t="s">
        <v>55</v>
      </c>
      <c r="J59" t="s">
        <v>123</v>
      </c>
      <c r="K59">
        <v>1</v>
      </c>
      <c r="L59" t="s">
        <v>74</v>
      </c>
      <c r="M59">
        <v>6</v>
      </c>
      <c r="N59" t="s">
        <v>64</v>
      </c>
      <c r="O59">
        <v>5</v>
      </c>
      <c r="P59" t="s">
        <v>65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 t="s">
        <v>61</v>
      </c>
      <c r="X59" t="s">
        <v>61</v>
      </c>
      <c r="Y59" t="s">
        <v>61</v>
      </c>
      <c r="Z59" t="s">
        <v>61</v>
      </c>
      <c r="AA59" t="s">
        <v>61</v>
      </c>
      <c r="AB59" t="s">
        <v>61</v>
      </c>
      <c r="AC59" t="s">
        <v>61</v>
      </c>
      <c r="AD59" t="s">
        <v>60</v>
      </c>
      <c r="AE59" t="s">
        <v>61</v>
      </c>
      <c r="AF59" t="s">
        <v>61</v>
      </c>
      <c r="AG59" t="s">
        <v>61</v>
      </c>
      <c r="AH59" t="s">
        <v>61</v>
      </c>
      <c r="AI59">
        <v>1</v>
      </c>
      <c r="AJ59">
        <v>1</v>
      </c>
      <c r="AK59">
        <v>0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0</v>
      </c>
      <c r="AU59">
        <v>1</v>
      </c>
      <c r="AV59">
        <v>0.88888888899999996</v>
      </c>
      <c r="AW59">
        <v>0.66666666699999999</v>
      </c>
      <c r="AX59">
        <v>0.84615384599999999</v>
      </c>
      <c r="AY59">
        <v>11</v>
      </c>
      <c r="AZ59">
        <v>0</v>
      </c>
      <c r="BA59">
        <v>1</v>
      </c>
      <c r="BB59">
        <v>3</v>
      </c>
      <c r="BC59" t="s">
        <v>64</v>
      </c>
    </row>
    <row r="60" spans="1:55" x14ac:dyDescent="0.2">
      <c r="A60">
        <v>20</v>
      </c>
      <c r="B60" t="s">
        <v>155</v>
      </c>
      <c r="C60" t="s">
        <v>67</v>
      </c>
      <c r="D60" s="1">
        <v>41444</v>
      </c>
      <c r="E60" s="1">
        <v>43126</v>
      </c>
      <c r="F60" s="1">
        <v>43129</v>
      </c>
      <c r="G60">
        <v>3</v>
      </c>
      <c r="H60">
        <v>4.605065024</v>
      </c>
      <c r="I60" t="s">
        <v>72</v>
      </c>
      <c r="J60" t="s">
        <v>123</v>
      </c>
      <c r="K60">
        <v>4</v>
      </c>
      <c r="L60" t="s">
        <v>57</v>
      </c>
      <c r="M60">
        <v>6</v>
      </c>
      <c r="N60" t="s">
        <v>64</v>
      </c>
      <c r="O60">
        <v>6</v>
      </c>
      <c r="P60" t="s">
        <v>59</v>
      </c>
      <c r="Q60">
        <v>0</v>
      </c>
      <c r="R60">
        <v>1</v>
      </c>
      <c r="S60">
        <v>0</v>
      </c>
      <c r="T60">
        <v>1</v>
      </c>
      <c r="U60">
        <v>1</v>
      </c>
      <c r="V60">
        <v>1</v>
      </c>
      <c r="W60" t="s">
        <v>61</v>
      </c>
      <c r="X60" t="s">
        <v>61</v>
      </c>
      <c r="Y60" t="s">
        <v>61</v>
      </c>
      <c r="Z60" t="s">
        <v>61</v>
      </c>
      <c r="AA60" t="s">
        <v>61</v>
      </c>
      <c r="AB60" t="s">
        <v>61</v>
      </c>
      <c r="AC60" t="s">
        <v>61</v>
      </c>
      <c r="AD60" t="s">
        <v>61</v>
      </c>
      <c r="AE60" t="s">
        <v>61</v>
      </c>
      <c r="AF60" t="s">
        <v>61</v>
      </c>
      <c r="AG60" t="s">
        <v>61</v>
      </c>
      <c r="AH60" t="s">
        <v>61</v>
      </c>
      <c r="AI60">
        <v>1</v>
      </c>
      <c r="AJ60">
        <v>1</v>
      </c>
      <c r="AK60">
        <v>0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0.66666666699999999</v>
      </c>
      <c r="AX60">
        <v>0.92307692299999999</v>
      </c>
      <c r="AY60">
        <v>12</v>
      </c>
      <c r="AZ60">
        <v>0</v>
      </c>
      <c r="BA60">
        <v>1</v>
      </c>
      <c r="BB60">
        <v>3</v>
      </c>
      <c r="BC60" t="s">
        <v>64</v>
      </c>
    </row>
    <row r="61" spans="1:55" x14ac:dyDescent="0.2">
      <c r="A61">
        <v>25</v>
      </c>
      <c r="B61" t="s">
        <v>156</v>
      </c>
      <c r="C61" t="s">
        <v>67</v>
      </c>
      <c r="D61" s="1">
        <v>41696</v>
      </c>
      <c r="E61" s="1">
        <v>43133</v>
      </c>
      <c r="F61" s="1">
        <v>43153</v>
      </c>
      <c r="G61">
        <v>20</v>
      </c>
      <c r="H61">
        <v>3.9342915810000001</v>
      </c>
      <c r="I61" t="s">
        <v>95</v>
      </c>
      <c r="J61" t="s">
        <v>76</v>
      </c>
      <c r="K61">
        <v>1</v>
      </c>
      <c r="L61" t="s">
        <v>74</v>
      </c>
      <c r="M61">
        <v>6</v>
      </c>
      <c r="N61" t="s">
        <v>64</v>
      </c>
      <c r="O61">
        <v>6</v>
      </c>
      <c r="P61" t="s">
        <v>59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 t="s">
        <v>61</v>
      </c>
      <c r="X61" t="s">
        <v>61</v>
      </c>
      <c r="Y61" t="s">
        <v>61</v>
      </c>
      <c r="Z61" t="s">
        <v>61</v>
      </c>
      <c r="AA61" t="s">
        <v>61</v>
      </c>
      <c r="AB61" t="s">
        <v>61</v>
      </c>
      <c r="AC61" t="s">
        <v>61</v>
      </c>
      <c r="AD61" t="s">
        <v>61</v>
      </c>
      <c r="AE61" t="s">
        <v>61</v>
      </c>
      <c r="AF61" t="s">
        <v>61</v>
      </c>
      <c r="AG61" t="s">
        <v>61</v>
      </c>
      <c r="AH61" t="s">
        <v>61</v>
      </c>
      <c r="AI61">
        <v>1</v>
      </c>
      <c r="AJ61">
        <v>1</v>
      </c>
      <c r="AK61">
        <v>0</v>
      </c>
      <c r="AL61">
        <v>1</v>
      </c>
      <c r="AM61">
        <v>1</v>
      </c>
      <c r="AN61">
        <v>1</v>
      </c>
      <c r="AO61">
        <v>1</v>
      </c>
      <c r="AP61">
        <v>0</v>
      </c>
      <c r="AQ61">
        <v>1</v>
      </c>
      <c r="AR61">
        <v>1</v>
      </c>
      <c r="AS61">
        <v>1</v>
      </c>
      <c r="AT61">
        <v>0</v>
      </c>
      <c r="AU61">
        <v>0</v>
      </c>
      <c r="AV61">
        <v>0.77777777800000003</v>
      </c>
      <c r="AW61">
        <v>0.66666666699999999</v>
      </c>
      <c r="AX61">
        <v>0.69230769199999997</v>
      </c>
      <c r="AY61">
        <v>12</v>
      </c>
      <c r="AZ61">
        <v>0</v>
      </c>
      <c r="BA61">
        <v>1</v>
      </c>
      <c r="BB61">
        <v>3</v>
      </c>
      <c r="BC61" t="s">
        <v>64</v>
      </c>
    </row>
    <row r="62" spans="1:55" x14ac:dyDescent="0.2">
      <c r="A62">
        <v>34</v>
      </c>
      <c r="B62" t="s">
        <v>157</v>
      </c>
      <c r="C62" t="s">
        <v>67</v>
      </c>
      <c r="D62" s="1">
        <v>41816</v>
      </c>
      <c r="E62" s="1">
        <v>43147</v>
      </c>
      <c r="F62" s="1">
        <v>43153</v>
      </c>
      <c r="G62">
        <v>6</v>
      </c>
      <c r="H62">
        <v>3.64</v>
      </c>
      <c r="I62" t="s">
        <v>95</v>
      </c>
      <c r="J62" t="s">
        <v>68</v>
      </c>
      <c r="K62">
        <v>6</v>
      </c>
      <c r="L62" t="s">
        <v>57</v>
      </c>
      <c r="M62">
        <v>6</v>
      </c>
      <c r="N62" t="s">
        <v>64</v>
      </c>
      <c r="O62">
        <v>6</v>
      </c>
      <c r="P62" t="s">
        <v>65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 t="s">
        <v>61</v>
      </c>
      <c r="X62" t="s">
        <v>61</v>
      </c>
      <c r="Y62" t="s">
        <v>61</v>
      </c>
      <c r="Z62" t="s">
        <v>61</v>
      </c>
      <c r="AA62" t="s">
        <v>61</v>
      </c>
      <c r="AB62" t="s">
        <v>61</v>
      </c>
      <c r="AC62" t="s">
        <v>61</v>
      </c>
      <c r="AD62" t="s">
        <v>61</v>
      </c>
      <c r="AE62" t="s">
        <v>61</v>
      </c>
      <c r="AF62" t="s">
        <v>61</v>
      </c>
      <c r="AG62" t="s">
        <v>61</v>
      </c>
      <c r="AH62" t="s">
        <v>61</v>
      </c>
      <c r="AI62">
        <v>1</v>
      </c>
      <c r="AJ62">
        <v>1</v>
      </c>
      <c r="AK62">
        <v>0</v>
      </c>
      <c r="AL62">
        <v>1</v>
      </c>
      <c r="AM62">
        <v>1</v>
      </c>
      <c r="AN62">
        <v>0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0.88888888899999996</v>
      </c>
      <c r="AW62">
        <v>0.66666666699999999</v>
      </c>
      <c r="AX62">
        <v>0.84615384599999999</v>
      </c>
      <c r="AY62">
        <v>12</v>
      </c>
      <c r="AZ62">
        <v>0</v>
      </c>
      <c r="BA62">
        <v>1</v>
      </c>
      <c r="BB62">
        <v>3</v>
      </c>
      <c r="BC62" t="s">
        <v>64</v>
      </c>
    </row>
    <row r="63" spans="1:55" x14ac:dyDescent="0.2">
      <c r="A63">
        <v>45</v>
      </c>
      <c r="B63" t="s">
        <v>158</v>
      </c>
      <c r="C63" t="s">
        <v>54</v>
      </c>
      <c r="D63" s="1">
        <v>41046</v>
      </c>
      <c r="E63" s="1">
        <v>43160</v>
      </c>
      <c r="F63" s="1">
        <v>43164</v>
      </c>
      <c r="G63">
        <v>4</v>
      </c>
      <c r="H63">
        <v>5.79</v>
      </c>
      <c r="I63" t="s">
        <v>72</v>
      </c>
      <c r="J63" t="s">
        <v>87</v>
      </c>
      <c r="K63">
        <v>4</v>
      </c>
      <c r="L63" t="s">
        <v>57</v>
      </c>
      <c r="M63">
        <v>6</v>
      </c>
      <c r="N63" t="s">
        <v>64</v>
      </c>
      <c r="O63">
        <v>5</v>
      </c>
      <c r="P63" t="s">
        <v>65</v>
      </c>
      <c r="Q63">
        <v>0</v>
      </c>
      <c r="R63">
        <v>1</v>
      </c>
      <c r="S63">
        <v>0</v>
      </c>
      <c r="T63">
        <v>1</v>
      </c>
      <c r="U63">
        <v>1</v>
      </c>
      <c r="V63">
        <v>1</v>
      </c>
      <c r="W63" t="s">
        <v>61</v>
      </c>
      <c r="X63" t="s">
        <v>61</v>
      </c>
      <c r="Y63" t="s">
        <v>61</v>
      </c>
      <c r="Z63" t="s">
        <v>61</v>
      </c>
      <c r="AA63" t="s">
        <v>61</v>
      </c>
      <c r="AB63" t="s">
        <v>61</v>
      </c>
      <c r="AC63" t="s">
        <v>61</v>
      </c>
      <c r="AD63" t="s">
        <v>61</v>
      </c>
      <c r="AE63" t="s">
        <v>61</v>
      </c>
      <c r="AF63" t="s">
        <v>61</v>
      </c>
      <c r="AG63" t="s">
        <v>61</v>
      </c>
      <c r="AH63" t="s">
        <v>60</v>
      </c>
      <c r="AI63">
        <v>0</v>
      </c>
      <c r="AJ63">
        <v>1</v>
      </c>
      <c r="AK63">
        <v>0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0.33333333300000001</v>
      </c>
      <c r="AX63">
        <v>0.84615384599999999</v>
      </c>
      <c r="AY63">
        <v>11</v>
      </c>
      <c r="AZ63">
        <v>0</v>
      </c>
      <c r="BA63">
        <v>1</v>
      </c>
      <c r="BB63">
        <v>3</v>
      </c>
      <c r="BC63" t="s">
        <v>64</v>
      </c>
    </row>
    <row r="64" spans="1:55" x14ac:dyDescent="0.2">
      <c r="A64">
        <v>49</v>
      </c>
      <c r="B64" t="s">
        <v>159</v>
      </c>
      <c r="C64" t="s">
        <v>67</v>
      </c>
      <c r="D64" s="1">
        <v>41213</v>
      </c>
      <c r="E64" s="1">
        <v>43188</v>
      </c>
      <c r="F64" s="1">
        <v>43195</v>
      </c>
      <c r="G64">
        <v>7</v>
      </c>
      <c r="H64">
        <v>5.41</v>
      </c>
      <c r="I64" t="s">
        <v>95</v>
      </c>
      <c r="J64">
        <v>0</v>
      </c>
      <c r="K64">
        <v>3</v>
      </c>
      <c r="L64">
        <v>0</v>
      </c>
      <c r="M64">
        <v>6</v>
      </c>
      <c r="N64">
        <v>0</v>
      </c>
      <c r="O64">
        <v>6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 t="s">
        <v>61</v>
      </c>
      <c r="X64" t="s">
        <v>61</v>
      </c>
      <c r="Y64" t="s">
        <v>61</v>
      </c>
      <c r="Z64" t="s">
        <v>61</v>
      </c>
      <c r="AA64" t="s">
        <v>61</v>
      </c>
      <c r="AB64" t="s">
        <v>61</v>
      </c>
      <c r="AC64" t="s">
        <v>61</v>
      </c>
      <c r="AD64" t="s">
        <v>61</v>
      </c>
      <c r="AE64" t="s">
        <v>61</v>
      </c>
      <c r="AF64" t="s">
        <v>61</v>
      </c>
      <c r="AG64" t="s">
        <v>61</v>
      </c>
      <c r="AH64" t="s">
        <v>61</v>
      </c>
      <c r="AI64">
        <v>1</v>
      </c>
      <c r="AJ64">
        <v>1</v>
      </c>
      <c r="AK64">
        <v>0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0</v>
      </c>
      <c r="AV64">
        <v>1</v>
      </c>
      <c r="AW64">
        <v>0.66666666699999999</v>
      </c>
      <c r="AX64">
        <v>0.84615384599999999</v>
      </c>
      <c r="AY64">
        <v>12</v>
      </c>
      <c r="AZ64">
        <v>0</v>
      </c>
      <c r="BA64">
        <v>1</v>
      </c>
      <c r="BB64">
        <v>3</v>
      </c>
    </row>
    <row r="65" spans="1:55" x14ac:dyDescent="0.2">
      <c r="A65">
        <v>66</v>
      </c>
      <c r="B65" t="s">
        <v>160</v>
      </c>
      <c r="C65" t="s">
        <v>148</v>
      </c>
      <c r="D65" s="1">
        <v>41428</v>
      </c>
      <c r="E65" s="1">
        <v>43224</v>
      </c>
      <c r="F65" s="1">
        <v>43230</v>
      </c>
      <c r="G65">
        <v>6</v>
      </c>
      <c r="H65">
        <v>4.92</v>
      </c>
      <c r="I65" t="s">
        <v>95</v>
      </c>
      <c r="J65" t="s">
        <v>76</v>
      </c>
      <c r="K65">
        <v>1</v>
      </c>
      <c r="L65" t="s">
        <v>74</v>
      </c>
      <c r="M65">
        <v>6</v>
      </c>
      <c r="N65" t="s">
        <v>58</v>
      </c>
      <c r="O65">
        <v>6</v>
      </c>
      <c r="P65" t="s">
        <v>59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 t="s">
        <v>61</v>
      </c>
      <c r="X65" t="s">
        <v>61</v>
      </c>
      <c r="Y65" t="s">
        <v>61</v>
      </c>
      <c r="Z65" t="s">
        <v>61</v>
      </c>
      <c r="AA65" t="s">
        <v>61</v>
      </c>
      <c r="AB65" t="s">
        <v>61</v>
      </c>
      <c r="AC65" t="s">
        <v>61</v>
      </c>
      <c r="AD65" t="s">
        <v>61</v>
      </c>
      <c r="AE65" t="s">
        <v>61</v>
      </c>
      <c r="AF65" t="s">
        <v>61</v>
      </c>
      <c r="AG65" t="s">
        <v>61</v>
      </c>
      <c r="AH65" t="s">
        <v>61</v>
      </c>
      <c r="AI65">
        <v>1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0</v>
      </c>
      <c r="AU65">
        <v>1</v>
      </c>
      <c r="AV65">
        <v>0.55555555599999995</v>
      </c>
      <c r="AW65">
        <v>0.66666666699999999</v>
      </c>
      <c r="AX65">
        <v>0.61538461499999997</v>
      </c>
      <c r="AY65">
        <v>12</v>
      </c>
      <c r="AZ65">
        <v>0</v>
      </c>
      <c r="BA65">
        <v>1</v>
      </c>
      <c r="BB65">
        <v>3</v>
      </c>
      <c r="BC65" t="s">
        <v>64</v>
      </c>
    </row>
    <row r="66" spans="1:55" x14ac:dyDescent="0.2">
      <c r="A66">
        <v>73</v>
      </c>
      <c r="B66" t="s">
        <v>161</v>
      </c>
      <c r="C66" t="s">
        <v>148</v>
      </c>
      <c r="D66">
        <v>41381</v>
      </c>
      <c r="E66">
        <v>43228</v>
      </c>
      <c r="F66">
        <v>43234</v>
      </c>
      <c r="G66">
        <v>6</v>
      </c>
      <c r="H66">
        <v>5.0599999999999996</v>
      </c>
      <c r="I66" t="s">
        <v>137</v>
      </c>
      <c r="J66" t="s">
        <v>120</v>
      </c>
      <c r="K66">
        <v>1</v>
      </c>
      <c r="L66" t="s">
        <v>57</v>
      </c>
      <c r="M66">
        <v>6</v>
      </c>
      <c r="N66" t="s">
        <v>64</v>
      </c>
      <c r="O66">
        <v>4</v>
      </c>
      <c r="P66" t="s">
        <v>65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 t="s">
        <v>61</v>
      </c>
      <c r="X66" t="s">
        <v>61</v>
      </c>
      <c r="Y66" t="s">
        <v>61</v>
      </c>
      <c r="Z66" t="s">
        <v>61</v>
      </c>
      <c r="AA66" t="s">
        <v>61</v>
      </c>
      <c r="AB66" t="s">
        <v>61</v>
      </c>
      <c r="AC66" t="s">
        <v>61</v>
      </c>
      <c r="AD66" t="s">
        <v>61</v>
      </c>
      <c r="AE66" t="s">
        <v>61</v>
      </c>
      <c r="AF66" t="s">
        <v>61</v>
      </c>
      <c r="AG66" t="s">
        <v>60</v>
      </c>
      <c r="AH66" t="s">
        <v>60</v>
      </c>
      <c r="AI66">
        <v>1</v>
      </c>
      <c r="AJ66">
        <v>1</v>
      </c>
      <c r="AK66">
        <v>0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0.66666666699999999</v>
      </c>
      <c r="AX66">
        <v>0.92307692299999999</v>
      </c>
      <c r="AY66">
        <v>10</v>
      </c>
      <c r="AZ66">
        <v>0</v>
      </c>
      <c r="BA66">
        <v>1</v>
      </c>
      <c r="BB66">
        <v>3</v>
      </c>
      <c r="BC66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topLeftCell="C54" workbookViewId="0">
      <selection activeCell="K89" sqref="K89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10</v>
      </c>
      <c r="N1" t="s">
        <v>11</v>
      </c>
      <c r="O1" t="s">
        <v>12</v>
      </c>
      <c r="Q1" t="s">
        <v>13</v>
      </c>
      <c r="R1" t="s">
        <v>14</v>
      </c>
    </row>
    <row r="2" spans="1:19" x14ac:dyDescent="0.2">
      <c r="A2">
        <v>8</v>
      </c>
      <c r="B2" t="s">
        <v>62</v>
      </c>
      <c r="C2" t="s">
        <v>54</v>
      </c>
      <c r="D2" s="1">
        <v>43085</v>
      </c>
      <c r="E2" s="1">
        <v>43056</v>
      </c>
      <c r="F2" s="1">
        <v>43060</v>
      </c>
      <c r="G2">
        <v>4</v>
      </c>
      <c r="H2">
        <v>3.9206020000000001</v>
      </c>
      <c r="I2" t="s">
        <v>55</v>
      </c>
      <c r="J2" t="s">
        <v>63</v>
      </c>
      <c r="K2">
        <v>0</v>
      </c>
      <c r="L2" t="s">
        <v>57</v>
      </c>
      <c r="M2">
        <f>IF(L2="table",1,0)</f>
        <v>1</v>
      </c>
      <c r="N2">
        <v>1</v>
      </c>
      <c r="O2" t="s">
        <v>64</v>
      </c>
      <c r="P2">
        <f>IF(O2="temp",1,0)</f>
        <v>1</v>
      </c>
      <c r="Q2">
        <v>5</v>
      </c>
      <c r="R2" t="s">
        <v>65</v>
      </c>
      <c r="S2">
        <f>IF(R2="phone(tummy)",1,0)</f>
        <v>0</v>
      </c>
    </row>
    <row r="3" spans="1:19" x14ac:dyDescent="0.2">
      <c r="A3">
        <v>11</v>
      </c>
      <c r="B3" t="s">
        <v>71</v>
      </c>
      <c r="C3" t="s">
        <v>54</v>
      </c>
      <c r="D3" s="1">
        <v>41594</v>
      </c>
      <c r="E3" s="1">
        <v>43070</v>
      </c>
      <c r="F3" s="1">
        <v>43074</v>
      </c>
      <c r="G3">
        <v>4</v>
      </c>
      <c r="H3">
        <v>4.041067762</v>
      </c>
      <c r="I3" t="s">
        <v>72</v>
      </c>
      <c r="J3" t="s">
        <v>73</v>
      </c>
      <c r="K3">
        <v>0</v>
      </c>
      <c r="L3" t="s">
        <v>74</v>
      </c>
      <c r="M3">
        <f t="shared" ref="M3:M55" si="0">IF(L3="table",1,0)</f>
        <v>0</v>
      </c>
      <c r="N3">
        <v>4</v>
      </c>
      <c r="O3" t="s">
        <v>58</v>
      </c>
      <c r="P3">
        <f t="shared" ref="P3:P55" si="1">IF(O3="temp",1,0)</f>
        <v>0</v>
      </c>
      <c r="Q3">
        <v>4</v>
      </c>
      <c r="R3" t="s">
        <v>65</v>
      </c>
      <c r="S3">
        <f t="shared" ref="S3:S55" si="2">IF(R3="phone(tummy)",1,0)</f>
        <v>0</v>
      </c>
    </row>
    <row r="4" spans="1:19" x14ac:dyDescent="0.2">
      <c r="A4">
        <v>12</v>
      </c>
      <c r="B4" t="s">
        <v>75</v>
      </c>
      <c r="C4" t="s">
        <v>67</v>
      </c>
      <c r="D4" s="1">
        <v>41759</v>
      </c>
      <c r="E4" s="1">
        <v>43070</v>
      </c>
      <c r="F4" s="1">
        <v>43074</v>
      </c>
      <c r="G4">
        <v>4</v>
      </c>
      <c r="H4">
        <v>3.5893223820000002</v>
      </c>
      <c r="I4" t="s">
        <v>72</v>
      </c>
      <c r="J4" t="s">
        <v>76</v>
      </c>
      <c r="K4">
        <v>0</v>
      </c>
      <c r="L4" t="s">
        <v>74</v>
      </c>
      <c r="M4">
        <f t="shared" si="0"/>
        <v>0</v>
      </c>
      <c r="N4">
        <v>4</v>
      </c>
      <c r="O4" t="s">
        <v>64</v>
      </c>
      <c r="P4">
        <f t="shared" si="1"/>
        <v>1</v>
      </c>
      <c r="Q4">
        <v>4</v>
      </c>
      <c r="R4" t="s">
        <v>59</v>
      </c>
      <c r="S4">
        <f t="shared" si="2"/>
        <v>1</v>
      </c>
    </row>
    <row r="5" spans="1:19" x14ac:dyDescent="0.2">
      <c r="A5">
        <v>19</v>
      </c>
      <c r="B5" t="s">
        <v>88</v>
      </c>
      <c r="C5" t="s">
        <v>54</v>
      </c>
      <c r="D5" s="1">
        <v>41254</v>
      </c>
      <c r="E5" s="1">
        <v>43126</v>
      </c>
      <c r="F5" s="1">
        <v>43132</v>
      </c>
      <c r="G5">
        <v>6</v>
      </c>
      <c r="H5">
        <v>5.1252566740000001</v>
      </c>
      <c r="I5" t="s">
        <v>72</v>
      </c>
      <c r="J5" t="s">
        <v>89</v>
      </c>
      <c r="K5">
        <v>0</v>
      </c>
      <c r="L5" t="s">
        <v>57</v>
      </c>
      <c r="M5">
        <f t="shared" si="0"/>
        <v>1</v>
      </c>
      <c r="N5">
        <v>4</v>
      </c>
      <c r="O5" t="s">
        <v>58</v>
      </c>
      <c r="P5">
        <f t="shared" si="1"/>
        <v>0</v>
      </c>
      <c r="Q5">
        <v>5</v>
      </c>
      <c r="R5" t="s">
        <v>65</v>
      </c>
      <c r="S5">
        <f t="shared" si="2"/>
        <v>0</v>
      </c>
    </row>
    <row r="6" spans="1:19" x14ac:dyDescent="0.2">
      <c r="A6">
        <v>26</v>
      </c>
      <c r="B6" t="s">
        <v>97</v>
      </c>
      <c r="C6" t="s">
        <v>54</v>
      </c>
      <c r="D6" s="1">
        <v>41592</v>
      </c>
      <c r="E6" s="1">
        <v>43133</v>
      </c>
      <c r="F6" s="1">
        <v>43136</v>
      </c>
      <c r="G6">
        <v>3</v>
      </c>
      <c r="H6">
        <v>4.2190280629999997</v>
      </c>
      <c r="I6" t="s">
        <v>95</v>
      </c>
      <c r="J6" t="s">
        <v>98</v>
      </c>
      <c r="K6">
        <v>0</v>
      </c>
      <c r="L6" t="s">
        <v>57</v>
      </c>
      <c r="M6">
        <f t="shared" si="0"/>
        <v>1</v>
      </c>
      <c r="N6">
        <v>2</v>
      </c>
      <c r="O6" t="s">
        <v>64</v>
      </c>
      <c r="P6">
        <f t="shared" si="1"/>
        <v>1</v>
      </c>
      <c r="Q6">
        <v>4</v>
      </c>
      <c r="R6" t="s">
        <v>59</v>
      </c>
      <c r="S6">
        <f t="shared" si="2"/>
        <v>1</v>
      </c>
    </row>
    <row r="7" spans="1:19" x14ac:dyDescent="0.2">
      <c r="A7">
        <v>27</v>
      </c>
      <c r="B7" t="s">
        <v>99</v>
      </c>
      <c r="C7" t="s">
        <v>54</v>
      </c>
      <c r="D7" s="1">
        <v>41301</v>
      </c>
      <c r="E7" s="1">
        <v>43133</v>
      </c>
      <c r="F7" s="1">
        <v>43136</v>
      </c>
      <c r="G7">
        <v>3</v>
      </c>
      <c r="H7">
        <v>5.0157426420000002</v>
      </c>
      <c r="I7" t="s">
        <v>95</v>
      </c>
      <c r="J7" t="s">
        <v>100</v>
      </c>
      <c r="K7">
        <v>0</v>
      </c>
      <c r="L7" t="s">
        <v>57</v>
      </c>
      <c r="M7">
        <f t="shared" si="0"/>
        <v>1</v>
      </c>
      <c r="N7">
        <v>6</v>
      </c>
      <c r="O7" t="s">
        <v>64</v>
      </c>
      <c r="P7">
        <f t="shared" si="1"/>
        <v>1</v>
      </c>
      <c r="Q7">
        <v>4</v>
      </c>
      <c r="R7" t="s">
        <v>59</v>
      </c>
      <c r="S7">
        <f t="shared" si="2"/>
        <v>1</v>
      </c>
    </row>
    <row r="8" spans="1:19" x14ac:dyDescent="0.2">
      <c r="A8">
        <v>30</v>
      </c>
      <c r="B8" t="s">
        <v>105</v>
      </c>
      <c r="C8" t="s">
        <v>54</v>
      </c>
      <c r="D8" s="1">
        <v>41439</v>
      </c>
      <c r="E8" s="1">
        <v>43139</v>
      </c>
      <c r="F8" s="1">
        <v>43143</v>
      </c>
      <c r="G8">
        <v>4</v>
      </c>
      <c r="H8">
        <v>4.6543463379999999</v>
      </c>
      <c r="I8" t="s">
        <v>95</v>
      </c>
      <c r="J8" t="s">
        <v>106</v>
      </c>
      <c r="K8">
        <v>0</v>
      </c>
      <c r="L8" t="s">
        <v>74</v>
      </c>
      <c r="M8">
        <f t="shared" si="0"/>
        <v>0</v>
      </c>
      <c r="N8">
        <v>1</v>
      </c>
      <c r="O8" t="s">
        <v>64</v>
      </c>
      <c r="P8">
        <f t="shared" si="1"/>
        <v>1</v>
      </c>
      <c r="Q8">
        <v>0</v>
      </c>
      <c r="R8" t="s">
        <v>59</v>
      </c>
      <c r="S8">
        <f t="shared" si="2"/>
        <v>1</v>
      </c>
    </row>
    <row r="9" spans="1:19" x14ac:dyDescent="0.2">
      <c r="A9">
        <v>38</v>
      </c>
      <c r="B9" t="s">
        <v>117</v>
      </c>
      <c r="C9" t="s">
        <v>67</v>
      </c>
      <c r="D9" s="1">
        <v>41251</v>
      </c>
      <c r="E9" s="1">
        <v>43154</v>
      </c>
      <c r="F9" s="1">
        <v>43157</v>
      </c>
      <c r="G9">
        <v>3</v>
      </c>
      <c r="H9">
        <v>5.21</v>
      </c>
      <c r="I9" t="s">
        <v>95</v>
      </c>
      <c r="J9" t="s">
        <v>56</v>
      </c>
      <c r="K9">
        <v>0</v>
      </c>
      <c r="L9" t="s">
        <v>57</v>
      </c>
      <c r="M9">
        <f t="shared" si="0"/>
        <v>1</v>
      </c>
      <c r="N9">
        <v>2</v>
      </c>
      <c r="O9" t="s">
        <v>64</v>
      </c>
      <c r="P9">
        <f t="shared" si="1"/>
        <v>1</v>
      </c>
      <c r="Q9">
        <v>3</v>
      </c>
      <c r="R9" t="s">
        <v>65</v>
      </c>
      <c r="S9">
        <f t="shared" si="2"/>
        <v>0</v>
      </c>
    </row>
    <row r="10" spans="1:19" x14ac:dyDescent="0.2">
      <c r="A10">
        <v>39</v>
      </c>
      <c r="B10" t="s">
        <v>118</v>
      </c>
      <c r="C10" t="s">
        <v>67</v>
      </c>
      <c r="D10" s="1">
        <v>41240</v>
      </c>
      <c r="E10" s="1">
        <v>43154</v>
      </c>
      <c r="F10" s="1">
        <v>43157</v>
      </c>
      <c r="G10">
        <v>3</v>
      </c>
      <c r="H10">
        <v>5.24</v>
      </c>
      <c r="I10" t="s">
        <v>95</v>
      </c>
      <c r="J10" t="s">
        <v>80</v>
      </c>
      <c r="K10">
        <v>0</v>
      </c>
      <c r="L10" t="s">
        <v>57</v>
      </c>
      <c r="M10">
        <f t="shared" si="0"/>
        <v>1</v>
      </c>
      <c r="N10">
        <v>0</v>
      </c>
      <c r="O10" t="s">
        <v>64</v>
      </c>
      <c r="P10">
        <f t="shared" si="1"/>
        <v>1</v>
      </c>
      <c r="Q10">
        <v>0</v>
      </c>
      <c r="R10" t="s">
        <v>59</v>
      </c>
      <c r="S10">
        <f t="shared" si="2"/>
        <v>1</v>
      </c>
    </row>
    <row r="11" spans="1:19" x14ac:dyDescent="0.2">
      <c r="A11">
        <v>40</v>
      </c>
      <c r="B11" t="s">
        <v>119</v>
      </c>
      <c r="C11" t="s">
        <v>67</v>
      </c>
      <c r="D11" s="1">
        <v>41204</v>
      </c>
      <c r="E11" s="1">
        <v>43154</v>
      </c>
      <c r="F11" s="1">
        <v>43157</v>
      </c>
      <c r="G11">
        <v>3</v>
      </c>
      <c r="H11">
        <v>5.34</v>
      </c>
      <c r="I11" t="s">
        <v>95</v>
      </c>
      <c r="J11" t="s">
        <v>120</v>
      </c>
      <c r="K11">
        <v>0</v>
      </c>
      <c r="L11" t="s">
        <v>57</v>
      </c>
      <c r="M11">
        <f t="shared" si="0"/>
        <v>1</v>
      </c>
      <c r="N11">
        <v>4</v>
      </c>
      <c r="O11" t="s">
        <v>64</v>
      </c>
      <c r="P11">
        <f t="shared" si="1"/>
        <v>1</v>
      </c>
      <c r="Q11">
        <v>3</v>
      </c>
      <c r="R11" t="s">
        <v>59</v>
      </c>
      <c r="S11">
        <f t="shared" si="2"/>
        <v>1</v>
      </c>
    </row>
    <row r="12" spans="1:19" x14ac:dyDescent="0.2">
      <c r="A12">
        <v>43</v>
      </c>
      <c r="B12" t="s">
        <v>124</v>
      </c>
      <c r="C12" t="s">
        <v>54</v>
      </c>
      <c r="D12" s="1">
        <v>41162</v>
      </c>
      <c r="E12" s="1">
        <v>43160</v>
      </c>
      <c r="F12" s="1">
        <v>43164</v>
      </c>
      <c r="G12">
        <v>4</v>
      </c>
      <c r="H12">
        <v>5.47</v>
      </c>
      <c r="I12" t="s">
        <v>72</v>
      </c>
      <c r="J12" t="s">
        <v>91</v>
      </c>
      <c r="K12">
        <v>0</v>
      </c>
      <c r="L12" t="s">
        <v>57</v>
      </c>
      <c r="M12">
        <f t="shared" si="0"/>
        <v>1</v>
      </c>
      <c r="N12">
        <v>5</v>
      </c>
      <c r="O12" t="s">
        <v>64</v>
      </c>
      <c r="P12">
        <f t="shared" si="1"/>
        <v>1</v>
      </c>
      <c r="Q12">
        <v>4</v>
      </c>
      <c r="R12" t="s">
        <v>59</v>
      </c>
      <c r="S12">
        <f t="shared" si="2"/>
        <v>1</v>
      </c>
    </row>
    <row r="13" spans="1:19" x14ac:dyDescent="0.2">
      <c r="A13">
        <v>60</v>
      </c>
      <c r="B13" t="s">
        <v>138</v>
      </c>
      <c r="C13" t="s">
        <v>54</v>
      </c>
      <c r="D13" s="1">
        <v>41463</v>
      </c>
      <c r="E13" s="1">
        <v>43213</v>
      </c>
      <c r="F13" s="1">
        <v>43220</v>
      </c>
      <c r="G13">
        <v>7</v>
      </c>
      <c r="H13">
        <v>4.7945205480000004</v>
      </c>
      <c r="I13" t="s">
        <v>137</v>
      </c>
      <c r="J13" t="s">
        <v>63</v>
      </c>
      <c r="K13">
        <v>0</v>
      </c>
      <c r="L13" t="s">
        <v>57</v>
      </c>
      <c r="M13">
        <f t="shared" si="0"/>
        <v>1</v>
      </c>
      <c r="N13">
        <v>4</v>
      </c>
      <c r="O13" t="s">
        <v>58</v>
      </c>
      <c r="P13">
        <f t="shared" si="1"/>
        <v>0</v>
      </c>
      <c r="Q13">
        <v>4</v>
      </c>
      <c r="R13" t="s">
        <v>59</v>
      </c>
      <c r="S13">
        <f t="shared" si="2"/>
        <v>1</v>
      </c>
    </row>
    <row r="14" spans="1:19" x14ac:dyDescent="0.2">
      <c r="A14">
        <v>68</v>
      </c>
      <c r="B14" t="s">
        <v>143</v>
      </c>
      <c r="C14" t="s">
        <v>112</v>
      </c>
      <c r="D14" s="1">
        <v>41471</v>
      </c>
      <c r="E14" s="1">
        <v>43224</v>
      </c>
      <c r="F14" s="1">
        <v>43230</v>
      </c>
      <c r="G14">
        <v>6</v>
      </c>
      <c r="H14">
        <v>4.8</v>
      </c>
      <c r="I14" t="s">
        <v>95</v>
      </c>
      <c r="J14" t="s">
        <v>114</v>
      </c>
      <c r="K14">
        <v>0</v>
      </c>
      <c r="L14" t="s">
        <v>74</v>
      </c>
      <c r="M14">
        <f t="shared" si="0"/>
        <v>0</v>
      </c>
      <c r="N14">
        <v>3</v>
      </c>
      <c r="O14" t="s">
        <v>64</v>
      </c>
      <c r="P14">
        <f t="shared" si="1"/>
        <v>1</v>
      </c>
      <c r="Q14">
        <v>4</v>
      </c>
      <c r="R14" t="s">
        <v>65</v>
      </c>
      <c r="S14">
        <f t="shared" si="2"/>
        <v>0</v>
      </c>
    </row>
    <row r="15" spans="1:19" x14ac:dyDescent="0.2">
      <c r="A15">
        <v>7</v>
      </c>
      <c r="B15" t="s">
        <v>53</v>
      </c>
      <c r="C15" t="s">
        <v>54</v>
      </c>
      <c r="D15" s="1">
        <v>41427</v>
      </c>
      <c r="E15" s="1">
        <v>43056</v>
      </c>
      <c r="F15" s="1">
        <v>43060</v>
      </c>
      <c r="G15">
        <v>4</v>
      </c>
      <c r="H15">
        <v>4.4599589320000002</v>
      </c>
      <c r="I15" t="s">
        <v>55</v>
      </c>
      <c r="J15" t="s">
        <v>56</v>
      </c>
      <c r="K15">
        <v>1</v>
      </c>
      <c r="L15" t="s">
        <v>57</v>
      </c>
      <c r="M15">
        <f t="shared" si="0"/>
        <v>1</v>
      </c>
      <c r="N15">
        <v>4</v>
      </c>
      <c r="O15" t="s">
        <v>58</v>
      </c>
      <c r="P15">
        <f t="shared" si="1"/>
        <v>0</v>
      </c>
      <c r="Q15">
        <v>1</v>
      </c>
      <c r="R15" t="s">
        <v>59</v>
      </c>
      <c r="S15">
        <f t="shared" si="2"/>
        <v>1</v>
      </c>
    </row>
    <row r="16" spans="1:19" x14ac:dyDescent="0.2">
      <c r="A16">
        <v>14</v>
      </c>
      <c r="B16" t="s">
        <v>79</v>
      </c>
      <c r="C16" t="s">
        <v>54</v>
      </c>
      <c r="D16" s="1">
        <v>41428</v>
      </c>
      <c r="E16" s="1">
        <v>43077</v>
      </c>
      <c r="F16" s="1">
        <v>43081</v>
      </c>
      <c r="G16">
        <v>4</v>
      </c>
      <c r="H16">
        <v>4.5147159480000001</v>
      </c>
      <c r="I16" t="s">
        <v>72</v>
      </c>
      <c r="J16" t="s">
        <v>80</v>
      </c>
      <c r="K16">
        <v>1</v>
      </c>
      <c r="L16" t="s">
        <v>74</v>
      </c>
      <c r="M16">
        <f t="shared" si="0"/>
        <v>0</v>
      </c>
      <c r="N16">
        <v>3</v>
      </c>
      <c r="O16" t="s">
        <v>64</v>
      </c>
      <c r="P16">
        <f t="shared" si="1"/>
        <v>1</v>
      </c>
      <c r="Q16">
        <v>3</v>
      </c>
      <c r="R16" t="s">
        <v>59</v>
      </c>
      <c r="S16">
        <f t="shared" si="2"/>
        <v>1</v>
      </c>
    </row>
    <row r="17" spans="1:19" x14ac:dyDescent="0.2">
      <c r="A17">
        <v>15</v>
      </c>
      <c r="B17" t="s">
        <v>81</v>
      </c>
      <c r="C17" t="s">
        <v>67</v>
      </c>
      <c r="D17" s="1">
        <v>41257</v>
      </c>
      <c r="E17" s="1">
        <v>43077</v>
      </c>
      <c r="F17" s="1">
        <v>43081</v>
      </c>
      <c r="G17">
        <v>4</v>
      </c>
      <c r="H17">
        <v>4.9828884330000003</v>
      </c>
      <c r="I17" t="s">
        <v>72</v>
      </c>
      <c r="J17" t="s">
        <v>82</v>
      </c>
      <c r="K17">
        <v>1</v>
      </c>
      <c r="L17" t="s">
        <v>57</v>
      </c>
      <c r="M17">
        <f t="shared" si="0"/>
        <v>1</v>
      </c>
      <c r="N17">
        <v>0</v>
      </c>
      <c r="O17" t="s">
        <v>64</v>
      </c>
      <c r="P17">
        <f t="shared" si="1"/>
        <v>1</v>
      </c>
      <c r="Q17">
        <v>3</v>
      </c>
      <c r="R17" t="s">
        <v>59</v>
      </c>
      <c r="S17">
        <f t="shared" si="2"/>
        <v>1</v>
      </c>
    </row>
    <row r="18" spans="1:19" x14ac:dyDescent="0.2">
      <c r="A18">
        <v>16</v>
      </c>
      <c r="B18" t="s">
        <v>83</v>
      </c>
      <c r="C18" t="s">
        <v>54</v>
      </c>
      <c r="D18" s="1">
        <v>41310</v>
      </c>
      <c r="E18" s="1">
        <v>43077</v>
      </c>
      <c r="F18" s="1">
        <v>43081</v>
      </c>
      <c r="G18">
        <v>4</v>
      </c>
      <c r="H18">
        <v>4.8377823409999996</v>
      </c>
      <c r="I18" t="s">
        <v>72</v>
      </c>
      <c r="J18" t="s">
        <v>76</v>
      </c>
      <c r="K18">
        <v>1</v>
      </c>
      <c r="L18" t="s">
        <v>74</v>
      </c>
      <c r="M18">
        <f t="shared" si="0"/>
        <v>0</v>
      </c>
      <c r="N18">
        <v>5</v>
      </c>
      <c r="O18" t="s">
        <v>58</v>
      </c>
      <c r="P18">
        <f t="shared" si="1"/>
        <v>0</v>
      </c>
      <c r="Q18">
        <v>2</v>
      </c>
      <c r="R18" t="s">
        <v>59</v>
      </c>
      <c r="S18">
        <f t="shared" si="2"/>
        <v>1</v>
      </c>
    </row>
    <row r="19" spans="1:19" x14ac:dyDescent="0.2">
      <c r="A19">
        <v>24</v>
      </c>
      <c r="B19" t="s">
        <v>94</v>
      </c>
      <c r="C19" t="s">
        <v>54</v>
      </c>
      <c r="D19" s="1">
        <v>41751</v>
      </c>
      <c r="E19" s="1">
        <v>43133</v>
      </c>
      <c r="F19" s="1">
        <v>43136</v>
      </c>
      <c r="G19">
        <v>3</v>
      </c>
      <c r="H19">
        <v>3.7837097879999999</v>
      </c>
      <c r="I19" t="s">
        <v>95</v>
      </c>
      <c r="J19" t="s">
        <v>96</v>
      </c>
      <c r="K19">
        <v>1</v>
      </c>
      <c r="L19" t="s">
        <v>74</v>
      </c>
      <c r="M19">
        <f t="shared" si="0"/>
        <v>0</v>
      </c>
      <c r="N19">
        <v>0</v>
      </c>
      <c r="O19" t="s">
        <v>58</v>
      </c>
      <c r="P19">
        <f t="shared" si="1"/>
        <v>0</v>
      </c>
      <c r="Q19">
        <v>1</v>
      </c>
      <c r="R19" t="s">
        <v>59</v>
      </c>
      <c r="S19">
        <f t="shared" si="2"/>
        <v>1</v>
      </c>
    </row>
    <row r="20" spans="1:19" x14ac:dyDescent="0.2">
      <c r="A20">
        <v>28</v>
      </c>
      <c r="B20" t="s">
        <v>101</v>
      </c>
      <c r="C20" t="s">
        <v>54</v>
      </c>
      <c r="D20" s="1">
        <v>41500</v>
      </c>
      <c r="E20" s="1">
        <v>43133</v>
      </c>
      <c r="F20" s="1">
        <v>43140</v>
      </c>
      <c r="G20">
        <v>7</v>
      </c>
      <c r="H20">
        <v>4.4709103350000001</v>
      </c>
      <c r="I20" t="s">
        <v>95</v>
      </c>
      <c r="J20" t="s">
        <v>102</v>
      </c>
      <c r="K20">
        <v>1</v>
      </c>
      <c r="L20" t="s">
        <v>74</v>
      </c>
      <c r="M20">
        <f t="shared" si="0"/>
        <v>0</v>
      </c>
      <c r="N20">
        <v>0</v>
      </c>
      <c r="O20" t="s">
        <v>58</v>
      </c>
      <c r="P20">
        <f t="shared" si="1"/>
        <v>0</v>
      </c>
      <c r="Q20">
        <v>1</v>
      </c>
      <c r="R20" t="s">
        <v>59</v>
      </c>
      <c r="S20">
        <f t="shared" si="2"/>
        <v>1</v>
      </c>
    </row>
    <row r="21" spans="1:19" x14ac:dyDescent="0.2">
      <c r="A21">
        <v>31</v>
      </c>
      <c r="B21" t="s">
        <v>107</v>
      </c>
      <c r="C21" t="s">
        <v>54</v>
      </c>
      <c r="D21" s="1">
        <v>41538</v>
      </c>
      <c r="E21" s="1">
        <v>43139</v>
      </c>
      <c r="F21" s="1">
        <v>43143</v>
      </c>
      <c r="G21">
        <v>4</v>
      </c>
      <c r="H21">
        <v>4.3832991100000003</v>
      </c>
      <c r="I21" t="s">
        <v>95</v>
      </c>
      <c r="J21" t="s">
        <v>108</v>
      </c>
      <c r="K21">
        <v>1</v>
      </c>
      <c r="L21" t="s">
        <v>57</v>
      </c>
      <c r="M21">
        <f t="shared" si="0"/>
        <v>1</v>
      </c>
      <c r="N21">
        <v>0</v>
      </c>
      <c r="O21" t="s">
        <v>64</v>
      </c>
      <c r="P21">
        <f t="shared" si="1"/>
        <v>1</v>
      </c>
      <c r="Q21">
        <v>0</v>
      </c>
      <c r="R21" t="s">
        <v>65</v>
      </c>
      <c r="S21">
        <f t="shared" si="2"/>
        <v>0</v>
      </c>
    </row>
    <row r="22" spans="1:19" x14ac:dyDescent="0.2">
      <c r="A22">
        <v>41</v>
      </c>
      <c r="B22" t="s">
        <v>121</v>
      </c>
      <c r="C22" t="s">
        <v>67</v>
      </c>
      <c r="D22" s="1">
        <v>41174</v>
      </c>
      <c r="E22" s="1">
        <v>43160</v>
      </c>
      <c r="F22" s="1">
        <v>43164</v>
      </c>
      <c r="G22">
        <v>4</v>
      </c>
      <c r="H22">
        <v>5.44</v>
      </c>
      <c r="I22" t="s">
        <v>72</v>
      </c>
      <c r="J22" t="s">
        <v>89</v>
      </c>
      <c r="K22">
        <v>1</v>
      </c>
      <c r="L22" t="s">
        <v>57</v>
      </c>
      <c r="M22">
        <f t="shared" si="0"/>
        <v>1</v>
      </c>
      <c r="N22">
        <v>6</v>
      </c>
      <c r="O22" t="s">
        <v>64</v>
      </c>
      <c r="P22">
        <f t="shared" si="1"/>
        <v>1</v>
      </c>
      <c r="Q22">
        <v>0</v>
      </c>
      <c r="R22" t="s">
        <v>65</v>
      </c>
      <c r="S22">
        <f t="shared" si="2"/>
        <v>0</v>
      </c>
    </row>
    <row r="23" spans="1:19" x14ac:dyDescent="0.2">
      <c r="A23">
        <v>54</v>
      </c>
      <c r="B23" t="s">
        <v>130</v>
      </c>
      <c r="C23" t="s">
        <v>67</v>
      </c>
      <c r="D23" s="1">
        <v>41332</v>
      </c>
      <c r="E23" s="1">
        <v>43199</v>
      </c>
      <c r="F23" s="1">
        <v>43202</v>
      </c>
      <c r="G23">
        <v>3</v>
      </c>
      <c r="H23">
        <v>5.49</v>
      </c>
      <c r="I23" t="s">
        <v>72</v>
      </c>
      <c r="J23" t="s">
        <v>100</v>
      </c>
      <c r="K23">
        <v>1</v>
      </c>
      <c r="L23" t="s">
        <v>74</v>
      </c>
      <c r="M23">
        <f t="shared" si="0"/>
        <v>0</v>
      </c>
      <c r="N23">
        <v>3</v>
      </c>
      <c r="O23" t="s">
        <v>64</v>
      </c>
      <c r="P23">
        <f t="shared" si="1"/>
        <v>1</v>
      </c>
      <c r="Q23">
        <v>2</v>
      </c>
      <c r="R23" t="s">
        <v>59</v>
      </c>
      <c r="S23">
        <f t="shared" si="2"/>
        <v>1</v>
      </c>
    </row>
    <row r="24" spans="1:19" x14ac:dyDescent="0.2">
      <c r="A24">
        <v>59</v>
      </c>
      <c r="B24" t="s">
        <v>136</v>
      </c>
      <c r="C24" t="s">
        <v>67</v>
      </c>
      <c r="D24" s="1">
        <v>41248</v>
      </c>
      <c r="E24" s="1">
        <v>43213</v>
      </c>
      <c r="F24" s="1">
        <v>43217</v>
      </c>
      <c r="G24">
        <v>4</v>
      </c>
      <c r="H24">
        <v>5.3835616440000003</v>
      </c>
      <c r="I24" t="s">
        <v>137</v>
      </c>
      <c r="J24" t="s">
        <v>104</v>
      </c>
      <c r="K24">
        <v>1</v>
      </c>
      <c r="L24" t="s">
        <v>57</v>
      </c>
      <c r="M24">
        <f t="shared" si="0"/>
        <v>1</v>
      </c>
      <c r="N24">
        <v>2</v>
      </c>
      <c r="O24" t="s">
        <v>64</v>
      </c>
      <c r="P24">
        <f t="shared" si="1"/>
        <v>1</v>
      </c>
      <c r="Q24">
        <v>1</v>
      </c>
      <c r="R24" t="s">
        <v>59</v>
      </c>
      <c r="S24">
        <f t="shared" si="2"/>
        <v>1</v>
      </c>
    </row>
    <row r="25" spans="1:19" x14ac:dyDescent="0.2">
      <c r="A25">
        <v>74</v>
      </c>
      <c r="B25" t="s">
        <v>149</v>
      </c>
      <c r="C25" t="s">
        <v>148</v>
      </c>
      <c r="D25">
        <v>41474</v>
      </c>
      <c r="E25">
        <v>43228</v>
      </c>
      <c r="F25">
        <v>43234</v>
      </c>
      <c r="G25">
        <v>6</v>
      </c>
      <c r="H25">
        <v>4.8099999999999996</v>
      </c>
      <c r="I25" t="s">
        <v>150</v>
      </c>
      <c r="J25" t="s">
        <v>85</v>
      </c>
      <c r="K25">
        <v>1</v>
      </c>
      <c r="L25" t="s">
        <v>74</v>
      </c>
      <c r="M25">
        <f t="shared" si="0"/>
        <v>0</v>
      </c>
      <c r="N25">
        <v>0</v>
      </c>
      <c r="O25" t="s">
        <v>64</v>
      </c>
      <c r="P25">
        <f t="shared" si="1"/>
        <v>1</v>
      </c>
      <c r="Q25">
        <v>0</v>
      </c>
      <c r="R25" t="s">
        <v>65</v>
      </c>
      <c r="S25">
        <f t="shared" si="2"/>
        <v>0</v>
      </c>
    </row>
    <row r="26" spans="1:19" x14ac:dyDescent="0.2">
      <c r="A26">
        <v>76</v>
      </c>
      <c r="B26" t="s">
        <v>152</v>
      </c>
      <c r="C26" t="s">
        <v>148</v>
      </c>
      <c r="D26">
        <v>41415</v>
      </c>
      <c r="E26">
        <v>43229</v>
      </c>
      <c r="F26">
        <v>43234</v>
      </c>
      <c r="G26">
        <v>5</v>
      </c>
      <c r="H26">
        <v>4.97</v>
      </c>
      <c r="I26" t="s">
        <v>137</v>
      </c>
      <c r="J26" t="s">
        <v>89</v>
      </c>
      <c r="K26">
        <v>1</v>
      </c>
      <c r="L26" t="s">
        <v>74</v>
      </c>
      <c r="M26">
        <f t="shared" si="0"/>
        <v>0</v>
      </c>
      <c r="N26">
        <v>1</v>
      </c>
      <c r="O26" t="s">
        <v>64</v>
      </c>
      <c r="P26">
        <f t="shared" si="1"/>
        <v>1</v>
      </c>
      <c r="Q26">
        <v>1</v>
      </c>
      <c r="R26" t="s">
        <v>59</v>
      </c>
      <c r="S26">
        <f t="shared" si="2"/>
        <v>1</v>
      </c>
    </row>
    <row r="27" spans="1:19" x14ac:dyDescent="0.2">
      <c r="A27">
        <v>10</v>
      </c>
      <c r="B27" t="s">
        <v>69</v>
      </c>
      <c r="C27" t="s">
        <v>54</v>
      </c>
      <c r="D27" s="1">
        <v>41502</v>
      </c>
      <c r="E27" s="1">
        <v>43067</v>
      </c>
      <c r="F27" s="1">
        <v>43070</v>
      </c>
      <c r="G27">
        <v>3</v>
      </c>
      <c r="H27">
        <v>4.2847364819999996</v>
      </c>
      <c r="I27" t="s">
        <v>55</v>
      </c>
      <c r="J27" t="s">
        <v>70</v>
      </c>
      <c r="K27">
        <v>2</v>
      </c>
      <c r="L27" t="s">
        <v>57</v>
      </c>
      <c r="M27">
        <f t="shared" si="0"/>
        <v>1</v>
      </c>
      <c r="N27">
        <v>1</v>
      </c>
      <c r="O27" t="s">
        <v>58</v>
      </c>
      <c r="P27">
        <f t="shared" si="1"/>
        <v>0</v>
      </c>
      <c r="Q27">
        <v>4</v>
      </c>
      <c r="R27" t="s">
        <v>65</v>
      </c>
      <c r="S27">
        <f t="shared" si="2"/>
        <v>0</v>
      </c>
    </row>
    <row r="28" spans="1:19" x14ac:dyDescent="0.2">
      <c r="A28">
        <v>13</v>
      </c>
      <c r="B28" t="s">
        <v>77</v>
      </c>
      <c r="C28" t="s">
        <v>54</v>
      </c>
      <c r="D28" s="1">
        <v>41199</v>
      </c>
      <c r="E28" s="1">
        <v>43077</v>
      </c>
      <c r="F28" s="1">
        <v>43081</v>
      </c>
      <c r="G28">
        <v>4</v>
      </c>
      <c r="H28">
        <v>5.141683778</v>
      </c>
      <c r="I28" t="s">
        <v>72</v>
      </c>
      <c r="J28" t="s">
        <v>78</v>
      </c>
      <c r="K28">
        <v>2</v>
      </c>
      <c r="L28" t="s">
        <v>57</v>
      </c>
      <c r="M28">
        <f t="shared" si="0"/>
        <v>1</v>
      </c>
      <c r="N28">
        <v>3</v>
      </c>
      <c r="O28" t="s">
        <v>64</v>
      </c>
      <c r="P28">
        <f t="shared" si="1"/>
        <v>1</v>
      </c>
      <c r="Q28">
        <v>3</v>
      </c>
      <c r="R28" t="s">
        <v>65</v>
      </c>
      <c r="S28">
        <f t="shared" si="2"/>
        <v>0</v>
      </c>
    </row>
    <row r="29" spans="1:19" x14ac:dyDescent="0.2">
      <c r="A29">
        <v>17</v>
      </c>
      <c r="B29" t="s">
        <v>84</v>
      </c>
      <c r="C29" t="s">
        <v>54</v>
      </c>
      <c r="D29" s="1">
        <v>41439</v>
      </c>
      <c r="E29" s="1">
        <v>43077</v>
      </c>
      <c r="F29" s="1">
        <v>43081</v>
      </c>
      <c r="G29">
        <v>4</v>
      </c>
      <c r="H29">
        <v>4.4845995890000001</v>
      </c>
      <c r="I29" t="s">
        <v>72</v>
      </c>
      <c r="J29" t="s">
        <v>85</v>
      </c>
      <c r="K29">
        <v>2</v>
      </c>
      <c r="L29" t="s">
        <v>57</v>
      </c>
      <c r="M29">
        <f t="shared" si="0"/>
        <v>1</v>
      </c>
      <c r="N29">
        <v>3</v>
      </c>
      <c r="O29" t="s">
        <v>58</v>
      </c>
      <c r="P29">
        <f t="shared" si="1"/>
        <v>0</v>
      </c>
      <c r="Q29">
        <v>1</v>
      </c>
      <c r="R29" t="s">
        <v>65</v>
      </c>
      <c r="S29">
        <f t="shared" si="2"/>
        <v>0</v>
      </c>
    </row>
    <row r="30" spans="1:19" x14ac:dyDescent="0.2">
      <c r="A30">
        <v>29</v>
      </c>
      <c r="B30" t="s">
        <v>103</v>
      </c>
      <c r="C30" t="s">
        <v>67</v>
      </c>
      <c r="D30" s="1">
        <v>41766</v>
      </c>
      <c r="E30" s="1">
        <v>43139</v>
      </c>
      <c r="F30" s="1">
        <v>43143</v>
      </c>
      <c r="G30">
        <v>4</v>
      </c>
      <c r="H30">
        <v>3.759069131</v>
      </c>
      <c r="I30" t="s">
        <v>95</v>
      </c>
      <c r="J30" t="s">
        <v>104</v>
      </c>
      <c r="K30">
        <v>2</v>
      </c>
      <c r="L30" t="s">
        <v>57</v>
      </c>
      <c r="M30">
        <f t="shared" si="0"/>
        <v>1</v>
      </c>
      <c r="N30">
        <v>5</v>
      </c>
      <c r="O30" t="s">
        <v>58</v>
      </c>
      <c r="P30">
        <f t="shared" si="1"/>
        <v>0</v>
      </c>
      <c r="Q30">
        <v>3</v>
      </c>
      <c r="R30" t="s">
        <v>65</v>
      </c>
      <c r="S30">
        <f t="shared" si="2"/>
        <v>0</v>
      </c>
    </row>
    <row r="31" spans="1:19" x14ac:dyDescent="0.2">
      <c r="A31">
        <v>32</v>
      </c>
      <c r="B31" t="s">
        <v>109</v>
      </c>
      <c r="C31" t="s">
        <v>54</v>
      </c>
      <c r="D31" s="1">
        <v>41450</v>
      </c>
      <c r="E31" s="1">
        <v>43139</v>
      </c>
      <c r="F31" s="1">
        <v>43143</v>
      </c>
      <c r="G31">
        <v>4</v>
      </c>
      <c r="H31">
        <v>4.6242299789999999</v>
      </c>
      <c r="I31" t="s">
        <v>95</v>
      </c>
      <c r="J31" t="s">
        <v>56</v>
      </c>
      <c r="K31">
        <v>2</v>
      </c>
      <c r="L31" t="s">
        <v>57</v>
      </c>
      <c r="M31">
        <f t="shared" si="0"/>
        <v>1</v>
      </c>
      <c r="N31">
        <v>1</v>
      </c>
      <c r="O31" t="s">
        <v>58</v>
      </c>
      <c r="P31">
        <f t="shared" si="1"/>
        <v>0</v>
      </c>
      <c r="Q31">
        <v>5</v>
      </c>
      <c r="R31" t="s">
        <v>59</v>
      </c>
      <c r="S31">
        <f t="shared" si="2"/>
        <v>1</v>
      </c>
    </row>
    <row r="32" spans="1:19" x14ac:dyDescent="0.2">
      <c r="A32">
        <v>33</v>
      </c>
      <c r="B32" t="s">
        <v>110</v>
      </c>
      <c r="C32" t="s">
        <v>67</v>
      </c>
      <c r="D32" s="1">
        <v>41612</v>
      </c>
      <c r="E32" s="1">
        <v>43147</v>
      </c>
      <c r="F32" s="1">
        <v>43153</v>
      </c>
      <c r="G32">
        <v>6</v>
      </c>
      <c r="H32">
        <v>4.2</v>
      </c>
      <c r="I32" t="s">
        <v>95</v>
      </c>
      <c r="J32" t="s">
        <v>63</v>
      </c>
      <c r="K32">
        <v>2</v>
      </c>
      <c r="L32" t="s">
        <v>74</v>
      </c>
      <c r="M32">
        <f t="shared" si="0"/>
        <v>0</v>
      </c>
      <c r="N32">
        <v>3</v>
      </c>
      <c r="O32" t="s">
        <v>64</v>
      </c>
      <c r="P32">
        <f t="shared" si="1"/>
        <v>1</v>
      </c>
      <c r="Q32">
        <v>6</v>
      </c>
      <c r="R32" t="s">
        <v>59</v>
      </c>
      <c r="S32">
        <f t="shared" si="2"/>
        <v>1</v>
      </c>
    </row>
    <row r="33" spans="1:19" x14ac:dyDescent="0.2">
      <c r="A33">
        <v>36</v>
      </c>
      <c r="B33" t="s">
        <v>113</v>
      </c>
      <c r="C33" t="s">
        <v>67</v>
      </c>
      <c r="D33" s="1">
        <v>41296</v>
      </c>
      <c r="E33" s="1">
        <v>43154</v>
      </c>
      <c r="F33" s="1">
        <v>43157</v>
      </c>
      <c r="G33">
        <v>3</v>
      </c>
      <c r="H33">
        <v>5.09</v>
      </c>
      <c r="I33" t="s">
        <v>95</v>
      </c>
      <c r="J33" t="s">
        <v>114</v>
      </c>
      <c r="K33">
        <v>2</v>
      </c>
      <c r="L33" t="s">
        <v>74</v>
      </c>
      <c r="M33">
        <f t="shared" si="0"/>
        <v>0</v>
      </c>
      <c r="N33">
        <v>5</v>
      </c>
      <c r="O33" t="s">
        <v>64</v>
      </c>
      <c r="P33">
        <f t="shared" si="1"/>
        <v>1</v>
      </c>
      <c r="Q33">
        <v>6</v>
      </c>
      <c r="R33" t="s">
        <v>59</v>
      </c>
      <c r="S33">
        <f t="shared" si="2"/>
        <v>1</v>
      </c>
    </row>
    <row r="34" spans="1:19" x14ac:dyDescent="0.2">
      <c r="A34">
        <v>50</v>
      </c>
      <c r="B34" t="s">
        <v>126</v>
      </c>
      <c r="C34" t="s">
        <v>54</v>
      </c>
      <c r="D34" s="1">
        <v>41196</v>
      </c>
      <c r="E34" s="1">
        <v>43199</v>
      </c>
      <c r="F34" s="1">
        <v>43202</v>
      </c>
      <c r="G34">
        <v>3</v>
      </c>
      <c r="H34">
        <v>5.49</v>
      </c>
      <c r="I34" t="s">
        <v>72</v>
      </c>
      <c r="J34" t="s">
        <v>93</v>
      </c>
      <c r="K34">
        <v>2</v>
      </c>
      <c r="L34" t="s">
        <v>57</v>
      </c>
      <c r="M34">
        <f t="shared" si="0"/>
        <v>1</v>
      </c>
      <c r="N34">
        <v>5</v>
      </c>
      <c r="O34" t="s">
        <v>64</v>
      </c>
      <c r="P34">
        <f t="shared" si="1"/>
        <v>1</v>
      </c>
      <c r="Q34">
        <v>4</v>
      </c>
      <c r="R34" t="s">
        <v>65</v>
      </c>
      <c r="S34">
        <f t="shared" si="2"/>
        <v>0</v>
      </c>
    </row>
    <row r="35" spans="1:19" x14ac:dyDescent="0.2">
      <c r="A35">
        <v>67</v>
      </c>
      <c r="B35" t="s">
        <v>142</v>
      </c>
      <c r="C35" t="s">
        <v>54</v>
      </c>
      <c r="D35" s="1">
        <v>41393</v>
      </c>
      <c r="E35" s="1">
        <v>43224</v>
      </c>
      <c r="F35" s="1">
        <v>43230</v>
      </c>
      <c r="G35">
        <v>6</v>
      </c>
      <c r="H35">
        <v>5.0199999999999996</v>
      </c>
      <c r="I35" t="s">
        <v>95</v>
      </c>
      <c r="J35" t="s">
        <v>73</v>
      </c>
      <c r="K35">
        <v>2</v>
      </c>
      <c r="L35" t="s">
        <v>74</v>
      </c>
      <c r="M35">
        <f t="shared" si="0"/>
        <v>0</v>
      </c>
      <c r="N35">
        <v>6</v>
      </c>
      <c r="O35" t="s">
        <v>58</v>
      </c>
      <c r="P35">
        <f t="shared" si="1"/>
        <v>0</v>
      </c>
      <c r="Q35">
        <v>4</v>
      </c>
      <c r="R35" t="s">
        <v>65</v>
      </c>
      <c r="S35">
        <f t="shared" si="2"/>
        <v>0</v>
      </c>
    </row>
    <row r="36" spans="1:19" x14ac:dyDescent="0.2">
      <c r="A36">
        <v>21</v>
      </c>
      <c r="B36" t="s">
        <v>90</v>
      </c>
      <c r="C36" t="s">
        <v>67</v>
      </c>
      <c r="D36" s="1">
        <v>41279</v>
      </c>
      <c r="E36" s="1">
        <v>43126</v>
      </c>
      <c r="F36" s="1">
        <v>43129</v>
      </c>
      <c r="G36">
        <v>3</v>
      </c>
      <c r="H36">
        <v>5.0568104040000001</v>
      </c>
      <c r="I36" t="s">
        <v>72</v>
      </c>
      <c r="J36" t="s">
        <v>91</v>
      </c>
      <c r="K36">
        <v>3</v>
      </c>
      <c r="L36" t="s">
        <v>57</v>
      </c>
      <c r="M36">
        <f t="shared" si="0"/>
        <v>1</v>
      </c>
      <c r="N36">
        <v>1</v>
      </c>
      <c r="O36" t="s">
        <v>64</v>
      </c>
      <c r="P36">
        <f t="shared" si="1"/>
        <v>1</v>
      </c>
      <c r="Q36">
        <v>1</v>
      </c>
      <c r="R36" t="s">
        <v>59</v>
      </c>
      <c r="S36">
        <f t="shared" si="2"/>
        <v>1</v>
      </c>
    </row>
    <row r="37" spans="1:19" x14ac:dyDescent="0.2">
      <c r="A37">
        <v>42</v>
      </c>
      <c r="B37" t="s">
        <v>122</v>
      </c>
      <c r="C37" t="s">
        <v>67</v>
      </c>
      <c r="D37" s="1">
        <v>40955</v>
      </c>
      <c r="E37" s="1">
        <v>43160</v>
      </c>
      <c r="F37" s="1">
        <v>43164</v>
      </c>
      <c r="G37">
        <v>4</v>
      </c>
      <c r="H37">
        <v>6.04</v>
      </c>
      <c r="I37" t="s">
        <v>72</v>
      </c>
      <c r="J37" t="s">
        <v>123</v>
      </c>
      <c r="K37">
        <v>3</v>
      </c>
      <c r="L37" t="s">
        <v>74</v>
      </c>
      <c r="M37">
        <f t="shared" si="0"/>
        <v>0</v>
      </c>
      <c r="N37">
        <v>6</v>
      </c>
      <c r="O37" t="s">
        <v>64</v>
      </c>
      <c r="P37">
        <f>IF(O37="temp",1,0)</f>
        <v>1</v>
      </c>
      <c r="Q37">
        <v>3</v>
      </c>
      <c r="R37" t="s">
        <v>65</v>
      </c>
      <c r="S37">
        <f t="shared" si="2"/>
        <v>0</v>
      </c>
    </row>
    <row r="38" spans="1:19" x14ac:dyDescent="0.2">
      <c r="A38">
        <v>58</v>
      </c>
      <c r="B38" t="s">
        <v>135</v>
      </c>
      <c r="C38" t="s">
        <v>54</v>
      </c>
      <c r="D38" s="1">
        <v>41229</v>
      </c>
      <c r="E38" s="1">
        <v>43213</v>
      </c>
      <c r="F38" s="1">
        <v>43217</v>
      </c>
      <c r="G38">
        <v>4</v>
      </c>
      <c r="H38">
        <v>5.4356164380000003</v>
      </c>
      <c r="I38" t="s">
        <v>72</v>
      </c>
      <c r="J38" t="s">
        <v>108</v>
      </c>
      <c r="K38">
        <v>3</v>
      </c>
      <c r="L38" t="s">
        <v>74</v>
      </c>
      <c r="M38">
        <f t="shared" si="0"/>
        <v>0</v>
      </c>
      <c r="N38">
        <v>3</v>
      </c>
      <c r="O38" t="s">
        <v>64</v>
      </c>
      <c r="P38">
        <f t="shared" si="1"/>
        <v>1</v>
      </c>
      <c r="Q38">
        <v>1</v>
      </c>
      <c r="R38" t="s">
        <v>59</v>
      </c>
      <c r="S38">
        <f t="shared" si="2"/>
        <v>1</v>
      </c>
    </row>
    <row r="39" spans="1:19" x14ac:dyDescent="0.2">
      <c r="A39">
        <v>9</v>
      </c>
      <c r="B39" t="s">
        <v>66</v>
      </c>
      <c r="C39" t="s">
        <v>67</v>
      </c>
      <c r="D39" s="1">
        <v>41252</v>
      </c>
      <c r="E39" s="1">
        <v>43067</v>
      </c>
      <c r="F39" s="1">
        <v>43070</v>
      </c>
      <c r="G39">
        <v>3</v>
      </c>
      <c r="H39">
        <v>4.9691991790000003</v>
      </c>
      <c r="I39" t="s">
        <v>55</v>
      </c>
      <c r="J39" t="s">
        <v>68</v>
      </c>
      <c r="K39">
        <v>4</v>
      </c>
      <c r="L39" t="s">
        <v>57</v>
      </c>
      <c r="M39">
        <f>IF(L39="table",1,0)</f>
        <v>1</v>
      </c>
      <c r="N39">
        <v>4</v>
      </c>
      <c r="O39" t="s">
        <v>64</v>
      </c>
      <c r="P39">
        <f t="shared" si="1"/>
        <v>1</v>
      </c>
      <c r="Q39">
        <v>1</v>
      </c>
      <c r="R39" t="s">
        <v>59</v>
      </c>
      <c r="S39">
        <f t="shared" si="2"/>
        <v>1</v>
      </c>
    </row>
    <row r="40" spans="1:19" x14ac:dyDescent="0.2">
      <c r="A40">
        <v>23</v>
      </c>
      <c r="B40" t="s">
        <v>92</v>
      </c>
      <c r="C40" t="s">
        <v>54</v>
      </c>
      <c r="D40" s="1">
        <v>41406</v>
      </c>
      <c r="E40" s="1">
        <v>43126</v>
      </c>
      <c r="F40" s="1">
        <v>43129</v>
      </c>
      <c r="G40">
        <v>3</v>
      </c>
      <c r="H40">
        <v>4.7091033539999998</v>
      </c>
      <c r="I40" t="s">
        <v>72</v>
      </c>
      <c r="J40" t="s">
        <v>93</v>
      </c>
      <c r="K40">
        <v>4</v>
      </c>
      <c r="L40" t="s">
        <v>57</v>
      </c>
      <c r="M40">
        <f t="shared" si="0"/>
        <v>1</v>
      </c>
      <c r="N40">
        <v>5</v>
      </c>
      <c r="O40" t="s">
        <v>64</v>
      </c>
      <c r="P40">
        <f t="shared" si="1"/>
        <v>1</v>
      </c>
      <c r="Q40">
        <v>1</v>
      </c>
      <c r="R40" t="s">
        <v>59</v>
      </c>
      <c r="S40">
        <f t="shared" si="2"/>
        <v>1</v>
      </c>
    </row>
    <row r="41" spans="1:19" x14ac:dyDescent="0.2">
      <c r="A41">
        <v>35</v>
      </c>
      <c r="B41" t="s">
        <v>111</v>
      </c>
      <c r="C41" t="s">
        <v>112</v>
      </c>
      <c r="D41" s="1">
        <v>41708</v>
      </c>
      <c r="E41" s="1">
        <v>43147</v>
      </c>
      <c r="F41" s="1">
        <v>43153</v>
      </c>
      <c r="G41">
        <v>6</v>
      </c>
      <c r="H41">
        <v>3.94</v>
      </c>
      <c r="I41" t="s">
        <v>95</v>
      </c>
      <c r="J41" t="s">
        <v>73</v>
      </c>
      <c r="K41">
        <v>4</v>
      </c>
      <c r="L41" t="s">
        <v>57</v>
      </c>
      <c r="M41">
        <f t="shared" si="0"/>
        <v>1</v>
      </c>
      <c r="N41">
        <v>6</v>
      </c>
      <c r="O41" t="s">
        <v>58</v>
      </c>
      <c r="P41">
        <f t="shared" si="1"/>
        <v>0</v>
      </c>
      <c r="Q41">
        <v>5</v>
      </c>
      <c r="R41" t="s">
        <v>65</v>
      </c>
      <c r="S41">
        <f t="shared" si="2"/>
        <v>0</v>
      </c>
    </row>
    <row r="42" spans="1:19" x14ac:dyDescent="0.2">
      <c r="A42">
        <v>53</v>
      </c>
      <c r="B42" t="s">
        <v>129</v>
      </c>
      <c r="C42" t="s">
        <v>67</v>
      </c>
      <c r="D42" s="1">
        <v>41446</v>
      </c>
      <c r="E42" s="1">
        <v>43199</v>
      </c>
      <c r="F42" s="1">
        <v>43208</v>
      </c>
      <c r="G42">
        <v>9</v>
      </c>
      <c r="H42">
        <v>4.8</v>
      </c>
      <c r="I42" t="s">
        <v>72</v>
      </c>
      <c r="J42" t="s">
        <v>120</v>
      </c>
      <c r="K42">
        <v>4</v>
      </c>
      <c r="L42" t="s">
        <v>74</v>
      </c>
      <c r="M42">
        <f t="shared" si="0"/>
        <v>0</v>
      </c>
      <c r="N42">
        <v>0</v>
      </c>
      <c r="O42" t="s">
        <v>58</v>
      </c>
      <c r="P42">
        <f t="shared" si="1"/>
        <v>0</v>
      </c>
      <c r="Q42">
        <v>0</v>
      </c>
      <c r="R42" t="s">
        <v>59</v>
      </c>
      <c r="S42">
        <f t="shared" si="2"/>
        <v>1</v>
      </c>
    </row>
    <row r="43" spans="1:19" x14ac:dyDescent="0.2">
      <c r="A43">
        <v>75</v>
      </c>
      <c r="B43" t="s">
        <v>151</v>
      </c>
      <c r="C43" t="s">
        <v>112</v>
      </c>
      <c r="D43">
        <v>41401</v>
      </c>
      <c r="E43">
        <v>43228</v>
      </c>
      <c r="F43">
        <v>43234</v>
      </c>
      <c r="G43">
        <v>6</v>
      </c>
      <c r="H43">
        <v>5.01</v>
      </c>
      <c r="I43" t="s">
        <v>137</v>
      </c>
      <c r="J43" t="s">
        <v>87</v>
      </c>
      <c r="K43">
        <v>4</v>
      </c>
      <c r="L43" t="s">
        <v>74</v>
      </c>
      <c r="M43">
        <f t="shared" si="0"/>
        <v>0</v>
      </c>
      <c r="N43">
        <v>6</v>
      </c>
      <c r="O43" t="s">
        <v>64</v>
      </c>
      <c r="P43">
        <f t="shared" si="1"/>
        <v>1</v>
      </c>
      <c r="Q43">
        <v>4</v>
      </c>
      <c r="R43" t="s">
        <v>59</v>
      </c>
      <c r="S43">
        <f t="shared" si="2"/>
        <v>1</v>
      </c>
    </row>
    <row r="44" spans="1:19" x14ac:dyDescent="0.2">
      <c r="A44">
        <v>18</v>
      </c>
      <c r="B44" t="s">
        <v>86</v>
      </c>
      <c r="C44" t="s">
        <v>54</v>
      </c>
      <c r="D44" s="1">
        <v>41219</v>
      </c>
      <c r="E44" s="1">
        <v>43126</v>
      </c>
      <c r="F44" s="1">
        <v>43129</v>
      </c>
      <c r="G44">
        <v>3</v>
      </c>
      <c r="H44">
        <v>5.2210814509999999</v>
      </c>
      <c r="I44" t="s">
        <v>72</v>
      </c>
      <c r="J44" t="s">
        <v>87</v>
      </c>
      <c r="K44">
        <v>5</v>
      </c>
      <c r="L44" t="s">
        <v>57</v>
      </c>
      <c r="M44">
        <f t="shared" si="0"/>
        <v>1</v>
      </c>
      <c r="N44">
        <v>6</v>
      </c>
      <c r="O44" t="s">
        <v>64</v>
      </c>
      <c r="P44">
        <f t="shared" si="1"/>
        <v>1</v>
      </c>
      <c r="Q44">
        <v>6</v>
      </c>
      <c r="R44" t="s">
        <v>65</v>
      </c>
      <c r="S44">
        <f t="shared" si="2"/>
        <v>0</v>
      </c>
    </row>
    <row r="45" spans="1:19" x14ac:dyDescent="0.2">
      <c r="A45">
        <v>51</v>
      </c>
      <c r="B45" t="s">
        <v>127</v>
      </c>
      <c r="C45" t="s">
        <v>54</v>
      </c>
      <c r="D45" s="1">
        <v>41329</v>
      </c>
      <c r="E45" s="1">
        <v>43199</v>
      </c>
      <c r="F45" s="1">
        <v>43202</v>
      </c>
      <c r="G45">
        <v>3</v>
      </c>
      <c r="H45">
        <v>5.12</v>
      </c>
      <c r="I45" t="s">
        <v>72</v>
      </c>
      <c r="J45" t="s">
        <v>96</v>
      </c>
      <c r="K45">
        <v>5</v>
      </c>
      <c r="L45" t="s">
        <v>74</v>
      </c>
      <c r="M45">
        <f t="shared" si="0"/>
        <v>0</v>
      </c>
      <c r="N45">
        <v>6</v>
      </c>
      <c r="O45" t="s">
        <v>64</v>
      </c>
      <c r="P45">
        <f t="shared" si="1"/>
        <v>1</v>
      </c>
      <c r="Q45">
        <v>4</v>
      </c>
      <c r="R45" t="s">
        <v>59</v>
      </c>
      <c r="S45">
        <f t="shared" si="2"/>
        <v>1</v>
      </c>
    </row>
    <row r="46" spans="1:19" x14ac:dyDescent="0.2">
      <c r="A46">
        <v>52</v>
      </c>
      <c r="B46" t="s">
        <v>128</v>
      </c>
      <c r="C46" t="s">
        <v>67</v>
      </c>
      <c r="D46" s="1">
        <v>41346</v>
      </c>
      <c r="E46" s="1">
        <v>43199</v>
      </c>
      <c r="F46" s="1">
        <v>43202</v>
      </c>
      <c r="G46">
        <v>3</v>
      </c>
      <c r="H46">
        <v>5.08</v>
      </c>
      <c r="I46" t="s">
        <v>72</v>
      </c>
      <c r="J46" t="s">
        <v>98</v>
      </c>
      <c r="K46">
        <v>5</v>
      </c>
      <c r="L46" t="s">
        <v>74</v>
      </c>
      <c r="M46">
        <f t="shared" si="0"/>
        <v>0</v>
      </c>
      <c r="N46">
        <v>6</v>
      </c>
      <c r="O46" t="s">
        <v>64</v>
      </c>
      <c r="P46">
        <f t="shared" si="1"/>
        <v>1</v>
      </c>
      <c r="Q46">
        <v>3</v>
      </c>
      <c r="R46" t="s">
        <v>59</v>
      </c>
      <c r="S46">
        <f t="shared" si="2"/>
        <v>1</v>
      </c>
    </row>
    <row r="47" spans="1:19" x14ac:dyDescent="0.2">
      <c r="A47">
        <v>55</v>
      </c>
      <c r="B47" t="s">
        <v>131</v>
      </c>
      <c r="C47" t="s">
        <v>67</v>
      </c>
      <c r="D47" s="1">
        <v>40856</v>
      </c>
      <c r="E47" s="1">
        <v>43193</v>
      </c>
      <c r="F47" s="1">
        <v>43195</v>
      </c>
      <c r="G47">
        <v>2</v>
      </c>
      <c r="H47">
        <v>6.4</v>
      </c>
      <c r="I47" t="s">
        <v>95</v>
      </c>
      <c r="J47" t="s">
        <v>123</v>
      </c>
      <c r="K47">
        <v>5</v>
      </c>
      <c r="L47" t="s">
        <v>74</v>
      </c>
      <c r="M47">
        <f t="shared" si="0"/>
        <v>0</v>
      </c>
      <c r="N47">
        <v>6</v>
      </c>
      <c r="O47" t="s">
        <v>58</v>
      </c>
      <c r="P47">
        <f t="shared" si="1"/>
        <v>0</v>
      </c>
      <c r="Q47">
        <v>3</v>
      </c>
      <c r="R47" t="s">
        <v>65</v>
      </c>
      <c r="S47">
        <f t="shared" si="2"/>
        <v>0</v>
      </c>
    </row>
    <row r="48" spans="1:19" x14ac:dyDescent="0.2">
      <c r="A48">
        <v>56</v>
      </c>
      <c r="B48" t="s">
        <v>132</v>
      </c>
      <c r="C48" t="s">
        <v>54</v>
      </c>
      <c r="D48" s="1">
        <v>40971</v>
      </c>
      <c r="E48" s="1">
        <v>43193</v>
      </c>
      <c r="F48" s="1">
        <v>43195</v>
      </c>
      <c r="G48">
        <v>2</v>
      </c>
      <c r="H48">
        <v>6.09</v>
      </c>
      <c r="I48" t="s">
        <v>133</v>
      </c>
      <c r="J48" t="s">
        <v>91</v>
      </c>
      <c r="K48">
        <v>5</v>
      </c>
      <c r="L48" t="s">
        <v>74</v>
      </c>
      <c r="M48">
        <f t="shared" si="0"/>
        <v>0</v>
      </c>
      <c r="N48">
        <v>6</v>
      </c>
      <c r="O48" t="s">
        <v>58</v>
      </c>
      <c r="P48">
        <f t="shared" si="1"/>
        <v>0</v>
      </c>
      <c r="Q48">
        <v>3</v>
      </c>
      <c r="R48" t="s">
        <v>65</v>
      </c>
      <c r="S48">
        <f t="shared" si="2"/>
        <v>0</v>
      </c>
    </row>
    <row r="49" spans="1:19" x14ac:dyDescent="0.2">
      <c r="A49">
        <v>57</v>
      </c>
      <c r="B49" t="s">
        <v>134</v>
      </c>
      <c r="C49" t="s">
        <v>67</v>
      </c>
      <c r="D49" s="1">
        <v>41260</v>
      </c>
      <c r="E49" s="1">
        <v>43206</v>
      </c>
      <c r="F49" s="1">
        <v>43209</v>
      </c>
      <c r="G49">
        <v>3</v>
      </c>
      <c r="H49">
        <v>5.33</v>
      </c>
      <c r="I49" t="s">
        <v>72</v>
      </c>
      <c r="J49" t="s">
        <v>56</v>
      </c>
      <c r="K49">
        <v>5</v>
      </c>
      <c r="L49" t="s">
        <v>74</v>
      </c>
      <c r="M49">
        <f t="shared" si="0"/>
        <v>0</v>
      </c>
      <c r="N49">
        <v>6</v>
      </c>
      <c r="O49" t="s">
        <v>64</v>
      </c>
      <c r="P49">
        <f t="shared" si="1"/>
        <v>1</v>
      </c>
      <c r="Q49">
        <v>2</v>
      </c>
      <c r="R49" t="s">
        <v>65</v>
      </c>
      <c r="S49">
        <f t="shared" si="2"/>
        <v>0</v>
      </c>
    </row>
    <row r="50" spans="1:19" x14ac:dyDescent="0.2">
      <c r="A50">
        <v>62</v>
      </c>
      <c r="B50" t="s">
        <v>141</v>
      </c>
      <c r="C50" t="s">
        <v>67</v>
      </c>
      <c r="D50" s="1">
        <v>41221</v>
      </c>
      <c r="E50" s="1">
        <v>43216</v>
      </c>
      <c r="F50" s="1">
        <v>43223</v>
      </c>
      <c r="G50">
        <v>7</v>
      </c>
      <c r="H50">
        <v>5.4620123200000004</v>
      </c>
      <c r="I50" t="s">
        <v>95</v>
      </c>
      <c r="J50" t="s">
        <v>73</v>
      </c>
      <c r="K50">
        <v>5</v>
      </c>
      <c r="L50" t="s">
        <v>74</v>
      </c>
      <c r="M50">
        <f t="shared" si="0"/>
        <v>0</v>
      </c>
      <c r="N50">
        <v>4</v>
      </c>
      <c r="O50" t="s">
        <v>58</v>
      </c>
      <c r="P50">
        <f t="shared" si="1"/>
        <v>0</v>
      </c>
      <c r="Q50">
        <v>2</v>
      </c>
      <c r="R50" t="s">
        <v>65</v>
      </c>
      <c r="S50">
        <f t="shared" si="2"/>
        <v>0</v>
      </c>
    </row>
    <row r="51" spans="1:19" x14ac:dyDescent="0.2">
      <c r="A51">
        <v>71</v>
      </c>
      <c r="B51" t="s">
        <v>146</v>
      </c>
      <c r="C51" t="s">
        <v>67</v>
      </c>
      <c r="D51">
        <v>41256</v>
      </c>
      <c r="E51">
        <v>43228</v>
      </c>
      <c r="F51">
        <v>43234</v>
      </c>
      <c r="G51">
        <v>6</v>
      </c>
      <c r="H51">
        <v>5.4</v>
      </c>
      <c r="I51" t="s">
        <v>137</v>
      </c>
      <c r="J51" t="s">
        <v>80</v>
      </c>
      <c r="K51">
        <v>5</v>
      </c>
      <c r="L51" t="s">
        <v>57</v>
      </c>
      <c r="M51">
        <f t="shared" si="0"/>
        <v>1</v>
      </c>
      <c r="N51">
        <v>3</v>
      </c>
      <c r="O51" t="s">
        <v>64</v>
      </c>
      <c r="P51">
        <f t="shared" si="1"/>
        <v>1</v>
      </c>
      <c r="Q51">
        <v>4</v>
      </c>
      <c r="R51" t="s">
        <v>65</v>
      </c>
      <c r="S51">
        <f t="shared" si="2"/>
        <v>0</v>
      </c>
    </row>
    <row r="52" spans="1:19" x14ac:dyDescent="0.2">
      <c r="A52">
        <v>72</v>
      </c>
      <c r="B52" t="s">
        <v>147</v>
      </c>
      <c r="C52" t="s">
        <v>148</v>
      </c>
      <c r="D52">
        <v>41275</v>
      </c>
      <c r="E52">
        <v>43228</v>
      </c>
      <c r="F52">
        <v>43234</v>
      </c>
      <c r="G52">
        <v>6</v>
      </c>
      <c r="H52">
        <v>5.35</v>
      </c>
      <c r="I52" t="s">
        <v>137</v>
      </c>
      <c r="J52" t="s">
        <v>82</v>
      </c>
      <c r="K52">
        <v>5</v>
      </c>
      <c r="L52" t="s">
        <v>74</v>
      </c>
      <c r="M52">
        <f t="shared" si="0"/>
        <v>0</v>
      </c>
      <c r="N52">
        <v>6</v>
      </c>
      <c r="O52" t="s">
        <v>64</v>
      </c>
      <c r="P52">
        <f t="shared" si="1"/>
        <v>1</v>
      </c>
      <c r="Q52">
        <v>3</v>
      </c>
      <c r="R52" t="s">
        <v>65</v>
      </c>
      <c r="S52">
        <f t="shared" si="2"/>
        <v>0</v>
      </c>
    </row>
    <row r="53" spans="1:19" x14ac:dyDescent="0.2">
      <c r="A53">
        <v>44</v>
      </c>
      <c r="B53" t="s">
        <v>125</v>
      </c>
      <c r="C53" t="s">
        <v>54</v>
      </c>
      <c r="D53" s="1">
        <v>41054</v>
      </c>
      <c r="E53" s="1">
        <v>43160</v>
      </c>
      <c r="F53" s="1">
        <v>43164</v>
      </c>
      <c r="G53">
        <v>4</v>
      </c>
      <c r="H53">
        <v>5.77</v>
      </c>
      <c r="I53" t="s">
        <v>72</v>
      </c>
      <c r="J53" t="s">
        <v>85</v>
      </c>
      <c r="K53">
        <v>6</v>
      </c>
      <c r="L53" t="s">
        <v>74</v>
      </c>
      <c r="M53">
        <f t="shared" si="0"/>
        <v>0</v>
      </c>
      <c r="N53">
        <v>5</v>
      </c>
      <c r="O53" t="s">
        <v>58</v>
      </c>
      <c r="P53">
        <f t="shared" si="1"/>
        <v>0</v>
      </c>
      <c r="Q53">
        <v>2</v>
      </c>
      <c r="R53" t="s">
        <v>65</v>
      </c>
      <c r="S53">
        <f t="shared" si="2"/>
        <v>0</v>
      </c>
    </row>
    <row r="54" spans="1:19" x14ac:dyDescent="0.2">
      <c r="A54">
        <v>69</v>
      </c>
      <c r="B54" t="s">
        <v>144</v>
      </c>
      <c r="C54" t="s">
        <v>112</v>
      </c>
      <c r="D54" s="1">
        <v>41178</v>
      </c>
      <c r="E54" s="1">
        <v>43228</v>
      </c>
      <c r="F54" s="1">
        <v>43234</v>
      </c>
      <c r="G54">
        <v>6</v>
      </c>
      <c r="H54">
        <v>5.62</v>
      </c>
      <c r="I54" t="s">
        <v>137</v>
      </c>
      <c r="J54" t="s">
        <v>116</v>
      </c>
      <c r="K54">
        <v>6</v>
      </c>
      <c r="L54" t="s">
        <v>74</v>
      </c>
      <c r="M54">
        <f t="shared" si="0"/>
        <v>0</v>
      </c>
      <c r="N54">
        <v>6</v>
      </c>
      <c r="O54" t="s">
        <v>64</v>
      </c>
      <c r="P54">
        <f t="shared" si="1"/>
        <v>1</v>
      </c>
      <c r="Q54">
        <v>2</v>
      </c>
      <c r="R54" t="s">
        <v>65</v>
      </c>
      <c r="S54">
        <f t="shared" si="2"/>
        <v>0</v>
      </c>
    </row>
    <row r="55" spans="1:19" x14ac:dyDescent="0.2">
      <c r="A55">
        <v>70</v>
      </c>
      <c r="B55" t="s">
        <v>145</v>
      </c>
      <c r="C55" t="s">
        <v>112</v>
      </c>
      <c r="D55">
        <v>41250</v>
      </c>
      <c r="E55">
        <v>43228</v>
      </c>
      <c r="F55">
        <v>43234</v>
      </c>
      <c r="G55">
        <v>6</v>
      </c>
      <c r="H55">
        <v>5.42</v>
      </c>
      <c r="I55" t="s">
        <v>137</v>
      </c>
      <c r="J55" t="s">
        <v>78</v>
      </c>
      <c r="K55">
        <v>6</v>
      </c>
      <c r="L55" t="s">
        <v>74</v>
      </c>
      <c r="M55">
        <f t="shared" si="0"/>
        <v>0</v>
      </c>
      <c r="N55">
        <v>6</v>
      </c>
      <c r="O55" t="s">
        <v>58</v>
      </c>
      <c r="P55">
        <f t="shared" si="1"/>
        <v>0</v>
      </c>
      <c r="Q55">
        <v>6</v>
      </c>
      <c r="R55" t="s">
        <v>59</v>
      </c>
      <c r="S55">
        <f t="shared" si="2"/>
        <v>1</v>
      </c>
    </row>
    <row r="57" spans="1:19" x14ac:dyDescent="0.2">
      <c r="J57" t="s">
        <v>10</v>
      </c>
    </row>
    <row r="58" spans="1:19" x14ac:dyDescent="0.2">
      <c r="I58" t="s">
        <v>162</v>
      </c>
      <c r="J58">
        <f>M58/K58</f>
        <v>0.56000000000000005</v>
      </c>
      <c r="K58">
        <f>COUNT(K2:K26)</f>
        <v>25</v>
      </c>
      <c r="M58">
        <f>SUM(M2:M26)</f>
        <v>14</v>
      </c>
    </row>
    <row r="59" spans="1:19" x14ac:dyDescent="0.2">
      <c r="I59" t="s">
        <v>163</v>
      </c>
      <c r="J59">
        <f>M59/K59</f>
        <v>0.41379310344827586</v>
      </c>
      <c r="K59">
        <f>COUNT(K27:K55)</f>
        <v>29</v>
      </c>
      <c r="M59">
        <f>SUM(M27:M55)</f>
        <v>12</v>
      </c>
    </row>
    <row r="60" spans="1:19" x14ac:dyDescent="0.2">
      <c r="J60">
        <f>STDEV(M2:M26)/SQRT(K58)</f>
        <v>0.10132456102380442</v>
      </c>
    </row>
    <row r="61" spans="1:19" x14ac:dyDescent="0.2">
      <c r="J61">
        <f>STDEV(M27:M55)/SQRT(K59)</f>
        <v>9.3076076983700406E-2</v>
      </c>
    </row>
    <row r="65" spans="9:12" x14ac:dyDescent="0.2">
      <c r="J65" t="str">
        <f>J57</f>
        <v>ToM</v>
      </c>
      <c r="K65" t="str">
        <f>Germ!M57</f>
        <v>Germ</v>
      </c>
      <c r="L65" t="str">
        <f>Psychoso!P57</f>
        <v>Psycho</v>
      </c>
    </row>
    <row r="66" spans="9:12" x14ac:dyDescent="0.2">
      <c r="I66" t="str">
        <f t="shared" ref="I66:J66" si="3">I58</f>
        <v>Lower</v>
      </c>
      <c r="J66">
        <f t="shared" si="3"/>
        <v>0.56000000000000005</v>
      </c>
      <c r="K66">
        <f>Germ!M58</f>
        <v>0.75</v>
      </c>
      <c r="L66">
        <f>Psychoso!P58</f>
        <v>0.63636363636363635</v>
      </c>
    </row>
    <row r="67" spans="9:12" x14ac:dyDescent="0.2">
      <c r="I67" t="str">
        <f t="shared" ref="I67:J67" si="4">I59</f>
        <v>Higher</v>
      </c>
      <c r="J67">
        <f t="shared" si="4"/>
        <v>0.41379310344827586</v>
      </c>
      <c r="K67">
        <f>Germ!M59</f>
        <v>0.56666666666666665</v>
      </c>
      <c r="L67">
        <f>Psychoso!P59</f>
        <v>0.46875</v>
      </c>
    </row>
    <row r="68" spans="9:12" x14ac:dyDescent="0.2">
      <c r="I68">
        <f t="shared" ref="I68:J68" si="5">I60</f>
        <v>0</v>
      </c>
      <c r="J68">
        <f t="shared" si="5"/>
        <v>0.10132456102380442</v>
      </c>
      <c r="K68">
        <f>Germ!M60</f>
        <v>9.0289389814326909E-2</v>
      </c>
      <c r="L68">
        <f>Psychoso!P60</f>
        <v>0.1049727762162956</v>
      </c>
    </row>
    <row r="69" spans="9:12" x14ac:dyDescent="0.2">
      <c r="I69">
        <f t="shared" ref="I69:J69" si="6">I61</f>
        <v>0</v>
      </c>
      <c r="J69">
        <f t="shared" si="6"/>
        <v>9.3076076983700406E-2</v>
      </c>
      <c r="K69">
        <f>Germ!M61</f>
        <v>9.2018655446553729E-2</v>
      </c>
      <c r="L69">
        <f>Psychoso!P61</f>
        <v>8.9627083590303358E-2</v>
      </c>
    </row>
  </sheetData>
  <sortState ref="A2:BC57">
    <sortCondition ref="K2:K5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6" workbookViewId="0">
      <selection activeCell="M58" sqref="M58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10</v>
      </c>
      <c r="N1" t="s">
        <v>11</v>
      </c>
      <c r="O1" t="s">
        <v>12</v>
      </c>
      <c r="Q1" t="s">
        <v>13</v>
      </c>
      <c r="R1" t="s">
        <v>14</v>
      </c>
    </row>
    <row r="2" spans="1:19" x14ac:dyDescent="0.2">
      <c r="A2">
        <v>39</v>
      </c>
      <c r="B2" t="s">
        <v>118</v>
      </c>
      <c r="C2" t="s">
        <v>67</v>
      </c>
      <c r="D2" s="1">
        <v>41240</v>
      </c>
      <c r="E2" s="1">
        <v>43154</v>
      </c>
      <c r="F2" s="1">
        <v>43157</v>
      </c>
      <c r="G2">
        <v>3</v>
      </c>
      <c r="H2">
        <v>5.24</v>
      </c>
      <c r="I2" t="s">
        <v>95</v>
      </c>
      <c r="J2" t="s">
        <v>80</v>
      </c>
      <c r="K2">
        <v>0</v>
      </c>
      <c r="L2" t="s">
        <v>57</v>
      </c>
      <c r="M2">
        <f t="shared" ref="M2:M33" si="0">IF(L2="table",1,0)</f>
        <v>1</v>
      </c>
      <c r="N2">
        <v>0</v>
      </c>
      <c r="O2" t="s">
        <v>64</v>
      </c>
      <c r="P2">
        <f t="shared" ref="P2:P33" si="1">IF(O2="temp",1,0)</f>
        <v>1</v>
      </c>
      <c r="Q2">
        <v>0</v>
      </c>
      <c r="R2" t="s">
        <v>59</v>
      </c>
      <c r="S2">
        <f t="shared" ref="S2:S33" si="2">IF(R2="phone(tummy)",1,0)</f>
        <v>1</v>
      </c>
    </row>
    <row r="3" spans="1:19" x14ac:dyDescent="0.2">
      <c r="A3">
        <v>15</v>
      </c>
      <c r="B3" t="s">
        <v>81</v>
      </c>
      <c r="C3" t="s">
        <v>67</v>
      </c>
      <c r="D3" s="1">
        <v>41257</v>
      </c>
      <c r="E3" s="1">
        <v>43077</v>
      </c>
      <c r="F3" s="1">
        <v>43081</v>
      </c>
      <c r="G3">
        <v>4</v>
      </c>
      <c r="H3">
        <v>4.9828884330000003</v>
      </c>
      <c r="I3" t="s">
        <v>72</v>
      </c>
      <c r="J3" t="s">
        <v>82</v>
      </c>
      <c r="K3">
        <v>1</v>
      </c>
      <c r="L3" t="s">
        <v>57</v>
      </c>
      <c r="M3">
        <f t="shared" si="0"/>
        <v>1</v>
      </c>
      <c r="N3">
        <v>0</v>
      </c>
      <c r="O3" t="s">
        <v>64</v>
      </c>
      <c r="P3">
        <f t="shared" si="1"/>
        <v>1</v>
      </c>
      <c r="Q3">
        <v>3</v>
      </c>
      <c r="R3" t="s">
        <v>59</v>
      </c>
      <c r="S3">
        <f t="shared" si="2"/>
        <v>1</v>
      </c>
    </row>
    <row r="4" spans="1:19" x14ac:dyDescent="0.2">
      <c r="A4">
        <v>24</v>
      </c>
      <c r="B4" t="s">
        <v>94</v>
      </c>
      <c r="C4" t="s">
        <v>54</v>
      </c>
      <c r="D4" s="1">
        <v>41751</v>
      </c>
      <c r="E4" s="1">
        <v>43133</v>
      </c>
      <c r="F4" s="1">
        <v>43136</v>
      </c>
      <c r="G4">
        <v>3</v>
      </c>
      <c r="H4">
        <v>3.7837097879999999</v>
      </c>
      <c r="I4" t="s">
        <v>95</v>
      </c>
      <c r="J4" t="s">
        <v>96</v>
      </c>
      <c r="K4">
        <v>1</v>
      </c>
      <c r="L4" t="s">
        <v>74</v>
      </c>
      <c r="M4">
        <f t="shared" si="0"/>
        <v>0</v>
      </c>
      <c r="N4">
        <v>0</v>
      </c>
      <c r="O4" t="s">
        <v>58</v>
      </c>
      <c r="P4">
        <f t="shared" si="1"/>
        <v>0</v>
      </c>
      <c r="Q4">
        <v>1</v>
      </c>
      <c r="R4" t="s">
        <v>59</v>
      </c>
      <c r="S4">
        <f t="shared" si="2"/>
        <v>1</v>
      </c>
    </row>
    <row r="5" spans="1:19" x14ac:dyDescent="0.2">
      <c r="A5">
        <v>28</v>
      </c>
      <c r="B5" t="s">
        <v>101</v>
      </c>
      <c r="C5" t="s">
        <v>54</v>
      </c>
      <c r="D5" s="1">
        <v>41500</v>
      </c>
      <c r="E5" s="1">
        <v>43133</v>
      </c>
      <c r="F5" s="1">
        <v>43140</v>
      </c>
      <c r="G5">
        <v>7</v>
      </c>
      <c r="H5">
        <v>4.4709103350000001</v>
      </c>
      <c r="I5" t="s">
        <v>95</v>
      </c>
      <c r="J5" t="s">
        <v>102</v>
      </c>
      <c r="K5">
        <v>1</v>
      </c>
      <c r="L5" t="s">
        <v>74</v>
      </c>
      <c r="M5">
        <f t="shared" si="0"/>
        <v>0</v>
      </c>
      <c r="N5">
        <v>0</v>
      </c>
      <c r="O5" t="s">
        <v>58</v>
      </c>
      <c r="P5">
        <f t="shared" si="1"/>
        <v>0</v>
      </c>
      <c r="Q5">
        <v>1</v>
      </c>
      <c r="R5" t="s">
        <v>59</v>
      </c>
      <c r="S5">
        <f t="shared" si="2"/>
        <v>1</v>
      </c>
    </row>
    <row r="6" spans="1:19" x14ac:dyDescent="0.2">
      <c r="A6">
        <v>31</v>
      </c>
      <c r="B6" t="s">
        <v>107</v>
      </c>
      <c r="C6" t="s">
        <v>54</v>
      </c>
      <c r="D6" s="1">
        <v>41538</v>
      </c>
      <c r="E6" s="1">
        <v>43139</v>
      </c>
      <c r="F6" s="1">
        <v>43143</v>
      </c>
      <c r="G6">
        <v>4</v>
      </c>
      <c r="H6">
        <v>4.3832991100000003</v>
      </c>
      <c r="I6" t="s">
        <v>95</v>
      </c>
      <c r="J6" t="s">
        <v>108</v>
      </c>
      <c r="K6">
        <v>1</v>
      </c>
      <c r="L6" t="s">
        <v>57</v>
      </c>
      <c r="M6">
        <f t="shared" si="0"/>
        <v>1</v>
      </c>
      <c r="N6">
        <v>0</v>
      </c>
      <c r="O6" t="s">
        <v>64</v>
      </c>
      <c r="P6">
        <f t="shared" si="1"/>
        <v>1</v>
      </c>
      <c r="Q6">
        <v>0</v>
      </c>
      <c r="R6" t="s">
        <v>65</v>
      </c>
      <c r="S6">
        <f t="shared" si="2"/>
        <v>0</v>
      </c>
    </row>
    <row r="7" spans="1:19" x14ac:dyDescent="0.2">
      <c r="A7">
        <v>74</v>
      </c>
      <c r="B7" t="s">
        <v>149</v>
      </c>
      <c r="C7" t="s">
        <v>148</v>
      </c>
      <c r="D7">
        <v>41474</v>
      </c>
      <c r="E7">
        <v>43228</v>
      </c>
      <c r="F7">
        <v>43234</v>
      </c>
      <c r="G7">
        <v>6</v>
      </c>
      <c r="H7">
        <v>4.8099999999999996</v>
      </c>
      <c r="I7" t="s">
        <v>150</v>
      </c>
      <c r="J7" t="s">
        <v>85</v>
      </c>
      <c r="K7">
        <v>1</v>
      </c>
      <c r="L7" t="s">
        <v>74</v>
      </c>
      <c r="M7">
        <f t="shared" si="0"/>
        <v>0</v>
      </c>
      <c r="N7">
        <v>0</v>
      </c>
      <c r="O7" t="s">
        <v>64</v>
      </c>
      <c r="P7">
        <f t="shared" si="1"/>
        <v>1</v>
      </c>
      <c r="Q7">
        <v>0</v>
      </c>
      <c r="R7" t="s">
        <v>65</v>
      </c>
      <c r="S7">
        <f t="shared" si="2"/>
        <v>0</v>
      </c>
    </row>
    <row r="8" spans="1:19" x14ac:dyDescent="0.2">
      <c r="A8">
        <v>53</v>
      </c>
      <c r="B8" t="s">
        <v>129</v>
      </c>
      <c r="C8" t="s">
        <v>67</v>
      </c>
      <c r="D8" s="1">
        <v>41446</v>
      </c>
      <c r="E8" s="1">
        <v>43199</v>
      </c>
      <c r="F8" s="1">
        <v>43208</v>
      </c>
      <c r="G8">
        <v>9</v>
      </c>
      <c r="H8">
        <v>4.8</v>
      </c>
      <c r="I8" t="s">
        <v>72</v>
      </c>
      <c r="J8" t="s">
        <v>120</v>
      </c>
      <c r="K8">
        <v>4</v>
      </c>
      <c r="L8" t="s">
        <v>74</v>
      </c>
      <c r="M8">
        <f t="shared" si="0"/>
        <v>0</v>
      </c>
      <c r="N8">
        <v>0</v>
      </c>
      <c r="O8" t="s">
        <v>58</v>
      </c>
      <c r="P8">
        <f t="shared" si="1"/>
        <v>0</v>
      </c>
      <c r="Q8">
        <v>0</v>
      </c>
      <c r="R8" t="s">
        <v>59</v>
      </c>
      <c r="S8">
        <f t="shared" si="2"/>
        <v>1</v>
      </c>
    </row>
    <row r="9" spans="1:19" x14ac:dyDescent="0.2">
      <c r="A9">
        <v>8</v>
      </c>
      <c r="B9" t="s">
        <v>62</v>
      </c>
      <c r="C9" t="s">
        <v>54</v>
      </c>
      <c r="D9" s="1">
        <v>43085</v>
      </c>
      <c r="E9" s="1">
        <v>43056</v>
      </c>
      <c r="F9" s="1">
        <v>43060</v>
      </c>
      <c r="G9">
        <v>4</v>
      </c>
      <c r="H9">
        <v>3.9206020000000001</v>
      </c>
      <c r="I9" t="s">
        <v>55</v>
      </c>
      <c r="J9" t="s">
        <v>63</v>
      </c>
      <c r="K9">
        <v>0</v>
      </c>
      <c r="L9" t="s">
        <v>57</v>
      </c>
      <c r="M9">
        <f t="shared" si="0"/>
        <v>1</v>
      </c>
      <c r="N9">
        <v>1</v>
      </c>
      <c r="O9" t="s">
        <v>64</v>
      </c>
      <c r="P9">
        <f t="shared" si="1"/>
        <v>1</v>
      </c>
      <c r="Q9">
        <v>5</v>
      </c>
      <c r="R9" t="s">
        <v>65</v>
      </c>
      <c r="S9">
        <f t="shared" si="2"/>
        <v>0</v>
      </c>
    </row>
    <row r="10" spans="1:19" x14ac:dyDescent="0.2">
      <c r="A10">
        <v>30</v>
      </c>
      <c r="B10" t="s">
        <v>105</v>
      </c>
      <c r="C10" t="s">
        <v>54</v>
      </c>
      <c r="D10" s="1">
        <v>41439</v>
      </c>
      <c r="E10" s="1">
        <v>43139</v>
      </c>
      <c r="F10" s="1">
        <v>43143</v>
      </c>
      <c r="G10">
        <v>4</v>
      </c>
      <c r="H10">
        <v>4.6543463379999999</v>
      </c>
      <c r="I10" t="s">
        <v>95</v>
      </c>
      <c r="J10" t="s">
        <v>106</v>
      </c>
      <c r="K10">
        <v>0</v>
      </c>
      <c r="L10" t="s">
        <v>74</v>
      </c>
      <c r="M10">
        <f t="shared" si="0"/>
        <v>0</v>
      </c>
      <c r="N10">
        <v>1</v>
      </c>
      <c r="O10" t="s">
        <v>64</v>
      </c>
      <c r="P10">
        <f t="shared" si="1"/>
        <v>1</v>
      </c>
      <c r="Q10">
        <v>0</v>
      </c>
      <c r="R10" t="s">
        <v>59</v>
      </c>
      <c r="S10">
        <f t="shared" si="2"/>
        <v>1</v>
      </c>
    </row>
    <row r="11" spans="1:19" x14ac:dyDescent="0.2">
      <c r="A11">
        <v>76</v>
      </c>
      <c r="B11" t="s">
        <v>152</v>
      </c>
      <c r="C11" t="s">
        <v>148</v>
      </c>
      <c r="D11">
        <v>41415</v>
      </c>
      <c r="E11">
        <v>43229</v>
      </c>
      <c r="F11">
        <v>43234</v>
      </c>
      <c r="G11">
        <v>5</v>
      </c>
      <c r="H11">
        <v>4.97</v>
      </c>
      <c r="I11" t="s">
        <v>137</v>
      </c>
      <c r="J11" t="s">
        <v>89</v>
      </c>
      <c r="K11">
        <v>1</v>
      </c>
      <c r="L11" t="s">
        <v>74</v>
      </c>
      <c r="M11">
        <f t="shared" si="0"/>
        <v>0</v>
      </c>
      <c r="N11">
        <v>1</v>
      </c>
      <c r="O11" t="s">
        <v>64</v>
      </c>
      <c r="P11">
        <f t="shared" si="1"/>
        <v>1</v>
      </c>
      <c r="Q11">
        <v>1</v>
      </c>
      <c r="R11" t="s">
        <v>59</v>
      </c>
      <c r="S11">
        <f t="shared" si="2"/>
        <v>1</v>
      </c>
    </row>
    <row r="12" spans="1:19" x14ac:dyDescent="0.2">
      <c r="A12">
        <v>10</v>
      </c>
      <c r="B12" t="s">
        <v>69</v>
      </c>
      <c r="C12" t="s">
        <v>54</v>
      </c>
      <c r="D12" s="1">
        <v>41502</v>
      </c>
      <c r="E12" s="1">
        <v>43067</v>
      </c>
      <c r="F12" s="1">
        <v>43070</v>
      </c>
      <c r="G12">
        <v>3</v>
      </c>
      <c r="H12">
        <v>4.2847364819999996</v>
      </c>
      <c r="I12" t="s">
        <v>55</v>
      </c>
      <c r="J12" t="s">
        <v>70</v>
      </c>
      <c r="K12">
        <v>2</v>
      </c>
      <c r="L12" t="s">
        <v>57</v>
      </c>
      <c r="M12">
        <f t="shared" si="0"/>
        <v>1</v>
      </c>
      <c r="N12">
        <v>1</v>
      </c>
      <c r="O12" t="s">
        <v>58</v>
      </c>
      <c r="P12">
        <f t="shared" si="1"/>
        <v>0</v>
      </c>
      <c r="Q12">
        <v>4</v>
      </c>
      <c r="R12" t="s">
        <v>65</v>
      </c>
      <c r="S12">
        <f t="shared" si="2"/>
        <v>0</v>
      </c>
    </row>
    <row r="13" spans="1:19" x14ac:dyDescent="0.2">
      <c r="A13">
        <v>32</v>
      </c>
      <c r="B13" t="s">
        <v>109</v>
      </c>
      <c r="C13" t="s">
        <v>54</v>
      </c>
      <c r="D13" s="1">
        <v>41450</v>
      </c>
      <c r="E13" s="1">
        <v>43139</v>
      </c>
      <c r="F13" s="1">
        <v>43143</v>
      </c>
      <c r="G13">
        <v>4</v>
      </c>
      <c r="H13">
        <v>4.6242299789999999</v>
      </c>
      <c r="I13" t="s">
        <v>95</v>
      </c>
      <c r="J13" t="s">
        <v>56</v>
      </c>
      <c r="K13">
        <v>2</v>
      </c>
      <c r="L13" t="s">
        <v>57</v>
      </c>
      <c r="M13">
        <f t="shared" si="0"/>
        <v>1</v>
      </c>
      <c r="N13">
        <v>1</v>
      </c>
      <c r="O13" t="s">
        <v>58</v>
      </c>
      <c r="P13">
        <f t="shared" si="1"/>
        <v>0</v>
      </c>
      <c r="Q13">
        <v>5</v>
      </c>
      <c r="R13" t="s">
        <v>59</v>
      </c>
      <c r="S13">
        <f t="shared" si="2"/>
        <v>1</v>
      </c>
    </row>
    <row r="14" spans="1:19" x14ac:dyDescent="0.2">
      <c r="A14">
        <v>21</v>
      </c>
      <c r="B14" t="s">
        <v>90</v>
      </c>
      <c r="C14" t="s">
        <v>67</v>
      </c>
      <c r="D14" s="1">
        <v>41279</v>
      </c>
      <c r="E14" s="1">
        <v>43126</v>
      </c>
      <c r="F14" s="1">
        <v>43129</v>
      </c>
      <c r="G14">
        <v>3</v>
      </c>
      <c r="H14">
        <v>5.0568104040000001</v>
      </c>
      <c r="I14" t="s">
        <v>72</v>
      </c>
      <c r="J14" t="s">
        <v>91</v>
      </c>
      <c r="K14">
        <v>3</v>
      </c>
      <c r="L14" t="s">
        <v>57</v>
      </c>
      <c r="M14">
        <f t="shared" si="0"/>
        <v>1</v>
      </c>
      <c r="N14">
        <v>1</v>
      </c>
      <c r="O14" t="s">
        <v>64</v>
      </c>
      <c r="P14">
        <f t="shared" si="1"/>
        <v>1</v>
      </c>
      <c r="Q14">
        <v>1</v>
      </c>
      <c r="R14" t="s">
        <v>59</v>
      </c>
      <c r="S14">
        <f t="shared" si="2"/>
        <v>1</v>
      </c>
    </row>
    <row r="15" spans="1:19" x14ac:dyDescent="0.2">
      <c r="A15">
        <v>26</v>
      </c>
      <c r="B15" t="s">
        <v>97</v>
      </c>
      <c r="C15" t="s">
        <v>54</v>
      </c>
      <c r="D15" s="1">
        <v>41592</v>
      </c>
      <c r="E15" s="1">
        <v>43133</v>
      </c>
      <c r="F15" s="1">
        <v>43136</v>
      </c>
      <c r="G15">
        <v>3</v>
      </c>
      <c r="H15">
        <v>4.2190280629999997</v>
      </c>
      <c r="I15" t="s">
        <v>95</v>
      </c>
      <c r="J15" t="s">
        <v>98</v>
      </c>
      <c r="K15">
        <v>0</v>
      </c>
      <c r="L15" t="s">
        <v>57</v>
      </c>
      <c r="M15">
        <f t="shared" si="0"/>
        <v>1</v>
      </c>
      <c r="N15">
        <v>2</v>
      </c>
      <c r="O15" t="s">
        <v>64</v>
      </c>
      <c r="P15">
        <f t="shared" si="1"/>
        <v>1</v>
      </c>
      <c r="Q15">
        <v>4</v>
      </c>
      <c r="R15" t="s">
        <v>59</v>
      </c>
      <c r="S15">
        <f t="shared" si="2"/>
        <v>1</v>
      </c>
    </row>
    <row r="16" spans="1:19" x14ac:dyDescent="0.2">
      <c r="A16">
        <v>38</v>
      </c>
      <c r="B16" t="s">
        <v>117</v>
      </c>
      <c r="C16" t="s">
        <v>67</v>
      </c>
      <c r="D16" s="1">
        <v>41251</v>
      </c>
      <c r="E16" s="1">
        <v>43154</v>
      </c>
      <c r="F16" s="1">
        <v>43157</v>
      </c>
      <c r="G16">
        <v>3</v>
      </c>
      <c r="H16">
        <v>5.21</v>
      </c>
      <c r="I16" t="s">
        <v>95</v>
      </c>
      <c r="J16" t="s">
        <v>56</v>
      </c>
      <c r="K16">
        <v>0</v>
      </c>
      <c r="L16" t="s">
        <v>57</v>
      </c>
      <c r="M16">
        <f t="shared" si="0"/>
        <v>1</v>
      </c>
      <c r="N16">
        <v>2</v>
      </c>
      <c r="O16" t="s">
        <v>64</v>
      </c>
      <c r="P16">
        <f t="shared" si="1"/>
        <v>1</v>
      </c>
      <c r="Q16">
        <v>3</v>
      </c>
      <c r="R16" t="s">
        <v>65</v>
      </c>
      <c r="S16">
        <f t="shared" si="2"/>
        <v>0</v>
      </c>
    </row>
    <row r="17" spans="1:19" x14ac:dyDescent="0.2">
      <c r="A17">
        <v>59</v>
      </c>
      <c r="B17" t="s">
        <v>136</v>
      </c>
      <c r="C17" t="s">
        <v>67</v>
      </c>
      <c r="D17" s="1">
        <v>41248</v>
      </c>
      <c r="E17" s="1">
        <v>43213</v>
      </c>
      <c r="F17" s="1">
        <v>43217</v>
      </c>
      <c r="G17">
        <v>4</v>
      </c>
      <c r="H17">
        <v>5.3835616440000003</v>
      </c>
      <c r="I17" t="s">
        <v>137</v>
      </c>
      <c r="J17" t="s">
        <v>104</v>
      </c>
      <c r="K17">
        <v>1</v>
      </c>
      <c r="L17" t="s">
        <v>57</v>
      </c>
      <c r="M17">
        <f t="shared" si="0"/>
        <v>1</v>
      </c>
      <c r="N17">
        <v>2</v>
      </c>
      <c r="O17" t="s">
        <v>64</v>
      </c>
      <c r="P17">
        <f t="shared" si="1"/>
        <v>1</v>
      </c>
      <c r="Q17">
        <v>1</v>
      </c>
      <c r="R17" t="s">
        <v>59</v>
      </c>
      <c r="S17">
        <f t="shared" si="2"/>
        <v>1</v>
      </c>
    </row>
    <row r="18" spans="1:19" x14ac:dyDescent="0.2">
      <c r="A18">
        <v>68</v>
      </c>
      <c r="B18" t="s">
        <v>143</v>
      </c>
      <c r="C18" t="s">
        <v>112</v>
      </c>
      <c r="D18" s="1">
        <v>41471</v>
      </c>
      <c r="E18" s="1">
        <v>43224</v>
      </c>
      <c r="F18" s="1">
        <v>43230</v>
      </c>
      <c r="G18">
        <v>6</v>
      </c>
      <c r="H18">
        <v>4.8</v>
      </c>
      <c r="I18" t="s">
        <v>95</v>
      </c>
      <c r="J18" t="s">
        <v>114</v>
      </c>
      <c r="K18">
        <v>0</v>
      </c>
      <c r="L18" t="s">
        <v>74</v>
      </c>
      <c r="M18">
        <f t="shared" si="0"/>
        <v>0</v>
      </c>
      <c r="N18">
        <v>3</v>
      </c>
      <c r="O18" t="s">
        <v>64</v>
      </c>
      <c r="P18">
        <f t="shared" si="1"/>
        <v>1</v>
      </c>
      <c r="Q18">
        <v>4</v>
      </c>
      <c r="R18" t="s">
        <v>65</v>
      </c>
      <c r="S18">
        <f t="shared" si="2"/>
        <v>0</v>
      </c>
    </row>
    <row r="19" spans="1:19" x14ac:dyDescent="0.2">
      <c r="A19">
        <v>14</v>
      </c>
      <c r="B19" t="s">
        <v>79</v>
      </c>
      <c r="C19" t="s">
        <v>54</v>
      </c>
      <c r="D19" s="1">
        <v>41428</v>
      </c>
      <c r="E19" s="1">
        <v>43077</v>
      </c>
      <c r="F19" s="1">
        <v>43081</v>
      </c>
      <c r="G19">
        <v>4</v>
      </c>
      <c r="H19">
        <v>4.5147159480000001</v>
      </c>
      <c r="I19" t="s">
        <v>72</v>
      </c>
      <c r="J19" t="s">
        <v>80</v>
      </c>
      <c r="K19">
        <v>1</v>
      </c>
      <c r="L19" t="s">
        <v>74</v>
      </c>
      <c r="M19">
        <f t="shared" si="0"/>
        <v>0</v>
      </c>
      <c r="N19">
        <v>3</v>
      </c>
      <c r="O19" t="s">
        <v>64</v>
      </c>
      <c r="P19">
        <f t="shared" si="1"/>
        <v>1</v>
      </c>
      <c r="Q19">
        <v>3</v>
      </c>
      <c r="R19" t="s">
        <v>59</v>
      </c>
      <c r="S19">
        <f t="shared" si="2"/>
        <v>1</v>
      </c>
    </row>
    <row r="20" spans="1:19" x14ac:dyDescent="0.2">
      <c r="A20">
        <v>54</v>
      </c>
      <c r="B20" t="s">
        <v>130</v>
      </c>
      <c r="C20" t="s">
        <v>67</v>
      </c>
      <c r="D20" s="1">
        <v>41332</v>
      </c>
      <c r="E20" s="1">
        <v>43199</v>
      </c>
      <c r="F20" s="1">
        <v>43202</v>
      </c>
      <c r="G20">
        <v>3</v>
      </c>
      <c r="H20">
        <v>5.49</v>
      </c>
      <c r="I20" t="s">
        <v>72</v>
      </c>
      <c r="J20" t="s">
        <v>100</v>
      </c>
      <c r="K20">
        <v>1</v>
      </c>
      <c r="L20" t="s">
        <v>74</v>
      </c>
      <c r="M20">
        <f t="shared" si="0"/>
        <v>0</v>
      </c>
      <c r="N20">
        <v>3</v>
      </c>
      <c r="O20" t="s">
        <v>64</v>
      </c>
      <c r="P20">
        <f t="shared" si="1"/>
        <v>1</v>
      </c>
      <c r="Q20">
        <v>2</v>
      </c>
      <c r="R20" t="s">
        <v>59</v>
      </c>
      <c r="S20">
        <f t="shared" si="2"/>
        <v>1</v>
      </c>
    </row>
    <row r="21" spans="1:19" x14ac:dyDescent="0.2">
      <c r="A21">
        <v>13</v>
      </c>
      <c r="B21" t="s">
        <v>77</v>
      </c>
      <c r="C21" t="s">
        <v>54</v>
      </c>
      <c r="D21" s="1">
        <v>41199</v>
      </c>
      <c r="E21" s="1">
        <v>43077</v>
      </c>
      <c r="F21" s="1">
        <v>43081</v>
      </c>
      <c r="G21">
        <v>4</v>
      </c>
      <c r="H21">
        <v>5.141683778</v>
      </c>
      <c r="I21" t="s">
        <v>72</v>
      </c>
      <c r="J21" t="s">
        <v>78</v>
      </c>
      <c r="K21">
        <v>2</v>
      </c>
      <c r="L21" t="s">
        <v>57</v>
      </c>
      <c r="M21">
        <f t="shared" si="0"/>
        <v>1</v>
      </c>
      <c r="N21">
        <v>3</v>
      </c>
      <c r="O21" t="s">
        <v>64</v>
      </c>
      <c r="P21">
        <f t="shared" si="1"/>
        <v>1</v>
      </c>
      <c r="Q21">
        <v>3</v>
      </c>
      <c r="R21" t="s">
        <v>65</v>
      </c>
      <c r="S21">
        <f t="shared" si="2"/>
        <v>0</v>
      </c>
    </row>
    <row r="22" spans="1:19" x14ac:dyDescent="0.2">
      <c r="A22">
        <v>17</v>
      </c>
      <c r="B22" t="s">
        <v>84</v>
      </c>
      <c r="C22" t="s">
        <v>54</v>
      </c>
      <c r="D22" s="1">
        <v>41439</v>
      </c>
      <c r="E22" s="1">
        <v>43077</v>
      </c>
      <c r="F22" s="1">
        <v>43081</v>
      </c>
      <c r="G22">
        <v>4</v>
      </c>
      <c r="H22">
        <v>4.4845995890000001</v>
      </c>
      <c r="I22" t="s">
        <v>72</v>
      </c>
      <c r="J22" t="s">
        <v>85</v>
      </c>
      <c r="K22">
        <v>2</v>
      </c>
      <c r="L22" t="s">
        <v>57</v>
      </c>
      <c r="M22">
        <f t="shared" si="0"/>
        <v>1</v>
      </c>
      <c r="N22">
        <v>3</v>
      </c>
      <c r="O22" t="s">
        <v>58</v>
      </c>
      <c r="P22">
        <f t="shared" si="1"/>
        <v>0</v>
      </c>
      <c r="Q22">
        <v>1</v>
      </c>
      <c r="R22" t="s">
        <v>65</v>
      </c>
      <c r="S22">
        <f t="shared" si="2"/>
        <v>0</v>
      </c>
    </row>
    <row r="23" spans="1:19" x14ac:dyDescent="0.2">
      <c r="A23">
        <v>33</v>
      </c>
      <c r="B23" t="s">
        <v>110</v>
      </c>
      <c r="C23" t="s">
        <v>67</v>
      </c>
      <c r="D23" s="1">
        <v>41612</v>
      </c>
      <c r="E23" s="1">
        <v>43147</v>
      </c>
      <c r="F23" s="1">
        <v>43153</v>
      </c>
      <c r="G23">
        <v>6</v>
      </c>
      <c r="H23">
        <v>4.2</v>
      </c>
      <c r="I23" t="s">
        <v>95</v>
      </c>
      <c r="J23" t="s">
        <v>63</v>
      </c>
      <c r="K23">
        <v>2</v>
      </c>
      <c r="L23" t="s">
        <v>74</v>
      </c>
      <c r="M23">
        <f t="shared" si="0"/>
        <v>0</v>
      </c>
      <c r="N23">
        <v>3</v>
      </c>
      <c r="O23" t="s">
        <v>64</v>
      </c>
      <c r="P23">
        <f t="shared" si="1"/>
        <v>1</v>
      </c>
      <c r="Q23">
        <v>6</v>
      </c>
      <c r="R23" t="s">
        <v>59</v>
      </c>
      <c r="S23">
        <f t="shared" si="2"/>
        <v>1</v>
      </c>
    </row>
    <row r="24" spans="1:19" x14ac:dyDescent="0.2">
      <c r="A24">
        <v>58</v>
      </c>
      <c r="B24" t="s">
        <v>135</v>
      </c>
      <c r="C24" t="s">
        <v>54</v>
      </c>
      <c r="D24" s="1">
        <v>41229</v>
      </c>
      <c r="E24" s="1">
        <v>43213</v>
      </c>
      <c r="F24" s="1">
        <v>43217</v>
      </c>
      <c r="G24">
        <v>4</v>
      </c>
      <c r="H24">
        <v>5.4356164380000003</v>
      </c>
      <c r="I24" t="s">
        <v>72</v>
      </c>
      <c r="J24" t="s">
        <v>108</v>
      </c>
      <c r="K24">
        <v>3</v>
      </c>
      <c r="L24" t="s">
        <v>74</v>
      </c>
      <c r="M24">
        <f t="shared" si="0"/>
        <v>0</v>
      </c>
      <c r="N24">
        <v>3</v>
      </c>
      <c r="O24" t="s">
        <v>64</v>
      </c>
      <c r="P24">
        <f t="shared" si="1"/>
        <v>1</v>
      </c>
      <c r="Q24">
        <v>1</v>
      </c>
      <c r="R24" t="s">
        <v>59</v>
      </c>
      <c r="S24">
        <f t="shared" si="2"/>
        <v>1</v>
      </c>
    </row>
    <row r="25" spans="1:19" x14ac:dyDescent="0.2">
      <c r="A25">
        <v>71</v>
      </c>
      <c r="B25" t="s">
        <v>146</v>
      </c>
      <c r="C25" t="s">
        <v>67</v>
      </c>
      <c r="D25">
        <v>41256</v>
      </c>
      <c r="E25">
        <v>43228</v>
      </c>
      <c r="F25">
        <v>43234</v>
      </c>
      <c r="G25">
        <v>6</v>
      </c>
      <c r="H25">
        <v>5.4</v>
      </c>
      <c r="I25" t="s">
        <v>137</v>
      </c>
      <c r="J25" t="s">
        <v>80</v>
      </c>
      <c r="K25">
        <v>5</v>
      </c>
      <c r="L25" t="s">
        <v>57</v>
      </c>
      <c r="M25">
        <f t="shared" si="0"/>
        <v>1</v>
      </c>
      <c r="N25">
        <v>3</v>
      </c>
      <c r="O25" t="s">
        <v>64</v>
      </c>
      <c r="P25">
        <f t="shared" si="1"/>
        <v>1</v>
      </c>
      <c r="Q25">
        <v>4</v>
      </c>
      <c r="R25" t="s">
        <v>65</v>
      </c>
      <c r="S25">
        <f t="shared" si="2"/>
        <v>0</v>
      </c>
    </row>
    <row r="26" spans="1:19" x14ac:dyDescent="0.2">
      <c r="A26">
        <v>11</v>
      </c>
      <c r="B26" t="s">
        <v>71</v>
      </c>
      <c r="C26" t="s">
        <v>54</v>
      </c>
      <c r="D26" s="1">
        <v>41594</v>
      </c>
      <c r="E26" s="1">
        <v>43070</v>
      </c>
      <c r="F26" s="1">
        <v>43074</v>
      </c>
      <c r="G26">
        <v>4</v>
      </c>
      <c r="H26">
        <v>4.041067762</v>
      </c>
      <c r="I26" t="s">
        <v>72</v>
      </c>
      <c r="J26" t="s">
        <v>73</v>
      </c>
      <c r="K26">
        <v>0</v>
      </c>
      <c r="L26" t="s">
        <v>74</v>
      </c>
      <c r="M26">
        <f t="shared" si="0"/>
        <v>0</v>
      </c>
      <c r="N26">
        <v>4</v>
      </c>
      <c r="O26" t="s">
        <v>58</v>
      </c>
      <c r="P26">
        <f t="shared" si="1"/>
        <v>0</v>
      </c>
      <c r="Q26">
        <v>4</v>
      </c>
      <c r="R26" t="s">
        <v>65</v>
      </c>
      <c r="S26">
        <f t="shared" si="2"/>
        <v>0</v>
      </c>
    </row>
    <row r="27" spans="1:19" x14ac:dyDescent="0.2">
      <c r="A27">
        <v>12</v>
      </c>
      <c r="B27" t="s">
        <v>75</v>
      </c>
      <c r="C27" t="s">
        <v>67</v>
      </c>
      <c r="D27" s="1">
        <v>41759</v>
      </c>
      <c r="E27" s="1">
        <v>43070</v>
      </c>
      <c r="F27" s="1">
        <v>43074</v>
      </c>
      <c r="G27">
        <v>4</v>
      </c>
      <c r="H27">
        <v>3.5893223820000002</v>
      </c>
      <c r="I27" t="s">
        <v>72</v>
      </c>
      <c r="J27" t="s">
        <v>76</v>
      </c>
      <c r="K27">
        <v>0</v>
      </c>
      <c r="L27" t="s">
        <v>74</v>
      </c>
      <c r="M27">
        <f t="shared" si="0"/>
        <v>0</v>
      </c>
      <c r="N27">
        <v>4</v>
      </c>
      <c r="O27" t="s">
        <v>64</v>
      </c>
      <c r="P27">
        <f t="shared" si="1"/>
        <v>1</v>
      </c>
      <c r="Q27">
        <v>4</v>
      </c>
      <c r="R27" t="s">
        <v>59</v>
      </c>
      <c r="S27">
        <f t="shared" si="2"/>
        <v>1</v>
      </c>
    </row>
    <row r="28" spans="1:19" x14ac:dyDescent="0.2">
      <c r="A28">
        <v>19</v>
      </c>
      <c r="B28" t="s">
        <v>88</v>
      </c>
      <c r="C28" t="s">
        <v>54</v>
      </c>
      <c r="D28" s="1">
        <v>41254</v>
      </c>
      <c r="E28" s="1">
        <v>43126</v>
      </c>
      <c r="F28" s="1">
        <v>43132</v>
      </c>
      <c r="G28">
        <v>6</v>
      </c>
      <c r="H28">
        <v>5.1252566740000001</v>
      </c>
      <c r="I28" t="s">
        <v>72</v>
      </c>
      <c r="J28" t="s">
        <v>89</v>
      </c>
      <c r="K28">
        <v>0</v>
      </c>
      <c r="L28" t="s">
        <v>57</v>
      </c>
      <c r="M28">
        <f t="shared" si="0"/>
        <v>1</v>
      </c>
      <c r="N28">
        <v>4</v>
      </c>
      <c r="O28" t="s">
        <v>58</v>
      </c>
      <c r="P28">
        <f t="shared" si="1"/>
        <v>0</v>
      </c>
      <c r="Q28">
        <v>5</v>
      </c>
      <c r="R28" t="s">
        <v>65</v>
      </c>
      <c r="S28">
        <f t="shared" si="2"/>
        <v>0</v>
      </c>
    </row>
    <row r="29" spans="1:19" x14ac:dyDescent="0.2">
      <c r="A29">
        <v>40</v>
      </c>
      <c r="B29" t="s">
        <v>119</v>
      </c>
      <c r="C29" t="s">
        <v>67</v>
      </c>
      <c r="D29" s="1">
        <v>41204</v>
      </c>
      <c r="E29" s="1">
        <v>43154</v>
      </c>
      <c r="F29" s="1">
        <v>43157</v>
      </c>
      <c r="G29">
        <v>3</v>
      </c>
      <c r="H29">
        <v>5.34</v>
      </c>
      <c r="I29" t="s">
        <v>95</v>
      </c>
      <c r="J29" t="s">
        <v>120</v>
      </c>
      <c r="K29">
        <v>0</v>
      </c>
      <c r="L29" t="s">
        <v>57</v>
      </c>
      <c r="M29">
        <f t="shared" si="0"/>
        <v>1</v>
      </c>
      <c r="N29">
        <v>4</v>
      </c>
      <c r="O29" t="s">
        <v>64</v>
      </c>
      <c r="P29">
        <f t="shared" si="1"/>
        <v>1</v>
      </c>
      <c r="Q29">
        <v>3</v>
      </c>
      <c r="R29" t="s">
        <v>59</v>
      </c>
      <c r="S29">
        <f t="shared" si="2"/>
        <v>1</v>
      </c>
    </row>
    <row r="30" spans="1:19" x14ac:dyDescent="0.2">
      <c r="A30">
        <v>60</v>
      </c>
      <c r="B30" t="s">
        <v>138</v>
      </c>
      <c r="C30" t="s">
        <v>54</v>
      </c>
      <c r="D30" s="1">
        <v>41463</v>
      </c>
      <c r="E30" s="1">
        <v>43213</v>
      </c>
      <c r="F30" s="1">
        <v>43220</v>
      </c>
      <c r="G30">
        <v>7</v>
      </c>
      <c r="H30">
        <v>4.7945205480000004</v>
      </c>
      <c r="I30" t="s">
        <v>137</v>
      </c>
      <c r="J30" t="s">
        <v>63</v>
      </c>
      <c r="K30">
        <v>0</v>
      </c>
      <c r="L30" t="s">
        <v>57</v>
      </c>
      <c r="M30">
        <f t="shared" si="0"/>
        <v>1</v>
      </c>
      <c r="N30">
        <v>4</v>
      </c>
      <c r="O30" t="s">
        <v>58</v>
      </c>
      <c r="P30">
        <f t="shared" si="1"/>
        <v>0</v>
      </c>
      <c r="Q30">
        <v>4</v>
      </c>
      <c r="R30" t="s">
        <v>59</v>
      </c>
      <c r="S30">
        <f t="shared" si="2"/>
        <v>1</v>
      </c>
    </row>
    <row r="31" spans="1:19" x14ac:dyDescent="0.2">
      <c r="A31">
        <v>7</v>
      </c>
      <c r="B31" t="s">
        <v>53</v>
      </c>
      <c r="C31" t="s">
        <v>54</v>
      </c>
      <c r="D31" s="1">
        <v>41427</v>
      </c>
      <c r="E31" s="1">
        <v>43056</v>
      </c>
      <c r="F31" s="1">
        <v>43060</v>
      </c>
      <c r="G31">
        <v>4</v>
      </c>
      <c r="H31">
        <v>4.4599589320000002</v>
      </c>
      <c r="I31" t="s">
        <v>55</v>
      </c>
      <c r="J31" t="s">
        <v>56</v>
      </c>
      <c r="K31">
        <v>1</v>
      </c>
      <c r="L31" t="s">
        <v>57</v>
      </c>
      <c r="M31">
        <f t="shared" si="0"/>
        <v>1</v>
      </c>
      <c r="N31">
        <v>4</v>
      </c>
      <c r="O31" t="s">
        <v>58</v>
      </c>
      <c r="P31">
        <f t="shared" si="1"/>
        <v>0</v>
      </c>
      <c r="Q31">
        <v>1</v>
      </c>
      <c r="R31" t="s">
        <v>59</v>
      </c>
      <c r="S31">
        <f t="shared" si="2"/>
        <v>1</v>
      </c>
    </row>
    <row r="32" spans="1:19" x14ac:dyDescent="0.2">
      <c r="A32">
        <v>9</v>
      </c>
      <c r="B32" t="s">
        <v>66</v>
      </c>
      <c r="C32" t="s">
        <v>67</v>
      </c>
      <c r="D32" s="1">
        <v>41252</v>
      </c>
      <c r="E32" s="1">
        <v>43067</v>
      </c>
      <c r="F32" s="1">
        <v>43070</v>
      </c>
      <c r="G32">
        <v>3</v>
      </c>
      <c r="H32">
        <v>4.9691991790000003</v>
      </c>
      <c r="I32" t="s">
        <v>55</v>
      </c>
      <c r="J32" t="s">
        <v>68</v>
      </c>
      <c r="K32">
        <v>4</v>
      </c>
      <c r="L32" t="s">
        <v>57</v>
      </c>
      <c r="M32">
        <f t="shared" si="0"/>
        <v>1</v>
      </c>
      <c r="N32">
        <v>4</v>
      </c>
      <c r="O32" t="s">
        <v>64</v>
      </c>
      <c r="P32">
        <f t="shared" si="1"/>
        <v>1</v>
      </c>
      <c r="Q32">
        <v>1</v>
      </c>
      <c r="R32" t="s">
        <v>59</v>
      </c>
      <c r="S32">
        <f t="shared" si="2"/>
        <v>1</v>
      </c>
    </row>
    <row r="33" spans="1:19" x14ac:dyDescent="0.2">
      <c r="A33">
        <v>62</v>
      </c>
      <c r="B33" t="s">
        <v>141</v>
      </c>
      <c r="C33" t="s">
        <v>67</v>
      </c>
      <c r="D33" s="1">
        <v>41221</v>
      </c>
      <c r="E33" s="1">
        <v>43216</v>
      </c>
      <c r="F33" s="1">
        <v>43223</v>
      </c>
      <c r="G33">
        <v>7</v>
      </c>
      <c r="H33">
        <v>5.4620123200000004</v>
      </c>
      <c r="I33" t="s">
        <v>95</v>
      </c>
      <c r="J33" t="s">
        <v>73</v>
      </c>
      <c r="K33">
        <v>5</v>
      </c>
      <c r="L33" t="s">
        <v>74</v>
      </c>
      <c r="M33">
        <f t="shared" si="0"/>
        <v>0</v>
      </c>
      <c r="N33">
        <v>4</v>
      </c>
      <c r="O33" t="s">
        <v>58</v>
      </c>
      <c r="P33">
        <f t="shared" si="1"/>
        <v>0</v>
      </c>
      <c r="Q33">
        <v>2</v>
      </c>
      <c r="R33" t="s">
        <v>65</v>
      </c>
      <c r="S33">
        <f t="shared" si="2"/>
        <v>0</v>
      </c>
    </row>
    <row r="34" spans="1:19" x14ac:dyDescent="0.2">
      <c r="A34">
        <v>43</v>
      </c>
      <c r="B34" t="s">
        <v>124</v>
      </c>
      <c r="C34" t="s">
        <v>54</v>
      </c>
      <c r="D34" s="1">
        <v>41162</v>
      </c>
      <c r="E34" s="1">
        <v>43160</v>
      </c>
      <c r="F34" s="1">
        <v>43164</v>
      </c>
      <c r="G34">
        <v>4</v>
      </c>
      <c r="H34">
        <v>5.47</v>
      </c>
      <c r="I34" t="s">
        <v>72</v>
      </c>
      <c r="J34" t="s">
        <v>91</v>
      </c>
      <c r="K34">
        <v>0</v>
      </c>
      <c r="L34" t="s">
        <v>57</v>
      </c>
      <c r="M34">
        <f t="shared" ref="M34:M55" si="3">IF(L34="table",1,0)</f>
        <v>1</v>
      </c>
      <c r="N34">
        <v>5</v>
      </c>
      <c r="O34" t="s">
        <v>64</v>
      </c>
      <c r="P34">
        <f t="shared" ref="P34:P55" si="4">IF(O34="temp",1,0)</f>
        <v>1</v>
      </c>
      <c r="Q34">
        <v>4</v>
      </c>
      <c r="R34" t="s">
        <v>59</v>
      </c>
      <c r="S34">
        <f t="shared" ref="S34:S55" si="5">IF(R34="phone(tummy)",1,0)</f>
        <v>1</v>
      </c>
    </row>
    <row r="35" spans="1:19" x14ac:dyDescent="0.2">
      <c r="A35">
        <v>16</v>
      </c>
      <c r="B35" t="s">
        <v>83</v>
      </c>
      <c r="C35" t="s">
        <v>54</v>
      </c>
      <c r="D35" s="1">
        <v>41310</v>
      </c>
      <c r="E35" s="1">
        <v>43077</v>
      </c>
      <c r="F35" s="1">
        <v>43081</v>
      </c>
      <c r="G35">
        <v>4</v>
      </c>
      <c r="H35">
        <v>4.8377823409999996</v>
      </c>
      <c r="I35" t="s">
        <v>72</v>
      </c>
      <c r="J35" t="s">
        <v>76</v>
      </c>
      <c r="K35">
        <v>1</v>
      </c>
      <c r="L35" t="s">
        <v>74</v>
      </c>
      <c r="M35">
        <f t="shared" si="3"/>
        <v>0</v>
      </c>
      <c r="N35">
        <v>5</v>
      </c>
      <c r="O35" t="s">
        <v>58</v>
      </c>
      <c r="P35">
        <f t="shared" si="4"/>
        <v>0</v>
      </c>
      <c r="Q35">
        <v>2</v>
      </c>
      <c r="R35" t="s">
        <v>59</v>
      </c>
      <c r="S35">
        <f t="shared" si="5"/>
        <v>1</v>
      </c>
    </row>
    <row r="36" spans="1:19" x14ac:dyDescent="0.2">
      <c r="A36">
        <v>29</v>
      </c>
      <c r="B36" t="s">
        <v>103</v>
      </c>
      <c r="C36" t="s">
        <v>67</v>
      </c>
      <c r="D36" s="1">
        <v>41766</v>
      </c>
      <c r="E36" s="1">
        <v>43139</v>
      </c>
      <c r="F36" s="1">
        <v>43143</v>
      </c>
      <c r="G36">
        <v>4</v>
      </c>
      <c r="H36">
        <v>3.759069131</v>
      </c>
      <c r="I36" t="s">
        <v>95</v>
      </c>
      <c r="J36" t="s">
        <v>104</v>
      </c>
      <c r="K36">
        <v>2</v>
      </c>
      <c r="L36" t="s">
        <v>57</v>
      </c>
      <c r="M36">
        <f t="shared" si="3"/>
        <v>1</v>
      </c>
      <c r="N36">
        <v>5</v>
      </c>
      <c r="O36" t="s">
        <v>58</v>
      </c>
      <c r="P36">
        <f t="shared" si="4"/>
        <v>0</v>
      </c>
      <c r="Q36">
        <v>3</v>
      </c>
      <c r="R36" t="s">
        <v>65</v>
      </c>
      <c r="S36">
        <f t="shared" si="5"/>
        <v>0</v>
      </c>
    </row>
    <row r="37" spans="1:19" x14ac:dyDescent="0.2">
      <c r="A37">
        <v>36</v>
      </c>
      <c r="B37" t="s">
        <v>113</v>
      </c>
      <c r="C37" t="s">
        <v>67</v>
      </c>
      <c r="D37" s="1">
        <v>41296</v>
      </c>
      <c r="E37" s="1">
        <v>43154</v>
      </c>
      <c r="F37" s="1">
        <v>43157</v>
      </c>
      <c r="G37">
        <v>3</v>
      </c>
      <c r="H37">
        <v>5.09</v>
      </c>
      <c r="I37" t="s">
        <v>95</v>
      </c>
      <c r="J37" t="s">
        <v>114</v>
      </c>
      <c r="K37">
        <v>2</v>
      </c>
      <c r="L37" t="s">
        <v>74</v>
      </c>
      <c r="M37">
        <f t="shared" si="3"/>
        <v>0</v>
      </c>
      <c r="N37">
        <v>5</v>
      </c>
      <c r="O37" t="s">
        <v>64</v>
      </c>
      <c r="P37">
        <f t="shared" si="4"/>
        <v>1</v>
      </c>
      <c r="Q37">
        <v>6</v>
      </c>
      <c r="R37" t="s">
        <v>59</v>
      </c>
      <c r="S37">
        <f t="shared" si="5"/>
        <v>1</v>
      </c>
    </row>
    <row r="38" spans="1:19" x14ac:dyDescent="0.2">
      <c r="A38">
        <v>50</v>
      </c>
      <c r="B38" t="s">
        <v>126</v>
      </c>
      <c r="C38" t="s">
        <v>54</v>
      </c>
      <c r="D38" s="1">
        <v>41196</v>
      </c>
      <c r="E38" s="1">
        <v>43199</v>
      </c>
      <c r="F38" s="1">
        <v>43202</v>
      </c>
      <c r="G38">
        <v>3</v>
      </c>
      <c r="H38">
        <v>5.49</v>
      </c>
      <c r="I38" t="s">
        <v>72</v>
      </c>
      <c r="J38" t="s">
        <v>93</v>
      </c>
      <c r="K38">
        <v>2</v>
      </c>
      <c r="L38" t="s">
        <v>57</v>
      </c>
      <c r="M38">
        <f t="shared" si="3"/>
        <v>1</v>
      </c>
      <c r="N38">
        <v>5</v>
      </c>
      <c r="O38" t="s">
        <v>64</v>
      </c>
      <c r="P38">
        <f t="shared" si="4"/>
        <v>1</v>
      </c>
      <c r="Q38">
        <v>4</v>
      </c>
      <c r="R38" t="s">
        <v>65</v>
      </c>
      <c r="S38">
        <f t="shared" si="5"/>
        <v>0</v>
      </c>
    </row>
    <row r="39" spans="1:19" x14ac:dyDescent="0.2">
      <c r="A39">
        <v>23</v>
      </c>
      <c r="B39" t="s">
        <v>92</v>
      </c>
      <c r="C39" t="s">
        <v>54</v>
      </c>
      <c r="D39" s="1">
        <v>41406</v>
      </c>
      <c r="E39" s="1">
        <v>43126</v>
      </c>
      <c r="F39" s="1">
        <v>43129</v>
      </c>
      <c r="G39">
        <v>3</v>
      </c>
      <c r="H39">
        <v>4.7091033539999998</v>
      </c>
      <c r="I39" t="s">
        <v>72</v>
      </c>
      <c r="J39" t="s">
        <v>93</v>
      </c>
      <c r="K39">
        <v>4</v>
      </c>
      <c r="L39" t="s">
        <v>57</v>
      </c>
      <c r="M39">
        <f t="shared" si="3"/>
        <v>1</v>
      </c>
      <c r="N39">
        <v>5</v>
      </c>
      <c r="O39" t="s">
        <v>64</v>
      </c>
      <c r="P39">
        <f t="shared" si="4"/>
        <v>1</v>
      </c>
      <c r="Q39">
        <v>1</v>
      </c>
      <c r="R39" t="s">
        <v>59</v>
      </c>
      <c r="S39">
        <f t="shared" si="5"/>
        <v>1</v>
      </c>
    </row>
    <row r="40" spans="1:19" x14ac:dyDescent="0.2">
      <c r="A40">
        <v>44</v>
      </c>
      <c r="B40" t="s">
        <v>125</v>
      </c>
      <c r="C40" t="s">
        <v>54</v>
      </c>
      <c r="D40" s="1">
        <v>41054</v>
      </c>
      <c r="E40" s="1">
        <v>43160</v>
      </c>
      <c r="F40" s="1">
        <v>43164</v>
      </c>
      <c r="G40">
        <v>4</v>
      </c>
      <c r="H40">
        <v>5.77</v>
      </c>
      <c r="I40" t="s">
        <v>72</v>
      </c>
      <c r="J40" t="s">
        <v>85</v>
      </c>
      <c r="K40">
        <v>6</v>
      </c>
      <c r="L40" t="s">
        <v>74</v>
      </c>
      <c r="M40">
        <f t="shared" si="3"/>
        <v>0</v>
      </c>
      <c r="N40">
        <v>5</v>
      </c>
      <c r="O40" t="s">
        <v>58</v>
      </c>
      <c r="P40">
        <f t="shared" si="4"/>
        <v>0</v>
      </c>
      <c r="Q40">
        <v>2</v>
      </c>
      <c r="R40" t="s">
        <v>65</v>
      </c>
      <c r="S40">
        <f t="shared" si="5"/>
        <v>0</v>
      </c>
    </row>
    <row r="41" spans="1:19" x14ac:dyDescent="0.2">
      <c r="A41">
        <v>27</v>
      </c>
      <c r="B41" t="s">
        <v>99</v>
      </c>
      <c r="C41" t="s">
        <v>54</v>
      </c>
      <c r="D41" s="1">
        <v>41301</v>
      </c>
      <c r="E41" s="1">
        <v>43133</v>
      </c>
      <c r="F41" s="1">
        <v>43136</v>
      </c>
      <c r="G41">
        <v>3</v>
      </c>
      <c r="H41">
        <v>5.0157426420000002</v>
      </c>
      <c r="I41" t="s">
        <v>95</v>
      </c>
      <c r="J41" t="s">
        <v>100</v>
      </c>
      <c r="K41">
        <v>0</v>
      </c>
      <c r="L41" t="s">
        <v>57</v>
      </c>
      <c r="M41">
        <f t="shared" si="3"/>
        <v>1</v>
      </c>
      <c r="N41">
        <v>6</v>
      </c>
      <c r="O41" t="s">
        <v>64</v>
      </c>
      <c r="P41">
        <f t="shared" si="4"/>
        <v>1</v>
      </c>
      <c r="Q41">
        <v>4</v>
      </c>
      <c r="R41" t="s">
        <v>59</v>
      </c>
      <c r="S41">
        <f t="shared" si="5"/>
        <v>1</v>
      </c>
    </row>
    <row r="42" spans="1:19" x14ac:dyDescent="0.2">
      <c r="A42">
        <v>41</v>
      </c>
      <c r="B42" t="s">
        <v>121</v>
      </c>
      <c r="C42" t="s">
        <v>67</v>
      </c>
      <c r="D42" s="1">
        <v>41174</v>
      </c>
      <c r="E42" s="1">
        <v>43160</v>
      </c>
      <c r="F42" s="1">
        <v>43164</v>
      </c>
      <c r="G42">
        <v>4</v>
      </c>
      <c r="H42">
        <v>5.44</v>
      </c>
      <c r="I42" t="s">
        <v>72</v>
      </c>
      <c r="J42" t="s">
        <v>89</v>
      </c>
      <c r="K42">
        <v>1</v>
      </c>
      <c r="L42" t="s">
        <v>57</v>
      </c>
      <c r="M42">
        <f t="shared" si="3"/>
        <v>1</v>
      </c>
      <c r="N42">
        <v>6</v>
      </c>
      <c r="O42" t="s">
        <v>64</v>
      </c>
      <c r="P42">
        <f t="shared" si="4"/>
        <v>1</v>
      </c>
      <c r="Q42">
        <v>0</v>
      </c>
      <c r="R42" t="s">
        <v>65</v>
      </c>
      <c r="S42">
        <f t="shared" si="5"/>
        <v>0</v>
      </c>
    </row>
    <row r="43" spans="1:19" x14ac:dyDescent="0.2">
      <c r="A43">
        <v>67</v>
      </c>
      <c r="B43" t="s">
        <v>142</v>
      </c>
      <c r="C43" t="s">
        <v>54</v>
      </c>
      <c r="D43" s="1">
        <v>41393</v>
      </c>
      <c r="E43" s="1">
        <v>43224</v>
      </c>
      <c r="F43" s="1">
        <v>43230</v>
      </c>
      <c r="G43">
        <v>6</v>
      </c>
      <c r="H43">
        <v>5.0199999999999996</v>
      </c>
      <c r="I43" t="s">
        <v>95</v>
      </c>
      <c r="J43" t="s">
        <v>73</v>
      </c>
      <c r="K43">
        <v>2</v>
      </c>
      <c r="L43" t="s">
        <v>74</v>
      </c>
      <c r="M43">
        <f t="shared" si="3"/>
        <v>0</v>
      </c>
      <c r="N43">
        <v>6</v>
      </c>
      <c r="O43" t="s">
        <v>58</v>
      </c>
      <c r="P43">
        <f t="shared" si="4"/>
        <v>0</v>
      </c>
      <c r="Q43">
        <v>4</v>
      </c>
      <c r="R43" t="s">
        <v>65</v>
      </c>
      <c r="S43">
        <f t="shared" si="5"/>
        <v>0</v>
      </c>
    </row>
    <row r="44" spans="1:19" x14ac:dyDescent="0.2">
      <c r="A44">
        <v>42</v>
      </c>
      <c r="B44" t="s">
        <v>122</v>
      </c>
      <c r="C44" t="s">
        <v>67</v>
      </c>
      <c r="D44" s="1">
        <v>40955</v>
      </c>
      <c r="E44" s="1">
        <v>43160</v>
      </c>
      <c r="F44" s="1">
        <v>43164</v>
      </c>
      <c r="G44">
        <v>4</v>
      </c>
      <c r="H44">
        <v>6.04</v>
      </c>
      <c r="I44" t="s">
        <v>72</v>
      </c>
      <c r="J44" t="s">
        <v>123</v>
      </c>
      <c r="K44">
        <v>3</v>
      </c>
      <c r="L44" t="s">
        <v>74</v>
      </c>
      <c r="M44">
        <f t="shared" si="3"/>
        <v>0</v>
      </c>
      <c r="N44">
        <v>6</v>
      </c>
      <c r="O44" t="s">
        <v>64</v>
      </c>
      <c r="P44">
        <f t="shared" si="4"/>
        <v>1</v>
      </c>
      <c r="Q44">
        <v>3</v>
      </c>
      <c r="R44" t="s">
        <v>65</v>
      </c>
      <c r="S44">
        <f t="shared" si="5"/>
        <v>0</v>
      </c>
    </row>
    <row r="45" spans="1:19" x14ac:dyDescent="0.2">
      <c r="A45">
        <v>35</v>
      </c>
      <c r="B45" t="s">
        <v>111</v>
      </c>
      <c r="C45" t="s">
        <v>112</v>
      </c>
      <c r="D45" s="1">
        <v>41708</v>
      </c>
      <c r="E45" s="1">
        <v>43147</v>
      </c>
      <c r="F45" s="1">
        <v>43153</v>
      </c>
      <c r="G45">
        <v>6</v>
      </c>
      <c r="H45">
        <v>3.94</v>
      </c>
      <c r="I45" t="s">
        <v>95</v>
      </c>
      <c r="J45" t="s">
        <v>73</v>
      </c>
      <c r="K45">
        <v>4</v>
      </c>
      <c r="L45" t="s">
        <v>57</v>
      </c>
      <c r="M45">
        <f t="shared" si="3"/>
        <v>1</v>
      </c>
      <c r="N45">
        <v>6</v>
      </c>
      <c r="O45" t="s">
        <v>58</v>
      </c>
      <c r="P45">
        <f t="shared" si="4"/>
        <v>0</v>
      </c>
      <c r="Q45">
        <v>5</v>
      </c>
      <c r="R45" t="s">
        <v>65</v>
      </c>
      <c r="S45">
        <f t="shared" si="5"/>
        <v>0</v>
      </c>
    </row>
    <row r="46" spans="1:19" x14ac:dyDescent="0.2">
      <c r="A46">
        <v>75</v>
      </c>
      <c r="B46" t="s">
        <v>151</v>
      </c>
      <c r="C46" t="s">
        <v>112</v>
      </c>
      <c r="D46">
        <v>41401</v>
      </c>
      <c r="E46">
        <v>43228</v>
      </c>
      <c r="F46">
        <v>43234</v>
      </c>
      <c r="G46">
        <v>6</v>
      </c>
      <c r="H46">
        <v>5.01</v>
      </c>
      <c r="I46" t="s">
        <v>137</v>
      </c>
      <c r="J46" t="s">
        <v>87</v>
      </c>
      <c r="K46">
        <v>4</v>
      </c>
      <c r="L46" t="s">
        <v>74</v>
      </c>
      <c r="M46">
        <f t="shared" si="3"/>
        <v>0</v>
      </c>
      <c r="N46">
        <v>6</v>
      </c>
      <c r="O46" t="s">
        <v>64</v>
      </c>
      <c r="P46">
        <f t="shared" si="4"/>
        <v>1</v>
      </c>
      <c r="Q46">
        <v>4</v>
      </c>
      <c r="R46" t="s">
        <v>59</v>
      </c>
      <c r="S46">
        <f t="shared" si="5"/>
        <v>1</v>
      </c>
    </row>
    <row r="47" spans="1:19" x14ac:dyDescent="0.2">
      <c r="A47">
        <v>18</v>
      </c>
      <c r="B47" t="s">
        <v>86</v>
      </c>
      <c r="C47" t="s">
        <v>54</v>
      </c>
      <c r="D47" s="1">
        <v>41219</v>
      </c>
      <c r="E47" s="1">
        <v>43126</v>
      </c>
      <c r="F47" s="1">
        <v>43129</v>
      </c>
      <c r="G47">
        <v>3</v>
      </c>
      <c r="H47">
        <v>5.2210814509999999</v>
      </c>
      <c r="I47" t="s">
        <v>72</v>
      </c>
      <c r="J47" t="s">
        <v>87</v>
      </c>
      <c r="K47">
        <v>5</v>
      </c>
      <c r="L47" t="s">
        <v>57</v>
      </c>
      <c r="M47">
        <f t="shared" si="3"/>
        <v>1</v>
      </c>
      <c r="N47">
        <v>6</v>
      </c>
      <c r="O47" t="s">
        <v>64</v>
      </c>
      <c r="P47">
        <f t="shared" si="4"/>
        <v>1</v>
      </c>
      <c r="Q47">
        <v>6</v>
      </c>
      <c r="R47" t="s">
        <v>65</v>
      </c>
      <c r="S47">
        <f t="shared" si="5"/>
        <v>0</v>
      </c>
    </row>
    <row r="48" spans="1:19" x14ac:dyDescent="0.2">
      <c r="A48">
        <v>51</v>
      </c>
      <c r="B48" t="s">
        <v>127</v>
      </c>
      <c r="C48" t="s">
        <v>54</v>
      </c>
      <c r="D48" s="1">
        <v>41329</v>
      </c>
      <c r="E48" s="1">
        <v>43199</v>
      </c>
      <c r="F48" s="1">
        <v>43202</v>
      </c>
      <c r="G48">
        <v>3</v>
      </c>
      <c r="H48">
        <v>5.12</v>
      </c>
      <c r="I48" t="s">
        <v>72</v>
      </c>
      <c r="J48" t="s">
        <v>96</v>
      </c>
      <c r="K48">
        <v>5</v>
      </c>
      <c r="L48" t="s">
        <v>74</v>
      </c>
      <c r="M48">
        <f t="shared" si="3"/>
        <v>0</v>
      </c>
      <c r="N48">
        <v>6</v>
      </c>
      <c r="O48" t="s">
        <v>64</v>
      </c>
      <c r="P48">
        <f t="shared" si="4"/>
        <v>1</v>
      </c>
      <c r="Q48">
        <v>4</v>
      </c>
      <c r="R48" t="s">
        <v>59</v>
      </c>
      <c r="S48">
        <f t="shared" si="5"/>
        <v>1</v>
      </c>
    </row>
    <row r="49" spans="1:19" x14ac:dyDescent="0.2">
      <c r="A49">
        <v>52</v>
      </c>
      <c r="B49" t="s">
        <v>128</v>
      </c>
      <c r="C49" t="s">
        <v>67</v>
      </c>
      <c r="D49" s="1">
        <v>41346</v>
      </c>
      <c r="E49" s="1">
        <v>43199</v>
      </c>
      <c r="F49" s="1">
        <v>43202</v>
      </c>
      <c r="G49">
        <v>3</v>
      </c>
      <c r="H49">
        <v>5.08</v>
      </c>
      <c r="I49" t="s">
        <v>72</v>
      </c>
      <c r="J49" t="s">
        <v>98</v>
      </c>
      <c r="K49">
        <v>5</v>
      </c>
      <c r="L49" t="s">
        <v>74</v>
      </c>
      <c r="M49">
        <f t="shared" si="3"/>
        <v>0</v>
      </c>
      <c r="N49">
        <v>6</v>
      </c>
      <c r="O49" t="s">
        <v>64</v>
      </c>
      <c r="P49">
        <f t="shared" si="4"/>
        <v>1</v>
      </c>
      <c r="Q49">
        <v>3</v>
      </c>
      <c r="R49" t="s">
        <v>59</v>
      </c>
      <c r="S49">
        <f t="shared" si="5"/>
        <v>1</v>
      </c>
    </row>
    <row r="50" spans="1:19" x14ac:dyDescent="0.2">
      <c r="A50">
        <v>55</v>
      </c>
      <c r="B50" t="s">
        <v>131</v>
      </c>
      <c r="C50" t="s">
        <v>67</v>
      </c>
      <c r="D50" s="1">
        <v>40856</v>
      </c>
      <c r="E50" s="1">
        <v>43193</v>
      </c>
      <c r="F50" s="1">
        <v>43195</v>
      </c>
      <c r="G50">
        <v>2</v>
      </c>
      <c r="H50">
        <v>6.4</v>
      </c>
      <c r="I50" t="s">
        <v>95</v>
      </c>
      <c r="J50" t="s">
        <v>123</v>
      </c>
      <c r="K50">
        <v>5</v>
      </c>
      <c r="L50" t="s">
        <v>74</v>
      </c>
      <c r="M50">
        <f t="shared" si="3"/>
        <v>0</v>
      </c>
      <c r="N50">
        <v>6</v>
      </c>
      <c r="O50" t="s">
        <v>58</v>
      </c>
      <c r="P50">
        <f t="shared" si="4"/>
        <v>0</v>
      </c>
      <c r="Q50">
        <v>3</v>
      </c>
      <c r="R50" t="s">
        <v>65</v>
      </c>
      <c r="S50">
        <f t="shared" si="5"/>
        <v>0</v>
      </c>
    </row>
    <row r="51" spans="1:19" x14ac:dyDescent="0.2">
      <c r="A51">
        <v>56</v>
      </c>
      <c r="B51" t="s">
        <v>132</v>
      </c>
      <c r="C51" t="s">
        <v>54</v>
      </c>
      <c r="D51" s="1">
        <v>40971</v>
      </c>
      <c r="E51" s="1">
        <v>43193</v>
      </c>
      <c r="F51" s="1">
        <v>43195</v>
      </c>
      <c r="G51">
        <v>2</v>
      </c>
      <c r="H51">
        <v>6.09</v>
      </c>
      <c r="I51" t="s">
        <v>133</v>
      </c>
      <c r="J51" t="s">
        <v>91</v>
      </c>
      <c r="K51">
        <v>5</v>
      </c>
      <c r="L51" t="s">
        <v>74</v>
      </c>
      <c r="M51">
        <f t="shared" si="3"/>
        <v>0</v>
      </c>
      <c r="N51">
        <v>6</v>
      </c>
      <c r="O51" t="s">
        <v>58</v>
      </c>
      <c r="P51">
        <f t="shared" si="4"/>
        <v>0</v>
      </c>
      <c r="Q51">
        <v>3</v>
      </c>
      <c r="R51" t="s">
        <v>65</v>
      </c>
      <c r="S51">
        <f t="shared" si="5"/>
        <v>0</v>
      </c>
    </row>
    <row r="52" spans="1:19" x14ac:dyDescent="0.2">
      <c r="A52">
        <v>57</v>
      </c>
      <c r="B52" t="s">
        <v>134</v>
      </c>
      <c r="C52" t="s">
        <v>67</v>
      </c>
      <c r="D52" s="1">
        <v>41260</v>
      </c>
      <c r="E52" s="1">
        <v>43206</v>
      </c>
      <c r="F52" s="1">
        <v>43209</v>
      </c>
      <c r="G52">
        <v>3</v>
      </c>
      <c r="H52">
        <v>5.33</v>
      </c>
      <c r="I52" t="s">
        <v>72</v>
      </c>
      <c r="J52" t="s">
        <v>56</v>
      </c>
      <c r="K52">
        <v>5</v>
      </c>
      <c r="L52" t="s">
        <v>74</v>
      </c>
      <c r="M52">
        <f t="shared" si="3"/>
        <v>0</v>
      </c>
      <c r="N52">
        <v>6</v>
      </c>
      <c r="O52" t="s">
        <v>64</v>
      </c>
      <c r="P52">
        <f t="shared" si="4"/>
        <v>1</v>
      </c>
      <c r="Q52">
        <v>2</v>
      </c>
      <c r="R52" t="s">
        <v>65</v>
      </c>
      <c r="S52">
        <f t="shared" si="5"/>
        <v>0</v>
      </c>
    </row>
    <row r="53" spans="1:19" x14ac:dyDescent="0.2">
      <c r="A53">
        <v>72</v>
      </c>
      <c r="B53" t="s">
        <v>147</v>
      </c>
      <c r="C53" t="s">
        <v>148</v>
      </c>
      <c r="D53">
        <v>41275</v>
      </c>
      <c r="E53">
        <v>43228</v>
      </c>
      <c r="F53">
        <v>43234</v>
      </c>
      <c r="G53">
        <v>6</v>
      </c>
      <c r="H53">
        <v>5.35</v>
      </c>
      <c r="I53" t="s">
        <v>137</v>
      </c>
      <c r="J53" t="s">
        <v>82</v>
      </c>
      <c r="K53">
        <v>5</v>
      </c>
      <c r="L53" t="s">
        <v>74</v>
      </c>
      <c r="M53">
        <f t="shared" si="3"/>
        <v>0</v>
      </c>
      <c r="N53">
        <v>6</v>
      </c>
      <c r="O53" t="s">
        <v>64</v>
      </c>
      <c r="P53">
        <f t="shared" si="4"/>
        <v>1</v>
      </c>
      <c r="Q53">
        <v>3</v>
      </c>
      <c r="R53" t="s">
        <v>65</v>
      </c>
      <c r="S53">
        <f t="shared" si="5"/>
        <v>0</v>
      </c>
    </row>
    <row r="54" spans="1:19" x14ac:dyDescent="0.2">
      <c r="A54">
        <v>69</v>
      </c>
      <c r="B54" t="s">
        <v>144</v>
      </c>
      <c r="C54" t="s">
        <v>112</v>
      </c>
      <c r="D54" s="1">
        <v>41178</v>
      </c>
      <c r="E54" s="1">
        <v>43228</v>
      </c>
      <c r="F54" s="1">
        <v>43234</v>
      </c>
      <c r="G54">
        <v>6</v>
      </c>
      <c r="H54">
        <v>5.62</v>
      </c>
      <c r="I54" t="s">
        <v>137</v>
      </c>
      <c r="J54" t="s">
        <v>116</v>
      </c>
      <c r="K54">
        <v>6</v>
      </c>
      <c r="L54" t="s">
        <v>74</v>
      </c>
      <c r="M54">
        <f t="shared" si="3"/>
        <v>0</v>
      </c>
      <c r="N54">
        <v>6</v>
      </c>
      <c r="O54" t="s">
        <v>64</v>
      </c>
      <c r="P54">
        <f t="shared" si="4"/>
        <v>1</v>
      </c>
      <c r="Q54">
        <v>2</v>
      </c>
      <c r="R54" t="s">
        <v>65</v>
      </c>
      <c r="S54">
        <f t="shared" si="5"/>
        <v>0</v>
      </c>
    </row>
    <row r="55" spans="1:19" x14ac:dyDescent="0.2">
      <c r="A55">
        <v>70</v>
      </c>
      <c r="B55" t="s">
        <v>145</v>
      </c>
      <c r="C55" t="s">
        <v>112</v>
      </c>
      <c r="D55">
        <v>41250</v>
      </c>
      <c r="E55">
        <v>43228</v>
      </c>
      <c r="F55">
        <v>43234</v>
      </c>
      <c r="G55">
        <v>6</v>
      </c>
      <c r="H55">
        <v>5.42</v>
      </c>
      <c r="I55" t="s">
        <v>137</v>
      </c>
      <c r="J55" t="s">
        <v>78</v>
      </c>
      <c r="K55">
        <v>6</v>
      </c>
      <c r="L55" t="s">
        <v>74</v>
      </c>
      <c r="M55">
        <f t="shared" si="3"/>
        <v>0</v>
      </c>
      <c r="N55">
        <v>6</v>
      </c>
      <c r="O55" t="s">
        <v>58</v>
      </c>
      <c r="P55">
        <f t="shared" si="4"/>
        <v>0</v>
      </c>
      <c r="Q55">
        <v>6</v>
      </c>
      <c r="R55" t="s">
        <v>59</v>
      </c>
      <c r="S55">
        <f t="shared" si="5"/>
        <v>1</v>
      </c>
    </row>
    <row r="57" spans="1:19" x14ac:dyDescent="0.2">
      <c r="M57" t="s">
        <v>12</v>
      </c>
    </row>
    <row r="58" spans="1:19" x14ac:dyDescent="0.2">
      <c r="M58">
        <f>P58/N58</f>
        <v>0.75</v>
      </c>
      <c r="N58">
        <f>COUNT(N2:N25)</f>
        <v>24</v>
      </c>
      <c r="P58">
        <f>SUM(P2:P25)</f>
        <v>18</v>
      </c>
    </row>
    <row r="59" spans="1:19" x14ac:dyDescent="0.2">
      <c r="M59">
        <f>P59/N59</f>
        <v>0.56666666666666665</v>
      </c>
      <c r="N59">
        <f>COUNT(N26:N55)</f>
        <v>30</v>
      </c>
      <c r="P59">
        <f>SUM(P26:P55)</f>
        <v>17</v>
      </c>
    </row>
    <row r="60" spans="1:19" x14ac:dyDescent="0.2">
      <c r="M60">
        <f>STDEV(P2:P25)/SQRT(N58)</f>
        <v>9.0289389814326909E-2</v>
      </c>
    </row>
    <row r="61" spans="1:19" x14ac:dyDescent="0.2">
      <c r="M61">
        <f>STDEV(P26:P55)/SQRT(N59)</f>
        <v>9.2018655446553729E-2</v>
      </c>
    </row>
  </sheetData>
  <sortState ref="A2:S55">
    <sortCondition ref="N2:N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34" workbookViewId="0">
      <selection activeCell="P58" sqref="P58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10</v>
      </c>
      <c r="N1" t="s">
        <v>11</v>
      </c>
      <c r="O1" t="s">
        <v>12</v>
      </c>
      <c r="Q1" t="s">
        <v>13</v>
      </c>
      <c r="R1" t="s">
        <v>14</v>
      </c>
    </row>
    <row r="2" spans="1:19" x14ac:dyDescent="0.2">
      <c r="A2">
        <v>39</v>
      </c>
      <c r="B2" t="s">
        <v>118</v>
      </c>
      <c r="C2" t="s">
        <v>67</v>
      </c>
      <c r="D2" s="1">
        <v>41240</v>
      </c>
      <c r="E2" s="1">
        <v>43154</v>
      </c>
      <c r="F2" s="1">
        <v>43157</v>
      </c>
      <c r="G2">
        <v>3</v>
      </c>
      <c r="H2">
        <v>5.24</v>
      </c>
      <c r="I2" t="s">
        <v>95</v>
      </c>
      <c r="J2" t="s">
        <v>80</v>
      </c>
      <c r="K2">
        <v>0</v>
      </c>
      <c r="L2" t="s">
        <v>57</v>
      </c>
      <c r="M2">
        <f t="shared" ref="M2:M33" si="0">IF(L2="table",1,0)</f>
        <v>1</v>
      </c>
      <c r="N2">
        <v>0</v>
      </c>
      <c r="O2" t="s">
        <v>64</v>
      </c>
      <c r="P2">
        <f t="shared" ref="P2:P33" si="1">IF(O2="temp",1,0)</f>
        <v>1</v>
      </c>
      <c r="Q2">
        <v>0</v>
      </c>
      <c r="R2" t="s">
        <v>59</v>
      </c>
      <c r="S2">
        <f t="shared" ref="S2:S33" si="2">IF(R2="phone(tummy)",1,0)</f>
        <v>1</v>
      </c>
    </row>
    <row r="3" spans="1:19" x14ac:dyDescent="0.2">
      <c r="A3">
        <v>31</v>
      </c>
      <c r="B3" t="s">
        <v>107</v>
      </c>
      <c r="C3" t="s">
        <v>54</v>
      </c>
      <c r="D3" s="1">
        <v>41538</v>
      </c>
      <c r="E3" s="1">
        <v>43139</v>
      </c>
      <c r="F3" s="1">
        <v>43143</v>
      </c>
      <c r="G3">
        <v>4</v>
      </c>
      <c r="H3">
        <v>4.3832991100000003</v>
      </c>
      <c r="I3" t="s">
        <v>95</v>
      </c>
      <c r="J3" t="s">
        <v>108</v>
      </c>
      <c r="K3">
        <v>1</v>
      </c>
      <c r="L3" t="s">
        <v>57</v>
      </c>
      <c r="M3">
        <f t="shared" si="0"/>
        <v>1</v>
      </c>
      <c r="N3">
        <v>0</v>
      </c>
      <c r="O3" t="s">
        <v>64</v>
      </c>
      <c r="P3">
        <f t="shared" si="1"/>
        <v>1</v>
      </c>
      <c r="Q3">
        <v>0</v>
      </c>
      <c r="R3" t="s">
        <v>65</v>
      </c>
      <c r="S3">
        <f t="shared" si="2"/>
        <v>0</v>
      </c>
    </row>
    <row r="4" spans="1:19" x14ac:dyDescent="0.2">
      <c r="A4">
        <v>74</v>
      </c>
      <c r="B4" t="s">
        <v>149</v>
      </c>
      <c r="C4" t="s">
        <v>148</v>
      </c>
      <c r="D4">
        <v>41474</v>
      </c>
      <c r="E4">
        <v>43228</v>
      </c>
      <c r="F4">
        <v>43234</v>
      </c>
      <c r="G4">
        <v>6</v>
      </c>
      <c r="H4">
        <v>4.8099999999999996</v>
      </c>
      <c r="I4" t="s">
        <v>150</v>
      </c>
      <c r="J4" t="s">
        <v>85</v>
      </c>
      <c r="K4">
        <v>1</v>
      </c>
      <c r="L4" t="s">
        <v>74</v>
      </c>
      <c r="M4">
        <f t="shared" si="0"/>
        <v>0</v>
      </c>
      <c r="N4">
        <v>0</v>
      </c>
      <c r="O4" t="s">
        <v>64</v>
      </c>
      <c r="P4">
        <f t="shared" si="1"/>
        <v>1</v>
      </c>
      <c r="Q4">
        <v>0</v>
      </c>
      <c r="R4" t="s">
        <v>65</v>
      </c>
      <c r="S4">
        <f t="shared" si="2"/>
        <v>0</v>
      </c>
    </row>
    <row r="5" spans="1:19" x14ac:dyDescent="0.2">
      <c r="A5">
        <v>53</v>
      </c>
      <c r="B5" t="s">
        <v>129</v>
      </c>
      <c r="C5" t="s">
        <v>67</v>
      </c>
      <c r="D5" s="1">
        <v>41446</v>
      </c>
      <c r="E5" s="1">
        <v>43199</v>
      </c>
      <c r="F5" s="1">
        <v>43208</v>
      </c>
      <c r="G5">
        <v>9</v>
      </c>
      <c r="H5">
        <v>4.8</v>
      </c>
      <c r="I5" t="s">
        <v>72</v>
      </c>
      <c r="J5" t="s">
        <v>120</v>
      </c>
      <c r="K5">
        <v>4</v>
      </c>
      <c r="L5" t="s">
        <v>74</v>
      </c>
      <c r="M5">
        <f t="shared" si="0"/>
        <v>0</v>
      </c>
      <c r="N5">
        <v>0</v>
      </c>
      <c r="O5" t="s">
        <v>58</v>
      </c>
      <c r="P5">
        <f t="shared" si="1"/>
        <v>0</v>
      </c>
      <c r="Q5">
        <v>0</v>
      </c>
      <c r="R5" t="s">
        <v>59</v>
      </c>
      <c r="S5">
        <f t="shared" si="2"/>
        <v>1</v>
      </c>
    </row>
    <row r="6" spans="1:19" x14ac:dyDescent="0.2">
      <c r="A6">
        <v>30</v>
      </c>
      <c r="B6" t="s">
        <v>105</v>
      </c>
      <c r="C6" t="s">
        <v>54</v>
      </c>
      <c r="D6" s="1">
        <v>41439</v>
      </c>
      <c r="E6" s="1">
        <v>43139</v>
      </c>
      <c r="F6" s="1">
        <v>43143</v>
      </c>
      <c r="G6">
        <v>4</v>
      </c>
      <c r="H6">
        <v>4.6543463379999999</v>
      </c>
      <c r="I6" t="s">
        <v>95</v>
      </c>
      <c r="J6" t="s">
        <v>106</v>
      </c>
      <c r="K6">
        <v>0</v>
      </c>
      <c r="L6" t="s">
        <v>74</v>
      </c>
      <c r="M6">
        <f t="shared" si="0"/>
        <v>0</v>
      </c>
      <c r="N6">
        <v>1</v>
      </c>
      <c r="O6" t="s">
        <v>64</v>
      </c>
      <c r="P6">
        <f t="shared" si="1"/>
        <v>1</v>
      </c>
      <c r="Q6">
        <v>0</v>
      </c>
      <c r="R6" t="s">
        <v>59</v>
      </c>
      <c r="S6">
        <f t="shared" si="2"/>
        <v>1</v>
      </c>
    </row>
    <row r="7" spans="1:19" x14ac:dyDescent="0.2">
      <c r="A7">
        <v>41</v>
      </c>
      <c r="B7" t="s">
        <v>121</v>
      </c>
      <c r="C7" t="s">
        <v>67</v>
      </c>
      <c r="D7" s="1">
        <v>41174</v>
      </c>
      <c r="E7" s="1">
        <v>43160</v>
      </c>
      <c r="F7" s="1">
        <v>43164</v>
      </c>
      <c r="G7">
        <v>4</v>
      </c>
      <c r="H7">
        <v>5.44</v>
      </c>
      <c r="I7" t="s">
        <v>72</v>
      </c>
      <c r="J7" t="s">
        <v>89</v>
      </c>
      <c r="K7">
        <v>1</v>
      </c>
      <c r="L7" t="s">
        <v>57</v>
      </c>
      <c r="M7">
        <f t="shared" si="0"/>
        <v>1</v>
      </c>
      <c r="N7">
        <v>6</v>
      </c>
      <c r="O7" t="s">
        <v>64</v>
      </c>
      <c r="P7">
        <f t="shared" si="1"/>
        <v>1</v>
      </c>
      <c r="Q7">
        <v>0</v>
      </c>
      <c r="R7" t="s">
        <v>65</v>
      </c>
      <c r="S7">
        <f t="shared" si="2"/>
        <v>0</v>
      </c>
    </row>
    <row r="8" spans="1:19" x14ac:dyDescent="0.2">
      <c r="A8">
        <v>24</v>
      </c>
      <c r="B8" t="s">
        <v>94</v>
      </c>
      <c r="C8" t="s">
        <v>54</v>
      </c>
      <c r="D8" s="1">
        <v>41751</v>
      </c>
      <c r="E8" s="1">
        <v>43133</v>
      </c>
      <c r="F8" s="1">
        <v>43136</v>
      </c>
      <c r="G8">
        <v>3</v>
      </c>
      <c r="H8">
        <v>3.7837097879999999</v>
      </c>
      <c r="I8" t="s">
        <v>95</v>
      </c>
      <c r="J8" t="s">
        <v>96</v>
      </c>
      <c r="K8">
        <v>1</v>
      </c>
      <c r="L8" t="s">
        <v>74</v>
      </c>
      <c r="M8">
        <f t="shared" si="0"/>
        <v>0</v>
      </c>
      <c r="N8">
        <v>0</v>
      </c>
      <c r="O8" t="s">
        <v>58</v>
      </c>
      <c r="P8">
        <f t="shared" si="1"/>
        <v>0</v>
      </c>
      <c r="Q8">
        <v>1</v>
      </c>
      <c r="R8" t="s">
        <v>59</v>
      </c>
      <c r="S8">
        <f t="shared" si="2"/>
        <v>1</v>
      </c>
    </row>
    <row r="9" spans="1:19" x14ac:dyDescent="0.2">
      <c r="A9">
        <v>28</v>
      </c>
      <c r="B9" t="s">
        <v>101</v>
      </c>
      <c r="C9" t="s">
        <v>54</v>
      </c>
      <c r="D9" s="1">
        <v>41500</v>
      </c>
      <c r="E9" s="1">
        <v>43133</v>
      </c>
      <c r="F9" s="1">
        <v>43140</v>
      </c>
      <c r="G9">
        <v>7</v>
      </c>
      <c r="H9">
        <v>4.4709103350000001</v>
      </c>
      <c r="I9" t="s">
        <v>95</v>
      </c>
      <c r="J9" t="s">
        <v>102</v>
      </c>
      <c r="K9">
        <v>1</v>
      </c>
      <c r="L9" t="s">
        <v>74</v>
      </c>
      <c r="M9">
        <f t="shared" si="0"/>
        <v>0</v>
      </c>
      <c r="N9">
        <v>0</v>
      </c>
      <c r="O9" t="s">
        <v>58</v>
      </c>
      <c r="P9">
        <f t="shared" si="1"/>
        <v>0</v>
      </c>
      <c r="Q9">
        <v>1</v>
      </c>
      <c r="R9" t="s">
        <v>59</v>
      </c>
      <c r="S9">
        <f t="shared" si="2"/>
        <v>1</v>
      </c>
    </row>
    <row r="10" spans="1:19" x14ac:dyDescent="0.2">
      <c r="A10">
        <v>76</v>
      </c>
      <c r="B10" t="s">
        <v>152</v>
      </c>
      <c r="C10" t="s">
        <v>148</v>
      </c>
      <c r="D10">
        <v>41415</v>
      </c>
      <c r="E10">
        <v>43229</v>
      </c>
      <c r="F10">
        <v>43234</v>
      </c>
      <c r="G10">
        <v>5</v>
      </c>
      <c r="H10">
        <v>4.97</v>
      </c>
      <c r="I10" t="s">
        <v>137</v>
      </c>
      <c r="J10" t="s">
        <v>89</v>
      </c>
      <c r="K10">
        <v>1</v>
      </c>
      <c r="L10" t="s">
        <v>74</v>
      </c>
      <c r="M10">
        <f t="shared" si="0"/>
        <v>0</v>
      </c>
      <c r="N10">
        <v>1</v>
      </c>
      <c r="O10" t="s">
        <v>64</v>
      </c>
      <c r="P10">
        <f t="shared" si="1"/>
        <v>1</v>
      </c>
      <c r="Q10">
        <v>1</v>
      </c>
      <c r="R10" t="s">
        <v>59</v>
      </c>
      <c r="S10">
        <f t="shared" si="2"/>
        <v>1</v>
      </c>
    </row>
    <row r="11" spans="1:19" x14ac:dyDescent="0.2">
      <c r="A11">
        <v>21</v>
      </c>
      <c r="B11" t="s">
        <v>90</v>
      </c>
      <c r="C11" t="s">
        <v>67</v>
      </c>
      <c r="D11" s="1">
        <v>41279</v>
      </c>
      <c r="E11" s="1">
        <v>43126</v>
      </c>
      <c r="F11" s="1">
        <v>43129</v>
      </c>
      <c r="G11">
        <v>3</v>
      </c>
      <c r="H11">
        <v>5.0568104040000001</v>
      </c>
      <c r="I11" t="s">
        <v>72</v>
      </c>
      <c r="J11" t="s">
        <v>91</v>
      </c>
      <c r="K11">
        <v>3</v>
      </c>
      <c r="L11" t="s">
        <v>57</v>
      </c>
      <c r="M11">
        <f t="shared" si="0"/>
        <v>1</v>
      </c>
      <c r="N11">
        <v>1</v>
      </c>
      <c r="O11" t="s">
        <v>64</v>
      </c>
      <c r="P11">
        <f t="shared" si="1"/>
        <v>1</v>
      </c>
      <c r="Q11">
        <v>1</v>
      </c>
      <c r="R11" t="s">
        <v>59</v>
      </c>
      <c r="S11">
        <f t="shared" si="2"/>
        <v>1</v>
      </c>
    </row>
    <row r="12" spans="1:19" x14ac:dyDescent="0.2">
      <c r="A12">
        <v>59</v>
      </c>
      <c r="B12" t="s">
        <v>136</v>
      </c>
      <c r="C12" t="s">
        <v>67</v>
      </c>
      <c r="D12" s="1">
        <v>41248</v>
      </c>
      <c r="E12" s="1">
        <v>43213</v>
      </c>
      <c r="F12" s="1">
        <v>43217</v>
      </c>
      <c r="G12">
        <v>4</v>
      </c>
      <c r="H12">
        <v>5.3835616440000003</v>
      </c>
      <c r="I12" t="s">
        <v>137</v>
      </c>
      <c r="J12" t="s">
        <v>104</v>
      </c>
      <c r="K12">
        <v>1</v>
      </c>
      <c r="L12" t="s">
        <v>57</v>
      </c>
      <c r="M12">
        <f t="shared" si="0"/>
        <v>1</v>
      </c>
      <c r="N12">
        <v>2</v>
      </c>
      <c r="O12" t="s">
        <v>64</v>
      </c>
      <c r="P12">
        <f t="shared" si="1"/>
        <v>1</v>
      </c>
      <c r="Q12">
        <v>1</v>
      </c>
      <c r="R12" t="s">
        <v>59</v>
      </c>
      <c r="S12">
        <f t="shared" si="2"/>
        <v>1</v>
      </c>
    </row>
    <row r="13" spans="1:19" x14ac:dyDescent="0.2">
      <c r="A13">
        <v>17</v>
      </c>
      <c r="B13" t="s">
        <v>84</v>
      </c>
      <c r="C13" t="s">
        <v>54</v>
      </c>
      <c r="D13" s="1">
        <v>41439</v>
      </c>
      <c r="E13" s="1">
        <v>43077</v>
      </c>
      <c r="F13" s="1">
        <v>43081</v>
      </c>
      <c r="G13">
        <v>4</v>
      </c>
      <c r="H13">
        <v>4.4845995890000001</v>
      </c>
      <c r="I13" t="s">
        <v>72</v>
      </c>
      <c r="J13" t="s">
        <v>85</v>
      </c>
      <c r="K13">
        <v>2</v>
      </c>
      <c r="L13" t="s">
        <v>57</v>
      </c>
      <c r="M13">
        <f t="shared" si="0"/>
        <v>1</v>
      </c>
      <c r="N13">
        <v>3</v>
      </c>
      <c r="O13" t="s">
        <v>58</v>
      </c>
      <c r="P13">
        <f t="shared" si="1"/>
        <v>0</v>
      </c>
      <c r="Q13">
        <v>1</v>
      </c>
      <c r="R13" t="s">
        <v>65</v>
      </c>
      <c r="S13">
        <f t="shared" si="2"/>
        <v>0</v>
      </c>
    </row>
    <row r="14" spans="1:19" x14ac:dyDescent="0.2">
      <c r="A14">
        <v>58</v>
      </c>
      <c r="B14" t="s">
        <v>135</v>
      </c>
      <c r="C14" t="s">
        <v>54</v>
      </c>
      <c r="D14" s="1">
        <v>41229</v>
      </c>
      <c r="E14" s="1">
        <v>43213</v>
      </c>
      <c r="F14" s="1">
        <v>43217</v>
      </c>
      <c r="G14">
        <v>4</v>
      </c>
      <c r="H14">
        <v>5.4356164380000003</v>
      </c>
      <c r="I14" t="s">
        <v>72</v>
      </c>
      <c r="J14" t="s">
        <v>108</v>
      </c>
      <c r="K14">
        <v>3</v>
      </c>
      <c r="L14" t="s">
        <v>74</v>
      </c>
      <c r="M14">
        <f t="shared" si="0"/>
        <v>0</v>
      </c>
      <c r="N14">
        <v>3</v>
      </c>
      <c r="O14" t="s">
        <v>64</v>
      </c>
      <c r="P14">
        <f t="shared" si="1"/>
        <v>1</v>
      </c>
      <c r="Q14">
        <v>1</v>
      </c>
      <c r="R14" t="s">
        <v>59</v>
      </c>
      <c r="S14">
        <f t="shared" si="2"/>
        <v>1</v>
      </c>
    </row>
    <row r="15" spans="1:19" x14ac:dyDescent="0.2">
      <c r="A15">
        <v>7</v>
      </c>
      <c r="B15" t="s">
        <v>53</v>
      </c>
      <c r="C15" t="s">
        <v>54</v>
      </c>
      <c r="D15" s="1">
        <v>41427</v>
      </c>
      <c r="E15" s="1">
        <v>43056</v>
      </c>
      <c r="F15" s="1">
        <v>43060</v>
      </c>
      <c r="G15">
        <v>4</v>
      </c>
      <c r="H15">
        <v>4.4599589320000002</v>
      </c>
      <c r="I15" t="s">
        <v>55</v>
      </c>
      <c r="J15" t="s">
        <v>56</v>
      </c>
      <c r="K15">
        <v>1</v>
      </c>
      <c r="L15" t="s">
        <v>57</v>
      </c>
      <c r="M15">
        <f t="shared" si="0"/>
        <v>1</v>
      </c>
      <c r="N15">
        <v>4</v>
      </c>
      <c r="O15" t="s">
        <v>58</v>
      </c>
      <c r="P15">
        <f t="shared" si="1"/>
        <v>0</v>
      </c>
      <c r="Q15">
        <v>1</v>
      </c>
      <c r="R15" t="s">
        <v>59</v>
      </c>
      <c r="S15">
        <f t="shared" si="2"/>
        <v>1</v>
      </c>
    </row>
    <row r="16" spans="1:19" x14ac:dyDescent="0.2">
      <c r="A16">
        <v>9</v>
      </c>
      <c r="B16" t="s">
        <v>66</v>
      </c>
      <c r="C16" t="s">
        <v>67</v>
      </c>
      <c r="D16" s="1">
        <v>41252</v>
      </c>
      <c r="E16" s="1">
        <v>43067</v>
      </c>
      <c r="F16" s="1">
        <v>43070</v>
      </c>
      <c r="G16">
        <v>3</v>
      </c>
      <c r="H16">
        <v>4.9691991790000003</v>
      </c>
      <c r="I16" t="s">
        <v>55</v>
      </c>
      <c r="J16" t="s">
        <v>68</v>
      </c>
      <c r="K16">
        <v>4</v>
      </c>
      <c r="L16" t="s">
        <v>57</v>
      </c>
      <c r="M16">
        <f t="shared" si="0"/>
        <v>1</v>
      </c>
      <c r="N16">
        <v>4</v>
      </c>
      <c r="O16" t="s">
        <v>64</v>
      </c>
      <c r="P16">
        <f t="shared" si="1"/>
        <v>1</v>
      </c>
      <c r="Q16">
        <v>1</v>
      </c>
      <c r="R16" t="s">
        <v>59</v>
      </c>
      <c r="S16">
        <f t="shared" si="2"/>
        <v>1</v>
      </c>
    </row>
    <row r="17" spans="1:19" x14ac:dyDescent="0.2">
      <c r="A17">
        <v>23</v>
      </c>
      <c r="B17" t="s">
        <v>92</v>
      </c>
      <c r="C17" t="s">
        <v>54</v>
      </c>
      <c r="D17" s="1">
        <v>41406</v>
      </c>
      <c r="E17" s="1">
        <v>43126</v>
      </c>
      <c r="F17" s="1">
        <v>43129</v>
      </c>
      <c r="G17">
        <v>3</v>
      </c>
      <c r="H17">
        <v>4.7091033539999998</v>
      </c>
      <c r="I17" t="s">
        <v>72</v>
      </c>
      <c r="J17" t="s">
        <v>93</v>
      </c>
      <c r="K17">
        <v>4</v>
      </c>
      <c r="L17" t="s">
        <v>57</v>
      </c>
      <c r="M17">
        <f t="shared" si="0"/>
        <v>1</v>
      </c>
      <c r="N17">
        <v>5</v>
      </c>
      <c r="O17" t="s">
        <v>64</v>
      </c>
      <c r="P17">
        <f t="shared" si="1"/>
        <v>1</v>
      </c>
      <c r="Q17">
        <v>1</v>
      </c>
      <c r="R17" t="s">
        <v>59</v>
      </c>
      <c r="S17">
        <f t="shared" si="2"/>
        <v>1</v>
      </c>
    </row>
    <row r="18" spans="1:19" x14ac:dyDescent="0.2">
      <c r="A18">
        <v>54</v>
      </c>
      <c r="B18" t="s">
        <v>130</v>
      </c>
      <c r="C18" t="s">
        <v>67</v>
      </c>
      <c r="D18" s="1">
        <v>41332</v>
      </c>
      <c r="E18" s="1">
        <v>43199</v>
      </c>
      <c r="F18" s="1">
        <v>43202</v>
      </c>
      <c r="G18">
        <v>3</v>
      </c>
      <c r="H18">
        <v>5.49</v>
      </c>
      <c r="I18" t="s">
        <v>72</v>
      </c>
      <c r="J18" t="s">
        <v>100</v>
      </c>
      <c r="K18">
        <v>1</v>
      </c>
      <c r="L18" t="s">
        <v>74</v>
      </c>
      <c r="M18">
        <f t="shared" si="0"/>
        <v>0</v>
      </c>
      <c r="N18">
        <v>3</v>
      </c>
      <c r="O18" t="s">
        <v>64</v>
      </c>
      <c r="P18">
        <f t="shared" si="1"/>
        <v>1</v>
      </c>
      <c r="Q18">
        <v>2</v>
      </c>
      <c r="R18" t="s">
        <v>59</v>
      </c>
      <c r="S18">
        <f t="shared" si="2"/>
        <v>1</v>
      </c>
    </row>
    <row r="19" spans="1:19" x14ac:dyDescent="0.2">
      <c r="A19">
        <v>62</v>
      </c>
      <c r="B19" t="s">
        <v>141</v>
      </c>
      <c r="C19" t="s">
        <v>67</v>
      </c>
      <c r="D19" s="1">
        <v>41221</v>
      </c>
      <c r="E19" s="1">
        <v>43216</v>
      </c>
      <c r="F19" s="1">
        <v>43223</v>
      </c>
      <c r="G19">
        <v>7</v>
      </c>
      <c r="H19">
        <v>5.4620123200000004</v>
      </c>
      <c r="I19" t="s">
        <v>95</v>
      </c>
      <c r="J19" t="s">
        <v>73</v>
      </c>
      <c r="K19">
        <v>5</v>
      </c>
      <c r="L19" t="s">
        <v>74</v>
      </c>
      <c r="M19">
        <f t="shared" si="0"/>
        <v>0</v>
      </c>
      <c r="N19">
        <v>4</v>
      </c>
      <c r="O19" t="s">
        <v>58</v>
      </c>
      <c r="P19">
        <f t="shared" si="1"/>
        <v>0</v>
      </c>
      <c r="Q19">
        <v>2</v>
      </c>
      <c r="R19" t="s">
        <v>65</v>
      </c>
      <c r="S19">
        <f t="shared" si="2"/>
        <v>0</v>
      </c>
    </row>
    <row r="20" spans="1:19" x14ac:dyDescent="0.2">
      <c r="A20">
        <v>16</v>
      </c>
      <c r="B20" t="s">
        <v>83</v>
      </c>
      <c r="C20" t="s">
        <v>54</v>
      </c>
      <c r="D20" s="1">
        <v>41310</v>
      </c>
      <c r="E20" s="1">
        <v>43077</v>
      </c>
      <c r="F20" s="1">
        <v>43081</v>
      </c>
      <c r="G20">
        <v>4</v>
      </c>
      <c r="H20">
        <v>4.8377823409999996</v>
      </c>
      <c r="I20" t="s">
        <v>72</v>
      </c>
      <c r="J20" t="s">
        <v>76</v>
      </c>
      <c r="K20">
        <v>1</v>
      </c>
      <c r="L20" t="s">
        <v>74</v>
      </c>
      <c r="M20">
        <f t="shared" si="0"/>
        <v>0</v>
      </c>
      <c r="N20">
        <v>5</v>
      </c>
      <c r="O20" t="s">
        <v>58</v>
      </c>
      <c r="P20">
        <f t="shared" si="1"/>
        <v>0</v>
      </c>
      <c r="Q20">
        <v>2</v>
      </c>
      <c r="R20" t="s">
        <v>59</v>
      </c>
      <c r="S20">
        <f t="shared" si="2"/>
        <v>1</v>
      </c>
    </row>
    <row r="21" spans="1:19" x14ac:dyDescent="0.2">
      <c r="A21">
        <v>44</v>
      </c>
      <c r="B21" t="s">
        <v>125</v>
      </c>
      <c r="C21" t="s">
        <v>54</v>
      </c>
      <c r="D21" s="1">
        <v>41054</v>
      </c>
      <c r="E21" s="1">
        <v>43160</v>
      </c>
      <c r="F21" s="1">
        <v>43164</v>
      </c>
      <c r="G21">
        <v>4</v>
      </c>
      <c r="H21">
        <v>5.77</v>
      </c>
      <c r="I21" t="s">
        <v>72</v>
      </c>
      <c r="J21" t="s">
        <v>85</v>
      </c>
      <c r="K21">
        <v>6</v>
      </c>
      <c r="L21" t="s">
        <v>74</v>
      </c>
      <c r="M21">
        <f t="shared" si="0"/>
        <v>0</v>
      </c>
      <c r="N21">
        <v>5</v>
      </c>
      <c r="O21" t="s">
        <v>58</v>
      </c>
      <c r="P21">
        <f t="shared" si="1"/>
        <v>0</v>
      </c>
      <c r="Q21">
        <v>2</v>
      </c>
      <c r="R21" t="s">
        <v>65</v>
      </c>
      <c r="S21">
        <f t="shared" si="2"/>
        <v>0</v>
      </c>
    </row>
    <row r="22" spans="1:19" x14ac:dyDescent="0.2">
      <c r="A22">
        <v>57</v>
      </c>
      <c r="B22" t="s">
        <v>134</v>
      </c>
      <c r="C22" t="s">
        <v>67</v>
      </c>
      <c r="D22" s="1">
        <v>41260</v>
      </c>
      <c r="E22" s="1">
        <v>43206</v>
      </c>
      <c r="F22" s="1">
        <v>43209</v>
      </c>
      <c r="G22">
        <v>3</v>
      </c>
      <c r="H22">
        <v>5.33</v>
      </c>
      <c r="I22" t="s">
        <v>72</v>
      </c>
      <c r="J22" t="s">
        <v>56</v>
      </c>
      <c r="K22">
        <v>5</v>
      </c>
      <c r="L22" t="s">
        <v>74</v>
      </c>
      <c r="M22">
        <f t="shared" si="0"/>
        <v>0</v>
      </c>
      <c r="N22">
        <v>6</v>
      </c>
      <c r="O22" t="s">
        <v>64</v>
      </c>
      <c r="P22">
        <f t="shared" si="1"/>
        <v>1</v>
      </c>
      <c r="Q22">
        <v>2</v>
      </c>
      <c r="R22" t="s">
        <v>65</v>
      </c>
      <c r="S22">
        <f t="shared" si="2"/>
        <v>0</v>
      </c>
    </row>
    <row r="23" spans="1:19" x14ac:dyDescent="0.2">
      <c r="A23">
        <v>69</v>
      </c>
      <c r="B23" t="s">
        <v>144</v>
      </c>
      <c r="C23" t="s">
        <v>112</v>
      </c>
      <c r="D23" s="1">
        <v>41178</v>
      </c>
      <c r="E23" s="1">
        <v>43228</v>
      </c>
      <c r="F23" s="1">
        <v>43234</v>
      </c>
      <c r="G23">
        <v>6</v>
      </c>
      <c r="H23">
        <v>5.62</v>
      </c>
      <c r="I23" t="s">
        <v>137</v>
      </c>
      <c r="J23" t="s">
        <v>116</v>
      </c>
      <c r="K23">
        <v>6</v>
      </c>
      <c r="L23" t="s">
        <v>74</v>
      </c>
      <c r="M23">
        <f t="shared" si="0"/>
        <v>0</v>
      </c>
      <c r="N23">
        <v>6</v>
      </c>
      <c r="O23" t="s">
        <v>64</v>
      </c>
      <c r="P23">
        <f t="shared" si="1"/>
        <v>1</v>
      </c>
      <c r="Q23">
        <v>2</v>
      </c>
      <c r="R23" t="s">
        <v>65</v>
      </c>
      <c r="S23">
        <f t="shared" si="2"/>
        <v>0</v>
      </c>
    </row>
    <row r="24" spans="1:19" x14ac:dyDescent="0.2">
      <c r="A24">
        <v>15</v>
      </c>
      <c r="B24" t="s">
        <v>81</v>
      </c>
      <c r="C24" t="s">
        <v>67</v>
      </c>
      <c r="D24" s="1">
        <v>41257</v>
      </c>
      <c r="E24" s="1">
        <v>43077</v>
      </c>
      <c r="F24" s="1">
        <v>43081</v>
      </c>
      <c r="G24">
        <v>4</v>
      </c>
      <c r="H24">
        <v>4.9828884330000003</v>
      </c>
      <c r="I24" t="s">
        <v>72</v>
      </c>
      <c r="J24" t="s">
        <v>82</v>
      </c>
      <c r="K24">
        <v>1</v>
      </c>
      <c r="L24" t="s">
        <v>57</v>
      </c>
      <c r="M24">
        <f t="shared" si="0"/>
        <v>1</v>
      </c>
      <c r="N24">
        <v>0</v>
      </c>
      <c r="O24" t="s">
        <v>64</v>
      </c>
      <c r="P24">
        <f t="shared" si="1"/>
        <v>1</v>
      </c>
      <c r="Q24">
        <v>3</v>
      </c>
      <c r="R24" t="s">
        <v>59</v>
      </c>
      <c r="S24">
        <f t="shared" si="2"/>
        <v>1</v>
      </c>
    </row>
    <row r="25" spans="1:19" x14ac:dyDescent="0.2">
      <c r="A25">
        <v>38</v>
      </c>
      <c r="B25" t="s">
        <v>117</v>
      </c>
      <c r="C25" t="s">
        <v>67</v>
      </c>
      <c r="D25" s="1">
        <v>41251</v>
      </c>
      <c r="E25" s="1">
        <v>43154</v>
      </c>
      <c r="F25" s="1">
        <v>43157</v>
      </c>
      <c r="G25">
        <v>3</v>
      </c>
      <c r="H25">
        <v>5.21</v>
      </c>
      <c r="I25" t="s">
        <v>95</v>
      </c>
      <c r="J25" t="s">
        <v>56</v>
      </c>
      <c r="K25">
        <v>0</v>
      </c>
      <c r="L25" t="s">
        <v>57</v>
      </c>
      <c r="M25">
        <f t="shared" si="0"/>
        <v>1</v>
      </c>
      <c r="N25">
        <v>2</v>
      </c>
      <c r="O25" t="s">
        <v>64</v>
      </c>
      <c r="P25">
        <f t="shared" si="1"/>
        <v>1</v>
      </c>
      <c r="Q25">
        <v>3</v>
      </c>
      <c r="R25" t="s">
        <v>65</v>
      </c>
      <c r="S25">
        <f t="shared" si="2"/>
        <v>0</v>
      </c>
    </row>
    <row r="26" spans="1:19" x14ac:dyDescent="0.2">
      <c r="A26">
        <v>14</v>
      </c>
      <c r="B26" t="s">
        <v>79</v>
      </c>
      <c r="C26" t="s">
        <v>54</v>
      </c>
      <c r="D26" s="1">
        <v>41428</v>
      </c>
      <c r="E26" s="1">
        <v>43077</v>
      </c>
      <c r="F26" s="1">
        <v>43081</v>
      </c>
      <c r="G26">
        <v>4</v>
      </c>
      <c r="H26">
        <v>4.5147159480000001</v>
      </c>
      <c r="I26" t="s">
        <v>72</v>
      </c>
      <c r="J26" t="s">
        <v>80</v>
      </c>
      <c r="K26">
        <v>1</v>
      </c>
      <c r="L26" t="s">
        <v>74</v>
      </c>
      <c r="M26">
        <f t="shared" si="0"/>
        <v>0</v>
      </c>
      <c r="N26">
        <v>3</v>
      </c>
      <c r="O26" t="s">
        <v>64</v>
      </c>
      <c r="P26">
        <f t="shared" si="1"/>
        <v>1</v>
      </c>
      <c r="Q26">
        <v>3</v>
      </c>
      <c r="R26" t="s">
        <v>59</v>
      </c>
      <c r="S26">
        <f t="shared" si="2"/>
        <v>1</v>
      </c>
    </row>
    <row r="27" spans="1:19" x14ac:dyDescent="0.2">
      <c r="A27">
        <v>13</v>
      </c>
      <c r="B27" t="s">
        <v>77</v>
      </c>
      <c r="C27" t="s">
        <v>54</v>
      </c>
      <c r="D27" s="1">
        <v>41199</v>
      </c>
      <c r="E27" s="1">
        <v>43077</v>
      </c>
      <c r="F27" s="1">
        <v>43081</v>
      </c>
      <c r="G27">
        <v>4</v>
      </c>
      <c r="H27">
        <v>5.141683778</v>
      </c>
      <c r="I27" t="s">
        <v>72</v>
      </c>
      <c r="J27" t="s">
        <v>78</v>
      </c>
      <c r="K27">
        <v>2</v>
      </c>
      <c r="L27" t="s">
        <v>57</v>
      </c>
      <c r="M27">
        <f t="shared" si="0"/>
        <v>1</v>
      </c>
      <c r="N27">
        <v>3</v>
      </c>
      <c r="O27" t="s">
        <v>64</v>
      </c>
      <c r="P27">
        <f t="shared" si="1"/>
        <v>1</v>
      </c>
      <c r="Q27">
        <v>3</v>
      </c>
      <c r="R27" t="s">
        <v>65</v>
      </c>
      <c r="S27">
        <f t="shared" si="2"/>
        <v>0</v>
      </c>
    </row>
    <row r="28" spans="1:19" x14ac:dyDescent="0.2">
      <c r="A28">
        <v>40</v>
      </c>
      <c r="B28" t="s">
        <v>119</v>
      </c>
      <c r="C28" t="s">
        <v>67</v>
      </c>
      <c r="D28" s="1">
        <v>41204</v>
      </c>
      <c r="E28" s="1">
        <v>43154</v>
      </c>
      <c r="F28" s="1">
        <v>43157</v>
      </c>
      <c r="G28">
        <v>3</v>
      </c>
      <c r="H28">
        <v>5.34</v>
      </c>
      <c r="I28" t="s">
        <v>95</v>
      </c>
      <c r="J28" t="s">
        <v>120</v>
      </c>
      <c r="K28">
        <v>0</v>
      </c>
      <c r="L28" t="s">
        <v>57</v>
      </c>
      <c r="M28">
        <f t="shared" si="0"/>
        <v>1</v>
      </c>
      <c r="N28">
        <v>4</v>
      </c>
      <c r="O28" t="s">
        <v>64</v>
      </c>
      <c r="P28">
        <f t="shared" si="1"/>
        <v>1</v>
      </c>
      <c r="Q28">
        <v>3</v>
      </c>
      <c r="R28" t="s">
        <v>59</v>
      </c>
      <c r="S28">
        <f t="shared" si="2"/>
        <v>1</v>
      </c>
    </row>
    <row r="29" spans="1:19" x14ac:dyDescent="0.2">
      <c r="A29">
        <v>29</v>
      </c>
      <c r="B29" t="s">
        <v>103</v>
      </c>
      <c r="C29" t="s">
        <v>67</v>
      </c>
      <c r="D29" s="1">
        <v>41766</v>
      </c>
      <c r="E29" s="1">
        <v>43139</v>
      </c>
      <c r="F29" s="1">
        <v>43143</v>
      </c>
      <c r="G29">
        <v>4</v>
      </c>
      <c r="H29">
        <v>3.759069131</v>
      </c>
      <c r="I29" t="s">
        <v>95</v>
      </c>
      <c r="J29" t="s">
        <v>104</v>
      </c>
      <c r="K29">
        <v>2</v>
      </c>
      <c r="L29" t="s">
        <v>57</v>
      </c>
      <c r="M29">
        <f t="shared" si="0"/>
        <v>1</v>
      </c>
      <c r="N29">
        <v>5</v>
      </c>
      <c r="O29" t="s">
        <v>58</v>
      </c>
      <c r="P29">
        <f t="shared" si="1"/>
        <v>0</v>
      </c>
      <c r="Q29">
        <v>3</v>
      </c>
      <c r="R29" t="s">
        <v>65</v>
      </c>
      <c r="S29">
        <f t="shared" si="2"/>
        <v>0</v>
      </c>
    </row>
    <row r="30" spans="1:19" x14ac:dyDescent="0.2">
      <c r="A30">
        <v>42</v>
      </c>
      <c r="B30" t="s">
        <v>122</v>
      </c>
      <c r="C30" t="s">
        <v>67</v>
      </c>
      <c r="D30" s="1">
        <v>40955</v>
      </c>
      <c r="E30" s="1">
        <v>43160</v>
      </c>
      <c r="F30" s="1">
        <v>43164</v>
      </c>
      <c r="G30">
        <v>4</v>
      </c>
      <c r="H30">
        <v>6.04</v>
      </c>
      <c r="I30" t="s">
        <v>72</v>
      </c>
      <c r="J30" t="s">
        <v>123</v>
      </c>
      <c r="K30">
        <v>3</v>
      </c>
      <c r="L30" t="s">
        <v>74</v>
      </c>
      <c r="M30">
        <f t="shared" si="0"/>
        <v>0</v>
      </c>
      <c r="N30">
        <v>6</v>
      </c>
      <c r="O30" t="s">
        <v>64</v>
      </c>
      <c r="P30">
        <f t="shared" si="1"/>
        <v>1</v>
      </c>
      <c r="Q30">
        <v>3</v>
      </c>
      <c r="R30" t="s">
        <v>65</v>
      </c>
      <c r="S30">
        <f t="shared" si="2"/>
        <v>0</v>
      </c>
    </row>
    <row r="31" spans="1:19" x14ac:dyDescent="0.2">
      <c r="A31">
        <v>52</v>
      </c>
      <c r="B31" t="s">
        <v>128</v>
      </c>
      <c r="C31" t="s">
        <v>67</v>
      </c>
      <c r="D31" s="1">
        <v>41346</v>
      </c>
      <c r="E31" s="1">
        <v>43199</v>
      </c>
      <c r="F31" s="1">
        <v>43202</v>
      </c>
      <c r="G31">
        <v>3</v>
      </c>
      <c r="H31">
        <v>5.08</v>
      </c>
      <c r="I31" t="s">
        <v>72</v>
      </c>
      <c r="J31" t="s">
        <v>98</v>
      </c>
      <c r="K31">
        <v>5</v>
      </c>
      <c r="L31" t="s">
        <v>74</v>
      </c>
      <c r="M31">
        <f t="shared" si="0"/>
        <v>0</v>
      </c>
      <c r="N31">
        <v>6</v>
      </c>
      <c r="O31" t="s">
        <v>64</v>
      </c>
      <c r="P31">
        <f t="shared" si="1"/>
        <v>1</v>
      </c>
      <c r="Q31">
        <v>3</v>
      </c>
      <c r="R31" t="s">
        <v>59</v>
      </c>
      <c r="S31">
        <f t="shared" si="2"/>
        <v>1</v>
      </c>
    </row>
    <row r="32" spans="1:19" x14ac:dyDescent="0.2">
      <c r="A32">
        <v>55</v>
      </c>
      <c r="B32" t="s">
        <v>131</v>
      </c>
      <c r="C32" t="s">
        <v>67</v>
      </c>
      <c r="D32" s="1">
        <v>40856</v>
      </c>
      <c r="E32" s="1">
        <v>43193</v>
      </c>
      <c r="F32" s="1">
        <v>43195</v>
      </c>
      <c r="G32">
        <v>2</v>
      </c>
      <c r="H32">
        <v>6.4</v>
      </c>
      <c r="I32" t="s">
        <v>95</v>
      </c>
      <c r="J32" t="s">
        <v>123</v>
      </c>
      <c r="K32">
        <v>5</v>
      </c>
      <c r="L32" t="s">
        <v>74</v>
      </c>
      <c r="M32">
        <f t="shared" si="0"/>
        <v>0</v>
      </c>
      <c r="N32">
        <v>6</v>
      </c>
      <c r="O32" t="s">
        <v>58</v>
      </c>
      <c r="P32">
        <f t="shared" si="1"/>
        <v>0</v>
      </c>
      <c r="Q32">
        <v>3</v>
      </c>
      <c r="R32" t="s">
        <v>65</v>
      </c>
      <c r="S32">
        <f t="shared" si="2"/>
        <v>0</v>
      </c>
    </row>
    <row r="33" spans="1:19" x14ac:dyDescent="0.2">
      <c r="A33">
        <v>56</v>
      </c>
      <c r="B33" t="s">
        <v>132</v>
      </c>
      <c r="C33" t="s">
        <v>54</v>
      </c>
      <c r="D33" s="1">
        <v>40971</v>
      </c>
      <c r="E33" s="1">
        <v>43193</v>
      </c>
      <c r="F33" s="1">
        <v>43195</v>
      </c>
      <c r="G33">
        <v>2</v>
      </c>
      <c r="H33">
        <v>6.09</v>
      </c>
      <c r="I33" t="s">
        <v>133</v>
      </c>
      <c r="J33" t="s">
        <v>91</v>
      </c>
      <c r="K33">
        <v>5</v>
      </c>
      <c r="L33" t="s">
        <v>74</v>
      </c>
      <c r="M33">
        <f t="shared" si="0"/>
        <v>0</v>
      </c>
      <c r="N33">
        <v>6</v>
      </c>
      <c r="O33" t="s">
        <v>58</v>
      </c>
      <c r="P33">
        <f t="shared" si="1"/>
        <v>0</v>
      </c>
      <c r="Q33">
        <v>3</v>
      </c>
      <c r="R33" t="s">
        <v>65</v>
      </c>
      <c r="S33">
        <f t="shared" si="2"/>
        <v>0</v>
      </c>
    </row>
    <row r="34" spans="1:19" x14ac:dyDescent="0.2">
      <c r="A34">
        <v>72</v>
      </c>
      <c r="B34" t="s">
        <v>147</v>
      </c>
      <c r="C34" t="s">
        <v>148</v>
      </c>
      <c r="D34">
        <v>41275</v>
      </c>
      <c r="E34">
        <v>43228</v>
      </c>
      <c r="F34">
        <v>43234</v>
      </c>
      <c r="G34">
        <v>6</v>
      </c>
      <c r="H34">
        <v>5.35</v>
      </c>
      <c r="I34" t="s">
        <v>137</v>
      </c>
      <c r="J34" t="s">
        <v>82</v>
      </c>
      <c r="K34">
        <v>5</v>
      </c>
      <c r="L34" t="s">
        <v>74</v>
      </c>
      <c r="M34">
        <f t="shared" ref="M34:M55" si="3">IF(L34="table",1,0)</f>
        <v>0</v>
      </c>
      <c r="N34">
        <v>6</v>
      </c>
      <c r="O34" t="s">
        <v>64</v>
      </c>
      <c r="P34">
        <f t="shared" ref="P34:P55" si="4">IF(O34="temp",1,0)</f>
        <v>1</v>
      </c>
      <c r="Q34">
        <v>3</v>
      </c>
      <c r="R34" t="s">
        <v>65</v>
      </c>
      <c r="S34">
        <f t="shared" ref="S34:S55" si="5">IF(R34="phone(tummy)",1,0)</f>
        <v>0</v>
      </c>
    </row>
    <row r="35" spans="1:19" x14ac:dyDescent="0.2">
      <c r="A35">
        <v>10</v>
      </c>
      <c r="B35" t="s">
        <v>69</v>
      </c>
      <c r="C35" t="s">
        <v>54</v>
      </c>
      <c r="D35" s="1">
        <v>41502</v>
      </c>
      <c r="E35" s="1">
        <v>43067</v>
      </c>
      <c r="F35" s="1">
        <v>43070</v>
      </c>
      <c r="G35">
        <v>3</v>
      </c>
      <c r="H35">
        <v>4.2847364819999996</v>
      </c>
      <c r="I35" t="s">
        <v>55</v>
      </c>
      <c r="J35" t="s">
        <v>70</v>
      </c>
      <c r="K35">
        <v>2</v>
      </c>
      <c r="L35" t="s">
        <v>57</v>
      </c>
      <c r="M35">
        <f t="shared" si="3"/>
        <v>1</v>
      </c>
      <c r="N35">
        <v>1</v>
      </c>
      <c r="O35" t="s">
        <v>58</v>
      </c>
      <c r="P35">
        <f t="shared" si="4"/>
        <v>0</v>
      </c>
      <c r="Q35">
        <v>4</v>
      </c>
      <c r="R35" t="s">
        <v>65</v>
      </c>
      <c r="S35">
        <f t="shared" si="5"/>
        <v>0</v>
      </c>
    </row>
    <row r="36" spans="1:19" x14ac:dyDescent="0.2">
      <c r="A36">
        <v>26</v>
      </c>
      <c r="B36" t="s">
        <v>97</v>
      </c>
      <c r="C36" t="s">
        <v>54</v>
      </c>
      <c r="D36" s="1">
        <v>41592</v>
      </c>
      <c r="E36" s="1">
        <v>43133</v>
      </c>
      <c r="F36" s="1">
        <v>43136</v>
      </c>
      <c r="G36">
        <v>3</v>
      </c>
      <c r="H36">
        <v>4.2190280629999997</v>
      </c>
      <c r="I36" t="s">
        <v>95</v>
      </c>
      <c r="J36" t="s">
        <v>98</v>
      </c>
      <c r="K36">
        <v>0</v>
      </c>
      <c r="L36" t="s">
        <v>57</v>
      </c>
      <c r="M36">
        <f t="shared" si="3"/>
        <v>1</v>
      </c>
      <c r="N36">
        <v>2</v>
      </c>
      <c r="O36" t="s">
        <v>64</v>
      </c>
      <c r="P36">
        <f t="shared" si="4"/>
        <v>1</v>
      </c>
      <c r="Q36">
        <v>4</v>
      </c>
      <c r="R36" t="s">
        <v>59</v>
      </c>
      <c r="S36">
        <f t="shared" si="5"/>
        <v>1</v>
      </c>
    </row>
    <row r="37" spans="1:19" x14ac:dyDescent="0.2">
      <c r="A37">
        <v>68</v>
      </c>
      <c r="B37" t="s">
        <v>143</v>
      </c>
      <c r="C37" t="s">
        <v>112</v>
      </c>
      <c r="D37" s="1">
        <v>41471</v>
      </c>
      <c r="E37" s="1">
        <v>43224</v>
      </c>
      <c r="F37" s="1">
        <v>43230</v>
      </c>
      <c r="G37">
        <v>6</v>
      </c>
      <c r="H37">
        <v>4.8</v>
      </c>
      <c r="I37" t="s">
        <v>95</v>
      </c>
      <c r="J37" t="s">
        <v>114</v>
      </c>
      <c r="K37">
        <v>0</v>
      </c>
      <c r="L37" t="s">
        <v>74</v>
      </c>
      <c r="M37">
        <f t="shared" si="3"/>
        <v>0</v>
      </c>
      <c r="N37">
        <v>3</v>
      </c>
      <c r="O37" t="s">
        <v>64</v>
      </c>
      <c r="P37">
        <f t="shared" si="4"/>
        <v>1</v>
      </c>
      <c r="Q37">
        <v>4</v>
      </c>
      <c r="R37" t="s">
        <v>65</v>
      </c>
      <c r="S37">
        <f t="shared" si="5"/>
        <v>0</v>
      </c>
    </row>
    <row r="38" spans="1:19" x14ac:dyDescent="0.2">
      <c r="A38">
        <v>71</v>
      </c>
      <c r="B38" t="s">
        <v>146</v>
      </c>
      <c r="C38" t="s">
        <v>67</v>
      </c>
      <c r="D38">
        <v>41256</v>
      </c>
      <c r="E38">
        <v>43228</v>
      </c>
      <c r="F38">
        <v>43234</v>
      </c>
      <c r="G38">
        <v>6</v>
      </c>
      <c r="H38">
        <v>5.4</v>
      </c>
      <c r="I38" t="s">
        <v>137</v>
      </c>
      <c r="J38" t="s">
        <v>80</v>
      </c>
      <c r="K38">
        <v>5</v>
      </c>
      <c r="L38" t="s">
        <v>57</v>
      </c>
      <c r="M38">
        <f t="shared" si="3"/>
        <v>1</v>
      </c>
      <c r="N38">
        <v>3</v>
      </c>
      <c r="O38" t="s">
        <v>64</v>
      </c>
      <c r="P38">
        <f t="shared" si="4"/>
        <v>1</v>
      </c>
      <c r="Q38">
        <v>4</v>
      </c>
      <c r="R38" t="s">
        <v>65</v>
      </c>
      <c r="S38">
        <f t="shared" si="5"/>
        <v>0</v>
      </c>
    </row>
    <row r="39" spans="1:19" x14ac:dyDescent="0.2">
      <c r="A39">
        <v>11</v>
      </c>
      <c r="B39" t="s">
        <v>71</v>
      </c>
      <c r="C39" t="s">
        <v>54</v>
      </c>
      <c r="D39" s="1">
        <v>41594</v>
      </c>
      <c r="E39" s="1">
        <v>43070</v>
      </c>
      <c r="F39" s="1">
        <v>43074</v>
      </c>
      <c r="G39">
        <v>4</v>
      </c>
      <c r="H39">
        <v>4.041067762</v>
      </c>
      <c r="I39" t="s">
        <v>72</v>
      </c>
      <c r="J39" t="s">
        <v>73</v>
      </c>
      <c r="K39">
        <v>0</v>
      </c>
      <c r="L39" t="s">
        <v>74</v>
      </c>
      <c r="M39">
        <f t="shared" si="3"/>
        <v>0</v>
      </c>
      <c r="N39">
        <v>4</v>
      </c>
      <c r="O39" t="s">
        <v>58</v>
      </c>
      <c r="P39">
        <f t="shared" si="4"/>
        <v>0</v>
      </c>
      <c r="Q39">
        <v>4</v>
      </c>
      <c r="R39" t="s">
        <v>65</v>
      </c>
      <c r="S39">
        <f t="shared" si="5"/>
        <v>0</v>
      </c>
    </row>
    <row r="40" spans="1:19" x14ac:dyDescent="0.2">
      <c r="A40">
        <v>12</v>
      </c>
      <c r="B40" t="s">
        <v>75</v>
      </c>
      <c r="C40" t="s">
        <v>67</v>
      </c>
      <c r="D40" s="1">
        <v>41759</v>
      </c>
      <c r="E40" s="1">
        <v>43070</v>
      </c>
      <c r="F40" s="1">
        <v>43074</v>
      </c>
      <c r="G40">
        <v>4</v>
      </c>
      <c r="H40">
        <v>3.5893223820000002</v>
      </c>
      <c r="I40" t="s">
        <v>72</v>
      </c>
      <c r="J40" t="s">
        <v>76</v>
      </c>
      <c r="K40">
        <v>0</v>
      </c>
      <c r="L40" t="s">
        <v>74</v>
      </c>
      <c r="M40">
        <f t="shared" si="3"/>
        <v>0</v>
      </c>
      <c r="N40">
        <v>4</v>
      </c>
      <c r="O40" t="s">
        <v>64</v>
      </c>
      <c r="P40">
        <f t="shared" si="4"/>
        <v>1</v>
      </c>
      <c r="Q40">
        <v>4</v>
      </c>
      <c r="R40" t="s">
        <v>59</v>
      </c>
      <c r="S40">
        <f t="shared" si="5"/>
        <v>1</v>
      </c>
    </row>
    <row r="41" spans="1:19" x14ac:dyDescent="0.2">
      <c r="A41">
        <v>60</v>
      </c>
      <c r="B41" t="s">
        <v>138</v>
      </c>
      <c r="C41" t="s">
        <v>54</v>
      </c>
      <c r="D41" s="1">
        <v>41463</v>
      </c>
      <c r="E41" s="1">
        <v>43213</v>
      </c>
      <c r="F41" s="1">
        <v>43220</v>
      </c>
      <c r="G41">
        <v>7</v>
      </c>
      <c r="H41">
        <v>4.7945205480000004</v>
      </c>
      <c r="I41" t="s">
        <v>137</v>
      </c>
      <c r="J41" t="s">
        <v>63</v>
      </c>
      <c r="K41">
        <v>0</v>
      </c>
      <c r="L41" t="s">
        <v>57</v>
      </c>
      <c r="M41">
        <f t="shared" si="3"/>
        <v>1</v>
      </c>
      <c r="N41">
        <v>4</v>
      </c>
      <c r="O41" t="s">
        <v>58</v>
      </c>
      <c r="P41">
        <f t="shared" si="4"/>
        <v>0</v>
      </c>
      <c r="Q41">
        <v>4</v>
      </c>
      <c r="R41" t="s">
        <v>59</v>
      </c>
      <c r="S41">
        <f t="shared" si="5"/>
        <v>1</v>
      </c>
    </row>
    <row r="42" spans="1:19" x14ac:dyDescent="0.2">
      <c r="A42">
        <v>43</v>
      </c>
      <c r="B42" t="s">
        <v>124</v>
      </c>
      <c r="C42" t="s">
        <v>54</v>
      </c>
      <c r="D42" s="1">
        <v>41162</v>
      </c>
      <c r="E42" s="1">
        <v>43160</v>
      </c>
      <c r="F42" s="1">
        <v>43164</v>
      </c>
      <c r="G42">
        <v>4</v>
      </c>
      <c r="H42">
        <v>5.47</v>
      </c>
      <c r="I42" t="s">
        <v>72</v>
      </c>
      <c r="J42" t="s">
        <v>91</v>
      </c>
      <c r="K42">
        <v>0</v>
      </c>
      <c r="L42" t="s">
        <v>57</v>
      </c>
      <c r="M42">
        <f t="shared" si="3"/>
        <v>1</v>
      </c>
      <c r="N42">
        <v>5</v>
      </c>
      <c r="O42" t="s">
        <v>64</v>
      </c>
      <c r="P42">
        <f t="shared" si="4"/>
        <v>1</v>
      </c>
      <c r="Q42">
        <v>4</v>
      </c>
      <c r="R42" t="s">
        <v>59</v>
      </c>
      <c r="S42">
        <f t="shared" si="5"/>
        <v>1</v>
      </c>
    </row>
    <row r="43" spans="1:19" x14ac:dyDescent="0.2">
      <c r="A43">
        <v>50</v>
      </c>
      <c r="B43" t="s">
        <v>126</v>
      </c>
      <c r="C43" t="s">
        <v>54</v>
      </c>
      <c r="D43" s="1">
        <v>41196</v>
      </c>
      <c r="E43" s="1">
        <v>43199</v>
      </c>
      <c r="F43" s="1">
        <v>43202</v>
      </c>
      <c r="G43">
        <v>3</v>
      </c>
      <c r="H43">
        <v>5.49</v>
      </c>
      <c r="I43" t="s">
        <v>72</v>
      </c>
      <c r="J43" t="s">
        <v>93</v>
      </c>
      <c r="K43">
        <v>2</v>
      </c>
      <c r="L43" t="s">
        <v>57</v>
      </c>
      <c r="M43">
        <f t="shared" si="3"/>
        <v>1</v>
      </c>
      <c r="N43">
        <v>5</v>
      </c>
      <c r="O43" t="s">
        <v>64</v>
      </c>
      <c r="P43">
        <f t="shared" si="4"/>
        <v>1</v>
      </c>
      <c r="Q43">
        <v>4</v>
      </c>
      <c r="R43" t="s">
        <v>65</v>
      </c>
      <c r="S43">
        <f t="shared" si="5"/>
        <v>0</v>
      </c>
    </row>
    <row r="44" spans="1:19" x14ac:dyDescent="0.2">
      <c r="A44">
        <v>27</v>
      </c>
      <c r="B44" t="s">
        <v>99</v>
      </c>
      <c r="C44" t="s">
        <v>54</v>
      </c>
      <c r="D44" s="1">
        <v>41301</v>
      </c>
      <c r="E44" s="1">
        <v>43133</v>
      </c>
      <c r="F44" s="1">
        <v>43136</v>
      </c>
      <c r="G44">
        <v>3</v>
      </c>
      <c r="H44">
        <v>5.0157426420000002</v>
      </c>
      <c r="I44" t="s">
        <v>95</v>
      </c>
      <c r="J44" t="s">
        <v>100</v>
      </c>
      <c r="K44">
        <v>0</v>
      </c>
      <c r="L44" t="s">
        <v>57</v>
      </c>
      <c r="M44">
        <f t="shared" si="3"/>
        <v>1</v>
      </c>
      <c r="N44">
        <v>6</v>
      </c>
      <c r="O44" t="s">
        <v>64</v>
      </c>
      <c r="P44">
        <f t="shared" si="4"/>
        <v>1</v>
      </c>
      <c r="Q44">
        <v>4</v>
      </c>
      <c r="R44" t="s">
        <v>59</v>
      </c>
      <c r="S44">
        <f t="shared" si="5"/>
        <v>1</v>
      </c>
    </row>
    <row r="45" spans="1:19" x14ac:dyDescent="0.2">
      <c r="A45">
        <v>67</v>
      </c>
      <c r="B45" t="s">
        <v>142</v>
      </c>
      <c r="C45" t="s">
        <v>54</v>
      </c>
      <c r="D45" s="1">
        <v>41393</v>
      </c>
      <c r="E45" s="1">
        <v>43224</v>
      </c>
      <c r="F45" s="1">
        <v>43230</v>
      </c>
      <c r="G45">
        <v>6</v>
      </c>
      <c r="H45">
        <v>5.0199999999999996</v>
      </c>
      <c r="I45" t="s">
        <v>95</v>
      </c>
      <c r="J45" t="s">
        <v>73</v>
      </c>
      <c r="K45">
        <v>2</v>
      </c>
      <c r="L45" t="s">
        <v>74</v>
      </c>
      <c r="M45">
        <f t="shared" si="3"/>
        <v>0</v>
      </c>
      <c r="N45">
        <v>6</v>
      </c>
      <c r="O45" t="s">
        <v>58</v>
      </c>
      <c r="P45">
        <f t="shared" si="4"/>
        <v>0</v>
      </c>
      <c r="Q45">
        <v>4</v>
      </c>
      <c r="R45" t="s">
        <v>65</v>
      </c>
      <c r="S45">
        <f t="shared" si="5"/>
        <v>0</v>
      </c>
    </row>
    <row r="46" spans="1:19" x14ac:dyDescent="0.2">
      <c r="A46">
        <v>75</v>
      </c>
      <c r="B46" t="s">
        <v>151</v>
      </c>
      <c r="C46" t="s">
        <v>112</v>
      </c>
      <c r="D46">
        <v>41401</v>
      </c>
      <c r="E46">
        <v>43228</v>
      </c>
      <c r="F46">
        <v>43234</v>
      </c>
      <c r="G46">
        <v>6</v>
      </c>
      <c r="H46">
        <v>5.01</v>
      </c>
      <c r="I46" t="s">
        <v>137</v>
      </c>
      <c r="J46" t="s">
        <v>87</v>
      </c>
      <c r="K46">
        <v>4</v>
      </c>
      <c r="L46" t="s">
        <v>74</v>
      </c>
      <c r="M46">
        <f t="shared" si="3"/>
        <v>0</v>
      </c>
      <c r="N46">
        <v>6</v>
      </c>
      <c r="O46" t="s">
        <v>64</v>
      </c>
      <c r="P46">
        <f t="shared" si="4"/>
        <v>1</v>
      </c>
      <c r="Q46">
        <v>4</v>
      </c>
      <c r="R46" t="s">
        <v>59</v>
      </c>
      <c r="S46">
        <f t="shared" si="5"/>
        <v>1</v>
      </c>
    </row>
    <row r="47" spans="1:19" x14ac:dyDescent="0.2">
      <c r="A47">
        <v>51</v>
      </c>
      <c r="B47" t="s">
        <v>127</v>
      </c>
      <c r="C47" t="s">
        <v>54</v>
      </c>
      <c r="D47" s="1">
        <v>41329</v>
      </c>
      <c r="E47" s="1">
        <v>43199</v>
      </c>
      <c r="F47" s="1">
        <v>43202</v>
      </c>
      <c r="G47">
        <v>3</v>
      </c>
      <c r="H47">
        <v>5.12</v>
      </c>
      <c r="I47" t="s">
        <v>72</v>
      </c>
      <c r="J47" t="s">
        <v>96</v>
      </c>
      <c r="K47">
        <v>5</v>
      </c>
      <c r="L47" t="s">
        <v>74</v>
      </c>
      <c r="M47">
        <f t="shared" si="3"/>
        <v>0</v>
      </c>
      <c r="N47">
        <v>6</v>
      </c>
      <c r="O47" t="s">
        <v>64</v>
      </c>
      <c r="P47">
        <f t="shared" si="4"/>
        <v>1</v>
      </c>
      <c r="Q47">
        <v>4</v>
      </c>
      <c r="R47" t="s">
        <v>59</v>
      </c>
      <c r="S47">
        <f t="shared" si="5"/>
        <v>1</v>
      </c>
    </row>
    <row r="48" spans="1:19" x14ac:dyDescent="0.2">
      <c r="A48">
        <v>8</v>
      </c>
      <c r="B48" t="s">
        <v>62</v>
      </c>
      <c r="C48" t="s">
        <v>54</v>
      </c>
      <c r="D48" s="1">
        <v>43085</v>
      </c>
      <c r="E48" s="1">
        <v>43056</v>
      </c>
      <c r="F48" s="1">
        <v>43060</v>
      </c>
      <c r="G48">
        <v>4</v>
      </c>
      <c r="H48">
        <v>3.9206020000000001</v>
      </c>
      <c r="I48" t="s">
        <v>55</v>
      </c>
      <c r="J48" t="s">
        <v>63</v>
      </c>
      <c r="K48">
        <v>0</v>
      </c>
      <c r="L48" t="s">
        <v>57</v>
      </c>
      <c r="M48">
        <f t="shared" si="3"/>
        <v>1</v>
      </c>
      <c r="N48">
        <v>1</v>
      </c>
      <c r="O48" t="s">
        <v>64</v>
      </c>
      <c r="P48">
        <f t="shared" si="4"/>
        <v>1</v>
      </c>
      <c r="Q48">
        <v>5</v>
      </c>
      <c r="R48" t="s">
        <v>65</v>
      </c>
      <c r="S48">
        <f t="shared" si="5"/>
        <v>0</v>
      </c>
    </row>
    <row r="49" spans="1:19" x14ac:dyDescent="0.2">
      <c r="A49">
        <v>32</v>
      </c>
      <c r="B49" t="s">
        <v>109</v>
      </c>
      <c r="C49" t="s">
        <v>54</v>
      </c>
      <c r="D49" s="1">
        <v>41450</v>
      </c>
      <c r="E49" s="1">
        <v>43139</v>
      </c>
      <c r="F49" s="1">
        <v>43143</v>
      </c>
      <c r="G49">
        <v>4</v>
      </c>
      <c r="H49">
        <v>4.6242299789999999</v>
      </c>
      <c r="I49" t="s">
        <v>95</v>
      </c>
      <c r="J49" t="s">
        <v>56</v>
      </c>
      <c r="K49">
        <v>2</v>
      </c>
      <c r="L49" t="s">
        <v>57</v>
      </c>
      <c r="M49">
        <f t="shared" si="3"/>
        <v>1</v>
      </c>
      <c r="N49">
        <v>1</v>
      </c>
      <c r="O49" t="s">
        <v>58</v>
      </c>
      <c r="P49">
        <f t="shared" si="4"/>
        <v>0</v>
      </c>
      <c r="Q49">
        <v>5</v>
      </c>
      <c r="R49" t="s">
        <v>59</v>
      </c>
      <c r="S49">
        <f t="shared" si="5"/>
        <v>1</v>
      </c>
    </row>
    <row r="50" spans="1:19" x14ac:dyDescent="0.2">
      <c r="A50">
        <v>19</v>
      </c>
      <c r="B50" t="s">
        <v>88</v>
      </c>
      <c r="C50" t="s">
        <v>54</v>
      </c>
      <c r="D50" s="1">
        <v>41254</v>
      </c>
      <c r="E50" s="1">
        <v>43126</v>
      </c>
      <c r="F50" s="1">
        <v>43132</v>
      </c>
      <c r="G50">
        <v>6</v>
      </c>
      <c r="H50">
        <v>5.1252566740000001</v>
      </c>
      <c r="I50" t="s">
        <v>72</v>
      </c>
      <c r="J50" t="s">
        <v>89</v>
      </c>
      <c r="K50">
        <v>0</v>
      </c>
      <c r="L50" t="s">
        <v>57</v>
      </c>
      <c r="M50">
        <f t="shared" si="3"/>
        <v>1</v>
      </c>
      <c r="N50">
        <v>4</v>
      </c>
      <c r="O50" t="s">
        <v>58</v>
      </c>
      <c r="P50">
        <f t="shared" si="4"/>
        <v>0</v>
      </c>
      <c r="Q50">
        <v>5</v>
      </c>
      <c r="R50" t="s">
        <v>65</v>
      </c>
      <c r="S50">
        <f t="shared" si="5"/>
        <v>0</v>
      </c>
    </row>
    <row r="51" spans="1:19" x14ac:dyDescent="0.2">
      <c r="A51">
        <v>35</v>
      </c>
      <c r="B51" t="s">
        <v>111</v>
      </c>
      <c r="C51" t="s">
        <v>112</v>
      </c>
      <c r="D51" s="1">
        <v>41708</v>
      </c>
      <c r="E51" s="1">
        <v>43147</v>
      </c>
      <c r="F51" s="1">
        <v>43153</v>
      </c>
      <c r="G51">
        <v>6</v>
      </c>
      <c r="H51">
        <v>3.94</v>
      </c>
      <c r="I51" t="s">
        <v>95</v>
      </c>
      <c r="J51" t="s">
        <v>73</v>
      </c>
      <c r="K51">
        <v>4</v>
      </c>
      <c r="L51" t="s">
        <v>57</v>
      </c>
      <c r="M51">
        <f t="shared" si="3"/>
        <v>1</v>
      </c>
      <c r="N51">
        <v>6</v>
      </c>
      <c r="O51" t="s">
        <v>58</v>
      </c>
      <c r="P51">
        <f t="shared" si="4"/>
        <v>0</v>
      </c>
      <c r="Q51">
        <v>5</v>
      </c>
      <c r="R51" t="s">
        <v>65</v>
      </c>
      <c r="S51">
        <f t="shared" si="5"/>
        <v>0</v>
      </c>
    </row>
    <row r="52" spans="1:19" x14ac:dyDescent="0.2">
      <c r="A52">
        <v>33</v>
      </c>
      <c r="B52" t="s">
        <v>110</v>
      </c>
      <c r="C52" t="s">
        <v>67</v>
      </c>
      <c r="D52" s="1">
        <v>41612</v>
      </c>
      <c r="E52" s="1">
        <v>43147</v>
      </c>
      <c r="F52" s="1">
        <v>43153</v>
      </c>
      <c r="G52">
        <v>6</v>
      </c>
      <c r="H52">
        <v>4.2</v>
      </c>
      <c r="I52" t="s">
        <v>95</v>
      </c>
      <c r="J52" t="s">
        <v>63</v>
      </c>
      <c r="K52">
        <v>2</v>
      </c>
      <c r="L52" t="s">
        <v>74</v>
      </c>
      <c r="M52">
        <f t="shared" si="3"/>
        <v>0</v>
      </c>
      <c r="N52">
        <v>3</v>
      </c>
      <c r="O52" t="s">
        <v>64</v>
      </c>
      <c r="P52">
        <f t="shared" si="4"/>
        <v>1</v>
      </c>
      <c r="Q52">
        <v>6</v>
      </c>
      <c r="R52" t="s">
        <v>59</v>
      </c>
      <c r="S52">
        <f t="shared" si="5"/>
        <v>1</v>
      </c>
    </row>
    <row r="53" spans="1:19" x14ac:dyDescent="0.2">
      <c r="A53">
        <v>36</v>
      </c>
      <c r="B53" t="s">
        <v>113</v>
      </c>
      <c r="C53" t="s">
        <v>67</v>
      </c>
      <c r="D53" s="1">
        <v>41296</v>
      </c>
      <c r="E53" s="1">
        <v>43154</v>
      </c>
      <c r="F53" s="1">
        <v>43157</v>
      </c>
      <c r="G53">
        <v>3</v>
      </c>
      <c r="H53">
        <v>5.09</v>
      </c>
      <c r="I53" t="s">
        <v>95</v>
      </c>
      <c r="J53" t="s">
        <v>114</v>
      </c>
      <c r="K53">
        <v>2</v>
      </c>
      <c r="L53" t="s">
        <v>74</v>
      </c>
      <c r="M53">
        <f t="shared" si="3"/>
        <v>0</v>
      </c>
      <c r="N53">
        <v>5</v>
      </c>
      <c r="O53" t="s">
        <v>64</v>
      </c>
      <c r="P53">
        <f t="shared" si="4"/>
        <v>1</v>
      </c>
      <c r="Q53">
        <v>6</v>
      </c>
      <c r="R53" t="s">
        <v>59</v>
      </c>
      <c r="S53">
        <f t="shared" si="5"/>
        <v>1</v>
      </c>
    </row>
    <row r="54" spans="1:19" x14ac:dyDescent="0.2">
      <c r="A54">
        <v>18</v>
      </c>
      <c r="B54" t="s">
        <v>86</v>
      </c>
      <c r="C54" t="s">
        <v>54</v>
      </c>
      <c r="D54" s="1">
        <v>41219</v>
      </c>
      <c r="E54" s="1">
        <v>43126</v>
      </c>
      <c r="F54" s="1">
        <v>43129</v>
      </c>
      <c r="G54">
        <v>3</v>
      </c>
      <c r="H54">
        <v>5.2210814509999999</v>
      </c>
      <c r="I54" t="s">
        <v>72</v>
      </c>
      <c r="J54" t="s">
        <v>87</v>
      </c>
      <c r="K54">
        <v>5</v>
      </c>
      <c r="L54" t="s">
        <v>57</v>
      </c>
      <c r="M54">
        <f t="shared" si="3"/>
        <v>1</v>
      </c>
      <c r="N54">
        <v>6</v>
      </c>
      <c r="O54" t="s">
        <v>64</v>
      </c>
      <c r="P54">
        <f t="shared" si="4"/>
        <v>1</v>
      </c>
      <c r="Q54">
        <v>6</v>
      </c>
      <c r="R54" t="s">
        <v>65</v>
      </c>
      <c r="S54">
        <f t="shared" si="5"/>
        <v>0</v>
      </c>
    </row>
    <row r="55" spans="1:19" x14ac:dyDescent="0.2">
      <c r="A55">
        <v>70</v>
      </c>
      <c r="B55" t="s">
        <v>145</v>
      </c>
      <c r="C55" t="s">
        <v>112</v>
      </c>
      <c r="D55">
        <v>41250</v>
      </c>
      <c r="E55">
        <v>43228</v>
      </c>
      <c r="F55">
        <v>43234</v>
      </c>
      <c r="G55">
        <v>6</v>
      </c>
      <c r="H55">
        <v>5.42</v>
      </c>
      <c r="I55" t="s">
        <v>137</v>
      </c>
      <c r="J55" t="s">
        <v>78</v>
      </c>
      <c r="K55">
        <v>6</v>
      </c>
      <c r="L55" t="s">
        <v>74</v>
      </c>
      <c r="M55">
        <f t="shared" si="3"/>
        <v>0</v>
      </c>
      <c r="N55">
        <v>6</v>
      </c>
      <c r="O55" t="s">
        <v>58</v>
      </c>
      <c r="P55">
        <f t="shared" si="4"/>
        <v>0</v>
      </c>
      <c r="Q55">
        <v>6</v>
      </c>
      <c r="R55" t="s">
        <v>59</v>
      </c>
      <c r="S55">
        <f t="shared" si="5"/>
        <v>1</v>
      </c>
    </row>
    <row r="57" spans="1:19" x14ac:dyDescent="0.2">
      <c r="P57" t="s">
        <v>14</v>
      </c>
    </row>
    <row r="58" spans="1:19" x14ac:dyDescent="0.2">
      <c r="P58">
        <f>S58/Q58</f>
        <v>0.63636363636363635</v>
      </c>
      <c r="Q58">
        <f>COUNT(Q2:Q23)</f>
        <v>22</v>
      </c>
      <c r="S58">
        <f>SUM(S2:S23)</f>
        <v>14</v>
      </c>
    </row>
    <row r="59" spans="1:19" x14ac:dyDescent="0.2">
      <c r="P59">
        <f>S59/Q59</f>
        <v>0.46875</v>
      </c>
      <c r="Q59">
        <f>COUNT(Q24:Q55)</f>
        <v>32</v>
      </c>
      <c r="S59">
        <f>SUM(S24:S55)</f>
        <v>15</v>
      </c>
    </row>
    <row r="60" spans="1:19" x14ac:dyDescent="0.2">
      <c r="P60">
        <f>STDEV(S2:S23)/SQRT(Q58)</f>
        <v>0.1049727762162956</v>
      </c>
    </row>
    <row r="61" spans="1:19" x14ac:dyDescent="0.2">
      <c r="P61">
        <f>STDEV(S24:S55)/SQRT(Q59)</f>
        <v>8.9627083590303358E-2</v>
      </c>
    </row>
  </sheetData>
  <sortState ref="A2:S55">
    <sortCondition ref="Q2:Q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IGUB_long_data</vt:lpstr>
      <vt:lpstr>ToM</vt:lpstr>
      <vt:lpstr>Germ</vt:lpstr>
      <vt:lpstr>Psychoso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2018-10-24T14:48:39Z</dcterms:created>
  <dcterms:modified xsi:type="dcterms:W3CDTF">2018-10-24T15:52:44Z</dcterms:modified>
</cp:coreProperties>
</file>