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METNUM\"/>
    </mc:Choice>
  </mc:AlternateContent>
  <bookViews>
    <workbookView xWindow="0" yWindow="0" windowWidth="20490" windowHeight="7155"/>
  </bookViews>
  <sheets>
    <sheet name="data ke-1 0 jadi X" sheetId="1" r:id="rId1"/>
    <sheet name="data ke-1 0 jadi Y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6" i="2" l="1"/>
  <c r="G17" i="1"/>
  <c r="C16" i="1"/>
  <c r="C17" i="1" s="1"/>
  <c r="H3" i="1" s="1"/>
  <c r="C18" i="1"/>
  <c r="G3" i="1"/>
  <c r="H9" i="2" l="1"/>
  <c r="C16" i="2"/>
  <c r="C17" i="2" s="1"/>
  <c r="G17" i="2"/>
  <c r="C14" i="2"/>
  <c r="G10" i="2" s="1"/>
  <c r="B14" i="2"/>
  <c r="C13" i="2"/>
  <c r="B13" i="2"/>
  <c r="F12" i="2"/>
  <c r="E12" i="2"/>
  <c r="D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F6" i="2"/>
  <c r="E6" i="2"/>
  <c r="D6" i="2"/>
  <c r="F5" i="2"/>
  <c r="E5" i="2"/>
  <c r="D5" i="2"/>
  <c r="F4" i="2"/>
  <c r="E4" i="2"/>
  <c r="D4" i="2"/>
  <c r="F3" i="2"/>
  <c r="E3" i="2"/>
  <c r="D3" i="2"/>
  <c r="F3" i="1"/>
  <c r="E3" i="1"/>
  <c r="D3" i="1"/>
  <c r="C20" i="1"/>
  <c r="H4" i="1"/>
  <c r="H13" i="1" s="1"/>
  <c r="C19" i="1" s="1"/>
  <c r="H5" i="1"/>
  <c r="H6" i="1"/>
  <c r="H7" i="1"/>
  <c r="H8" i="1"/>
  <c r="H9" i="1"/>
  <c r="H10" i="1"/>
  <c r="H11" i="1"/>
  <c r="H12" i="1"/>
  <c r="G13" i="1"/>
  <c r="H10" i="2" l="1"/>
  <c r="H11" i="2"/>
  <c r="H6" i="2"/>
  <c r="H12" i="2"/>
  <c r="H3" i="2"/>
  <c r="H7" i="2"/>
  <c r="H4" i="2"/>
  <c r="H5" i="2"/>
  <c r="H8" i="2"/>
  <c r="C22" i="1"/>
  <c r="C21" i="1"/>
  <c r="F13" i="2"/>
  <c r="G9" i="2"/>
  <c r="G7" i="2"/>
  <c r="G4" i="2"/>
  <c r="G12" i="2"/>
  <c r="G6" i="2"/>
  <c r="E13" i="2"/>
  <c r="D13" i="2"/>
  <c r="D14" i="2"/>
  <c r="G8" i="2"/>
  <c r="E14" i="2"/>
  <c r="G3" i="2"/>
  <c r="G5" i="2"/>
  <c r="F14" i="2"/>
  <c r="G11" i="2"/>
  <c r="G4" i="1"/>
  <c r="G5" i="1"/>
  <c r="G6" i="1"/>
  <c r="G7" i="1"/>
  <c r="G8" i="1"/>
  <c r="G9" i="1"/>
  <c r="G10" i="1"/>
  <c r="G11" i="1"/>
  <c r="G12" i="1"/>
  <c r="C14" i="1"/>
  <c r="D14" i="1"/>
  <c r="E14" i="1"/>
  <c r="F14" i="1"/>
  <c r="B14" i="1"/>
  <c r="C13" i="1"/>
  <c r="D13" i="1"/>
  <c r="E13" i="1"/>
  <c r="F13" i="1"/>
  <c r="B13" i="1"/>
  <c r="F4" i="1"/>
  <c r="F5" i="1"/>
  <c r="F6" i="1"/>
  <c r="F7" i="1"/>
  <c r="F8" i="1"/>
  <c r="F9" i="1"/>
  <c r="F10" i="1"/>
  <c r="F11" i="1"/>
  <c r="F12" i="1"/>
  <c r="E4" i="1"/>
  <c r="E5" i="1"/>
  <c r="E6" i="1"/>
  <c r="E7" i="1"/>
  <c r="E8" i="1"/>
  <c r="E9" i="1"/>
  <c r="E10" i="1"/>
  <c r="E11" i="1"/>
  <c r="E12" i="1"/>
  <c r="D4" i="1"/>
  <c r="D5" i="1"/>
  <c r="D6" i="1"/>
  <c r="D7" i="1"/>
  <c r="D8" i="1"/>
  <c r="D9" i="1"/>
  <c r="D10" i="1"/>
  <c r="D11" i="1"/>
  <c r="D12" i="1"/>
  <c r="G13" i="2" l="1"/>
  <c r="C18" i="2" s="1"/>
  <c r="C20" i="2" l="1"/>
  <c r="H13" i="2" l="1"/>
  <c r="C19" i="2" l="1"/>
  <c r="C21" i="2" s="1"/>
  <c r="C22" i="2" l="1"/>
</calcChain>
</file>

<file path=xl/sharedStrings.xml><?xml version="1.0" encoding="utf-8"?>
<sst xmlns="http://schemas.openxmlformats.org/spreadsheetml/2006/main" count="57" uniqueCount="31">
  <si>
    <t>X</t>
  </si>
  <si>
    <t>Y</t>
  </si>
  <si>
    <t>Xi*Yi</t>
  </si>
  <si>
    <t>Xi^2</t>
  </si>
  <si>
    <t>Yi^2</t>
  </si>
  <si>
    <t>St = (Yi-Yrata2)^2</t>
  </si>
  <si>
    <t>Sr = (yi-a0-a1 * Xi) ^2</t>
  </si>
  <si>
    <t>Sum</t>
  </si>
  <si>
    <t>Rata2</t>
  </si>
  <si>
    <t>a1</t>
  </si>
  <si>
    <t>a0</t>
  </si>
  <si>
    <t>ST</t>
  </si>
  <si>
    <t>SR</t>
  </si>
  <si>
    <t>SY</t>
  </si>
  <si>
    <t>SY/X</t>
  </si>
  <si>
    <t>r^2</t>
  </si>
  <si>
    <t>No</t>
  </si>
  <si>
    <t>RUMUS</t>
  </si>
  <si>
    <t>S1</t>
  </si>
  <si>
    <t>S1 / S2</t>
  </si>
  <si>
    <t>Sum(xiyi) - n*Avg(x)*Avg(y)</t>
  </si>
  <si>
    <t>S2</t>
  </si>
  <si>
    <t>Sum(xi^2) - n*(Avg(x)^2)</t>
  </si>
  <si>
    <t>Avg(y) - a1* avg(x)</t>
  </si>
  <si>
    <t>(Yi-Yrata2)^2</t>
  </si>
  <si>
    <t>sqrt(SR/(n-2))</t>
  </si>
  <si>
    <t>sqrt(ST/(n-1))</t>
  </si>
  <si>
    <t>(ST-SR)/ST</t>
  </si>
  <si>
    <r>
      <t>SR = (y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-a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-a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</si>
  <si>
    <t>ST = (yi - Yrata-rata)^2</t>
  </si>
  <si>
    <t>(yi-a0-a1 * Xi) 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</si>
</sst>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tabSelected="1" workbookViewId="0">
      <pane ySplit="2" topLeftCell="A11" activePane="bottomLeft" state="frozen"/>
      <selection pane="bottomLeft" activeCell="C22" sqref="C22"/>
    </sheetView>
  </sheetViews>
  <sheetFormatPr defaultRowHeight="15" x14ac:dyDescent="0.25"/>
  <cols>
    <col min="3" max="3" width="14.7109375" bestFit="1" customWidth="1"/>
    <col min="7" max="7" width="15.85546875" bestFit="1" customWidth="1"/>
    <col min="8" max="8" width="19.28515625" bestFit="1" customWidth="1"/>
    <col min="11" max="11" width="26.140625" bestFit="1" customWidth="1"/>
  </cols>
  <sheetData>
    <row r="2" spans="1:11" x14ac:dyDescent="0.25">
      <c r="A2" t="s">
        <v>16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17</v>
      </c>
    </row>
    <row r="3" spans="1:11" x14ac:dyDescent="0.25">
      <c r="A3">
        <v>1</v>
      </c>
      <c r="B3">
        <v>0</v>
      </c>
      <c r="C3">
        <v>5</v>
      </c>
      <c r="D3">
        <f>B3*C3</f>
        <v>0</v>
      </c>
      <c r="E3">
        <f>B3^2</f>
        <v>0</v>
      </c>
      <c r="F3">
        <f>C3^2</f>
        <v>25</v>
      </c>
      <c r="G3">
        <f>(C3-$C$14)^2</f>
        <v>10.239999999999995</v>
      </c>
      <c r="H3">
        <f>(C3-$C$17-$C$16*B3)^2</f>
        <v>2.2041743241100448E-2</v>
      </c>
      <c r="J3" t="s">
        <v>9</v>
      </c>
      <c r="K3" t="s">
        <v>19</v>
      </c>
    </row>
    <row r="4" spans="1:11" x14ac:dyDescent="0.25">
      <c r="A4">
        <v>2</v>
      </c>
      <c r="B4">
        <v>2</v>
      </c>
      <c r="C4">
        <v>6</v>
      </c>
      <c r="D4">
        <f t="shared" ref="D4:D12" si="0">B4*C4</f>
        <v>12</v>
      </c>
      <c r="E4">
        <f t="shared" ref="E4:E12" si="1">B4^2</f>
        <v>4</v>
      </c>
      <c r="F4">
        <f t="shared" ref="F4:F12" si="2">C4^2</f>
        <v>36</v>
      </c>
      <c r="G4">
        <f t="shared" ref="G4:G12" si="3">(C4-$C$14)^2</f>
        <v>4.8399999999999972</v>
      </c>
      <c r="H4">
        <f t="shared" ref="H4:H12" si="4">(C4-$C$17-$C$16*B4)^2</f>
        <v>0.19671415915479917</v>
      </c>
      <c r="J4" t="s">
        <v>18</v>
      </c>
      <c r="K4" t="s">
        <v>20</v>
      </c>
    </row>
    <row r="5" spans="1:11" x14ac:dyDescent="0.25">
      <c r="A5">
        <v>3</v>
      </c>
      <c r="B5">
        <v>4</v>
      </c>
      <c r="C5">
        <v>7</v>
      </c>
      <c r="D5">
        <f t="shared" si="0"/>
        <v>28</v>
      </c>
      <c r="E5">
        <f t="shared" si="1"/>
        <v>16</v>
      </c>
      <c r="F5">
        <f t="shared" si="2"/>
        <v>49</v>
      </c>
      <c r="G5">
        <f t="shared" si="3"/>
        <v>1.4399999999999984</v>
      </c>
      <c r="H5">
        <f t="shared" si="4"/>
        <v>0.54550747681377043</v>
      </c>
      <c r="J5" t="s">
        <v>21</v>
      </c>
      <c r="K5" t="s">
        <v>22</v>
      </c>
    </row>
    <row r="6" spans="1:11" x14ac:dyDescent="0.25">
      <c r="A6">
        <v>4</v>
      </c>
      <c r="B6">
        <v>6</v>
      </c>
      <c r="C6">
        <v>6</v>
      </c>
      <c r="D6">
        <f t="shared" si="0"/>
        <v>36</v>
      </c>
      <c r="E6">
        <f t="shared" si="1"/>
        <v>36</v>
      </c>
      <c r="F6">
        <f t="shared" si="2"/>
        <v>36</v>
      </c>
      <c r="G6">
        <f t="shared" si="3"/>
        <v>4.8399999999999972</v>
      </c>
      <c r="H6">
        <f t="shared" si="4"/>
        <v>0.93384225696567047</v>
      </c>
      <c r="J6" t="s">
        <v>10</v>
      </c>
      <c r="K6" t="s">
        <v>23</v>
      </c>
    </row>
    <row r="7" spans="1:11" x14ac:dyDescent="0.25">
      <c r="A7">
        <v>5</v>
      </c>
      <c r="B7">
        <v>9</v>
      </c>
      <c r="C7">
        <v>9</v>
      </c>
      <c r="D7">
        <f t="shared" si="0"/>
        <v>81</v>
      </c>
      <c r="E7">
        <f t="shared" si="1"/>
        <v>81</v>
      </c>
      <c r="F7">
        <f t="shared" si="2"/>
        <v>81</v>
      </c>
      <c r="G7">
        <f t="shared" si="3"/>
        <v>0.64000000000000112</v>
      </c>
      <c r="H7">
        <f t="shared" si="4"/>
        <v>0.95303473612346712</v>
      </c>
      <c r="J7" t="s">
        <v>11</v>
      </c>
      <c r="K7" t="s">
        <v>24</v>
      </c>
    </row>
    <row r="8" spans="1:11" x14ac:dyDescent="0.25">
      <c r="A8">
        <v>6</v>
      </c>
      <c r="B8">
        <v>11</v>
      </c>
      <c r="C8">
        <v>8</v>
      </c>
      <c r="D8">
        <f t="shared" si="0"/>
        <v>88</v>
      </c>
      <c r="E8">
        <f t="shared" si="1"/>
        <v>121</v>
      </c>
      <c r="F8">
        <f t="shared" si="2"/>
        <v>64</v>
      </c>
      <c r="G8">
        <f t="shared" si="3"/>
        <v>3.9999999999999716E-2</v>
      </c>
      <c r="H8">
        <f t="shared" si="4"/>
        <v>0.53101088946365427</v>
      </c>
      <c r="J8" t="s">
        <v>12</v>
      </c>
      <c r="K8" t="s">
        <v>30</v>
      </c>
    </row>
    <row r="9" spans="1:11" x14ac:dyDescent="0.25">
      <c r="A9">
        <v>7</v>
      </c>
      <c r="B9">
        <v>12</v>
      </c>
      <c r="C9">
        <v>7</v>
      </c>
      <c r="D9">
        <f t="shared" si="0"/>
        <v>84</v>
      </c>
      <c r="E9">
        <f t="shared" si="1"/>
        <v>144</v>
      </c>
      <c r="F9">
        <f t="shared" si="2"/>
        <v>49</v>
      </c>
      <c r="G9">
        <f t="shared" si="3"/>
        <v>1.4399999999999984</v>
      </c>
      <c r="H9">
        <f t="shared" si="4"/>
        <v>4.3312889638342895</v>
      </c>
      <c r="J9" t="s">
        <v>13</v>
      </c>
      <c r="K9" t="s">
        <v>26</v>
      </c>
    </row>
    <row r="10" spans="1:11" x14ac:dyDescent="0.25">
      <c r="A10">
        <v>8</v>
      </c>
      <c r="B10">
        <v>15</v>
      </c>
      <c r="C10">
        <v>10</v>
      </c>
      <c r="D10">
        <f t="shared" si="0"/>
        <v>150</v>
      </c>
      <c r="E10">
        <f t="shared" si="1"/>
        <v>225</v>
      </c>
      <c r="F10">
        <f t="shared" si="2"/>
        <v>100</v>
      </c>
      <c r="G10">
        <f t="shared" si="3"/>
        <v>3.2400000000000024</v>
      </c>
      <c r="H10">
        <f t="shared" si="4"/>
        <v>1.9205741166236873E-2</v>
      </c>
      <c r="J10" t="s">
        <v>14</v>
      </c>
      <c r="K10" t="s">
        <v>25</v>
      </c>
    </row>
    <row r="11" spans="1:11" x14ac:dyDescent="0.25">
      <c r="A11">
        <v>9</v>
      </c>
      <c r="B11">
        <v>17</v>
      </c>
      <c r="C11">
        <v>12</v>
      </c>
      <c r="D11">
        <f t="shared" si="0"/>
        <v>204</v>
      </c>
      <c r="E11">
        <f t="shared" si="1"/>
        <v>289</v>
      </c>
      <c r="F11">
        <f t="shared" si="2"/>
        <v>144</v>
      </c>
      <c r="G11">
        <f t="shared" si="3"/>
        <v>14.440000000000005</v>
      </c>
      <c r="H11">
        <f t="shared" si="4"/>
        <v>1.3374351204365016</v>
      </c>
      <c r="J11" t="s">
        <v>15</v>
      </c>
      <c r="K11" t="s">
        <v>27</v>
      </c>
    </row>
    <row r="12" spans="1:11" x14ac:dyDescent="0.25">
      <c r="A12">
        <v>10</v>
      </c>
      <c r="B12">
        <v>19</v>
      </c>
      <c r="C12">
        <v>12</v>
      </c>
      <c r="D12">
        <f t="shared" si="0"/>
        <v>228</v>
      </c>
      <c r="E12">
        <f t="shared" si="1"/>
        <v>361</v>
      </c>
      <c r="F12">
        <f t="shared" si="2"/>
        <v>144</v>
      </c>
      <c r="G12">
        <f t="shared" si="3"/>
        <v>14.440000000000005</v>
      </c>
      <c r="H12">
        <f t="shared" si="4"/>
        <v>0.20388419984990921</v>
      </c>
    </row>
    <row r="13" spans="1:11" x14ac:dyDescent="0.25">
      <c r="A13" t="s">
        <v>7</v>
      </c>
      <c r="B13">
        <f>SUM(B3:B12)</f>
        <v>95</v>
      </c>
      <c r="C13">
        <f t="shared" ref="C13:F13" si="5">SUM(C3:C12)</f>
        <v>82</v>
      </c>
      <c r="D13">
        <f t="shared" si="5"/>
        <v>911</v>
      </c>
      <c r="E13">
        <f t="shared" si="5"/>
        <v>1277</v>
      </c>
      <c r="F13">
        <f t="shared" si="5"/>
        <v>728</v>
      </c>
      <c r="G13">
        <f>SUM(G3:G12)</f>
        <v>55.599999999999994</v>
      </c>
      <c r="H13">
        <f>SUM(H3:H12)</f>
        <v>9.0739652870493988</v>
      </c>
    </row>
    <row r="14" spans="1:11" x14ac:dyDescent="0.25">
      <c r="A14" t="s">
        <v>8</v>
      </c>
      <c r="B14">
        <f>AVERAGE(B3:B12)</f>
        <v>9.5</v>
      </c>
      <c r="C14">
        <f t="shared" ref="C14:F14" si="6">AVERAGE(C3:C12)</f>
        <v>8.1999999999999993</v>
      </c>
      <c r="D14">
        <f t="shared" si="6"/>
        <v>91.1</v>
      </c>
      <c r="E14">
        <f t="shared" si="6"/>
        <v>127.7</v>
      </c>
      <c r="F14">
        <f t="shared" si="6"/>
        <v>72.8</v>
      </c>
    </row>
    <row r="16" spans="1:11" x14ac:dyDescent="0.25">
      <c r="B16" t="s">
        <v>9</v>
      </c>
      <c r="C16" s="2">
        <f>G16/G17</f>
        <v>0.35246995994659575</v>
      </c>
      <c r="F16" t="s">
        <v>18</v>
      </c>
      <c r="G16">
        <f>(D13)-(10*B14*C14)</f>
        <v>132.00000000000011</v>
      </c>
    </row>
    <row r="17" spans="2:7" x14ac:dyDescent="0.25">
      <c r="B17" t="s">
        <v>10</v>
      </c>
      <c r="C17" s="2">
        <f>C14-(C16*B14)</f>
        <v>4.8515353805073396</v>
      </c>
      <c r="F17" t="s">
        <v>21</v>
      </c>
      <c r="G17">
        <f>E13-(10*(B14^2))</f>
        <v>374.5</v>
      </c>
    </row>
    <row r="18" spans="2:7" x14ac:dyDescent="0.25">
      <c r="B18" t="s">
        <v>11</v>
      </c>
      <c r="C18" s="2">
        <f>G13</f>
        <v>55.599999999999994</v>
      </c>
    </row>
    <row r="19" spans="2:7" x14ac:dyDescent="0.25">
      <c r="B19" t="s">
        <v>12</v>
      </c>
      <c r="C19" s="2">
        <f>H13</f>
        <v>9.0739652870493988</v>
      </c>
    </row>
    <row r="20" spans="2:7" x14ac:dyDescent="0.25">
      <c r="B20" t="s">
        <v>13</v>
      </c>
      <c r="C20" s="2">
        <f>SQRT(C18/(10-1))</f>
        <v>2.485513584307633</v>
      </c>
    </row>
    <row r="21" spans="2:7" x14ac:dyDescent="0.25">
      <c r="B21" t="s">
        <v>14</v>
      </c>
      <c r="C21" s="2">
        <f>SQRT(C19/(10-2))</f>
        <v>1.0650096999000407</v>
      </c>
    </row>
    <row r="22" spans="2:7" x14ac:dyDescent="0.25">
      <c r="B22" t="s">
        <v>15</v>
      </c>
      <c r="C22" s="2">
        <f>(C18-C19)/C18</f>
        <v>0.8367991854847231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topLeftCell="A9" workbookViewId="0">
      <selection activeCell="C32" sqref="C32"/>
    </sheetView>
  </sheetViews>
  <sheetFormatPr defaultRowHeight="15" x14ac:dyDescent="0.25"/>
  <cols>
    <col min="3" max="3" width="14.7109375" bestFit="1" customWidth="1"/>
    <col min="7" max="7" width="20.28515625" bestFit="1" customWidth="1"/>
    <col min="8" max="8" width="15.140625" bestFit="1" customWidth="1"/>
  </cols>
  <sheetData>
    <row r="2" spans="1:8" ht="18.75" x14ac:dyDescent="0.35">
      <c r="A2" t="s">
        <v>16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29</v>
      </c>
      <c r="H2" t="s">
        <v>28</v>
      </c>
    </row>
    <row r="3" spans="1:8" x14ac:dyDescent="0.25">
      <c r="A3">
        <v>1</v>
      </c>
      <c r="B3">
        <v>5</v>
      </c>
      <c r="C3">
        <v>0</v>
      </c>
      <c r="D3">
        <f>B3*C3</f>
        <v>0</v>
      </c>
      <c r="E3">
        <f>B3^2</f>
        <v>25</v>
      </c>
      <c r="F3">
        <f>C3^2</f>
        <v>0</v>
      </c>
      <c r="G3" s="1">
        <f>(C3-$C$14)^2</f>
        <v>90.25</v>
      </c>
      <c r="H3">
        <f>(C3-$C$17-($C$16*B3))^2</f>
        <v>3.6209435329434467</v>
      </c>
    </row>
    <row r="4" spans="1:8" x14ac:dyDescent="0.25">
      <c r="A4">
        <v>2</v>
      </c>
      <c r="B4">
        <v>6</v>
      </c>
      <c r="C4">
        <v>2</v>
      </c>
      <c r="D4">
        <f t="shared" ref="D4:D12" si="0">B4*C4</f>
        <v>12</v>
      </c>
      <c r="E4">
        <f t="shared" ref="E4:F12" si="1">B4^2</f>
        <v>36</v>
      </c>
      <c r="F4">
        <f t="shared" si="1"/>
        <v>4</v>
      </c>
      <c r="G4" s="1">
        <f t="shared" ref="G4:G12" si="2">(C4-$C$14)^2</f>
        <v>56.25</v>
      </c>
      <c r="H4">
        <f t="shared" ref="H4:H12" si="3">(C4-$C$17-($C$16*B4))^2</f>
        <v>5.1846307126960403</v>
      </c>
    </row>
    <row r="5" spans="1:8" x14ac:dyDescent="0.25">
      <c r="A5">
        <v>3</v>
      </c>
      <c r="B5">
        <v>7</v>
      </c>
      <c r="C5">
        <v>4</v>
      </c>
      <c r="D5">
        <f t="shared" si="0"/>
        <v>28</v>
      </c>
      <c r="E5">
        <f t="shared" si="1"/>
        <v>49</v>
      </c>
      <c r="F5">
        <f t="shared" si="1"/>
        <v>16</v>
      </c>
      <c r="G5" s="1">
        <f t="shared" si="2"/>
        <v>30.25</v>
      </c>
      <c r="H5">
        <f t="shared" si="3"/>
        <v>7.0282205889964473</v>
      </c>
    </row>
    <row r="6" spans="1:8" x14ac:dyDescent="0.25">
      <c r="A6">
        <v>4</v>
      </c>
      <c r="B6">
        <v>6</v>
      </c>
      <c r="C6">
        <v>6</v>
      </c>
      <c r="D6">
        <f t="shared" si="0"/>
        <v>36</v>
      </c>
      <c r="E6">
        <f t="shared" si="1"/>
        <v>36</v>
      </c>
      <c r="F6">
        <f t="shared" si="1"/>
        <v>36</v>
      </c>
      <c r="G6" s="1">
        <f t="shared" si="2"/>
        <v>12.25</v>
      </c>
      <c r="H6">
        <f t="shared" si="3"/>
        <v>2.9688033745665261</v>
      </c>
    </row>
    <row r="7" spans="1:8" x14ac:dyDescent="0.25">
      <c r="A7">
        <v>5</v>
      </c>
      <c r="B7">
        <v>9</v>
      </c>
      <c r="C7">
        <v>9</v>
      </c>
      <c r="D7">
        <f t="shared" si="0"/>
        <v>81</v>
      </c>
      <c r="E7">
        <f t="shared" si="1"/>
        <v>81</v>
      </c>
      <c r="F7">
        <f t="shared" si="1"/>
        <v>81</v>
      </c>
      <c r="G7" s="1">
        <f t="shared" si="2"/>
        <v>0.25</v>
      </c>
      <c r="H7">
        <f t="shared" si="3"/>
        <v>5.7565472801614765</v>
      </c>
    </row>
    <row r="8" spans="1:8" x14ac:dyDescent="0.25">
      <c r="A8">
        <v>6</v>
      </c>
      <c r="B8">
        <v>8</v>
      </c>
      <c r="C8">
        <v>11</v>
      </c>
      <c r="D8">
        <f t="shared" si="0"/>
        <v>88</v>
      </c>
      <c r="E8">
        <f t="shared" si="1"/>
        <v>64</v>
      </c>
      <c r="F8">
        <f t="shared" si="1"/>
        <v>121</v>
      </c>
      <c r="G8" s="1">
        <f t="shared" si="2"/>
        <v>2.25</v>
      </c>
      <c r="H8">
        <f t="shared" si="3"/>
        <v>3.8999146006935415</v>
      </c>
    </row>
    <row r="9" spans="1:8" x14ac:dyDescent="0.25">
      <c r="A9">
        <v>7</v>
      </c>
      <c r="B9">
        <v>7</v>
      </c>
      <c r="C9">
        <v>12</v>
      </c>
      <c r="D9">
        <f t="shared" si="0"/>
        <v>84</v>
      </c>
      <c r="E9">
        <f t="shared" si="1"/>
        <v>49</v>
      </c>
      <c r="F9">
        <f t="shared" si="1"/>
        <v>144</v>
      </c>
      <c r="G9" s="1">
        <f t="shared" si="2"/>
        <v>6.25</v>
      </c>
      <c r="H9">
        <f t="shared" si="3"/>
        <v>28.610954401946032</v>
      </c>
    </row>
    <row r="10" spans="1:8" x14ac:dyDescent="0.25">
      <c r="A10">
        <v>8</v>
      </c>
      <c r="B10">
        <v>10</v>
      </c>
      <c r="C10">
        <v>15</v>
      </c>
      <c r="D10">
        <f t="shared" si="0"/>
        <v>150</v>
      </c>
      <c r="E10">
        <f t="shared" si="1"/>
        <v>100</v>
      </c>
      <c r="F10">
        <f t="shared" si="1"/>
        <v>225</v>
      </c>
      <c r="G10" s="1">
        <f t="shared" si="2"/>
        <v>30.25</v>
      </c>
      <c r="H10">
        <f t="shared" si="3"/>
        <v>1.5045934475441227</v>
      </c>
    </row>
    <row r="11" spans="1:8" x14ac:dyDescent="0.25">
      <c r="A11">
        <v>9</v>
      </c>
      <c r="B11">
        <v>12</v>
      </c>
      <c r="C11">
        <v>17</v>
      </c>
      <c r="D11">
        <f t="shared" si="0"/>
        <v>204</v>
      </c>
      <c r="E11">
        <f t="shared" si="1"/>
        <v>144</v>
      </c>
      <c r="F11">
        <f t="shared" si="1"/>
        <v>289</v>
      </c>
      <c r="G11" s="1">
        <f t="shared" si="2"/>
        <v>56.25</v>
      </c>
      <c r="H11">
        <f t="shared" si="3"/>
        <v>2.3152140158376757</v>
      </c>
    </row>
    <row r="12" spans="1:8" x14ac:dyDescent="0.25">
      <c r="A12">
        <v>10</v>
      </c>
      <c r="B12">
        <v>12</v>
      </c>
      <c r="C12">
        <v>19</v>
      </c>
      <c r="D12">
        <f t="shared" si="0"/>
        <v>228</v>
      </c>
      <c r="E12">
        <f t="shared" si="1"/>
        <v>144</v>
      </c>
      <c r="F12">
        <f t="shared" si="1"/>
        <v>361</v>
      </c>
      <c r="G12" s="1">
        <f t="shared" si="2"/>
        <v>90.25</v>
      </c>
      <c r="H12">
        <f t="shared" si="3"/>
        <v>0.22888308058589538</v>
      </c>
    </row>
    <row r="13" spans="1:8" x14ac:dyDescent="0.25">
      <c r="A13" t="s">
        <v>7</v>
      </c>
      <c r="B13">
        <f>SUM(B3:B12)</f>
        <v>82</v>
      </c>
      <c r="C13">
        <f t="shared" ref="C13:F13" si="4">SUM(C3:C12)</f>
        <v>95</v>
      </c>
      <c r="D13">
        <f t="shared" si="4"/>
        <v>911</v>
      </c>
      <c r="E13">
        <f t="shared" si="4"/>
        <v>728</v>
      </c>
      <c r="F13">
        <f t="shared" si="4"/>
        <v>1277</v>
      </c>
      <c r="G13" s="1">
        <f>SUM(G3:G12)</f>
        <v>374.5</v>
      </c>
      <c r="H13">
        <f>SUM(H3:H12)</f>
        <v>61.118705035971203</v>
      </c>
    </row>
    <row r="14" spans="1:8" x14ac:dyDescent="0.25">
      <c r="A14" t="s">
        <v>8</v>
      </c>
      <c r="B14">
        <f>AVERAGE(B3:B12)</f>
        <v>8.1999999999999993</v>
      </c>
      <c r="C14">
        <f t="shared" ref="C14:F14" si="5">AVERAGE(C3:C12)</f>
        <v>9.5</v>
      </c>
      <c r="D14">
        <f t="shared" si="5"/>
        <v>91.1</v>
      </c>
      <c r="E14">
        <f t="shared" si="5"/>
        <v>72.8</v>
      </c>
      <c r="F14">
        <f t="shared" si="5"/>
        <v>127.7</v>
      </c>
    </row>
    <row r="16" spans="1:8" x14ac:dyDescent="0.25">
      <c r="B16" t="s">
        <v>9</v>
      </c>
      <c r="C16" s="2">
        <f>G16/G17</f>
        <v>2.3741007194244594</v>
      </c>
      <c r="F16" t="s">
        <v>18</v>
      </c>
      <c r="G16">
        <f>(D13)-(10*B14*C14)</f>
        <v>132</v>
      </c>
    </row>
    <row r="17" spans="2:7" x14ac:dyDescent="0.25">
      <c r="B17" t="s">
        <v>10</v>
      </c>
      <c r="C17" s="2">
        <f>C14-C16*B14</f>
        <v>-9.9676258992805664</v>
      </c>
      <c r="F17" t="s">
        <v>21</v>
      </c>
      <c r="G17">
        <f>E13-(10*(B14^2))</f>
        <v>55.600000000000023</v>
      </c>
    </row>
    <row r="18" spans="2:7" x14ac:dyDescent="0.25">
      <c r="B18" t="s">
        <v>11</v>
      </c>
      <c r="C18" s="2">
        <f>G13</f>
        <v>374.5</v>
      </c>
    </row>
    <row r="19" spans="2:7" x14ac:dyDescent="0.25">
      <c r="B19" t="s">
        <v>12</v>
      </c>
      <c r="C19" s="2">
        <f>H13</f>
        <v>61.118705035971203</v>
      </c>
    </row>
    <row r="20" spans="2:7" x14ac:dyDescent="0.25">
      <c r="B20" t="s">
        <v>13</v>
      </c>
      <c r="C20" s="2">
        <f>SQRT(C18/(10-1))</f>
        <v>6.4506674934545432</v>
      </c>
    </row>
    <row r="21" spans="2:7" x14ac:dyDescent="0.25">
      <c r="B21" t="s">
        <v>14</v>
      </c>
      <c r="C21" s="2">
        <f>SQRT(C19/(10-2))</f>
        <v>2.7640257107155137</v>
      </c>
    </row>
    <row r="22" spans="2:7" x14ac:dyDescent="0.25">
      <c r="B22" t="s">
        <v>15</v>
      </c>
      <c r="C22" s="2">
        <f>(C18-C19)/C18</f>
        <v>0.83679918548472321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ke-1 0 jadi X</vt:lpstr>
      <vt:lpstr>data ke-1 0 jadi 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2019-04-09T03:46:38Z</dcterms:created>
  <dcterms:modified xsi:type="dcterms:W3CDTF">2019-04-15T16:48:41Z</dcterms:modified>
</cp:coreProperties>
</file>