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ng\OneDrive\Documents\Growasia\"/>
    </mc:Choice>
  </mc:AlternateContent>
  <xr:revisionPtr revIDLastSave="201" documentId="8_{65C9FB4A-64DF-4754-A735-B8C8B1493A02}" xr6:coauthVersionLast="31" xr6:coauthVersionMax="31" xr10:uidLastSave="{8D6D4A2A-32C0-4649-B637-DB5A562F11DE}"/>
  <bookViews>
    <workbookView xWindow="0" yWindow="0" windowWidth="19200" windowHeight="6960" xr2:uid="{00000000-000D-0000-FFFF-FFFF00000000}"/>
  </bookViews>
  <sheets>
    <sheet name="farmers" sheetId="1" r:id="rId1"/>
  </sheets>
  <definedNames>
    <definedName name="_xlnm._FilterDatabase" localSheetId="0" hidden="1">farmers!$A$1:$AF$91</definedName>
  </definedNames>
  <calcPr calcId="179017" concurrentCalc="0"/>
</workbook>
</file>

<file path=xl/calcChain.xml><?xml version="1.0" encoding="utf-8"?>
<calcChain xmlns="http://schemas.openxmlformats.org/spreadsheetml/2006/main">
  <c r="Y3" i="1" l="1"/>
  <c r="Z3" i="1"/>
  <c r="AA3" i="1"/>
  <c r="AB3" i="1"/>
  <c r="AC3" i="1"/>
  <c r="AC2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D3" i="1"/>
  <c r="AE3" i="1"/>
  <c r="AF3" i="1"/>
  <c r="Y4" i="1"/>
  <c r="Z4" i="1"/>
  <c r="AA4" i="1"/>
  <c r="AB4" i="1"/>
  <c r="AD4" i="1"/>
  <c r="AE4" i="1"/>
  <c r="AF4" i="1"/>
  <c r="Y5" i="1"/>
  <c r="Z5" i="1"/>
  <c r="AA5" i="1"/>
  <c r="AB5" i="1"/>
  <c r="AD5" i="1"/>
  <c r="AE5" i="1"/>
  <c r="AF5" i="1"/>
  <c r="Y6" i="1"/>
  <c r="Z6" i="1"/>
  <c r="AA6" i="1"/>
  <c r="AB6" i="1"/>
  <c r="AD6" i="1"/>
  <c r="AE6" i="1"/>
  <c r="AF6" i="1"/>
  <c r="Y7" i="1"/>
  <c r="Z7" i="1"/>
  <c r="AA7" i="1"/>
  <c r="AB7" i="1"/>
  <c r="AD7" i="1"/>
  <c r="AE7" i="1"/>
  <c r="AF7" i="1"/>
  <c r="Y8" i="1"/>
  <c r="Z8" i="1"/>
  <c r="AA8" i="1"/>
  <c r="AB8" i="1"/>
  <c r="AD8" i="1"/>
  <c r="AE8" i="1"/>
  <c r="AF8" i="1"/>
  <c r="Y9" i="1"/>
  <c r="Z9" i="1"/>
  <c r="AA9" i="1"/>
  <c r="AB9" i="1"/>
  <c r="AD9" i="1"/>
  <c r="AE9" i="1"/>
  <c r="AF9" i="1"/>
  <c r="Y10" i="1"/>
  <c r="Z10" i="1"/>
  <c r="AA10" i="1"/>
  <c r="AB10" i="1"/>
  <c r="AD10" i="1"/>
  <c r="AE10" i="1"/>
  <c r="AF10" i="1"/>
  <c r="Y11" i="1"/>
  <c r="Z11" i="1"/>
  <c r="AA11" i="1"/>
  <c r="AB11" i="1"/>
  <c r="AD11" i="1"/>
  <c r="AE11" i="1"/>
  <c r="AF11" i="1"/>
  <c r="Y12" i="1"/>
  <c r="Z12" i="1"/>
  <c r="AA12" i="1"/>
  <c r="AB12" i="1"/>
  <c r="AD12" i="1"/>
  <c r="AE12" i="1"/>
  <c r="AF12" i="1"/>
  <c r="Y13" i="1"/>
  <c r="Z13" i="1"/>
  <c r="AA13" i="1"/>
  <c r="AB13" i="1"/>
  <c r="AD13" i="1"/>
  <c r="AE13" i="1"/>
  <c r="AF13" i="1"/>
  <c r="Y14" i="1"/>
  <c r="Z14" i="1"/>
  <c r="AA14" i="1"/>
  <c r="AB14" i="1"/>
  <c r="AD14" i="1"/>
  <c r="AE14" i="1"/>
  <c r="AF14" i="1"/>
  <c r="Y15" i="1"/>
  <c r="Z15" i="1"/>
  <c r="AA15" i="1"/>
  <c r="AB15" i="1"/>
  <c r="AD15" i="1"/>
  <c r="AE15" i="1"/>
  <c r="AF15" i="1"/>
  <c r="Y16" i="1"/>
  <c r="Z16" i="1"/>
  <c r="AA16" i="1"/>
  <c r="AB16" i="1"/>
  <c r="AD16" i="1"/>
  <c r="AE16" i="1"/>
  <c r="AF16" i="1"/>
  <c r="Y17" i="1"/>
  <c r="Z17" i="1"/>
  <c r="AA17" i="1"/>
  <c r="AB17" i="1"/>
  <c r="AD17" i="1"/>
  <c r="AE17" i="1"/>
  <c r="AF17" i="1"/>
  <c r="Y18" i="1"/>
  <c r="Z18" i="1"/>
  <c r="AA18" i="1"/>
  <c r="AB18" i="1"/>
  <c r="AD18" i="1"/>
  <c r="AE18" i="1"/>
  <c r="AF18" i="1"/>
  <c r="Y19" i="1"/>
  <c r="Z19" i="1"/>
  <c r="AA19" i="1"/>
  <c r="AB19" i="1"/>
  <c r="AD19" i="1"/>
  <c r="AE19" i="1"/>
  <c r="AF19" i="1"/>
  <c r="Y20" i="1"/>
  <c r="Z20" i="1"/>
  <c r="AA20" i="1"/>
  <c r="AB20" i="1"/>
  <c r="AD20" i="1"/>
  <c r="AE20" i="1"/>
  <c r="AF20" i="1"/>
  <c r="Y21" i="1"/>
  <c r="Z21" i="1"/>
  <c r="AA21" i="1"/>
  <c r="AB21" i="1"/>
  <c r="AD21" i="1"/>
  <c r="AE21" i="1"/>
  <c r="AF21" i="1"/>
  <c r="Y22" i="1"/>
  <c r="Z22" i="1"/>
  <c r="AA22" i="1"/>
  <c r="AB22" i="1"/>
  <c r="AD22" i="1"/>
  <c r="AE22" i="1"/>
  <c r="AF22" i="1"/>
  <c r="Y23" i="1"/>
  <c r="Z23" i="1"/>
  <c r="AA23" i="1"/>
  <c r="AB23" i="1"/>
  <c r="AD23" i="1"/>
  <c r="AE23" i="1"/>
  <c r="AF23" i="1"/>
  <c r="Y24" i="1"/>
  <c r="Z24" i="1"/>
  <c r="AA24" i="1"/>
  <c r="AB24" i="1"/>
  <c r="AD24" i="1"/>
  <c r="AE24" i="1"/>
  <c r="AF24" i="1"/>
  <c r="Y25" i="1"/>
  <c r="Z25" i="1"/>
  <c r="AA25" i="1"/>
  <c r="AB25" i="1"/>
  <c r="AD25" i="1"/>
  <c r="AE25" i="1"/>
  <c r="AF25" i="1"/>
  <c r="Y26" i="1"/>
  <c r="Z26" i="1"/>
  <c r="AA26" i="1"/>
  <c r="AB26" i="1"/>
  <c r="AD26" i="1"/>
  <c r="AE26" i="1"/>
  <c r="AF26" i="1"/>
  <c r="Y27" i="1"/>
  <c r="Z27" i="1"/>
  <c r="AA27" i="1"/>
  <c r="AB27" i="1"/>
  <c r="AD27" i="1"/>
  <c r="AE27" i="1"/>
  <c r="AF27" i="1"/>
  <c r="Y28" i="1"/>
  <c r="Z28" i="1"/>
  <c r="AA28" i="1"/>
  <c r="AB28" i="1"/>
  <c r="AD28" i="1"/>
  <c r="AE28" i="1"/>
  <c r="AF28" i="1"/>
  <c r="Y29" i="1"/>
  <c r="Z29" i="1"/>
  <c r="AA29" i="1"/>
  <c r="AB29" i="1"/>
  <c r="AD29" i="1"/>
  <c r="AE29" i="1"/>
  <c r="AF29" i="1"/>
  <c r="Y30" i="1"/>
  <c r="Z30" i="1"/>
  <c r="AA30" i="1"/>
  <c r="AB30" i="1"/>
  <c r="AD30" i="1"/>
  <c r="AE30" i="1"/>
  <c r="AF30" i="1"/>
  <c r="Y31" i="1"/>
  <c r="Z31" i="1"/>
  <c r="AA31" i="1"/>
  <c r="AB31" i="1"/>
  <c r="AD31" i="1"/>
  <c r="AE31" i="1"/>
  <c r="AF31" i="1"/>
  <c r="Y32" i="1"/>
  <c r="Z32" i="1"/>
  <c r="AA32" i="1"/>
  <c r="AB32" i="1"/>
  <c r="AD32" i="1"/>
  <c r="AE32" i="1"/>
  <c r="AF32" i="1"/>
  <c r="Y33" i="1"/>
  <c r="Z33" i="1"/>
  <c r="AA33" i="1"/>
  <c r="AB33" i="1"/>
  <c r="AD33" i="1"/>
  <c r="AE33" i="1"/>
  <c r="AF33" i="1"/>
  <c r="Y34" i="1"/>
  <c r="Z34" i="1"/>
  <c r="AA34" i="1"/>
  <c r="AB34" i="1"/>
  <c r="AD34" i="1"/>
  <c r="AE34" i="1"/>
  <c r="AF34" i="1"/>
  <c r="Y35" i="1"/>
  <c r="Z35" i="1"/>
  <c r="AA35" i="1"/>
  <c r="AB35" i="1"/>
  <c r="AD35" i="1"/>
  <c r="AE35" i="1"/>
  <c r="AF35" i="1"/>
  <c r="Y36" i="1"/>
  <c r="Z36" i="1"/>
  <c r="AA36" i="1"/>
  <c r="AB36" i="1"/>
  <c r="AD36" i="1"/>
  <c r="AE36" i="1"/>
  <c r="AF36" i="1"/>
  <c r="Y37" i="1"/>
  <c r="Z37" i="1"/>
  <c r="AA37" i="1"/>
  <c r="AB37" i="1"/>
  <c r="AD37" i="1"/>
  <c r="AE37" i="1"/>
  <c r="AF37" i="1"/>
  <c r="Y38" i="1"/>
  <c r="Z38" i="1"/>
  <c r="AA38" i="1"/>
  <c r="AB38" i="1"/>
  <c r="AD38" i="1"/>
  <c r="AE38" i="1"/>
  <c r="AF38" i="1"/>
  <c r="Y39" i="1"/>
  <c r="Z39" i="1"/>
  <c r="AA39" i="1"/>
  <c r="AB39" i="1"/>
  <c r="AD39" i="1"/>
  <c r="AE39" i="1"/>
  <c r="AF39" i="1"/>
  <c r="Y40" i="1"/>
  <c r="Z40" i="1"/>
  <c r="AA40" i="1"/>
  <c r="AB40" i="1"/>
  <c r="AD40" i="1"/>
  <c r="AE40" i="1"/>
  <c r="AF40" i="1"/>
  <c r="Y41" i="1"/>
  <c r="Z41" i="1"/>
  <c r="AA41" i="1"/>
  <c r="AB41" i="1"/>
  <c r="AD41" i="1"/>
  <c r="AE41" i="1"/>
  <c r="AF41" i="1"/>
  <c r="Y42" i="1"/>
  <c r="Z42" i="1"/>
  <c r="AA42" i="1"/>
  <c r="AB42" i="1"/>
  <c r="AD42" i="1"/>
  <c r="AE42" i="1"/>
  <c r="AF42" i="1"/>
  <c r="Y43" i="1"/>
  <c r="Z43" i="1"/>
  <c r="AA43" i="1"/>
  <c r="AB43" i="1"/>
  <c r="AD43" i="1"/>
  <c r="AE43" i="1"/>
  <c r="AF43" i="1"/>
  <c r="Y44" i="1"/>
  <c r="Z44" i="1"/>
  <c r="AA44" i="1"/>
  <c r="AB44" i="1"/>
  <c r="AD44" i="1"/>
  <c r="AE44" i="1"/>
  <c r="AF44" i="1"/>
  <c r="Y45" i="1"/>
  <c r="Z45" i="1"/>
  <c r="AA45" i="1"/>
  <c r="AB45" i="1"/>
  <c r="AD45" i="1"/>
  <c r="AE45" i="1"/>
  <c r="AF45" i="1"/>
  <c r="Y46" i="1"/>
  <c r="Z46" i="1"/>
  <c r="AA46" i="1"/>
  <c r="AB46" i="1"/>
  <c r="AD46" i="1"/>
  <c r="AE46" i="1"/>
  <c r="AF46" i="1"/>
  <c r="Y47" i="1"/>
  <c r="Z47" i="1"/>
  <c r="AA47" i="1"/>
  <c r="AB47" i="1"/>
  <c r="AD47" i="1"/>
  <c r="AE47" i="1"/>
  <c r="AF47" i="1"/>
  <c r="Y48" i="1"/>
  <c r="Z48" i="1"/>
  <c r="AA48" i="1"/>
  <c r="AB48" i="1"/>
  <c r="AD48" i="1"/>
  <c r="AE48" i="1"/>
  <c r="AF48" i="1"/>
  <c r="Y49" i="1"/>
  <c r="Z49" i="1"/>
  <c r="AA49" i="1"/>
  <c r="AB49" i="1"/>
  <c r="AD49" i="1"/>
  <c r="AE49" i="1"/>
  <c r="AF49" i="1"/>
  <c r="Y50" i="1"/>
  <c r="Z50" i="1"/>
  <c r="AA50" i="1"/>
  <c r="AB50" i="1"/>
  <c r="AD50" i="1"/>
  <c r="AE50" i="1"/>
  <c r="AF50" i="1"/>
  <c r="Y51" i="1"/>
  <c r="Z51" i="1"/>
  <c r="AA51" i="1"/>
  <c r="AB51" i="1"/>
  <c r="AD51" i="1"/>
  <c r="AE51" i="1"/>
  <c r="AF51" i="1"/>
  <c r="Y52" i="1"/>
  <c r="Z52" i="1"/>
  <c r="AA52" i="1"/>
  <c r="AB52" i="1"/>
  <c r="AD52" i="1"/>
  <c r="AE52" i="1"/>
  <c r="AF52" i="1"/>
  <c r="Y53" i="1"/>
  <c r="Z53" i="1"/>
  <c r="AA53" i="1"/>
  <c r="AB53" i="1"/>
  <c r="AD53" i="1"/>
  <c r="AE53" i="1"/>
  <c r="AF53" i="1"/>
  <c r="Y54" i="1"/>
  <c r="Z54" i="1"/>
  <c r="AA54" i="1"/>
  <c r="AB54" i="1"/>
  <c r="AD54" i="1"/>
  <c r="AE54" i="1"/>
  <c r="AF54" i="1"/>
  <c r="Y55" i="1"/>
  <c r="Z55" i="1"/>
  <c r="AA55" i="1"/>
  <c r="AB55" i="1"/>
  <c r="AD55" i="1"/>
  <c r="AE55" i="1"/>
  <c r="AF55" i="1"/>
  <c r="Y56" i="1"/>
  <c r="Z56" i="1"/>
  <c r="AA56" i="1"/>
  <c r="AB56" i="1"/>
  <c r="AD56" i="1"/>
  <c r="AE56" i="1"/>
  <c r="AF56" i="1"/>
  <c r="Y57" i="1"/>
  <c r="Z57" i="1"/>
  <c r="AA57" i="1"/>
  <c r="AB57" i="1"/>
  <c r="AD57" i="1"/>
  <c r="AE57" i="1"/>
  <c r="AF57" i="1"/>
  <c r="Y58" i="1"/>
  <c r="Z58" i="1"/>
  <c r="AA58" i="1"/>
  <c r="AB58" i="1"/>
  <c r="AD58" i="1"/>
  <c r="AE58" i="1"/>
  <c r="AF58" i="1"/>
  <c r="Y59" i="1"/>
  <c r="Z59" i="1"/>
  <c r="AA59" i="1"/>
  <c r="AB59" i="1"/>
  <c r="AD59" i="1"/>
  <c r="AE59" i="1"/>
  <c r="AF59" i="1"/>
  <c r="Y60" i="1"/>
  <c r="Z60" i="1"/>
  <c r="AA60" i="1"/>
  <c r="AB60" i="1"/>
  <c r="AD60" i="1"/>
  <c r="AE60" i="1"/>
  <c r="AF60" i="1"/>
  <c r="Y61" i="1"/>
  <c r="Z61" i="1"/>
  <c r="AA61" i="1"/>
  <c r="AB61" i="1"/>
  <c r="AD61" i="1"/>
  <c r="AE61" i="1"/>
  <c r="AF61" i="1"/>
  <c r="Y62" i="1"/>
  <c r="Z62" i="1"/>
  <c r="AA62" i="1"/>
  <c r="AB62" i="1"/>
  <c r="AD62" i="1"/>
  <c r="AE62" i="1"/>
  <c r="AF62" i="1"/>
  <c r="Y63" i="1"/>
  <c r="Z63" i="1"/>
  <c r="AA63" i="1"/>
  <c r="AB63" i="1"/>
  <c r="AD63" i="1"/>
  <c r="AE63" i="1"/>
  <c r="AF63" i="1"/>
  <c r="Y64" i="1"/>
  <c r="Z64" i="1"/>
  <c r="AA64" i="1"/>
  <c r="AB64" i="1"/>
  <c r="AD64" i="1"/>
  <c r="AE64" i="1"/>
  <c r="AF64" i="1"/>
  <c r="Y65" i="1"/>
  <c r="Z65" i="1"/>
  <c r="AA65" i="1"/>
  <c r="AB65" i="1"/>
  <c r="AD65" i="1"/>
  <c r="AE65" i="1"/>
  <c r="AF65" i="1"/>
  <c r="Y66" i="1"/>
  <c r="Z66" i="1"/>
  <c r="AA66" i="1"/>
  <c r="AB66" i="1"/>
  <c r="AD66" i="1"/>
  <c r="AE66" i="1"/>
  <c r="AF66" i="1"/>
  <c r="Y67" i="1"/>
  <c r="Z67" i="1"/>
  <c r="AA67" i="1"/>
  <c r="AB67" i="1"/>
  <c r="AD67" i="1"/>
  <c r="AE67" i="1"/>
  <c r="AF67" i="1"/>
  <c r="Y68" i="1"/>
  <c r="Z68" i="1"/>
  <c r="AA68" i="1"/>
  <c r="AB68" i="1"/>
  <c r="AD68" i="1"/>
  <c r="AE68" i="1"/>
  <c r="AF68" i="1"/>
  <c r="Y69" i="1"/>
  <c r="Z69" i="1"/>
  <c r="AA69" i="1"/>
  <c r="AB69" i="1"/>
  <c r="AD69" i="1"/>
  <c r="AE69" i="1"/>
  <c r="AF69" i="1"/>
  <c r="Y70" i="1"/>
  <c r="Z70" i="1"/>
  <c r="AA70" i="1"/>
  <c r="AB70" i="1"/>
  <c r="AD70" i="1"/>
  <c r="AE70" i="1"/>
  <c r="AF70" i="1"/>
  <c r="Y71" i="1"/>
  <c r="Z71" i="1"/>
  <c r="AA71" i="1"/>
  <c r="AB71" i="1"/>
  <c r="AD71" i="1"/>
  <c r="AE71" i="1"/>
  <c r="AF71" i="1"/>
  <c r="Y72" i="1"/>
  <c r="Z72" i="1"/>
  <c r="AA72" i="1"/>
  <c r="AB72" i="1"/>
  <c r="AD72" i="1"/>
  <c r="AE72" i="1"/>
  <c r="AF72" i="1"/>
  <c r="Y73" i="1"/>
  <c r="Z73" i="1"/>
  <c r="AA73" i="1"/>
  <c r="AB73" i="1"/>
  <c r="AD73" i="1"/>
  <c r="AE73" i="1"/>
  <c r="AF73" i="1"/>
  <c r="Y74" i="1"/>
  <c r="Z74" i="1"/>
  <c r="AA74" i="1"/>
  <c r="AB74" i="1"/>
  <c r="AD74" i="1"/>
  <c r="AE74" i="1"/>
  <c r="AF74" i="1"/>
  <c r="Y75" i="1"/>
  <c r="Z75" i="1"/>
  <c r="AA75" i="1"/>
  <c r="AB75" i="1"/>
  <c r="AD75" i="1"/>
  <c r="AE75" i="1"/>
  <c r="AF75" i="1"/>
  <c r="Y76" i="1"/>
  <c r="Z76" i="1"/>
  <c r="AA76" i="1"/>
  <c r="AB76" i="1"/>
  <c r="AD76" i="1"/>
  <c r="AE76" i="1"/>
  <c r="AF76" i="1"/>
  <c r="Y77" i="1"/>
  <c r="Z77" i="1"/>
  <c r="AA77" i="1"/>
  <c r="AB77" i="1"/>
  <c r="AD77" i="1"/>
  <c r="AE77" i="1"/>
  <c r="AF77" i="1"/>
  <c r="Y78" i="1"/>
  <c r="Z78" i="1"/>
  <c r="AA78" i="1"/>
  <c r="AB78" i="1"/>
  <c r="AD78" i="1"/>
  <c r="AE78" i="1"/>
  <c r="AF78" i="1"/>
  <c r="Y79" i="1"/>
  <c r="Z79" i="1"/>
  <c r="AA79" i="1"/>
  <c r="AB79" i="1"/>
  <c r="AD79" i="1"/>
  <c r="AE79" i="1"/>
  <c r="AF79" i="1"/>
  <c r="Y80" i="1"/>
  <c r="Z80" i="1"/>
  <c r="AA80" i="1"/>
  <c r="AB80" i="1"/>
  <c r="AD80" i="1"/>
  <c r="AE80" i="1"/>
  <c r="AF80" i="1"/>
  <c r="Y81" i="1"/>
  <c r="Z81" i="1"/>
  <c r="AA81" i="1"/>
  <c r="AB81" i="1"/>
  <c r="AD81" i="1"/>
  <c r="AE81" i="1"/>
  <c r="AF81" i="1"/>
  <c r="Y82" i="1"/>
  <c r="Z82" i="1"/>
  <c r="AA82" i="1"/>
  <c r="AB82" i="1"/>
  <c r="AD82" i="1"/>
  <c r="AE82" i="1"/>
  <c r="AF82" i="1"/>
  <c r="Y83" i="1"/>
  <c r="Z83" i="1"/>
  <c r="AA83" i="1"/>
  <c r="AB83" i="1"/>
  <c r="AD83" i="1"/>
  <c r="AE83" i="1"/>
  <c r="AF83" i="1"/>
  <c r="Y84" i="1"/>
  <c r="Z84" i="1"/>
  <c r="AA84" i="1"/>
  <c r="AB84" i="1"/>
  <c r="AD84" i="1"/>
  <c r="AE84" i="1"/>
  <c r="AF84" i="1"/>
  <c r="Y85" i="1"/>
  <c r="Z85" i="1"/>
  <c r="AA85" i="1"/>
  <c r="AB85" i="1"/>
  <c r="AD85" i="1"/>
  <c r="AE85" i="1"/>
  <c r="AF85" i="1"/>
  <c r="Y86" i="1"/>
  <c r="Z86" i="1"/>
  <c r="AA86" i="1"/>
  <c r="AB86" i="1"/>
  <c r="AD86" i="1"/>
  <c r="AE86" i="1"/>
  <c r="AF86" i="1"/>
  <c r="Y87" i="1"/>
  <c r="Z87" i="1"/>
  <c r="AA87" i="1"/>
  <c r="AB87" i="1"/>
  <c r="AD87" i="1"/>
  <c r="AE87" i="1"/>
  <c r="AF87" i="1"/>
  <c r="Y88" i="1"/>
  <c r="Z88" i="1"/>
  <c r="AA88" i="1"/>
  <c r="AB88" i="1"/>
  <c r="AD88" i="1"/>
  <c r="AE88" i="1"/>
  <c r="AF88" i="1"/>
  <c r="Y89" i="1"/>
  <c r="Z89" i="1"/>
  <c r="AA89" i="1"/>
  <c r="AB89" i="1"/>
  <c r="AD89" i="1"/>
  <c r="AE89" i="1"/>
  <c r="AF89" i="1"/>
  <c r="Y90" i="1"/>
  <c r="Z90" i="1"/>
  <c r="AA90" i="1"/>
  <c r="AB90" i="1"/>
  <c r="AD90" i="1"/>
  <c r="AE90" i="1"/>
  <c r="AF90" i="1"/>
  <c r="Y91" i="1"/>
  <c r="Z91" i="1"/>
  <c r="AA91" i="1"/>
  <c r="AB91" i="1"/>
  <c r="AD91" i="1"/>
  <c r="AE91" i="1"/>
  <c r="AF91" i="1"/>
  <c r="Y2" i="1"/>
  <c r="Z2" i="1"/>
  <c r="AA2" i="1"/>
  <c r="AB2" i="1"/>
  <c r="AD2" i="1"/>
  <c r="AE2" i="1"/>
  <c r="AF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2" i="1"/>
</calcChain>
</file>

<file path=xl/sharedStrings.xml><?xml version="1.0" encoding="utf-8"?>
<sst xmlns="http://schemas.openxmlformats.org/spreadsheetml/2006/main" count="482" uniqueCount="391">
  <si>
    <t>Unique ID</t>
  </si>
  <si>
    <t>F Name</t>
  </si>
  <si>
    <t>S Name</t>
  </si>
  <si>
    <t>Phone</t>
  </si>
  <si>
    <t>GPS Long</t>
  </si>
  <si>
    <t>GPS Lat</t>
  </si>
  <si>
    <t>Land Size (ha)</t>
  </si>
  <si>
    <t>No. Plants</t>
  </si>
  <si>
    <t>Primary Pest or Disease</t>
  </si>
  <si>
    <t>Plant Age</t>
  </si>
  <si>
    <t>Planting Date</t>
  </si>
  <si>
    <t>Attended Training</t>
  </si>
  <si>
    <t>Farmer Age</t>
  </si>
  <si>
    <t>Land Ownership</t>
  </si>
  <si>
    <t>Transport Type</t>
  </si>
  <si>
    <t>Distance to Mill (km)</t>
  </si>
  <si>
    <t>Core Yield (per plant)</t>
  </si>
  <si>
    <t>Core Yield (Age Adjusted)</t>
  </si>
  <si>
    <t>Total Production (kg)</t>
  </si>
  <si>
    <t>F1</t>
  </si>
  <si>
    <t>Amir</t>
  </si>
  <si>
    <t>Hussan</t>
  </si>
  <si>
    <t>(+62) 28 4828 6242</t>
  </si>
  <si>
    <t>Nettle catterpillar</t>
  </si>
  <si>
    <t>F2</t>
  </si>
  <si>
    <t>Rachel</t>
  </si>
  <si>
    <t>Ong</t>
  </si>
  <si>
    <t>(+62) 437 9466 5735</t>
  </si>
  <si>
    <t>Basal stem rot</t>
  </si>
  <si>
    <t>F3</t>
  </si>
  <si>
    <t xml:space="preserve">Hadassah </t>
  </si>
  <si>
    <t>Gaja</t>
  </si>
  <si>
    <t>(+62) 899 635 334</t>
  </si>
  <si>
    <t>Ganoderma boninense</t>
  </si>
  <si>
    <t>F4</t>
  </si>
  <si>
    <t xml:space="preserve">Hengki </t>
  </si>
  <si>
    <t>Krisna Kurniawan</t>
  </si>
  <si>
    <t>(+62) 682 1922 2321</t>
  </si>
  <si>
    <t>F5</t>
  </si>
  <si>
    <t xml:space="preserve">Raja </t>
  </si>
  <si>
    <t>Wahyu Susanto</t>
  </si>
  <si>
    <t>(+62) 302 5805 0494</t>
  </si>
  <si>
    <t>F6</t>
  </si>
  <si>
    <t xml:space="preserve">Halimkusuma </t>
  </si>
  <si>
    <t>Xianliang</t>
  </si>
  <si>
    <t>0616 6880 2601</t>
  </si>
  <si>
    <t>Rhino Bettle</t>
  </si>
  <si>
    <t>F7</t>
  </si>
  <si>
    <t xml:space="preserve">Limandau </t>
  </si>
  <si>
    <t>Liko</t>
  </si>
  <si>
    <t>(+62) 534 6356 861</t>
  </si>
  <si>
    <t>F8</t>
  </si>
  <si>
    <t xml:space="preserve">Ief </t>
  </si>
  <si>
    <t>Octovian</t>
  </si>
  <si>
    <t>0982 6423 8975</t>
  </si>
  <si>
    <t>F9</t>
  </si>
  <si>
    <t xml:space="preserve">Paul </t>
  </si>
  <si>
    <t>Tambak</t>
  </si>
  <si>
    <t>0894 429 866</t>
  </si>
  <si>
    <t>F10</t>
  </si>
  <si>
    <t xml:space="preserve">Jonah </t>
  </si>
  <si>
    <t>Siringoringo</t>
  </si>
  <si>
    <t>(+62) 311 9076 319</t>
  </si>
  <si>
    <t>F11</t>
  </si>
  <si>
    <t xml:space="preserve">Isaac </t>
  </si>
  <si>
    <t>Batubara</t>
  </si>
  <si>
    <t>(+62) 404 0164 773</t>
  </si>
  <si>
    <t>F12</t>
  </si>
  <si>
    <t xml:space="preserve">Susanti </t>
  </si>
  <si>
    <t>Mega Oesman</t>
  </si>
  <si>
    <t>0416 2410 316</t>
  </si>
  <si>
    <t>F13</t>
  </si>
  <si>
    <t xml:space="preserve">Cinta </t>
  </si>
  <si>
    <t>Fanny Sumadi</t>
  </si>
  <si>
    <t>0865 1363 0700</t>
  </si>
  <si>
    <t>F14</t>
  </si>
  <si>
    <t xml:space="preserve">Handidjaja </t>
  </si>
  <si>
    <t>Meilin</t>
  </si>
  <si>
    <t>0400 9857 3812</t>
  </si>
  <si>
    <t>F15</t>
  </si>
  <si>
    <t xml:space="preserve">Nursalim </t>
  </si>
  <si>
    <t>Qiuyue</t>
  </si>
  <si>
    <t>(+62) 28 3440 7337</t>
  </si>
  <si>
    <t>F16</t>
  </si>
  <si>
    <t xml:space="preserve">Fat'hiyaa </t>
  </si>
  <si>
    <t>022 7412 928</t>
  </si>
  <si>
    <t>F17</t>
  </si>
  <si>
    <t xml:space="preserve">Angela </t>
  </si>
  <si>
    <t>Lumbanbatu</t>
  </si>
  <si>
    <t>(+62) 20 0065 310</t>
  </si>
  <si>
    <t>F18</t>
  </si>
  <si>
    <t xml:space="preserve">Hagar </t>
  </si>
  <si>
    <t>Hutauruk</t>
  </si>
  <si>
    <t>0201 8210 617</t>
  </si>
  <si>
    <t>F19</t>
  </si>
  <si>
    <t xml:space="preserve">Dorcas </t>
  </si>
  <si>
    <t>Naibaho</t>
  </si>
  <si>
    <t>(+62) 448 1487 0308</t>
  </si>
  <si>
    <t>F20</t>
  </si>
  <si>
    <t xml:space="preserve">Guntur </t>
  </si>
  <si>
    <t>Ridwan Susanto</t>
  </si>
  <si>
    <t>(+62) 24 0844 9169</t>
  </si>
  <si>
    <t>F21</t>
  </si>
  <si>
    <t xml:space="preserve">Wibawa </t>
  </si>
  <si>
    <t>Sudomo Hermawan</t>
  </si>
  <si>
    <t>(+62) 237 8267 217</t>
  </si>
  <si>
    <t>F22</t>
  </si>
  <si>
    <t xml:space="preserve">Hoanita </t>
  </si>
  <si>
    <t>Fa</t>
  </si>
  <si>
    <t>0947 4506 254</t>
  </si>
  <si>
    <t>F23</t>
  </si>
  <si>
    <t xml:space="preserve">Wiryono </t>
  </si>
  <si>
    <t>Yuanjun</t>
  </si>
  <si>
    <t>0649 7135 5982</t>
  </si>
  <si>
    <t>F24</t>
  </si>
  <si>
    <t xml:space="preserve">Quin </t>
  </si>
  <si>
    <t>Tahitu</t>
  </si>
  <si>
    <t>(+62) 425 0870 353</t>
  </si>
  <si>
    <t>F25</t>
  </si>
  <si>
    <t xml:space="preserve">Shem </t>
  </si>
  <si>
    <t>Sabab</t>
  </si>
  <si>
    <t>(+62) 731 7299 1747</t>
  </si>
  <si>
    <t>F26</t>
  </si>
  <si>
    <t xml:space="preserve">Daniel </t>
  </si>
  <si>
    <t>Lembong</t>
  </si>
  <si>
    <t>(+62) 524 4645 228</t>
  </si>
  <si>
    <t>F27</t>
  </si>
  <si>
    <t xml:space="preserve">Solomon </t>
  </si>
  <si>
    <t>Tarihoran</t>
  </si>
  <si>
    <t>0653 2203 4888</t>
  </si>
  <si>
    <t>F28</t>
  </si>
  <si>
    <t xml:space="preserve">Widya </t>
  </si>
  <si>
    <t>Utari Rachman</t>
  </si>
  <si>
    <t>0484 0851 989</t>
  </si>
  <si>
    <t>F29</t>
  </si>
  <si>
    <t xml:space="preserve">Devi </t>
  </si>
  <si>
    <t>Verawati Hermanto</t>
  </si>
  <si>
    <t>(+62) 925 5112 9928</t>
  </si>
  <si>
    <t>F30</t>
  </si>
  <si>
    <t xml:space="preserve">Liecharlie </t>
  </si>
  <si>
    <t>Sying</t>
  </si>
  <si>
    <t>027 8423 972</t>
  </si>
  <si>
    <t>F31</t>
  </si>
  <si>
    <t>Sutaryo</t>
  </si>
  <si>
    <t>Tindo Ushi</t>
  </si>
  <si>
    <t>0635 7216 557</t>
  </si>
  <si>
    <t>F32</t>
  </si>
  <si>
    <t xml:space="preserve">Thelma </t>
  </si>
  <si>
    <t>Ohorella</t>
  </si>
  <si>
    <t>(+62) 395 8309 870</t>
  </si>
  <si>
    <t>F33</t>
  </si>
  <si>
    <t xml:space="preserve">Ruth </t>
  </si>
  <si>
    <t>Siadari</t>
  </si>
  <si>
    <t>0526 0309 2762</t>
  </si>
  <si>
    <t>F34</t>
  </si>
  <si>
    <t xml:space="preserve">Tamar </t>
  </si>
  <si>
    <t>Sapiam</t>
  </si>
  <si>
    <t>0971 4722 6221</t>
  </si>
  <si>
    <t>F35</t>
  </si>
  <si>
    <t xml:space="preserve">Oprah </t>
  </si>
  <si>
    <t>Sitindaon</t>
  </si>
  <si>
    <t>(+62) 405 8061 1032</t>
  </si>
  <si>
    <t>F36</t>
  </si>
  <si>
    <t xml:space="preserve">Utami </t>
  </si>
  <si>
    <t>Sri Tedjo</t>
  </si>
  <si>
    <t>0900 9899 517</t>
  </si>
  <si>
    <t>F37</t>
  </si>
  <si>
    <t xml:space="preserve">Ida </t>
  </si>
  <si>
    <t>Glenna Sasmita</t>
  </si>
  <si>
    <t>0886 7921 468</t>
  </si>
  <si>
    <t>F38</t>
  </si>
  <si>
    <t xml:space="preserve">Lutansieto </t>
  </si>
  <si>
    <t>Qiaolian</t>
  </si>
  <si>
    <t>(+62) 961 8025 830</t>
  </si>
  <si>
    <t>F39</t>
  </si>
  <si>
    <t xml:space="preserve">Kurniawan </t>
  </si>
  <si>
    <t>Ya</t>
  </si>
  <si>
    <t>(+62) 253 5449 6149</t>
  </si>
  <si>
    <t>F40</t>
  </si>
  <si>
    <t xml:space="preserve">Cecile </t>
  </si>
  <si>
    <t>Limaheluw</t>
  </si>
  <si>
    <t>(+62) 28 8905 395</t>
  </si>
  <si>
    <t>F41</t>
  </si>
  <si>
    <t xml:space="preserve">Grace </t>
  </si>
  <si>
    <t>Sinuhaji</t>
  </si>
  <si>
    <t>(+62) 821 785 833</t>
  </si>
  <si>
    <t>F42</t>
  </si>
  <si>
    <t xml:space="preserve">Adah </t>
  </si>
  <si>
    <t>Sinubulan</t>
  </si>
  <si>
    <t>0245 5144 0271</t>
  </si>
  <si>
    <t>F43</t>
  </si>
  <si>
    <t xml:space="preserve">Susanna </t>
  </si>
  <si>
    <t>Ganagana</t>
  </si>
  <si>
    <t>(+62) 276 4389 816</t>
  </si>
  <si>
    <t>F44</t>
  </si>
  <si>
    <t xml:space="preserve">Tri </t>
  </si>
  <si>
    <t>Erlin Setiawan</t>
  </si>
  <si>
    <t>(+62) 585 2531 001</t>
  </si>
  <si>
    <t>F45</t>
  </si>
  <si>
    <t xml:space="preserve">Bethari </t>
  </si>
  <si>
    <t>Vera Indrajaya</t>
  </si>
  <si>
    <t>(+62) 896 5440 807</t>
  </si>
  <si>
    <t>F46</t>
  </si>
  <si>
    <t xml:space="preserve">Andyanto </t>
  </si>
  <si>
    <t>Hua</t>
  </si>
  <si>
    <t>0424 1290 563</t>
  </si>
  <si>
    <t>F47</t>
  </si>
  <si>
    <t xml:space="preserve">Komar </t>
  </si>
  <si>
    <t>Tao</t>
  </si>
  <si>
    <t>0495 9954 2263</t>
  </si>
  <si>
    <t>F48</t>
  </si>
  <si>
    <t xml:space="preserve">Foukje </t>
  </si>
  <si>
    <t>Tuhumena</t>
  </si>
  <si>
    <t>0271 0419 731</t>
  </si>
  <si>
    <t>F49</t>
  </si>
  <si>
    <t xml:space="preserve">Elisha </t>
  </si>
  <si>
    <t>Harahap</t>
  </si>
  <si>
    <t>(+62) 780 3318 2498</t>
  </si>
  <si>
    <t>F50</t>
  </si>
  <si>
    <t xml:space="preserve">Jasper </t>
  </si>
  <si>
    <t>Namasuro</t>
  </si>
  <si>
    <t>(+62) 937 4787 011</t>
  </si>
  <si>
    <t>F51</t>
  </si>
  <si>
    <t xml:space="preserve">Zipporah </t>
  </si>
  <si>
    <t>Naiborhu</t>
  </si>
  <si>
    <t>(+62) 560 7263 7190</t>
  </si>
  <si>
    <t>F52</t>
  </si>
  <si>
    <t xml:space="preserve">Eko </t>
  </si>
  <si>
    <t>Tri Hadiman</t>
  </si>
  <si>
    <t>(+62) 983 7999 8998</t>
  </si>
  <si>
    <t>F53</t>
  </si>
  <si>
    <t xml:space="preserve">Harta </t>
  </si>
  <si>
    <t>Hendri Kurnia</t>
  </si>
  <si>
    <t>0863 1323 025</t>
  </si>
  <si>
    <t>F54</t>
  </si>
  <si>
    <t xml:space="preserve">Wuisan </t>
  </si>
  <si>
    <t>Weizhe</t>
  </si>
  <si>
    <t>0423 5353 446</t>
  </si>
  <si>
    <t>F55</t>
  </si>
  <si>
    <t xml:space="preserve">Cokro </t>
  </si>
  <si>
    <t>Bolin</t>
  </si>
  <si>
    <t>0720 3636 4994</t>
  </si>
  <si>
    <t>F56</t>
  </si>
  <si>
    <t xml:space="preserve">Herwig </t>
  </si>
  <si>
    <t>Paays</t>
  </si>
  <si>
    <t>0219 0602 6192</t>
  </si>
  <si>
    <t>F57</t>
  </si>
  <si>
    <t xml:space="preserve">Gera </t>
  </si>
  <si>
    <t>Sijabat</t>
  </si>
  <si>
    <t>0257 0016 302</t>
  </si>
  <si>
    <t>F58</t>
  </si>
  <si>
    <t xml:space="preserve">Asaph </t>
  </si>
  <si>
    <t>Nalu</t>
  </si>
  <si>
    <t>(+62) 927 9169 7934</t>
  </si>
  <si>
    <t>F59</t>
  </si>
  <si>
    <t xml:space="preserve">Obadiah </t>
  </si>
  <si>
    <t>Lumbanraja</t>
  </si>
  <si>
    <t>(+62) 563 1476 020</t>
  </si>
  <si>
    <t>F60</t>
  </si>
  <si>
    <t xml:space="preserve">Intan </t>
  </si>
  <si>
    <t>Eka Wibowo</t>
  </si>
  <si>
    <t>0236 6370 094</t>
  </si>
  <si>
    <t>F61</t>
  </si>
  <si>
    <t>Dian Gunardi</t>
  </si>
  <si>
    <t>(+62) 648 1079 0122</t>
  </si>
  <si>
    <t>F62</t>
  </si>
  <si>
    <t xml:space="preserve">Tanoto </t>
  </si>
  <si>
    <t>Qingzhao</t>
  </si>
  <si>
    <t>(+62) 965 6252 6158</t>
  </si>
  <si>
    <t>F63</t>
  </si>
  <si>
    <t>Yansen</t>
  </si>
  <si>
    <t>Huan</t>
  </si>
  <si>
    <t>(+62) 630 6704 1138</t>
  </si>
  <si>
    <t>F64</t>
  </si>
  <si>
    <t xml:space="preserve">Joren </t>
  </si>
  <si>
    <t>Ridjali</t>
  </si>
  <si>
    <t>025 0077 131</t>
  </si>
  <si>
    <t>F65</t>
  </si>
  <si>
    <t xml:space="preserve">Elizabeth </t>
  </si>
  <si>
    <t>Larosa</t>
  </si>
  <si>
    <t>0818 646 874</t>
  </si>
  <si>
    <t>F66</t>
  </si>
  <si>
    <t xml:space="preserve">Magdalene </t>
  </si>
  <si>
    <t>Hutabangun</t>
  </si>
  <si>
    <t>(+62) 802 0765 742</t>
  </si>
  <si>
    <t>F67</t>
  </si>
  <si>
    <t xml:space="preserve">Bethany </t>
  </si>
  <si>
    <t>Lubis</t>
  </si>
  <si>
    <t>0739 2336 4463</t>
  </si>
  <si>
    <t>F68</t>
  </si>
  <si>
    <t xml:space="preserve">Yenny </t>
  </si>
  <si>
    <t>Citra Irawan</t>
  </si>
  <si>
    <t>020 0738 4572</t>
  </si>
  <si>
    <t>F69</t>
  </si>
  <si>
    <t xml:space="preserve">Farida </t>
  </si>
  <si>
    <t>Yuliani Makmur</t>
  </si>
  <si>
    <t>(+62) 917 8222 767</t>
  </si>
  <si>
    <t>F70</t>
  </si>
  <si>
    <t xml:space="preserve">Sulistio </t>
  </si>
  <si>
    <t>Weici</t>
  </si>
  <si>
    <t>0870 2657 946</t>
  </si>
  <si>
    <t>F71</t>
  </si>
  <si>
    <t xml:space="preserve">Anggodo </t>
  </si>
  <si>
    <t>Huiliang</t>
  </si>
  <si>
    <t>(+62) 529 1026 787</t>
  </si>
  <si>
    <t>F72</t>
  </si>
  <si>
    <t>Latupapua</t>
  </si>
  <si>
    <t>0293 1908 0347</t>
  </si>
  <si>
    <t>F73</t>
  </si>
  <si>
    <t xml:space="preserve">Anna </t>
  </si>
  <si>
    <t>Torong</t>
  </si>
  <si>
    <t>(+62) 835 312 993</t>
  </si>
  <si>
    <t>F74</t>
  </si>
  <si>
    <t xml:space="preserve">Bernice </t>
  </si>
  <si>
    <t>Munthe</t>
  </si>
  <si>
    <t>(+62) 28 6928 7848</t>
  </si>
  <si>
    <t>F75</t>
  </si>
  <si>
    <t xml:space="preserve">Rachel </t>
  </si>
  <si>
    <t>Sitepu</t>
  </si>
  <si>
    <t>0938 3692 273</t>
  </si>
  <si>
    <t>F76</t>
  </si>
  <si>
    <t xml:space="preserve">Ade </t>
  </si>
  <si>
    <t>Suhendra Budiman</t>
  </si>
  <si>
    <t>0548 7878 9234</t>
  </si>
  <si>
    <t>F77</t>
  </si>
  <si>
    <t xml:space="preserve">Kuwat </t>
  </si>
  <si>
    <t>Krisna Tedja</t>
  </si>
  <si>
    <t>0408 2616 6240</t>
  </si>
  <si>
    <t>F78</t>
  </si>
  <si>
    <t xml:space="preserve">Radja </t>
  </si>
  <si>
    <t>Yaochuan</t>
  </si>
  <si>
    <t>(+62) 386 5056 1857</t>
  </si>
  <si>
    <t>F79</t>
  </si>
  <si>
    <t xml:space="preserve">Tjandrawinata </t>
  </si>
  <si>
    <t>Chanming</t>
  </si>
  <si>
    <t>0445 4598 0011</t>
  </si>
  <si>
    <t>F80</t>
  </si>
  <si>
    <t xml:space="preserve">Yoey </t>
  </si>
  <si>
    <t>0765 6391 541</t>
  </si>
  <si>
    <t>F81</t>
  </si>
  <si>
    <t xml:space="preserve">Handoko </t>
  </si>
  <si>
    <t>Slamet Indradjaja</t>
  </si>
  <si>
    <t>(+62) 768 7677 1103</t>
  </si>
  <si>
    <t>F82</t>
  </si>
  <si>
    <t>Djaja</t>
  </si>
  <si>
    <t xml:space="preserve"> Dian Tan</t>
  </si>
  <si>
    <t>(+62) 637 9173 7338</t>
  </si>
  <si>
    <t>F83</t>
  </si>
  <si>
    <t xml:space="preserve">Anggoro </t>
  </si>
  <si>
    <t>0994 3607 146</t>
  </si>
  <si>
    <t>F84</t>
  </si>
  <si>
    <t xml:space="preserve">Pangestu </t>
  </si>
  <si>
    <t>Hung</t>
  </si>
  <si>
    <t>(+62) 224 1969 9241</t>
  </si>
  <si>
    <t>F85</t>
  </si>
  <si>
    <t xml:space="preserve">Octaaf </t>
  </si>
  <si>
    <t>Pical</t>
  </si>
  <si>
    <t>(+62) 857 342 460</t>
  </si>
  <si>
    <t>F86</t>
  </si>
  <si>
    <t xml:space="preserve">Reuben </t>
  </si>
  <si>
    <t>Sinupayung</t>
  </si>
  <si>
    <t>0661 7217 705</t>
  </si>
  <si>
    <t>F87</t>
  </si>
  <si>
    <t>Lazarus</t>
  </si>
  <si>
    <t>Siregar</t>
  </si>
  <si>
    <t>0998 8434 217</t>
  </si>
  <si>
    <t>F88</t>
  </si>
  <si>
    <t xml:space="preserve">Eli </t>
  </si>
  <si>
    <t>Ndruru</t>
  </si>
  <si>
    <t>0760 7794 5266</t>
  </si>
  <si>
    <t>F89</t>
  </si>
  <si>
    <t xml:space="preserve">Iman </t>
  </si>
  <si>
    <t>Nirmala Cahyadi</t>
  </si>
  <si>
    <t>(+62) 482 7702 2312</t>
  </si>
  <si>
    <t>F90</t>
  </si>
  <si>
    <t xml:space="preserve">Batari </t>
  </si>
  <si>
    <t>Citra Gunawan</t>
  </si>
  <si>
    <t>027 4213 7815</t>
  </si>
  <si>
    <t>Grade</t>
  </si>
  <si>
    <t>Total Production per Hectare</t>
  </si>
  <si>
    <t>Attended_scaled</t>
  </si>
  <si>
    <t>Production per Hectare_scaled</t>
  </si>
  <si>
    <t>Grade_scaled</t>
  </si>
  <si>
    <t>Nutrients</t>
  </si>
  <si>
    <t>Nutrients_scaled</t>
  </si>
  <si>
    <t>Moisture</t>
  </si>
  <si>
    <t>Moisture_scaled</t>
  </si>
  <si>
    <t>pH</t>
  </si>
  <si>
    <t>pH_scaled</t>
  </si>
  <si>
    <t>Quality</t>
  </si>
  <si>
    <t>Quality_scaled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</si>
</sst>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1"/>
  <sheetViews>
    <sheetView tabSelected="1" topLeftCell="A76" workbookViewId="0">
      <selection activeCell="E92" sqref="E92:F94"/>
    </sheetView>
  </sheetViews>
  <sheetFormatPr defaultRowHeight="14.5" x14ac:dyDescent="0.35"/>
  <cols>
    <col min="7" max="7" width="8.7265625" style="2"/>
    <col min="23" max="23" width="8.7265625" style="3"/>
    <col min="29" max="29" width="13.179687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383</v>
      </c>
      <c r="O1" t="s">
        <v>13</v>
      </c>
      <c r="P1" t="s">
        <v>14</v>
      </c>
      <c r="Q1" t="s">
        <v>385</v>
      </c>
      <c r="R1" t="s">
        <v>387</v>
      </c>
      <c r="S1" t="s">
        <v>15</v>
      </c>
      <c r="T1" t="s">
        <v>389</v>
      </c>
      <c r="U1" t="s">
        <v>16</v>
      </c>
      <c r="V1" t="s">
        <v>17</v>
      </c>
      <c r="W1" s="3" t="s">
        <v>18</v>
      </c>
      <c r="X1" t="s">
        <v>380</v>
      </c>
      <c r="Y1" t="s">
        <v>384</v>
      </c>
      <c r="Z1" t="s">
        <v>386</v>
      </c>
      <c r="AA1" t="s">
        <v>388</v>
      </c>
      <c r="AB1" t="s">
        <v>390</v>
      </c>
      <c r="AC1" t="s">
        <v>379</v>
      </c>
      <c r="AD1" t="s">
        <v>381</v>
      </c>
      <c r="AE1" t="s">
        <v>382</v>
      </c>
      <c r="AF1" t="s">
        <v>378</v>
      </c>
      <c r="AH1" s="1"/>
    </row>
    <row r="2" spans="1:34" x14ac:dyDescent="0.35">
      <c r="A2" t="s">
        <v>19</v>
      </c>
      <c r="B2" t="s">
        <v>20</v>
      </c>
      <c r="C2" t="s">
        <v>21</v>
      </c>
      <c r="D2" t="s">
        <v>22</v>
      </c>
      <c r="E2">
        <v>100.429</v>
      </c>
      <c r="F2">
        <v>1.6073</v>
      </c>
      <c r="G2" s="2">
        <v>0.1</v>
      </c>
      <c r="H2">
        <v>10</v>
      </c>
      <c r="I2" t="s">
        <v>23</v>
      </c>
      <c r="J2">
        <v>19</v>
      </c>
      <c r="K2">
        <v>1999</v>
      </c>
      <c r="L2">
        <v>0</v>
      </c>
      <c r="M2">
        <v>52</v>
      </c>
      <c r="N2" s="4">
        <v>3</v>
      </c>
      <c r="O2">
        <v>1</v>
      </c>
      <c r="P2">
        <v>2</v>
      </c>
      <c r="Q2">
        <v>1</v>
      </c>
      <c r="R2">
        <v>4</v>
      </c>
      <c r="S2">
        <v>0.9</v>
      </c>
      <c r="T2" s="4">
        <v>4</v>
      </c>
      <c r="U2">
        <v>43</v>
      </c>
      <c r="V2">
        <v>43</v>
      </c>
      <c r="W2" s="3">
        <v>422</v>
      </c>
      <c r="X2">
        <f>L2/MAX(L:L)</f>
        <v>0</v>
      </c>
      <c r="Y2">
        <f>N2/MAX(N:N)</f>
        <v>0.75</v>
      </c>
      <c r="Z2">
        <f xml:space="preserve"> Q2/MAX(Q:Q)</f>
        <v>0.2</v>
      </c>
      <c r="AA2">
        <f xml:space="preserve"> R2/MAX(R:R)</f>
        <v>0.8</v>
      </c>
      <c r="AB2">
        <f xml:space="preserve"> T2/MAX(T:T)</f>
        <v>0.5714285714285714</v>
      </c>
      <c r="AC2">
        <f t="shared" ref="AC2:AC33" si="0" xml:space="preserve"> W2/G2</f>
        <v>4220</v>
      </c>
      <c r="AD2">
        <f>AC2/MAX(AC:AC)</f>
        <v>0.25272177264560908</v>
      </c>
      <c r="AE2">
        <f xml:space="preserve"> 1/5 * (Y2+Z2+AA2+AB2+AD2)</f>
        <v>0.51483006881483606</v>
      </c>
      <c r="AF2" t="str">
        <f>IF(AE2&gt;=0.75,"Platinum",IF(AE2&gt;=0.65,"Gold",IF(AE2&gt;=0.45,"Silver","Bronze")))</f>
        <v>Silver</v>
      </c>
      <c r="AH2" s="1"/>
    </row>
    <row r="3" spans="1:34" x14ac:dyDescent="0.35">
      <c r="A3" t="s">
        <v>24</v>
      </c>
      <c r="B3" t="s">
        <v>25</v>
      </c>
      <c r="C3" t="s">
        <v>26</v>
      </c>
      <c r="D3" t="s">
        <v>27</v>
      </c>
      <c r="E3">
        <v>100.529</v>
      </c>
      <c r="F3">
        <v>1.7961</v>
      </c>
      <c r="G3" s="2">
        <v>1.8</v>
      </c>
      <c r="H3">
        <v>267</v>
      </c>
      <c r="I3" t="s">
        <v>28</v>
      </c>
      <c r="J3">
        <v>24</v>
      </c>
      <c r="K3">
        <v>1994</v>
      </c>
      <c r="L3">
        <v>0</v>
      </c>
      <c r="M3">
        <v>51</v>
      </c>
      <c r="N3" s="4">
        <v>3</v>
      </c>
      <c r="O3">
        <v>2</v>
      </c>
      <c r="P3">
        <v>3</v>
      </c>
      <c r="Q3">
        <v>1</v>
      </c>
      <c r="R3">
        <v>4</v>
      </c>
      <c r="S3">
        <v>4.5</v>
      </c>
      <c r="T3" s="4">
        <v>4</v>
      </c>
      <c r="U3">
        <v>44</v>
      </c>
      <c r="V3">
        <v>26</v>
      </c>
      <c r="W3" s="3">
        <v>6992</v>
      </c>
      <c r="X3">
        <f t="shared" ref="X3:X66" si="1">L3/MAX(L:L)</f>
        <v>0</v>
      </c>
      <c r="Y3">
        <f t="shared" ref="Y3:Y66" si="2">N3/MAX(N:N)</f>
        <v>0.75</v>
      </c>
      <c r="Z3">
        <f t="shared" ref="Z3:Z66" si="3" xml:space="preserve"> Q3/MAX(Q:Q)</f>
        <v>0.2</v>
      </c>
      <c r="AA3">
        <f t="shared" ref="AA3:AA66" si="4" xml:space="preserve"> R3/MAX(R:R)</f>
        <v>0.8</v>
      </c>
      <c r="AB3">
        <f t="shared" ref="AB3:AB66" si="5" xml:space="preserve"> T3/MAX(T:T)</f>
        <v>0.5714285714285714</v>
      </c>
      <c r="AC3">
        <f t="shared" si="0"/>
        <v>3884.4444444444443</v>
      </c>
      <c r="AD3">
        <f t="shared" ref="AD3:AD66" si="6">AC3/MAX(AC:AC)</f>
        <v>0.23262646581596874</v>
      </c>
      <c r="AE3">
        <f t="shared" ref="AE3:AE66" si="7" xml:space="preserve"> 1/5 * (Y3+Z3+AA3+AB3+AD3)</f>
        <v>0.51081100744890795</v>
      </c>
      <c r="AF3" t="str">
        <f t="shared" ref="AF3:AF66" si="8">IF(AE3&gt;=0.75,"Platinum",IF(AE3&gt;=0.65,"Gold",IF(AE3&gt;=0.45,"Silver","Bronze")))</f>
        <v>Silver</v>
      </c>
      <c r="AH3" s="1"/>
    </row>
    <row r="4" spans="1:34" x14ac:dyDescent="0.35">
      <c r="A4" t="s">
        <v>29</v>
      </c>
      <c r="B4" t="s">
        <v>30</v>
      </c>
      <c r="C4" t="s">
        <v>31</v>
      </c>
      <c r="D4" t="s">
        <v>32</v>
      </c>
      <c r="E4">
        <v>100.4234</v>
      </c>
      <c r="F4">
        <v>1.5746</v>
      </c>
      <c r="G4" s="2">
        <v>3.9</v>
      </c>
      <c r="H4">
        <v>625</v>
      </c>
      <c r="I4" t="s">
        <v>33</v>
      </c>
      <c r="J4">
        <v>14</v>
      </c>
      <c r="K4">
        <v>2004</v>
      </c>
      <c r="L4">
        <v>1</v>
      </c>
      <c r="M4">
        <v>45</v>
      </c>
      <c r="N4" s="4">
        <v>2</v>
      </c>
      <c r="O4">
        <v>3</v>
      </c>
      <c r="P4">
        <v>2</v>
      </c>
      <c r="Q4">
        <v>5</v>
      </c>
      <c r="R4">
        <v>5</v>
      </c>
      <c r="S4">
        <v>2.7</v>
      </c>
      <c r="T4" s="4">
        <v>4</v>
      </c>
      <c r="U4">
        <v>104</v>
      </c>
      <c r="V4">
        <v>104</v>
      </c>
      <c r="W4" s="3">
        <v>65123</v>
      </c>
      <c r="X4">
        <f t="shared" si="1"/>
        <v>0.5</v>
      </c>
      <c r="Y4">
        <f t="shared" si="2"/>
        <v>0.5</v>
      </c>
      <c r="Z4">
        <f t="shared" si="3"/>
        <v>1</v>
      </c>
      <c r="AA4">
        <f t="shared" si="4"/>
        <v>1</v>
      </c>
      <c r="AB4">
        <f t="shared" si="5"/>
        <v>0.5714285714285714</v>
      </c>
      <c r="AC4">
        <f t="shared" si="0"/>
        <v>16698.205128205129</v>
      </c>
      <c r="AD4">
        <f t="shared" si="6"/>
        <v>1</v>
      </c>
      <c r="AE4">
        <f t="shared" si="7"/>
        <v>0.81428571428571428</v>
      </c>
      <c r="AF4" t="str">
        <f t="shared" si="8"/>
        <v>Platinum</v>
      </c>
      <c r="AH4" s="1"/>
    </row>
    <row r="5" spans="1:34" x14ac:dyDescent="0.35">
      <c r="A5" t="s">
        <v>34</v>
      </c>
      <c r="B5" t="s">
        <v>35</v>
      </c>
      <c r="C5" t="s">
        <v>36</v>
      </c>
      <c r="D5" t="s">
        <v>37</v>
      </c>
      <c r="E5">
        <v>100.4127</v>
      </c>
      <c r="F5">
        <v>1.5743</v>
      </c>
      <c r="G5" s="2">
        <v>3.6</v>
      </c>
      <c r="H5">
        <v>546</v>
      </c>
      <c r="I5" t="s">
        <v>28</v>
      </c>
      <c r="J5">
        <v>8</v>
      </c>
      <c r="K5">
        <v>2010</v>
      </c>
      <c r="L5">
        <v>1</v>
      </c>
      <c r="M5">
        <v>38</v>
      </c>
      <c r="N5" s="4">
        <v>2</v>
      </c>
      <c r="O5">
        <v>2</v>
      </c>
      <c r="P5">
        <v>2</v>
      </c>
      <c r="Q5">
        <v>5</v>
      </c>
      <c r="R5">
        <v>3</v>
      </c>
      <c r="S5">
        <v>2.9</v>
      </c>
      <c r="T5" s="4">
        <v>6</v>
      </c>
      <c r="U5">
        <v>82</v>
      </c>
      <c r="V5">
        <v>49</v>
      </c>
      <c r="W5" s="3">
        <v>26719</v>
      </c>
      <c r="X5">
        <f t="shared" si="1"/>
        <v>0.5</v>
      </c>
      <c r="Y5">
        <f t="shared" si="2"/>
        <v>0.5</v>
      </c>
      <c r="Z5">
        <f t="shared" si="3"/>
        <v>1</v>
      </c>
      <c r="AA5">
        <f t="shared" si="4"/>
        <v>0.6</v>
      </c>
      <c r="AB5">
        <f t="shared" si="5"/>
        <v>0.8571428571428571</v>
      </c>
      <c r="AC5">
        <f t="shared" si="0"/>
        <v>7421.9444444444443</v>
      </c>
      <c r="AD5">
        <f t="shared" si="6"/>
        <v>0.44447558210360905</v>
      </c>
      <c r="AE5">
        <f t="shared" si="7"/>
        <v>0.68032368784929331</v>
      </c>
      <c r="AF5" t="str">
        <f t="shared" si="8"/>
        <v>Gold</v>
      </c>
      <c r="AH5" s="1"/>
    </row>
    <row r="6" spans="1:34" x14ac:dyDescent="0.35">
      <c r="A6" t="s">
        <v>38</v>
      </c>
      <c r="B6" t="s">
        <v>39</v>
      </c>
      <c r="C6" t="s">
        <v>40</v>
      </c>
      <c r="D6" t="s">
        <v>41</v>
      </c>
      <c r="E6">
        <v>100.4345</v>
      </c>
      <c r="F6">
        <v>1.5844</v>
      </c>
      <c r="G6" s="2">
        <v>3.7</v>
      </c>
      <c r="H6">
        <v>502</v>
      </c>
      <c r="I6" t="s">
        <v>23</v>
      </c>
      <c r="J6">
        <v>8</v>
      </c>
      <c r="K6">
        <v>2010</v>
      </c>
      <c r="L6">
        <v>1</v>
      </c>
      <c r="M6">
        <v>39</v>
      </c>
      <c r="N6" s="4">
        <v>3</v>
      </c>
      <c r="O6">
        <v>3</v>
      </c>
      <c r="P6">
        <v>5</v>
      </c>
      <c r="Q6">
        <v>4</v>
      </c>
      <c r="R6">
        <v>2</v>
      </c>
      <c r="S6">
        <v>2</v>
      </c>
      <c r="T6" s="4">
        <v>4</v>
      </c>
      <c r="U6">
        <v>74</v>
      </c>
      <c r="V6">
        <v>44</v>
      </c>
      <c r="W6" s="3">
        <v>22272</v>
      </c>
      <c r="X6">
        <f t="shared" si="1"/>
        <v>0.5</v>
      </c>
      <c r="Y6">
        <f t="shared" si="2"/>
        <v>0.75</v>
      </c>
      <c r="Z6">
        <f t="shared" si="3"/>
        <v>0.8</v>
      </c>
      <c r="AA6">
        <f t="shared" si="4"/>
        <v>0.4</v>
      </c>
      <c r="AB6">
        <f t="shared" si="5"/>
        <v>0.5714285714285714</v>
      </c>
      <c r="AC6">
        <f t="shared" si="0"/>
        <v>6019.4594594594591</v>
      </c>
      <c r="AD6">
        <f t="shared" si="6"/>
        <v>0.36048541823767161</v>
      </c>
      <c r="AE6">
        <f t="shared" si="7"/>
        <v>0.57638279793324865</v>
      </c>
      <c r="AF6" t="str">
        <f t="shared" si="8"/>
        <v>Silver</v>
      </c>
      <c r="AH6" s="1"/>
    </row>
    <row r="7" spans="1:34" x14ac:dyDescent="0.35">
      <c r="A7" t="s">
        <v>42</v>
      </c>
      <c r="B7" t="s">
        <v>43</v>
      </c>
      <c r="C7" t="s">
        <v>44</v>
      </c>
      <c r="D7" t="s">
        <v>45</v>
      </c>
      <c r="E7">
        <v>100.36239999999999</v>
      </c>
      <c r="F7">
        <v>1.6657</v>
      </c>
      <c r="G7" s="2">
        <v>3.8</v>
      </c>
      <c r="H7">
        <v>562</v>
      </c>
      <c r="I7" t="s">
        <v>46</v>
      </c>
      <c r="J7">
        <v>24</v>
      </c>
      <c r="K7">
        <v>1994</v>
      </c>
      <c r="L7">
        <v>1</v>
      </c>
      <c r="M7">
        <v>50</v>
      </c>
      <c r="N7" s="4">
        <v>3</v>
      </c>
      <c r="O7">
        <v>2</v>
      </c>
      <c r="P7">
        <v>3</v>
      </c>
      <c r="Q7">
        <v>2</v>
      </c>
      <c r="R7">
        <v>2</v>
      </c>
      <c r="S7">
        <v>8.8000000000000007</v>
      </c>
      <c r="T7" s="4">
        <v>6</v>
      </c>
      <c r="U7">
        <v>52</v>
      </c>
      <c r="V7">
        <v>31</v>
      </c>
      <c r="W7" s="3">
        <v>17663</v>
      </c>
      <c r="X7">
        <f t="shared" si="1"/>
        <v>0.5</v>
      </c>
      <c r="Y7">
        <f t="shared" si="2"/>
        <v>0.75</v>
      </c>
      <c r="Z7">
        <f t="shared" si="3"/>
        <v>0.4</v>
      </c>
      <c r="AA7">
        <f t="shared" si="4"/>
        <v>0.4</v>
      </c>
      <c r="AB7">
        <f t="shared" si="5"/>
        <v>0.8571428571428571</v>
      </c>
      <c r="AC7">
        <f t="shared" si="0"/>
        <v>4648.1578947368425</v>
      </c>
      <c r="AD7">
        <f t="shared" si="6"/>
        <v>0.27836272575700882</v>
      </c>
      <c r="AE7">
        <f t="shared" si="7"/>
        <v>0.53710111657997317</v>
      </c>
      <c r="AF7" t="str">
        <f t="shared" si="8"/>
        <v>Silver</v>
      </c>
      <c r="AH7" s="1"/>
    </row>
    <row r="8" spans="1:34" x14ac:dyDescent="0.35">
      <c r="A8" t="s">
        <v>47</v>
      </c>
      <c r="B8" t="s">
        <v>48</v>
      </c>
      <c r="C8" t="s">
        <v>49</v>
      </c>
      <c r="D8" t="s">
        <v>50</v>
      </c>
      <c r="E8">
        <v>100.3535</v>
      </c>
      <c r="F8">
        <v>1.6729000000000001</v>
      </c>
      <c r="G8" s="2">
        <v>1.7</v>
      </c>
      <c r="H8">
        <v>255</v>
      </c>
      <c r="I8" t="s">
        <v>23</v>
      </c>
      <c r="J8">
        <v>8</v>
      </c>
      <c r="K8">
        <v>2010</v>
      </c>
      <c r="L8">
        <v>1</v>
      </c>
      <c r="M8">
        <v>54</v>
      </c>
      <c r="N8" s="4">
        <v>4</v>
      </c>
      <c r="O8">
        <v>1</v>
      </c>
      <c r="P8">
        <v>2</v>
      </c>
      <c r="Q8">
        <v>5</v>
      </c>
      <c r="R8">
        <v>3</v>
      </c>
      <c r="S8">
        <v>10</v>
      </c>
      <c r="T8" s="4">
        <v>6</v>
      </c>
      <c r="U8">
        <v>63</v>
      </c>
      <c r="V8">
        <v>38</v>
      </c>
      <c r="W8" s="3">
        <v>9616</v>
      </c>
      <c r="X8">
        <f t="shared" si="1"/>
        <v>0.5</v>
      </c>
      <c r="Y8">
        <f t="shared" si="2"/>
        <v>1</v>
      </c>
      <c r="Z8">
        <f t="shared" si="3"/>
        <v>1</v>
      </c>
      <c r="AA8">
        <f t="shared" si="4"/>
        <v>0.6</v>
      </c>
      <c r="AB8">
        <f t="shared" si="5"/>
        <v>0.8571428571428571</v>
      </c>
      <c r="AC8">
        <f t="shared" si="0"/>
        <v>5656.4705882352946</v>
      </c>
      <c r="AD8">
        <f t="shared" si="6"/>
        <v>0.33874722132146318</v>
      </c>
      <c r="AE8">
        <f t="shared" si="7"/>
        <v>0.75917801569286414</v>
      </c>
      <c r="AF8" t="str">
        <f t="shared" si="8"/>
        <v>Platinum</v>
      </c>
      <c r="AH8" s="1"/>
    </row>
    <row r="9" spans="1:34" x14ac:dyDescent="0.35">
      <c r="A9" t="s">
        <v>51</v>
      </c>
      <c r="B9" t="s">
        <v>52</v>
      </c>
      <c r="C9" t="s">
        <v>53</v>
      </c>
      <c r="D9" t="s">
        <v>54</v>
      </c>
      <c r="E9">
        <v>100.3738</v>
      </c>
      <c r="F9">
        <v>1.6752</v>
      </c>
      <c r="G9" s="2">
        <v>4.4000000000000004</v>
      </c>
      <c r="H9">
        <v>554</v>
      </c>
      <c r="I9" t="s">
        <v>23</v>
      </c>
      <c r="J9">
        <v>14</v>
      </c>
      <c r="K9">
        <v>2004</v>
      </c>
      <c r="L9">
        <v>2</v>
      </c>
      <c r="M9">
        <v>31</v>
      </c>
      <c r="N9" s="4">
        <v>2</v>
      </c>
      <c r="O9">
        <v>2</v>
      </c>
      <c r="P9">
        <v>4</v>
      </c>
      <c r="Q9">
        <v>3</v>
      </c>
      <c r="R9">
        <v>4</v>
      </c>
      <c r="S9">
        <v>8.9</v>
      </c>
      <c r="T9" s="4">
        <v>6</v>
      </c>
      <c r="U9">
        <v>88</v>
      </c>
      <c r="V9">
        <v>88</v>
      </c>
      <c r="W9" s="3">
        <v>48779</v>
      </c>
      <c r="X9">
        <f t="shared" si="1"/>
        <v>1</v>
      </c>
      <c r="Y9">
        <f t="shared" si="2"/>
        <v>0.5</v>
      </c>
      <c r="Z9">
        <f t="shared" si="3"/>
        <v>0.6</v>
      </c>
      <c r="AA9">
        <f t="shared" si="4"/>
        <v>0.8</v>
      </c>
      <c r="AB9">
        <f t="shared" si="5"/>
        <v>0.8571428571428571</v>
      </c>
      <c r="AC9">
        <f t="shared" si="0"/>
        <v>11086.136363636362</v>
      </c>
      <c r="AD9">
        <f t="shared" si="6"/>
        <v>0.66391185630548055</v>
      </c>
      <c r="AE9">
        <f t="shared" si="7"/>
        <v>0.68421094268966753</v>
      </c>
      <c r="AF9" t="str">
        <f t="shared" si="8"/>
        <v>Gold</v>
      </c>
      <c r="AH9" s="1"/>
    </row>
    <row r="10" spans="1:34" x14ac:dyDescent="0.35">
      <c r="A10" t="s">
        <v>55</v>
      </c>
      <c r="B10" t="s">
        <v>56</v>
      </c>
      <c r="C10" t="s">
        <v>57</v>
      </c>
      <c r="D10" t="s">
        <v>58</v>
      </c>
      <c r="E10">
        <v>100.3788</v>
      </c>
      <c r="F10">
        <v>1.7004999999999999</v>
      </c>
      <c r="G10" s="2">
        <v>3.1</v>
      </c>
      <c r="H10">
        <v>389</v>
      </c>
      <c r="I10" t="s">
        <v>28</v>
      </c>
      <c r="J10">
        <v>11</v>
      </c>
      <c r="K10">
        <v>2007</v>
      </c>
      <c r="L10">
        <v>0</v>
      </c>
      <c r="M10">
        <v>42</v>
      </c>
      <c r="N10" s="4">
        <v>3</v>
      </c>
      <c r="O10">
        <v>3</v>
      </c>
      <c r="P10">
        <v>2</v>
      </c>
      <c r="Q10">
        <v>3</v>
      </c>
      <c r="R10">
        <v>3</v>
      </c>
      <c r="S10">
        <v>8.6</v>
      </c>
      <c r="T10" s="4">
        <v>6</v>
      </c>
      <c r="U10">
        <v>58</v>
      </c>
      <c r="V10">
        <v>58</v>
      </c>
      <c r="W10" s="3">
        <v>22464</v>
      </c>
      <c r="X10">
        <f t="shared" si="1"/>
        <v>0</v>
      </c>
      <c r="Y10">
        <f t="shared" si="2"/>
        <v>0.75</v>
      </c>
      <c r="Z10">
        <f t="shared" si="3"/>
        <v>0.6</v>
      </c>
      <c r="AA10">
        <f t="shared" si="4"/>
        <v>0.6</v>
      </c>
      <c r="AB10">
        <f t="shared" si="5"/>
        <v>0.8571428571428571</v>
      </c>
      <c r="AC10">
        <f t="shared" si="0"/>
        <v>7246.4516129032254</v>
      </c>
      <c r="AD10">
        <f t="shared" si="6"/>
        <v>0.43396589976387112</v>
      </c>
      <c r="AE10">
        <f t="shared" si="7"/>
        <v>0.64822175138134575</v>
      </c>
      <c r="AF10" t="str">
        <f t="shared" si="8"/>
        <v>Silver</v>
      </c>
      <c r="AH10" s="1"/>
    </row>
    <row r="11" spans="1:34" x14ac:dyDescent="0.35">
      <c r="A11" t="s">
        <v>59</v>
      </c>
      <c r="B11" t="s">
        <v>60</v>
      </c>
      <c r="C11" t="s">
        <v>61</v>
      </c>
      <c r="D11" t="s">
        <v>62</v>
      </c>
      <c r="E11">
        <v>100.4753</v>
      </c>
      <c r="F11">
        <v>1.7827999999999999</v>
      </c>
      <c r="G11" s="2">
        <v>2.9</v>
      </c>
      <c r="H11">
        <v>388</v>
      </c>
      <c r="I11" t="s">
        <v>33</v>
      </c>
      <c r="J11">
        <v>12</v>
      </c>
      <c r="K11">
        <v>2006</v>
      </c>
      <c r="L11">
        <v>0</v>
      </c>
      <c r="M11">
        <v>61</v>
      </c>
      <c r="N11" s="4">
        <v>1</v>
      </c>
      <c r="O11">
        <v>3</v>
      </c>
      <c r="P11">
        <v>2</v>
      </c>
      <c r="Q11">
        <v>2</v>
      </c>
      <c r="R11">
        <v>1</v>
      </c>
      <c r="S11">
        <v>2.2999999999999998</v>
      </c>
      <c r="T11" s="4">
        <v>4</v>
      </c>
      <c r="U11">
        <v>42</v>
      </c>
      <c r="V11">
        <v>42</v>
      </c>
      <c r="W11" s="3">
        <v>16405</v>
      </c>
      <c r="X11">
        <f t="shared" si="1"/>
        <v>0</v>
      </c>
      <c r="Y11">
        <f t="shared" si="2"/>
        <v>0.25</v>
      </c>
      <c r="Z11">
        <f t="shared" si="3"/>
        <v>0.4</v>
      </c>
      <c r="AA11">
        <f t="shared" si="4"/>
        <v>0.2</v>
      </c>
      <c r="AB11">
        <f t="shared" si="5"/>
        <v>0.5714285714285714</v>
      </c>
      <c r="AC11">
        <f t="shared" si="0"/>
        <v>5656.8965517241377</v>
      </c>
      <c r="AD11">
        <f t="shared" si="6"/>
        <v>0.33877273085889986</v>
      </c>
      <c r="AE11">
        <f t="shared" si="7"/>
        <v>0.35204026045749431</v>
      </c>
      <c r="AF11" t="str">
        <f t="shared" si="8"/>
        <v>Bronze</v>
      </c>
      <c r="AH11" s="1"/>
    </row>
    <row r="12" spans="1:34" x14ac:dyDescent="0.35">
      <c r="A12" t="s">
        <v>63</v>
      </c>
      <c r="B12" t="s">
        <v>64</v>
      </c>
      <c r="C12" t="s">
        <v>65</v>
      </c>
      <c r="D12" t="s">
        <v>66</v>
      </c>
      <c r="E12">
        <v>100.4586</v>
      </c>
      <c r="F12">
        <v>1.7818000000000001</v>
      </c>
      <c r="G12" s="2">
        <v>3.7</v>
      </c>
      <c r="H12">
        <v>591</v>
      </c>
      <c r="I12" t="s">
        <v>33</v>
      </c>
      <c r="J12">
        <v>10</v>
      </c>
      <c r="K12">
        <v>2008</v>
      </c>
      <c r="L12">
        <v>1</v>
      </c>
      <c r="M12">
        <v>42</v>
      </c>
      <c r="N12" s="4">
        <v>2</v>
      </c>
      <c r="O12">
        <v>3</v>
      </c>
      <c r="P12">
        <v>3</v>
      </c>
      <c r="Q12">
        <v>4</v>
      </c>
      <c r="R12">
        <v>3</v>
      </c>
      <c r="S12">
        <v>3.7</v>
      </c>
      <c r="T12" s="4">
        <v>4</v>
      </c>
      <c r="U12">
        <v>78</v>
      </c>
      <c r="V12">
        <v>78</v>
      </c>
      <c r="W12" s="3">
        <v>45845</v>
      </c>
      <c r="X12">
        <f t="shared" si="1"/>
        <v>0.5</v>
      </c>
      <c r="Y12">
        <f t="shared" si="2"/>
        <v>0.5</v>
      </c>
      <c r="Z12">
        <f t="shared" si="3"/>
        <v>0.8</v>
      </c>
      <c r="AA12">
        <f t="shared" si="4"/>
        <v>0.6</v>
      </c>
      <c r="AB12">
        <f t="shared" si="5"/>
        <v>0.5714285714285714</v>
      </c>
      <c r="AC12">
        <f t="shared" si="0"/>
        <v>12390.54054054054</v>
      </c>
      <c r="AD12">
        <f t="shared" si="6"/>
        <v>0.74202828659779352</v>
      </c>
      <c r="AE12">
        <f t="shared" si="7"/>
        <v>0.64269137160527301</v>
      </c>
      <c r="AF12" t="str">
        <f t="shared" si="8"/>
        <v>Silver</v>
      </c>
      <c r="AH12" s="1"/>
    </row>
    <row r="13" spans="1:34" x14ac:dyDescent="0.35">
      <c r="A13" t="s">
        <v>67</v>
      </c>
      <c r="B13" t="s">
        <v>68</v>
      </c>
      <c r="C13" t="s">
        <v>69</v>
      </c>
      <c r="D13" t="s">
        <v>70</v>
      </c>
      <c r="E13">
        <v>100.5359</v>
      </c>
      <c r="F13">
        <v>1.8097000000000001</v>
      </c>
      <c r="G13" s="2">
        <v>3.2</v>
      </c>
      <c r="H13">
        <v>450</v>
      </c>
      <c r="I13" t="s">
        <v>28</v>
      </c>
      <c r="J13">
        <v>24</v>
      </c>
      <c r="K13">
        <v>1994</v>
      </c>
      <c r="L13">
        <v>2</v>
      </c>
      <c r="M13">
        <v>54</v>
      </c>
      <c r="N13" s="4">
        <v>4</v>
      </c>
      <c r="O13">
        <v>2</v>
      </c>
      <c r="P13">
        <v>5</v>
      </c>
      <c r="Q13">
        <v>2</v>
      </c>
      <c r="R13">
        <v>3</v>
      </c>
      <c r="S13">
        <v>5.9</v>
      </c>
      <c r="T13" s="4">
        <v>4</v>
      </c>
      <c r="U13">
        <v>61</v>
      </c>
      <c r="V13">
        <v>37</v>
      </c>
      <c r="W13" s="3">
        <v>16433</v>
      </c>
      <c r="X13">
        <f t="shared" si="1"/>
        <v>1</v>
      </c>
      <c r="Y13">
        <f t="shared" si="2"/>
        <v>1</v>
      </c>
      <c r="Z13">
        <f t="shared" si="3"/>
        <v>0.4</v>
      </c>
      <c r="AA13">
        <f t="shared" si="4"/>
        <v>0.6</v>
      </c>
      <c r="AB13">
        <f t="shared" si="5"/>
        <v>0.5714285714285714</v>
      </c>
      <c r="AC13">
        <f t="shared" si="0"/>
        <v>5135.3125</v>
      </c>
      <c r="AD13">
        <f t="shared" si="6"/>
        <v>0.30753679575572379</v>
      </c>
      <c r="AE13">
        <f t="shared" si="7"/>
        <v>0.57579307343685904</v>
      </c>
      <c r="AF13" t="str">
        <f t="shared" si="8"/>
        <v>Silver</v>
      </c>
      <c r="AH13" s="1"/>
    </row>
    <row r="14" spans="1:34" x14ac:dyDescent="0.35">
      <c r="A14" t="s">
        <v>71</v>
      </c>
      <c r="B14" t="s">
        <v>72</v>
      </c>
      <c r="C14" t="s">
        <v>73</v>
      </c>
      <c r="D14" t="s">
        <v>74</v>
      </c>
      <c r="E14">
        <v>100.37569999999999</v>
      </c>
      <c r="F14">
        <v>1.7656000000000001</v>
      </c>
      <c r="G14" s="2">
        <v>3.7</v>
      </c>
      <c r="H14">
        <v>593</v>
      </c>
      <c r="I14" t="s">
        <v>23</v>
      </c>
      <c r="J14">
        <v>21</v>
      </c>
      <c r="K14">
        <v>1997</v>
      </c>
      <c r="L14">
        <v>1</v>
      </c>
      <c r="M14">
        <v>33</v>
      </c>
      <c r="N14" s="4">
        <v>3</v>
      </c>
      <c r="O14">
        <v>1</v>
      </c>
      <c r="P14">
        <v>4</v>
      </c>
      <c r="Q14">
        <v>4</v>
      </c>
      <c r="R14">
        <v>3</v>
      </c>
      <c r="S14">
        <v>2.7</v>
      </c>
      <c r="T14" s="4">
        <v>6</v>
      </c>
      <c r="U14">
        <v>72</v>
      </c>
      <c r="V14">
        <v>65</v>
      </c>
      <c r="W14" s="3">
        <v>38576</v>
      </c>
      <c r="X14">
        <f t="shared" si="1"/>
        <v>0.5</v>
      </c>
      <c r="Y14">
        <f t="shared" si="2"/>
        <v>0.75</v>
      </c>
      <c r="Z14">
        <f t="shared" si="3"/>
        <v>0.8</v>
      </c>
      <c r="AA14">
        <f t="shared" si="4"/>
        <v>0.6</v>
      </c>
      <c r="AB14">
        <f t="shared" si="5"/>
        <v>0.8571428571428571</v>
      </c>
      <c r="AC14">
        <f t="shared" si="0"/>
        <v>10425.945945945945</v>
      </c>
      <c r="AD14">
        <f t="shared" si="6"/>
        <v>0.62437524667458788</v>
      </c>
      <c r="AE14">
        <f t="shared" si="7"/>
        <v>0.72630362076348909</v>
      </c>
      <c r="AF14" t="str">
        <f t="shared" si="8"/>
        <v>Gold</v>
      </c>
      <c r="AH14" s="1"/>
    </row>
    <row r="15" spans="1:34" x14ac:dyDescent="0.35">
      <c r="A15" t="s">
        <v>75</v>
      </c>
      <c r="B15" t="s">
        <v>76</v>
      </c>
      <c r="C15" t="s">
        <v>77</v>
      </c>
      <c r="D15" t="s">
        <v>78</v>
      </c>
      <c r="E15">
        <v>100.35850000000001</v>
      </c>
      <c r="F15">
        <v>1.7789999999999999</v>
      </c>
      <c r="G15" s="2">
        <v>1.7</v>
      </c>
      <c r="H15">
        <v>244</v>
      </c>
      <c r="I15" t="s">
        <v>46</v>
      </c>
      <c r="J15">
        <v>21</v>
      </c>
      <c r="K15">
        <v>1997</v>
      </c>
      <c r="L15">
        <v>1</v>
      </c>
      <c r="M15">
        <v>35</v>
      </c>
      <c r="N15" s="4">
        <v>3</v>
      </c>
      <c r="O15">
        <v>2</v>
      </c>
      <c r="P15">
        <v>4</v>
      </c>
      <c r="Q15">
        <v>5</v>
      </c>
      <c r="R15">
        <v>2</v>
      </c>
      <c r="S15">
        <v>3.6</v>
      </c>
      <c r="T15" s="4">
        <v>6</v>
      </c>
      <c r="U15">
        <v>74</v>
      </c>
      <c r="V15">
        <v>66</v>
      </c>
      <c r="W15" s="3">
        <v>16194</v>
      </c>
      <c r="X15">
        <f t="shared" si="1"/>
        <v>0.5</v>
      </c>
      <c r="Y15">
        <f t="shared" si="2"/>
        <v>0.75</v>
      </c>
      <c r="Z15">
        <f t="shared" si="3"/>
        <v>1</v>
      </c>
      <c r="AA15">
        <f t="shared" si="4"/>
        <v>0.4</v>
      </c>
      <c r="AB15">
        <f t="shared" si="5"/>
        <v>0.8571428571428571</v>
      </c>
      <c r="AC15">
        <f t="shared" si="0"/>
        <v>9525.8823529411766</v>
      </c>
      <c r="AD15">
        <f t="shared" si="6"/>
        <v>0.57047342991678185</v>
      </c>
      <c r="AE15">
        <f t="shared" si="7"/>
        <v>0.7155232574119279</v>
      </c>
      <c r="AF15" t="str">
        <f t="shared" si="8"/>
        <v>Gold</v>
      </c>
      <c r="AH15" s="1"/>
    </row>
    <row r="16" spans="1:34" x14ac:dyDescent="0.35">
      <c r="A16" t="s">
        <v>79</v>
      </c>
      <c r="B16" t="s">
        <v>80</v>
      </c>
      <c r="C16" t="s">
        <v>81</v>
      </c>
      <c r="D16" t="s">
        <v>82</v>
      </c>
      <c r="E16">
        <v>100.3717</v>
      </c>
      <c r="F16">
        <v>1.7989999999999999</v>
      </c>
      <c r="G16" s="2">
        <v>2.8</v>
      </c>
      <c r="H16">
        <v>413</v>
      </c>
      <c r="I16" t="s">
        <v>28</v>
      </c>
      <c r="J16">
        <v>15</v>
      </c>
      <c r="K16">
        <v>2003</v>
      </c>
      <c r="L16">
        <v>2</v>
      </c>
      <c r="M16">
        <v>54</v>
      </c>
      <c r="N16" s="4">
        <v>2</v>
      </c>
      <c r="O16">
        <v>2</v>
      </c>
      <c r="P16">
        <v>5</v>
      </c>
      <c r="Q16">
        <v>4</v>
      </c>
      <c r="R16">
        <v>5</v>
      </c>
      <c r="S16">
        <v>2.6</v>
      </c>
      <c r="T16" s="4">
        <v>6</v>
      </c>
      <c r="U16">
        <v>84</v>
      </c>
      <c r="V16">
        <v>84</v>
      </c>
      <c r="W16" s="3">
        <v>34768</v>
      </c>
      <c r="X16">
        <f t="shared" si="1"/>
        <v>1</v>
      </c>
      <c r="Y16">
        <f t="shared" si="2"/>
        <v>0.5</v>
      </c>
      <c r="Z16">
        <f t="shared" si="3"/>
        <v>0.8</v>
      </c>
      <c r="AA16">
        <f t="shared" si="4"/>
        <v>1</v>
      </c>
      <c r="AB16">
        <f t="shared" si="5"/>
        <v>0.8571428571428571</v>
      </c>
      <c r="AC16">
        <f t="shared" si="0"/>
        <v>12417.142857142859</v>
      </c>
      <c r="AD16">
        <f t="shared" si="6"/>
        <v>0.74362141091253697</v>
      </c>
      <c r="AE16">
        <f t="shared" si="7"/>
        <v>0.78015285361107889</v>
      </c>
      <c r="AF16" t="str">
        <f t="shared" si="8"/>
        <v>Platinum</v>
      </c>
      <c r="AH16" s="1"/>
    </row>
    <row r="17" spans="1:34" x14ac:dyDescent="0.35">
      <c r="A17" t="s">
        <v>83</v>
      </c>
      <c r="B17" t="s">
        <v>84</v>
      </c>
      <c r="C17" t="s">
        <v>53</v>
      </c>
      <c r="D17" t="s">
        <v>85</v>
      </c>
      <c r="E17">
        <v>100.4401</v>
      </c>
      <c r="F17">
        <v>1.7237</v>
      </c>
      <c r="G17" s="2">
        <v>4.0999999999999996</v>
      </c>
      <c r="H17">
        <v>643</v>
      </c>
      <c r="I17" t="s">
        <v>23</v>
      </c>
      <c r="J17">
        <v>17</v>
      </c>
      <c r="K17">
        <v>2001</v>
      </c>
      <c r="L17">
        <v>0</v>
      </c>
      <c r="M17">
        <v>42</v>
      </c>
      <c r="N17" s="4">
        <v>4</v>
      </c>
      <c r="O17">
        <v>3</v>
      </c>
      <c r="P17">
        <v>4</v>
      </c>
      <c r="Q17">
        <v>3</v>
      </c>
      <c r="R17">
        <v>2</v>
      </c>
      <c r="S17">
        <v>7</v>
      </c>
      <c r="T17" s="4">
        <v>4</v>
      </c>
      <c r="U17">
        <v>54</v>
      </c>
      <c r="V17">
        <v>54</v>
      </c>
      <c r="W17" s="3">
        <v>34536</v>
      </c>
      <c r="X17">
        <f t="shared" si="1"/>
        <v>0</v>
      </c>
      <c r="Y17">
        <f t="shared" si="2"/>
        <v>1</v>
      </c>
      <c r="Z17">
        <f t="shared" si="3"/>
        <v>0.6</v>
      </c>
      <c r="AA17">
        <f t="shared" si="4"/>
        <v>0.4</v>
      </c>
      <c r="AB17">
        <f t="shared" si="5"/>
        <v>0.5714285714285714</v>
      </c>
      <c r="AC17">
        <f t="shared" si="0"/>
        <v>8423.414634146342</v>
      </c>
      <c r="AD17">
        <f t="shared" si="6"/>
        <v>0.50445030286029102</v>
      </c>
      <c r="AE17">
        <f t="shared" si="7"/>
        <v>0.61517577485777242</v>
      </c>
      <c r="AF17" t="str">
        <f t="shared" si="8"/>
        <v>Silver</v>
      </c>
      <c r="AH17" s="1"/>
    </row>
    <row r="18" spans="1:34" x14ac:dyDescent="0.35">
      <c r="A18" t="s">
        <v>86</v>
      </c>
      <c r="B18" t="s">
        <v>87</v>
      </c>
      <c r="C18" t="s">
        <v>88</v>
      </c>
      <c r="D18" t="s">
        <v>89</v>
      </c>
      <c r="E18">
        <v>100.3877</v>
      </c>
      <c r="F18">
        <v>1.6161000000000001</v>
      </c>
      <c r="G18" s="2">
        <v>1.4</v>
      </c>
      <c r="H18">
        <v>171</v>
      </c>
      <c r="I18" t="s">
        <v>23</v>
      </c>
      <c r="J18">
        <v>25</v>
      </c>
      <c r="K18">
        <v>1993</v>
      </c>
      <c r="L18">
        <v>2</v>
      </c>
      <c r="M18">
        <v>51</v>
      </c>
      <c r="N18" s="4">
        <v>3</v>
      </c>
      <c r="O18">
        <v>1</v>
      </c>
      <c r="P18">
        <v>4</v>
      </c>
      <c r="Q18">
        <v>4</v>
      </c>
      <c r="R18">
        <v>2</v>
      </c>
      <c r="S18">
        <v>3.8</v>
      </c>
      <c r="T18" s="4">
        <v>6</v>
      </c>
      <c r="U18">
        <v>65</v>
      </c>
      <c r="V18">
        <v>32</v>
      </c>
      <c r="W18" s="3">
        <v>5545</v>
      </c>
      <c r="X18">
        <f t="shared" si="1"/>
        <v>1</v>
      </c>
      <c r="Y18">
        <f t="shared" si="2"/>
        <v>0.75</v>
      </c>
      <c r="Z18">
        <f t="shared" si="3"/>
        <v>0.8</v>
      </c>
      <c r="AA18">
        <f t="shared" si="4"/>
        <v>0.4</v>
      </c>
      <c r="AB18">
        <f t="shared" si="5"/>
        <v>0.8571428571428571</v>
      </c>
      <c r="AC18">
        <f t="shared" si="0"/>
        <v>3960.7142857142858</v>
      </c>
      <c r="AD18">
        <f t="shared" si="6"/>
        <v>0.23719401308732266</v>
      </c>
      <c r="AE18">
        <f t="shared" si="7"/>
        <v>0.60886737404603597</v>
      </c>
      <c r="AF18" t="str">
        <f t="shared" si="8"/>
        <v>Silver</v>
      </c>
      <c r="AH18" s="1"/>
    </row>
    <row r="19" spans="1:34" x14ac:dyDescent="0.35">
      <c r="A19" t="s">
        <v>90</v>
      </c>
      <c r="B19" t="s">
        <v>91</v>
      </c>
      <c r="C19" t="s">
        <v>92</v>
      </c>
      <c r="D19" t="s">
        <v>93</v>
      </c>
      <c r="E19">
        <v>100.4774</v>
      </c>
      <c r="F19">
        <v>1.6167</v>
      </c>
      <c r="G19" s="2">
        <v>1.2</v>
      </c>
      <c r="H19">
        <v>148</v>
      </c>
      <c r="I19" t="s">
        <v>23</v>
      </c>
      <c r="J19">
        <v>17</v>
      </c>
      <c r="K19">
        <v>2001</v>
      </c>
      <c r="L19">
        <v>2</v>
      </c>
      <c r="M19">
        <v>53</v>
      </c>
      <c r="N19" s="4">
        <v>2</v>
      </c>
      <c r="O19">
        <v>2</v>
      </c>
      <c r="P19">
        <v>3</v>
      </c>
      <c r="Q19">
        <v>2</v>
      </c>
      <c r="R19">
        <v>5</v>
      </c>
      <c r="S19">
        <v>5.7</v>
      </c>
      <c r="T19" s="4">
        <v>4</v>
      </c>
      <c r="U19">
        <v>62</v>
      </c>
      <c r="V19">
        <v>62</v>
      </c>
      <c r="W19" s="3">
        <v>9097</v>
      </c>
      <c r="X19">
        <f t="shared" si="1"/>
        <v>1</v>
      </c>
      <c r="Y19">
        <f t="shared" si="2"/>
        <v>0.5</v>
      </c>
      <c r="Z19">
        <f t="shared" si="3"/>
        <v>0.4</v>
      </c>
      <c r="AA19">
        <f t="shared" si="4"/>
        <v>1</v>
      </c>
      <c r="AB19">
        <f t="shared" si="5"/>
        <v>0.5714285714285714</v>
      </c>
      <c r="AC19">
        <f t="shared" si="0"/>
        <v>7580.8333333333339</v>
      </c>
      <c r="AD19">
        <f t="shared" si="6"/>
        <v>0.45399090950969706</v>
      </c>
      <c r="AE19">
        <f t="shared" si="7"/>
        <v>0.58508389618765377</v>
      </c>
      <c r="AF19" t="str">
        <f t="shared" si="8"/>
        <v>Silver</v>
      </c>
      <c r="AH19" s="1"/>
    </row>
    <row r="20" spans="1:34" x14ac:dyDescent="0.35">
      <c r="A20" t="s">
        <v>94</v>
      </c>
      <c r="B20" t="s">
        <v>95</v>
      </c>
      <c r="C20" t="s">
        <v>96</v>
      </c>
      <c r="D20" t="s">
        <v>97</v>
      </c>
      <c r="E20">
        <v>100.5228</v>
      </c>
      <c r="F20">
        <v>1.7531000000000001</v>
      </c>
      <c r="G20" s="2">
        <v>2.1</v>
      </c>
      <c r="H20">
        <v>316</v>
      </c>
      <c r="I20" t="s">
        <v>23</v>
      </c>
      <c r="J20">
        <v>20</v>
      </c>
      <c r="K20">
        <v>1998</v>
      </c>
      <c r="L20">
        <v>1</v>
      </c>
      <c r="M20">
        <v>40</v>
      </c>
      <c r="N20" s="4">
        <v>2</v>
      </c>
      <c r="O20">
        <v>2</v>
      </c>
      <c r="P20">
        <v>3</v>
      </c>
      <c r="Q20">
        <v>5</v>
      </c>
      <c r="R20">
        <v>5</v>
      </c>
      <c r="S20">
        <v>3.3</v>
      </c>
      <c r="T20" s="4">
        <v>2</v>
      </c>
      <c r="U20">
        <v>74</v>
      </c>
      <c r="V20">
        <v>74</v>
      </c>
      <c r="W20" s="3">
        <v>23468</v>
      </c>
      <c r="X20">
        <f t="shared" si="1"/>
        <v>0.5</v>
      </c>
      <c r="Y20">
        <f t="shared" si="2"/>
        <v>0.5</v>
      </c>
      <c r="Z20">
        <f t="shared" si="3"/>
        <v>1</v>
      </c>
      <c r="AA20">
        <f t="shared" si="4"/>
        <v>1</v>
      </c>
      <c r="AB20">
        <f t="shared" si="5"/>
        <v>0.2857142857142857</v>
      </c>
      <c r="AC20">
        <f t="shared" si="0"/>
        <v>11175.238095238095</v>
      </c>
      <c r="AD20">
        <f t="shared" si="6"/>
        <v>0.66924786283538185</v>
      </c>
      <c r="AE20">
        <f t="shared" si="7"/>
        <v>0.69099242970993346</v>
      </c>
      <c r="AF20" t="str">
        <f t="shared" si="8"/>
        <v>Gold</v>
      </c>
      <c r="AH20" s="1"/>
    </row>
    <row r="21" spans="1:34" x14ac:dyDescent="0.35">
      <c r="A21" t="s">
        <v>98</v>
      </c>
      <c r="B21" t="s">
        <v>99</v>
      </c>
      <c r="C21" t="s">
        <v>100</v>
      </c>
      <c r="D21" t="s">
        <v>101</v>
      </c>
      <c r="E21">
        <v>100.39409999999999</v>
      </c>
      <c r="F21">
        <v>1.7566999999999999</v>
      </c>
      <c r="G21" s="2">
        <v>1.8</v>
      </c>
      <c r="H21">
        <v>232</v>
      </c>
      <c r="I21" t="s">
        <v>23</v>
      </c>
      <c r="J21">
        <v>6</v>
      </c>
      <c r="K21">
        <v>2012</v>
      </c>
      <c r="L21">
        <v>0</v>
      </c>
      <c r="M21">
        <v>67</v>
      </c>
      <c r="N21" s="4">
        <v>2</v>
      </c>
      <c r="O21">
        <v>2</v>
      </c>
      <c r="P21">
        <v>4</v>
      </c>
      <c r="Q21">
        <v>2</v>
      </c>
      <c r="R21">
        <v>3</v>
      </c>
      <c r="S21">
        <v>2.8</v>
      </c>
      <c r="T21" s="4">
        <v>4</v>
      </c>
      <c r="U21">
        <v>44</v>
      </c>
      <c r="V21">
        <v>9</v>
      </c>
      <c r="W21" s="3">
        <v>2052</v>
      </c>
      <c r="X21">
        <f t="shared" si="1"/>
        <v>0</v>
      </c>
      <c r="Y21">
        <f t="shared" si="2"/>
        <v>0.5</v>
      </c>
      <c r="Z21">
        <f t="shared" si="3"/>
        <v>0.4</v>
      </c>
      <c r="AA21">
        <f t="shared" si="4"/>
        <v>0.6</v>
      </c>
      <c r="AB21">
        <f t="shared" si="5"/>
        <v>0.5714285714285714</v>
      </c>
      <c r="AC21">
        <f t="shared" si="0"/>
        <v>1140</v>
      </c>
      <c r="AD21">
        <f t="shared" si="6"/>
        <v>6.8270810619903866E-2</v>
      </c>
      <c r="AE21">
        <f t="shared" si="7"/>
        <v>0.427939876409695</v>
      </c>
      <c r="AF21" t="str">
        <f t="shared" si="8"/>
        <v>Bronze</v>
      </c>
      <c r="AH21" s="1"/>
    </row>
    <row r="22" spans="1:34" x14ac:dyDescent="0.35">
      <c r="A22" t="s">
        <v>102</v>
      </c>
      <c r="B22" t="s">
        <v>103</v>
      </c>
      <c r="C22" t="s">
        <v>104</v>
      </c>
      <c r="D22" t="s">
        <v>105</v>
      </c>
      <c r="E22">
        <v>100.3563</v>
      </c>
      <c r="F22">
        <v>1.8113999999999999</v>
      </c>
      <c r="G22" s="2">
        <v>2.9</v>
      </c>
      <c r="H22">
        <v>373</v>
      </c>
      <c r="I22" t="s">
        <v>33</v>
      </c>
      <c r="J22">
        <v>11</v>
      </c>
      <c r="K22">
        <v>2007</v>
      </c>
      <c r="L22">
        <v>2</v>
      </c>
      <c r="M22">
        <v>35</v>
      </c>
      <c r="N22" s="4">
        <v>2</v>
      </c>
      <c r="O22">
        <v>3</v>
      </c>
      <c r="P22">
        <v>2</v>
      </c>
      <c r="Q22">
        <v>2</v>
      </c>
      <c r="R22">
        <v>5</v>
      </c>
      <c r="S22">
        <v>4.5999999999999996</v>
      </c>
      <c r="T22" s="4">
        <v>6</v>
      </c>
      <c r="U22">
        <v>96</v>
      </c>
      <c r="V22">
        <v>96</v>
      </c>
      <c r="W22" s="3">
        <v>35629</v>
      </c>
      <c r="X22">
        <f t="shared" si="1"/>
        <v>1</v>
      </c>
      <c r="Y22">
        <f t="shared" si="2"/>
        <v>0.5</v>
      </c>
      <c r="Z22">
        <f t="shared" si="3"/>
        <v>0.4</v>
      </c>
      <c r="AA22">
        <f t="shared" si="4"/>
        <v>1</v>
      </c>
      <c r="AB22">
        <f t="shared" si="5"/>
        <v>0.8571428571428571</v>
      </c>
      <c r="AC22">
        <f t="shared" si="0"/>
        <v>12285.862068965518</v>
      </c>
      <c r="AD22">
        <f t="shared" si="6"/>
        <v>0.73575944088825018</v>
      </c>
      <c r="AE22">
        <f t="shared" si="7"/>
        <v>0.6985804596062215</v>
      </c>
      <c r="AF22" t="str">
        <f t="shared" si="8"/>
        <v>Gold</v>
      </c>
      <c r="AH22" s="1"/>
    </row>
    <row r="23" spans="1:34" x14ac:dyDescent="0.35">
      <c r="A23" t="s">
        <v>106</v>
      </c>
      <c r="B23" t="s">
        <v>107</v>
      </c>
      <c r="C23" t="s">
        <v>108</v>
      </c>
      <c r="D23" t="s">
        <v>109</v>
      </c>
      <c r="E23">
        <v>100.3736</v>
      </c>
      <c r="F23">
        <v>1.6614</v>
      </c>
      <c r="G23" s="2">
        <v>2.2000000000000002</v>
      </c>
      <c r="H23">
        <v>312</v>
      </c>
      <c r="I23" t="s">
        <v>23</v>
      </c>
      <c r="J23">
        <v>13</v>
      </c>
      <c r="K23">
        <v>2005</v>
      </c>
      <c r="L23">
        <v>2</v>
      </c>
      <c r="M23">
        <v>44</v>
      </c>
      <c r="N23" s="4">
        <v>2</v>
      </c>
      <c r="O23">
        <v>2</v>
      </c>
      <c r="P23">
        <v>1</v>
      </c>
      <c r="Q23">
        <v>5</v>
      </c>
      <c r="R23">
        <v>2</v>
      </c>
      <c r="S23">
        <v>7.8</v>
      </c>
      <c r="T23" s="4">
        <v>6</v>
      </c>
      <c r="U23">
        <v>85</v>
      </c>
      <c r="V23">
        <v>85</v>
      </c>
      <c r="W23" s="3">
        <v>26486</v>
      </c>
      <c r="X23">
        <f t="shared" si="1"/>
        <v>1</v>
      </c>
      <c r="Y23">
        <f t="shared" si="2"/>
        <v>0.5</v>
      </c>
      <c r="Z23">
        <f t="shared" si="3"/>
        <v>1</v>
      </c>
      <c r="AA23">
        <f t="shared" si="4"/>
        <v>0.4</v>
      </c>
      <c r="AB23">
        <f t="shared" si="5"/>
        <v>0.8571428571428571</v>
      </c>
      <c r="AC23">
        <f t="shared" si="0"/>
        <v>12039.090909090908</v>
      </c>
      <c r="AD23">
        <f t="shared" si="6"/>
        <v>0.72098113639504535</v>
      </c>
      <c r="AE23">
        <f t="shared" si="7"/>
        <v>0.69562479870758054</v>
      </c>
      <c r="AF23" t="str">
        <f t="shared" si="8"/>
        <v>Gold</v>
      </c>
      <c r="AH23" s="1"/>
    </row>
    <row r="24" spans="1:34" x14ac:dyDescent="0.35">
      <c r="A24" t="s">
        <v>110</v>
      </c>
      <c r="B24" t="s">
        <v>111</v>
      </c>
      <c r="C24" t="s">
        <v>112</v>
      </c>
      <c r="D24" t="s">
        <v>113</v>
      </c>
      <c r="E24">
        <v>100.3811</v>
      </c>
      <c r="F24">
        <v>1.6680999999999999</v>
      </c>
      <c r="G24" s="2">
        <v>3.5</v>
      </c>
      <c r="H24">
        <v>519</v>
      </c>
      <c r="I24" t="s">
        <v>33</v>
      </c>
      <c r="J24">
        <v>24</v>
      </c>
      <c r="K24">
        <v>1994</v>
      </c>
      <c r="L24">
        <v>1</v>
      </c>
      <c r="M24">
        <v>42</v>
      </c>
      <c r="N24" s="4">
        <v>2</v>
      </c>
      <c r="O24">
        <v>3</v>
      </c>
      <c r="P24">
        <v>4</v>
      </c>
      <c r="Q24">
        <v>3</v>
      </c>
      <c r="R24">
        <v>5</v>
      </c>
      <c r="S24">
        <v>7.9</v>
      </c>
      <c r="T24" s="4">
        <v>6</v>
      </c>
      <c r="U24">
        <v>93</v>
      </c>
      <c r="V24">
        <v>56</v>
      </c>
      <c r="W24" s="3">
        <v>28880</v>
      </c>
      <c r="X24">
        <f t="shared" si="1"/>
        <v>0.5</v>
      </c>
      <c r="Y24">
        <f t="shared" si="2"/>
        <v>0.5</v>
      </c>
      <c r="Z24">
        <f t="shared" si="3"/>
        <v>0.6</v>
      </c>
      <c r="AA24">
        <f t="shared" si="4"/>
        <v>1</v>
      </c>
      <c r="AB24">
        <f t="shared" si="5"/>
        <v>0.8571428571428571</v>
      </c>
      <c r="AC24">
        <f t="shared" si="0"/>
        <v>8251.4285714285706</v>
      </c>
      <c r="AD24">
        <f t="shared" si="6"/>
        <v>0.49415062924882797</v>
      </c>
      <c r="AE24">
        <f t="shared" si="7"/>
        <v>0.69025869727833711</v>
      </c>
      <c r="AF24" t="str">
        <f t="shared" si="8"/>
        <v>Gold</v>
      </c>
      <c r="AH24" s="1"/>
    </row>
    <row r="25" spans="1:34" x14ac:dyDescent="0.35">
      <c r="A25" t="s">
        <v>114</v>
      </c>
      <c r="B25" t="s">
        <v>115</v>
      </c>
      <c r="C25" t="s">
        <v>116</v>
      </c>
      <c r="D25" t="s">
        <v>117</v>
      </c>
      <c r="E25">
        <v>100.34829999999999</v>
      </c>
      <c r="F25">
        <v>1.4832000000000001</v>
      </c>
      <c r="G25" s="2">
        <v>3.9</v>
      </c>
      <c r="H25">
        <v>504</v>
      </c>
      <c r="I25" t="s">
        <v>23</v>
      </c>
      <c r="J25">
        <v>17</v>
      </c>
      <c r="K25">
        <v>2001</v>
      </c>
      <c r="L25">
        <v>0</v>
      </c>
      <c r="M25">
        <v>39</v>
      </c>
      <c r="N25" s="4">
        <v>3</v>
      </c>
      <c r="O25">
        <v>3</v>
      </c>
      <c r="P25">
        <v>2</v>
      </c>
      <c r="Q25">
        <v>1</v>
      </c>
      <c r="R25">
        <v>1</v>
      </c>
      <c r="S25">
        <v>14</v>
      </c>
      <c r="T25" s="4">
        <v>5</v>
      </c>
      <c r="U25">
        <v>44</v>
      </c>
      <c r="V25">
        <v>44</v>
      </c>
      <c r="W25" s="3">
        <v>22176</v>
      </c>
      <c r="X25">
        <f t="shared" si="1"/>
        <v>0</v>
      </c>
      <c r="Y25">
        <f t="shared" si="2"/>
        <v>0.75</v>
      </c>
      <c r="Z25">
        <f t="shared" si="3"/>
        <v>0.2</v>
      </c>
      <c r="AA25">
        <f t="shared" si="4"/>
        <v>0.2</v>
      </c>
      <c r="AB25">
        <f t="shared" si="5"/>
        <v>0.7142857142857143</v>
      </c>
      <c r="AC25">
        <f t="shared" si="0"/>
        <v>5686.1538461538466</v>
      </c>
      <c r="AD25">
        <f t="shared" si="6"/>
        <v>0.3405248529705327</v>
      </c>
      <c r="AE25">
        <f t="shared" si="7"/>
        <v>0.44096211345124942</v>
      </c>
      <c r="AF25" t="str">
        <f t="shared" si="8"/>
        <v>Bronze</v>
      </c>
      <c r="AH25" s="1"/>
    </row>
    <row r="26" spans="1:34" x14ac:dyDescent="0.35">
      <c r="A26" t="s">
        <v>118</v>
      </c>
      <c r="B26" t="s">
        <v>119</v>
      </c>
      <c r="C26" t="s">
        <v>120</v>
      </c>
      <c r="D26" t="s">
        <v>121</v>
      </c>
      <c r="E26">
        <v>100.3249</v>
      </c>
      <c r="F26">
        <v>1.5039</v>
      </c>
      <c r="G26" s="2">
        <v>3.5</v>
      </c>
      <c r="H26">
        <v>460</v>
      </c>
      <c r="I26" t="s">
        <v>46</v>
      </c>
      <c r="J26">
        <v>24</v>
      </c>
      <c r="K26">
        <v>1994</v>
      </c>
      <c r="L26">
        <v>1</v>
      </c>
      <c r="M26">
        <v>59</v>
      </c>
      <c r="N26" s="4">
        <v>3</v>
      </c>
      <c r="O26">
        <v>3</v>
      </c>
      <c r="P26">
        <v>3</v>
      </c>
      <c r="Q26">
        <v>5</v>
      </c>
      <c r="R26">
        <v>2</v>
      </c>
      <c r="S26">
        <v>13.8</v>
      </c>
      <c r="T26" s="4">
        <v>6</v>
      </c>
      <c r="U26">
        <v>62</v>
      </c>
      <c r="V26">
        <v>37</v>
      </c>
      <c r="W26" s="3">
        <v>17128</v>
      </c>
      <c r="X26">
        <f t="shared" si="1"/>
        <v>0.5</v>
      </c>
      <c r="Y26">
        <f t="shared" si="2"/>
        <v>0.75</v>
      </c>
      <c r="Z26">
        <f t="shared" si="3"/>
        <v>1</v>
      </c>
      <c r="AA26">
        <f t="shared" si="4"/>
        <v>0.4</v>
      </c>
      <c r="AB26">
        <f t="shared" si="5"/>
        <v>0.8571428571428571</v>
      </c>
      <c r="AC26">
        <f t="shared" si="0"/>
        <v>4893.7142857142853</v>
      </c>
      <c r="AD26">
        <f t="shared" si="6"/>
        <v>0.29306828177887556</v>
      </c>
      <c r="AE26">
        <f t="shared" si="7"/>
        <v>0.66004222778434662</v>
      </c>
      <c r="AF26" t="str">
        <f t="shared" si="8"/>
        <v>Gold</v>
      </c>
      <c r="AH26" s="1"/>
    </row>
    <row r="27" spans="1:34" x14ac:dyDescent="0.35">
      <c r="A27" t="s">
        <v>122</v>
      </c>
      <c r="B27" t="s">
        <v>123</v>
      </c>
      <c r="C27" t="s">
        <v>124</v>
      </c>
      <c r="D27" t="s">
        <v>125</v>
      </c>
      <c r="E27">
        <v>100.3141</v>
      </c>
      <c r="F27">
        <v>1.5358000000000001</v>
      </c>
      <c r="G27" s="2">
        <v>2.8</v>
      </c>
      <c r="H27">
        <v>450</v>
      </c>
      <c r="I27" t="s">
        <v>33</v>
      </c>
      <c r="J27">
        <v>15</v>
      </c>
      <c r="K27">
        <v>2003</v>
      </c>
      <c r="L27">
        <v>0</v>
      </c>
      <c r="M27">
        <v>38</v>
      </c>
      <c r="N27" s="4">
        <v>2</v>
      </c>
      <c r="O27">
        <v>1</v>
      </c>
      <c r="P27">
        <v>3</v>
      </c>
      <c r="Q27">
        <v>3</v>
      </c>
      <c r="R27">
        <v>2</v>
      </c>
      <c r="S27">
        <v>12.7</v>
      </c>
      <c r="T27" s="4">
        <v>7</v>
      </c>
      <c r="U27">
        <v>49</v>
      </c>
      <c r="V27">
        <v>49</v>
      </c>
      <c r="W27" s="3">
        <v>22075</v>
      </c>
      <c r="X27">
        <f t="shared" si="1"/>
        <v>0</v>
      </c>
      <c r="Y27">
        <f t="shared" si="2"/>
        <v>0.5</v>
      </c>
      <c r="Z27">
        <f t="shared" si="3"/>
        <v>0.6</v>
      </c>
      <c r="AA27">
        <f t="shared" si="4"/>
        <v>0.4</v>
      </c>
      <c r="AB27">
        <f t="shared" si="5"/>
        <v>1</v>
      </c>
      <c r="AC27">
        <f t="shared" si="0"/>
        <v>7883.9285714285716</v>
      </c>
      <c r="AD27">
        <f t="shared" si="6"/>
        <v>0.47214227582530638</v>
      </c>
      <c r="AE27">
        <f t="shared" si="7"/>
        <v>0.59442845516506126</v>
      </c>
      <c r="AF27" t="str">
        <f t="shared" si="8"/>
        <v>Silver</v>
      </c>
      <c r="AH27" s="1"/>
    </row>
    <row r="28" spans="1:34" x14ac:dyDescent="0.35">
      <c r="A28" t="s">
        <v>126</v>
      </c>
      <c r="B28" t="s">
        <v>127</v>
      </c>
      <c r="C28" t="s">
        <v>128</v>
      </c>
      <c r="D28" t="s">
        <v>129</v>
      </c>
      <c r="E28">
        <v>100.60039999999999</v>
      </c>
      <c r="F28">
        <v>1.6977</v>
      </c>
      <c r="G28" s="2">
        <v>3.1</v>
      </c>
      <c r="H28">
        <v>451</v>
      </c>
      <c r="I28" t="s">
        <v>33</v>
      </c>
      <c r="J28">
        <v>9</v>
      </c>
      <c r="K28">
        <v>2009</v>
      </c>
      <c r="L28">
        <v>2</v>
      </c>
      <c r="M28">
        <v>49</v>
      </c>
      <c r="N28" s="4">
        <v>3</v>
      </c>
      <c r="O28">
        <v>2</v>
      </c>
      <c r="P28">
        <v>3</v>
      </c>
      <c r="Q28">
        <v>5</v>
      </c>
      <c r="R28">
        <v>2</v>
      </c>
      <c r="S28">
        <v>12.8</v>
      </c>
      <c r="T28" s="4">
        <v>2</v>
      </c>
      <c r="U28">
        <v>67</v>
      </c>
      <c r="V28">
        <v>53</v>
      </c>
      <c r="W28" s="3">
        <v>24091</v>
      </c>
      <c r="X28">
        <f t="shared" si="1"/>
        <v>1</v>
      </c>
      <c r="Y28">
        <f t="shared" si="2"/>
        <v>0.75</v>
      </c>
      <c r="Z28">
        <f t="shared" si="3"/>
        <v>1</v>
      </c>
      <c r="AA28">
        <f t="shared" si="4"/>
        <v>0.4</v>
      </c>
      <c r="AB28">
        <f t="shared" si="5"/>
        <v>0.2857142857142857</v>
      </c>
      <c r="AC28">
        <f t="shared" si="0"/>
        <v>7771.2903225806449</v>
      </c>
      <c r="AD28">
        <f t="shared" si="6"/>
        <v>0.46539674551332882</v>
      </c>
      <c r="AE28">
        <f t="shared" si="7"/>
        <v>0.5802222062455229</v>
      </c>
      <c r="AF28" t="str">
        <f t="shared" si="8"/>
        <v>Silver</v>
      </c>
      <c r="AH28" s="1"/>
    </row>
    <row r="29" spans="1:34" x14ac:dyDescent="0.35">
      <c r="A29" t="s">
        <v>130</v>
      </c>
      <c r="B29" t="s">
        <v>131</v>
      </c>
      <c r="C29" t="s">
        <v>132</v>
      </c>
      <c r="D29" t="s">
        <v>133</v>
      </c>
      <c r="E29">
        <v>100.58880000000001</v>
      </c>
      <c r="F29">
        <v>1.6986000000000001</v>
      </c>
      <c r="G29" s="2">
        <v>1.2</v>
      </c>
      <c r="H29">
        <v>173</v>
      </c>
      <c r="I29" t="s">
        <v>46</v>
      </c>
      <c r="J29">
        <v>21</v>
      </c>
      <c r="K29">
        <v>1997</v>
      </c>
      <c r="L29">
        <v>1</v>
      </c>
      <c r="M29">
        <v>42</v>
      </c>
      <c r="N29" s="4">
        <v>3</v>
      </c>
      <c r="O29">
        <v>2</v>
      </c>
      <c r="P29">
        <v>1</v>
      </c>
      <c r="Q29">
        <v>2</v>
      </c>
      <c r="R29">
        <v>4</v>
      </c>
      <c r="S29">
        <v>11.8</v>
      </c>
      <c r="T29" s="4">
        <v>2</v>
      </c>
      <c r="U29">
        <v>54</v>
      </c>
      <c r="V29">
        <v>48</v>
      </c>
      <c r="W29" s="3">
        <v>8366</v>
      </c>
      <c r="X29">
        <f t="shared" si="1"/>
        <v>0.5</v>
      </c>
      <c r="Y29">
        <f t="shared" si="2"/>
        <v>0.75</v>
      </c>
      <c r="Z29">
        <f t="shared" si="3"/>
        <v>0.4</v>
      </c>
      <c r="AA29">
        <f t="shared" si="4"/>
        <v>0.8</v>
      </c>
      <c r="AB29">
        <f t="shared" si="5"/>
        <v>0.2857142857142857</v>
      </c>
      <c r="AC29">
        <f t="shared" si="0"/>
        <v>6971.666666666667</v>
      </c>
      <c r="AD29">
        <f t="shared" si="6"/>
        <v>0.41750994272376885</v>
      </c>
      <c r="AE29">
        <f t="shared" si="7"/>
        <v>0.53064484568761094</v>
      </c>
      <c r="AF29" t="str">
        <f t="shared" si="8"/>
        <v>Silver</v>
      </c>
      <c r="AH29" s="1"/>
    </row>
    <row r="30" spans="1:34" x14ac:dyDescent="0.35">
      <c r="A30" t="s">
        <v>134</v>
      </c>
      <c r="B30" t="s">
        <v>135</v>
      </c>
      <c r="C30" t="s">
        <v>136</v>
      </c>
      <c r="D30" t="s">
        <v>137</v>
      </c>
      <c r="E30">
        <v>100.5915</v>
      </c>
      <c r="F30">
        <v>1.7077</v>
      </c>
      <c r="G30" s="2">
        <v>4</v>
      </c>
      <c r="H30">
        <v>564</v>
      </c>
      <c r="I30" t="s">
        <v>23</v>
      </c>
      <c r="J30">
        <v>16</v>
      </c>
      <c r="K30">
        <v>2002</v>
      </c>
      <c r="L30">
        <v>2</v>
      </c>
      <c r="M30">
        <v>39</v>
      </c>
      <c r="N30" s="4">
        <v>2</v>
      </c>
      <c r="O30">
        <v>2</v>
      </c>
      <c r="P30">
        <v>5</v>
      </c>
      <c r="Q30">
        <v>5</v>
      </c>
      <c r="R30">
        <v>3</v>
      </c>
      <c r="S30">
        <v>11.5</v>
      </c>
      <c r="T30" s="4">
        <v>2</v>
      </c>
      <c r="U30">
        <v>77</v>
      </c>
      <c r="V30">
        <v>77</v>
      </c>
      <c r="W30" s="3">
        <v>43369</v>
      </c>
      <c r="X30">
        <f t="shared" si="1"/>
        <v>1</v>
      </c>
      <c r="Y30">
        <f t="shared" si="2"/>
        <v>0.5</v>
      </c>
      <c r="Z30">
        <f t="shared" si="3"/>
        <v>1</v>
      </c>
      <c r="AA30">
        <f t="shared" si="4"/>
        <v>0.6</v>
      </c>
      <c r="AB30">
        <f t="shared" si="5"/>
        <v>0.2857142857142857</v>
      </c>
      <c r="AC30">
        <f t="shared" si="0"/>
        <v>10842.25</v>
      </c>
      <c r="AD30">
        <f t="shared" si="6"/>
        <v>0.64930631266987082</v>
      </c>
      <c r="AE30">
        <f t="shared" si="7"/>
        <v>0.60700411967683143</v>
      </c>
      <c r="AF30" t="str">
        <f t="shared" si="8"/>
        <v>Silver</v>
      </c>
      <c r="AH30" s="1"/>
    </row>
    <row r="31" spans="1:34" x14ac:dyDescent="0.35">
      <c r="A31" t="s">
        <v>138</v>
      </c>
      <c r="B31" t="s">
        <v>139</v>
      </c>
      <c r="C31" t="s">
        <v>140</v>
      </c>
      <c r="D31" t="s">
        <v>141</v>
      </c>
      <c r="E31">
        <v>100.57980000000001</v>
      </c>
      <c r="F31">
        <v>1.6918</v>
      </c>
      <c r="G31" s="2">
        <v>1.7</v>
      </c>
      <c r="H31">
        <v>228</v>
      </c>
      <c r="I31" t="s">
        <v>28</v>
      </c>
      <c r="J31">
        <v>22</v>
      </c>
      <c r="K31">
        <v>1996</v>
      </c>
      <c r="L31">
        <v>2</v>
      </c>
      <c r="M31">
        <v>34</v>
      </c>
      <c r="N31" s="4">
        <v>1</v>
      </c>
      <c r="O31">
        <v>1</v>
      </c>
      <c r="P31">
        <v>3</v>
      </c>
      <c r="Q31">
        <v>2</v>
      </c>
      <c r="R31">
        <v>4</v>
      </c>
      <c r="S31">
        <v>11.6</v>
      </c>
      <c r="T31" s="4">
        <v>2</v>
      </c>
      <c r="U31">
        <v>53</v>
      </c>
      <c r="V31">
        <v>42</v>
      </c>
      <c r="W31" s="3">
        <v>9632</v>
      </c>
      <c r="X31">
        <f t="shared" si="1"/>
        <v>1</v>
      </c>
      <c r="Y31">
        <f t="shared" si="2"/>
        <v>0.25</v>
      </c>
      <c r="Z31">
        <f t="shared" si="3"/>
        <v>0.4</v>
      </c>
      <c r="AA31">
        <f t="shared" si="4"/>
        <v>0.8</v>
      </c>
      <c r="AB31">
        <f t="shared" si="5"/>
        <v>0.2857142857142857</v>
      </c>
      <c r="AC31">
        <f t="shared" si="0"/>
        <v>5665.8823529411766</v>
      </c>
      <c r="AD31">
        <f t="shared" si="6"/>
        <v>0.33931086062482668</v>
      </c>
      <c r="AE31">
        <f t="shared" si="7"/>
        <v>0.41500502926782251</v>
      </c>
      <c r="AF31" t="str">
        <f t="shared" si="8"/>
        <v>Bronze</v>
      </c>
      <c r="AH31" s="1"/>
    </row>
    <row r="32" spans="1:34" x14ac:dyDescent="0.35">
      <c r="A32" t="s">
        <v>142</v>
      </c>
      <c r="B32" t="s">
        <v>143</v>
      </c>
      <c r="C32" t="s">
        <v>144</v>
      </c>
      <c r="D32" t="s">
        <v>145</v>
      </c>
      <c r="E32">
        <v>100.41679999999999</v>
      </c>
      <c r="F32">
        <v>1.8217000000000001</v>
      </c>
      <c r="G32" s="2">
        <v>2.5</v>
      </c>
      <c r="H32">
        <v>388</v>
      </c>
      <c r="I32" t="s">
        <v>33</v>
      </c>
      <c r="J32">
        <v>22</v>
      </c>
      <c r="K32">
        <v>1996</v>
      </c>
      <c r="L32">
        <v>1</v>
      </c>
      <c r="M32">
        <v>27</v>
      </c>
      <c r="N32" s="4">
        <v>2</v>
      </c>
      <c r="O32">
        <v>1</v>
      </c>
      <c r="P32">
        <v>1</v>
      </c>
      <c r="Q32">
        <v>3</v>
      </c>
      <c r="R32">
        <v>4</v>
      </c>
      <c r="S32">
        <v>4.3</v>
      </c>
      <c r="T32" s="4">
        <v>6</v>
      </c>
      <c r="U32">
        <v>65</v>
      </c>
      <c r="V32">
        <v>52</v>
      </c>
      <c r="W32" s="3">
        <v>20276</v>
      </c>
      <c r="X32">
        <f t="shared" si="1"/>
        <v>0.5</v>
      </c>
      <c r="Y32">
        <f t="shared" si="2"/>
        <v>0.5</v>
      </c>
      <c r="Z32">
        <f t="shared" si="3"/>
        <v>0.6</v>
      </c>
      <c r="AA32">
        <f t="shared" si="4"/>
        <v>0.8</v>
      </c>
      <c r="AB32">
        <f t="shared" si="5"/>
        <v>0.8571428571428571</v>
      </c>
      <c r="AC32">
        <f t="shared" si="0"/>
        <v>8110.4</v>
      </c>
      <c r="AD32">
        <f t="shared" si="6"/>
        <v>0.48570489688742835</v>
      </c>
      <c r="AE32">
        <f t="shared" si="7"/>
        <v>0.64856955080605716</v>
      </c>
      <c r="AF32" t="str">
        <f t="shared" si="8"/>
        <v>Silver</v>
      </c>
      <c r="AH32" s="1"/>
    </row>
    <row r="33" spans="1:34" x14ac:dyDescent="0.35">
      <c r="A33" t="s">
        <v>146</v>
      </c>
      <c r="B33" t="s">
        <v>147</v>
      </c>
      <c r="C33" t="s">
        <v>148</v>
      </c>
      <c r="D33" t="s">
        <v>149</v>
      </c>
      <c r="E33">
        <v>100.4198</v>
      </c>
      <c r="F33">
        <v>1.8259000000000001</v>
      </c>
      <c r="G33" s="2">
        <v>2.8</v>
      </c>
      <c r="H33">
        <v>345</v>
      </c>
      <c r="I33" t="s">
        <v>46</v>
      </c>
      <c r="J33">
        <v>6</v>
      </c>
      <c r="K33">
        <v>2012</v>
      </c>
      <c r="L33">
        <v>1</v>
      </c>
      <c r="M33">
        <v>49</v>
      </c>
      <c r="N33" s="4">
        <v>1</v>
      </c>
      <c r="O33">
        <v>3</v>
      </c>
      <c r="P33">
        <v>3</v>
      </c>
      <c r="Q33">
        <v>3</v>
      </c>
      <c r="R33">
        <v>3</v>
      </c>
      <c r="S33">
        <v>4.8</v>
      </c>
      <c r="T33" s="4">
        <v>3</v>
      </c>
      <c r="U33">
        <v>61</v>
      </c>
      <c r="V33">
        <v>12</v>
      </c>
      <c r="W33" s="3">
        <v>4221</v>
      </c>
      <c r="X33">
        <f t="shared" si="1"/>
        <v>0.5</v>
      </c>
      <c r="Y33">
        <f t="shared" si="2"/>
        <v>0.25</v>
      </c>
      <c r="Z33">
        <f t="shared" si="3"/>
        <v>0.6</v>
      </c>
      <c r="AA33">
        <f t="shared" si="4"/>
        <v>0.6</v>
      </c>
      <c r="AB33">
        <f t="shared" si="5"/>
        <v>0.42857142857142855</v>
      </c>
      <c r="AC33">
        <f t="shared" si="0"/>
        <v>1507.5</v>
      </c>
      <c r="AD33">
        <f t="shared" si="6"/>
        <v>9.0279164043425508E-2</v>
      </c>
      <c r="AE33">
        <f t="shared" si="7"/>
        <v>0.39377011852297084</v>
      </c>
      <c r="AF33" t="str">
        <f t="shared" si="8"/>
        <v>Bronze</v>
      </c>
      <c r="AH33" s="1"/>
    </row>
    <row r="34" spans="1:34" x14ac:dyDescent="0.35">
      <c r="A34" t="s">
        <v>150</v>
      </c>
      <c r="B34" t="s">
        <v>151</v>
      </c>
      <c r="C34" t="s">
        <v>152</v>
      </c>
      <c r="D34" t="s">
        <v>153</v>
      </c>
      <c r="E34">
        <v>100.42400000000001</v>
      </c>
      <c r="F34">
        <v>1.821</v>
      </c>
      <c r="G34" s="2">
        <v>1.3</v>
      </c>
      <c r="H34">
        <v>184</v>
      </c>
      <c r="I34" t="s">
        <v>23</v>
      </c>
      <c r="J34">
        <v>6</v>
      </c>
      <c r="K34">
        <v>2012</v>
      </c>
      <c r="L34">
        <v>2</v>
      </c>
      <c r="M34">
        <v>43</v>
      </c>
      <c r="N34" s="4">
        <v>1</v>
      </c>
      <c r="O34">
        <v>2</v>
      </c>
      <c r="P34">
        <v>4</v>
      </c>
      <c r="Q34">
        <v>3</v>
      </c>
      <c r="R34">
        <v>2</v>
      </c>
      <c r="S34">
        <v>4.7</v>
      </c>
      <c r="T34" s="4">
        <v>6</v>
      </c>
      <c r="U34">
        <v>69</v>
      </c>
      <c r="V34">
        <v>14</v>
      </c>
      <c r="W34" s="3">
        <v>2539</v>
      </c>
      <c r="X34">
        <f t="shared" si="1"/>
        <v>1</v>
      </c>
      <c r="Y34">
        <f t="shared" si="2"/>
        <v>0.25</v>
      </c>
      <c r="Z34">
        <f t="shared" si="3"/>
        <v>0.6</v>
      </c>
      <c r="AA34">
        <f t="shared" si="4"/>
        <v>0.4</v>
      </c>
      <c r="AB34">
        <f t="shared" si="5"/>
        <v>0.8571428571428571</v>
      </c>
      <c r="AC34">
        <f t="shared" ref="AC34:AC65" si="9" xml:space="preserve"> W34/G34</f>
        <v>1953.0769230769231</v>
      </c>
      <c r="AD34">
        <f t="shared" si="6"/>
        <v>0.11696328486095542</v>
      </c>
      <c r="AE34">
        <f t="shared" si="7"/>
        <v>0.44482122840076255</v>
      </c>
      <c r="AF34" t="str">
        <f t="shared" si="8"/>
        <v>Bronze</v>
      </c>
      <c r="AH34" s="1"/>
    </row>
    <row r="35" spans="1:34" x14ac:dyDescent="0.35">
      <c r="A35" t="s">
        <v>154</v>
      </c>
      <c r="B35" t="s">
        <v>155</v>
      </c>
      <c r="C35" t="s">
        <v>156</v>
      </c>
      <c r="D35" t="s">
        <v>157</v>
      </c>
      <c r="E35">
        <v>100.43259999999999</v>
      </c>
      <c r="F35">
        <v>1.8225</v>
      </c>
      <c r="G35" s="2">
        <v>3.4</v>
      </c>
      <c r="H35">
        <v>515</v>
      </c>
      <c r="I35" t="s">
        <v>33</v>
      </c>
      <c r="J35">
        <v>15</v>
      </c>
      <c r="K35">
        <v>2003</v>
      </c>
      <c r="L35">
        <v>0</v>
      </c>
      <c r="M35">
        <v>53</v>
      </c>
      <c r="N35" s="4">
        <v>2</v>
      </c>
      <c r="O35">
        <v>3</v>
      </c>
      <c r="P35">
        <v>3</v>
      </c>
      <c r="Q35">
        <v>1</v>
      </c>
      <c r="R35">
        <v>1</v>
      </c>
      <c r="S35">
        <v>5.4</v>
      </c>
      <c r="T35" s="4">
        <v>4</v>
      </c>
      <c r="U35">
        <v>41</v>
      </c>
      <c r="V35">
        <v>41</v>
      </c>
      <c r="W35" s="3">
        <v>21134</v>
      </c>
      <c r="X35">
        <f t="shared" si="1"/>
        <v>0</v>
      </c>
      <c r="Y35">
        <f t="shared" si="2"/>
        <v>0.5</v>
      </c>
      <c r="Z35">
        <f t="shared" si="3"/>
        <v>0.2</v>
      </c>
      <c r="AA35">
        <f t="shared" si="4"/>
        <v>0.2</v>
      </c>
      <c r="AB35">
        <f t="shared" si="5"/>
        <v>0.5714285714285714</v>
      </c>
      <c r="AC35">
        <f t="shared" si="9"/>
        <v>6215.8823529411766</v>
      </c>
      <c r="AD35">
        <f t="shared" si="6"/>
        <v>0.37224853241513117</v>
      </c>
      <c r="AE35">
        <f t="shared" si="7"/>
        <v>0.36873542076874055</v>
      </c>
      <c r="AF35" t="str">
        <f t="shared" si="8"/>
        <v>Bronze</v>
      </c>
      <c r="AH35" s="1"/>
    </row>
    <row r="36" spans="1:34" x14ac:dyDescent="0.35">
      <c r="A36" t="s">
        <v>158</v>
      </c>
      <c r="B36" t="s">
        <v>159</v>
      </c>
      <c r="C36" t="s">
        <v>160</v>
      </c>
      <c r="D36" t="s">
        <v>161</v>
      </c>
      <c r="E36">
        <v>100.4225</v>
      </c>
      <c r="F36">
        <v>1.8329</v>
      </c>
      <c r="G36" s="2">
        <v>2.4</v>
      </c>
      <c r="H36">
        <v>315</v>
      </c>
      <c r="I36" t="s">
        <v>33</v>
      </c>
      <c r="J36">
        <v>25</v>
      </c>
      <c r="K36">
        <v>1993</v>
      </c>
      <c r="L36">
        <v>1</v>
      </c>
      <c r="M36">
        <v>42</v>
      </c>
      <c r="N36" s="4">
        <v>2</v>
      </c>
      <c r="O36">
        <v>2</v>
      </c>
      <c r="P36">
        <v>2</v>
      </c>
      <c r="Q36">
        <v>3</v>
      </c>
      <c r="R36">
        <v>4</v>
      </c>
      <c r="S36">
        <v>5.6</v>
      </c>
      <c r="T36" s="4">
        <v>6</v>
      </c>
      <c r="U36">
        <v>72</v>
      </c>
      <c r="V36">
        <v>36</v>
      </c>
      <c r="W36" s="3">
        <v>11364</v>
      </c>
      <c r="X36">
        <f t="shared" si="1"/>
        <v>0.5</v>
      </c>
      <c r="Y36">
        <f t="shared" si="2"/>
        <v>0.5</v>
      </c>
      <c r="Z36">
        <f t="shared" si="3"/>
        <v>0.6</v>
      </c>
      <c r="AA36">
        <f t="shared" si="4"/>
        <v>0.8</v>
      </c>
      <c r="AB36">
        <f t="shared" si="5"/>
        <v>0.8571428571428571</v>
      </c>
      <c r="AC36">
        <f t="shared" si="9"/>
        <v>4735</v>
      </c>
      <c r="AD36">
        <f t="shared" si="6"/>
        <v>0.28356341077653058</v>
      </c>
      <c r="AE36">
        <f t="shared" si="7"/>
        <v>0.60814125358387761</v>
      </c>
      <c r="AF36" t="str">
        <f t="shared" si="8"/>
        <v>Silver</v>
      </c>
      <c r="AH36" s="1"/>
    </row>
    <row r="37" spans="1:34" x14ac:dyDescent="0.35">
      <c r="A37" t="s">
        <v>162</v>
      </c>
      <c r="B37" t="s">
        <v>163</v>
      </c>
      <c r="C37" t="s">
        <v>164</v>
      </c>
      <c r="D37" t="s">
        <v>165</v>
      </c>
      <c r="E37">
        <v>100.4344</v>
      </c>
      <c r="F37">
        <v>1.8173999999999999</v>
      </c>
      <c r="G37" s="2">
        <v>2.2999999999999998</v>
      </c>
      <c r="H37">
        <v>348</v>
      </c>
      <c r="I37" t="s">
        <v>23</v>
      </c>
      <c r="J37">
        <v>19</v>
      </c>
      <c r="K37">
        <v>1999</v>
      </c>
      <c r="L37">
        <v>0</v>
      </c>
      <c r="M37">
        <v>55</v>
      </c>
      <c r="N37" s="4">
        <v>2</v>
      </c>
      <c r="O37">
        <v>2</v>
      </c>
      <c r="P37">
        <v>2</v>
      </c>
      <c r="Q37">
        <v>1</v>
      </c>
      <c r="R37">
        <v>3</v>
      </c>
      <c r="S37">
        <v>5.2</v>
      </c>
      <c r="T37" s="4">
        <v>4</v>
      </c>
      <c r="U37">
        <v>41</v>
      </c>
      <c r="V37">
        <v>41</v>
      </c>
      <c r="W37" s="3">
        <v>14339</v>
      </c>
      <c r="X37">
        <f t="shared" si="1"/>
        <v>0</v>
      </c>
      <c r="Y37">
        <f t="shared" si="2"/>
        <v>0.5</v>
      </c>
      <c r="Z37">
        <f t="shared" si="3"/>
        <v>0.2</v>
      </c>
      <c r="AA37">
        <f t="shared" si="4"/>
        <v>0.6</v>
      </c>
      <c r="AB37">
        <f t="shared" si="5"/>
        <v>0.5714285714285714</v>
      </c>
      <c r="AC37">
        <f t="shared" si="9"/>
        <v>6234.347826086957</v>
      </c>
      <c r="AD37">
        <f t="shared" si="6"/>
        <v>0.37335436822227369</v>
      </c>
      <c r="AE37">
        <f t="shared" si="7"/>
        <v>0.44895658793016902</v>
      </c>
      <c r="AF37" t="str">
        <f t="shared" si="8"/>
        <v>Bronze</v>
      </c>
      <c r="AH37" s="1"/>
    </row>
    <row r="38" spans="1:34" x14ac:dyDescent="0.35">
      <c r="A38" t="s">
        <v>166</v>
      </c>
      <c r="B38" t="s">
        <v>167</v>
      </c>
      <c r="C38" t="s">
        <v>168</v>
      </c>
      <c r="D38" t="s">
        <v>169</v>
      </c>
      <c r="E38">
        <v>100.4383</v>
      </c>
      <c r="F38">
        <v>1.8127</v>
      </c>
      <c r="G38" s="2">
        <v>1.7</v>
      </c>
      <c r="H38">
        <v>234</v>
      </c>
      <c r="I38" t="s">
        <v>23</v>
      </c>
      <c r="J38">
        <v>9</v>
      </c>
      <c r="K38">
        <v>2009</v>
      </c>
      <c r="L38">
        <v>2</v>
      </c>
      <c r="M38">
        <v>42</v>
      </c>
      <c r="N38" s="4">
        <v>3</v>
      </c>
      <c r="O38">
        <v>2</v>
      </c>
      <c r="P38">
        <v>1</v>
      </c>
      <c r="Q38">
        <v>5</v>
      </c>
      <c r="R38">
        <v>2</v>
      </c>
      <c r="S38">
        <v>5.2</v>
      </c>
      <c r="T38" s="4">
        <v>4</v>
      </c>
      <c r="U38">
        <v>75</v>
      </c>
      <c r="V38">
        <v>60</v>
      </c>
      <c r="W38" s="3">
        <v>14010</v>
      </c>
      <c r="X38">
        <f t="shared" si="1"/>
        <v>1</v>
      </c>
      <c r="Y38">
        <f t="shared" si="2"/>
        <v>0.75</v>
      </c>
      <c r="Z38">
        <f t="shared" si="3"/>
        <v>1</v>
      </c>
      <c r="AA38">
        <f t="shared" si="4"/>
        <v>0.4</v>
      </c>
      <c r="AB38">
        <f t="shared" si="5"/>
        <v>0.5714285714285714</v>
      </c>
      <c r="AC38">
        <f t="shared" si="9"/>
        <v>8241.176470588236</v>
      </c>
      <c r="AD38">
        <f t="shared" si="6"/>
        <v>0.49353666500766424</v>
      </c>
      <c r="AE38">
        <f t="shared" si="7"/>
        <v>0.64299304728724715</v>
      </c>
      <c r="AF38" t="str">
        <f t="shared" si="8"/>
        <v>Silver</v>
      </c>
      <c r="AH38" s="1"/>
    </row>
    <row r="39" spans="1:34" x14ac:dyDescent="0.35">
      <c r="A39" t="s">
        <v>170</v>
      </c>
      <c r="B39" t="s">
        <v>171</v>
      </c>
      <c r="C39" t="s">
        <v>172</v>
      </c>
      <c r="D39" t="s">
        <v>173</v>
      </c>
      <c r="E39">
        <v>100.40860000000001</v>
      </c>
      <c r="F39">
        <v>1.8148</v>
      </c>
      <c r="G39" s="2">
        <v>2</v>
      </c>
      <c r="H39">
        <v>314</v>
      </c>
      <c r="I39" t="s">
        <v>23</v>
      </c>
      <c r="J39">
        <v>26</v>
      </c>
      <c r="K39">
        <v>1992</v>
      </c>
      <c r="L39">
        <v>0</v>
      </c>
      <c r="M39">
        <v>50</v>
      </c>
      <c r="N39" s="4">
        <v>3</v>
      </c>
      <c r="O39">
        <v>1</v>
      </c>
      <c r="P39">
        <v>3</v>
      </c>
      <c r="Q39">
        <v>1</v>
      </c>
      <c r="R39">
        <v>3</v>
      </c>
      <c r="S39">
        <v>3.3</v>
      </c>
      <c r="T39" s="4">
        <v>6</v>
      </c>
      <c r="U39">
        <v>44</v>
      </c>
      <c r="V39">
        <v>17</v>
      </c>
      <c r="W39" s="3">
        <v>5459</v>
      </c>
      <c r="X39">
        <f t="shared" si="1"/>
        <v>0</v>
      </c>
      <c r="Y39">
        <f t="shared" si="2"/>
        <v>0.75</v>
      </c>
      <c r="Z39">
        <f t="shared" si="3"/>
        <v>0.2</v>
      </c>
      <c r="AA39">
        <f t="shared" si="4"/>
        <v>0.6</v>
      </c>
      <c r="AB39">
        <f t="shared" si="5"/>
        <v>0.8571428571428571</v>
      </c>
      <c r="AC39">
        <f t="shared" si="9"/>
        <v>2729.5</v>
      </c>
      <c r="AD39">
        <f t="shared" si="6"/>
        <v>0.16346068209388387</v>
      </c>
      <c r="AE39">
        <f t="shared" si="7"/>
        <v>0.5141207078473482</v>
      </c>
      <c r="AF39" t="str">
        <f t="shared" si="8"/>
        <v>Silver</v>
      </c>
      <c r="AH39" s="1"/>
    </row>
    <row r="40" spans="1:34" x14ac:dyDescent="0.35">
      <c r="A40" t="s">
        <v>174</v>
      </c>
      <c r="B40" t="s">
        <v>175</v>
      </c>
      <c r="C40" t="s">
        <v>176</v>
      </c>
      <c r="D40" t="s">
        <v>177</v>
      </c>
      <c r="E40">
        <v>100.4098</v>
      </c>
      <c r="F40">
        <v>1.8088</v>
      </c>
      <c r="G40" s="2">
        <v>1.2</v>
      </c>
      <c r="H40">
        <v>173</v>
      </c>
      <c r="I40" t="s">
        <v>23</v>
      </c>
      <c r="J40">
        <v>21</v>
      </c>
      <c r="K40">
        <v>1997</v>
      </c>
      <c r="L40">
        <v>1</v>
      </c>
      <c r="M40">
        <v>36</v>
      </c>
      <c r="N40" s="4">
        <v>3</v>
      </c>
      <c r="O40">
        <v>1</v>
      </c>
      <c r="P40">
        <v>2</v>
      </c>
      <c r="Q40">
        <v>3</v>
      </c>
      <c r="R40">
        <v>3</v>
      </c>
      <c r="S40">
        <v>2.9</v>
      </c>
      <c r="T40" s="4">
        <v>6</v>
      </c>
      <c r="U40">
        <v>68</v>
      </c>
      <c r="V40">
        <v>61</v>
      </c>
      <c r="W40" s="3">
        <v>10571</v>
      </c>
      <c r="X40">
        <f t="shared" si="1"/>
        <v>0.5</v>
      </c>
      <c r="Y40">
        <f t="shared" si="2"/>
        <v>0.75</v>
      </c>
      <c r="Z40">
        <f t="shared" si="3"/>
        <v>0.6</v>
      </c>
      <c r="AA40">
        <f t="shared" si="4"/>
        <v>0.6</v>
      </c>
      <c r="AB40">
        <f t="shared" si="5"/>
        <v>0.8571428571428571</v>
      </c>
      <c r="AC40">
        <f t="shared" si="9"/>
        <v>8809.1666666666679</v>
      </c>
      <c r="AD40">
        <f t="shared" si="6"/>
        <v>0.52755170984137711</v>
      </c>
      <c r="AE40">
        <f t="shared" si="7"/>
        <v>0.66693891339684697</v>
      </c>
      <c r="AF40" t="str">
        <f t="shared" si="8"/>
        <v>Gold</v>
      </c>
      <c r="AH40" s="1"/>
    </row>
    <row r="41" spans="1:34" x14ac:dyDescent="0.35">
      <c r="A41" t="s">
        <v>178</v>
      </c>
      <c r="B41" t="s">
        <v>179</v>
      </c>
      <c r="C41" t="s">
        <v>180</v>
      </c>
      <c r="D41" t="s">
        <v>181</v>
      </c>
      <c r="E41">
        <v>100.42440000000001</v>
      </c>
      <c r="F41">
        <v>1.8062</v>
      </c>
      <c r="G41" s="2">
        <v>2.7</v>
      </c>
      <c r="H41">
        <v>410</v>
      </c>
      <c r="I41" t="s">
        <v>23</v>
      </c>
      <c r="J41">
        <v>14</v>
      </c>
      <c r="K41">
        <v>2004</v>
      </c>
      <c r="L41">
        <v>1</v>
      </c>
      <c r="M41">
        <v>65</v>
      </c>
      <c r="N41" s="4">
        <v>2</v>
      </c>
      <c r="O41">
        <v>3</v>
      </c>
      <c r="P41">
        <v>4</v>
      </c>
      <c r="Q41">
        <v>2</v>
      </c>
      <c r="R41">
        <v>4</v>
      </c>
      <c r="S41">
        <v>3.7</v>
      </c>
      <c r="T41" s="4">
        <v>4</v>
      </c>
      <c r="U41">
        <v>50</v>
      </c>
      <c r="V41">
        <v>50</v>
      </c>
      <c r="W41" s="3">
        <v>20442</v>
      </c>
      <c r="X41">
        <f t="shared" si="1"/>
        <v>0.5</v>
      </c>
      <c r="Y41">
        <f t="shared" si="2"/>
        <v>0.5</v>
      </c>
      <c r="Z41">
        <f t="shared" si="3"/>
        <v>0.4</v>
      </c>
      <c r="AA41">
        <f t="shared" si="4"/>
        <v>0.8</v>
      </c>
      <c r="AB41">
        <f t="shared" si="5"/>
        <v>0.5714285714285714</v>
      </c>
      <c r="AC41">
        <f t="shared" si="9"/>
        <v>7571.1111111111104</v>
      </c>
      <c r="AD41">
        <f t="shared" si="6"/>
        <v>0.45340867793764617</v>
      </c>
      <c r="AE41">
        <f t="shared" si="7"/>
        <v>0.54496744987324353</v>
      </c>
      <c r="AF41" t="str">
        <f t="shared" si="8"/>
        <v>Silver</v>
      </c>
      <c r="AH41" s="1"/>
    </row>
    <row r="42" spans="1:34" x14ac:dyDescent="0.35">
      <c r="A42" t="s">
        <v>182</v>
      </c>
      <c r="B42" t="s">
        <v>183</v>
      </c>
      <c r="C42" t="s">
        <v>184</v>
      </c>
      <c r="D42" t="s">
        <v>185</v>
      </c>
      <c r="E42">
        <v>100.4136</v>
      </c>
      <c r="F42">
        <v>1.7995000000000001</v>
      </c>
      <c r="G42" s="2">
        <v>3</v>
      </c>
      <c r="H42">
        <v>369</v>
      </c>
      <c r="I42" t="s">
        <v>23</v>
      </c>
      <c r="J42">
        <v>8</v>
      </c>
      <c r="K42">
        <v>2010</v>
      </c>
      <c r="L42">
        <v>0</v>
      </c>
      <c r="M42">
        <v>62</v>
      </c>
      <c r="N42" s="4">
        <v>3</v>
      </c>
      <c r="O42">
        <v>3</v>
      </c>
      <c r="P42">
        <v>4</v>
      </c>
      <c r="Q42">
        <v>1</v>
      </c>
      <c r="R42">
        <v>1</v>
      </c>
      <c r="S42">
        <v>2.5</v>
      </c>
      <c r="T42" s="4">
        <v>6</v>
      </c>
      <c r="U42">
        <v>41</v>
      </c>
      <c r="V42">
        <v>25</v>
      </c>
      <c r="W42" s="3">
        <v>9078</v>
      </c>
      <c r="X42">
        <f t="shared" si="1"/>
        <v>0</v>
      </c>
      <c r="Y42">
        <f t="shared" si="2"/>
        <v>0.75</v>
      </c>
      <c r="Z42">
        <f t="shared" si="3"/>
        <v>0.2</v>
      </c>
      <c r="AA42">
        <f t="shared" si="4"/>
        <v>0.2</v>
      </c>
      <c r="AB42">
        <f t="shared" si="5"/>
        <v>0.8571428571428571</v>
      </c>
      <c r="AC42">
        <f t="shared" si="9"/>
        <v>3026</v>
      </c>
      <c r="AD42">
        <f t="shared" si="6"/>
        <v>0.18121708152265711</v>
      </c>
      <c r="AE42">
        <f t="shared" si="7"/>
        <v>0.4376719877331029</v>
      </c>
      <c r="AF42" t="str">
        <f t="shared" si="8"/>
        <v>Bronze</v>
      </c>
      <c r="AH42" s="1"/>
    </row>
    <row r="43" spans="1:34" x14ac:dyDescent="0.35">
      <c r="A43" t="s">
        <v>186</v>
      </c>
      <c r="B43" t="s">
        <v>187</v>
      </c>
      <c r="C43" t="s">
        <v>188</v>
      </c>
      <c r="D43" t="s">
        <v>189</v>
      </c>
      <c r="E43">
        <v>100.467</v>
      </c>
      <c r="F43">
        <v>1.5398000000000001</v>
      </c>
      <c r="G43" s="2">
        <v>0.7</v>
      </c>
      <c r="H43">
        <v>97</v>
      </c>
      <c r="I43" t="s">
        <v>23</v>
      </c>
      <c r="J43">
        <v>7</v>
      </c>
      <c r="K43">
        <v>2011</v>
      </c>
      <c r="L43">
        <v>1</v>
      </c>
      <c r="M43">
        <v>48</v>
      </c>
      <c r="N43" s="4">
        <v>3</v>
      </c>
      <c r="O43">
        <v>1</v>
      </c>
      <c r="P43">
        <v>2</v>
      </c>
      <c r="Q43">
        <v>3</v>
      </c>
      <c r="R43">
        <v>5</v>
      </c>
      <c r="S43">
        <v>7.6</v>
      </c>
      <c r="T43" s="4">
        <v>4</v>
      </c>
      <c r="U43">
        <v>61</v>
      </c>
      <c r="V43">
        <v>24</v>
      </c>
      <c r="W43" s="3">
        <v>2349</v>
      </c>
      <c r="X43">
        <f t="shared" si="1"/>
        <v>0.5</v>
      </c>
      <c r="Y43">
        <f t="shared" si="2"/>
        <v>0.75</v>
      </c>
      <c r="Z43">
        <f t="shared" si="3"/>
        <v>0.6</v>
      </c>
      <c r="AA43">
        <f t="shared" si="4"/>
        <v>1</v>
      </c>
      <c r="AB43">
        <f t="shared" si="5"/>
        <v>0.5714285714285714</v>
      </c>
      <c r="AC43">
        <f t="shared" si="9"/>
        <v>3355.7142857142858</v>
      </c>
      <c r="AD43">
        <f t="shared" si="6"/>
        <v>0.20096257411798771</v>
      </c>
      <c r="AE43">
        <f t="shared" si="7"/>
        <v>0.62447822910931194</v>
      </c>
      <c r="AF43" t="str">
        <f t="shared" si="8"/>
        <v>Silver</v>
      </c>
      <c r="AH43" s="1"/>
    </row>
    <row r="44" spans="1:34" x14ac:dyDescent="0.35">
      <c r="A44" t="s">
        <v>190</v>
      </c>
      <c r="B44" t="s">
        <v>191</v>
      </c>
      <c r="C44" t="s">
        <v>192</v>
      </c>
      <c r="D44" t="s">
        <v>193</v>
      </c>
      <c r="E44">
        <v>100.461</v>
      </c>
      <c r="F44">
        <v>1.5403</v>
      </c>
      <c r="G44" s="2">
        <v>3.4</v>
      </c>
      <c r="H44">
        <v>449</v>
      </c>
      <c r="I44" t="s">
        <v>46</v>
      </c>
      <c r="J44">
        <v>20</v>
      </c>
      <c r="K44">
        <v>1998</v>
      </c>
      <c r="L44">
        <v>2</v>
      </c>
      <c r="M44">
        <v>43</v>
      </c>
      <c r="N44" s="4">
        <v>4</v>
      </c>
      <c r="O44">
        <v>3</v>
      </c>
      <c r="P44">
        <v>2</v>
      </c>
      <c r="Q44">
        <v>3</v>
      </c>
      <c r="R44">
        <v>2</v>
      </c>
      <c r="S44">
        <v>7.2</v>
      </c>
      <c r="T44" s="4">
        <v>4</v>
      </c>
      <c r="U44">
        <v>79</v>
      </c>
      <c r="V44">
        <v>79</v>
      </c>
      <c r="W44" s="3">
        <v>35623</v>
      </c>
      <c r="X44">
        <f t="shared" si="1"/>
        <v>1</v>
      </c>
      <c r="Y44">
        <f t="shared" si="2"/>
        <v>1</v>
      </c>
      <c r="Z44">
        <f t="shared" si="3"/>
        <v>0.6</v>
      </c>
      <c r="AA44">
        <f t="shared" si="4"/>
        <v>0.4</v>
      </c>
      <c r="AB44">
        <f t="shared" si="5"/>
        <v>0.5714285714285714</v>
      </c>
      <c r="AC44">
        <f t="shared" si="9"/>
        <v>10477.35294117647</v>
      </c>
      <c r="AD44">
        <f t="shared" si="6"/>
        <v>0.6274538407411856</v>
      </c>
      <c r="AE44">
        <f t="shared" si="7"/>
        <v>0.63977648243395135</v>
      </c>
      <c r="AF44" t="str">
        <f t="shared" si="8"/>
        <v>Silver</v>
      </c>
      <c r="AH44" s="1"/>
    </row>
    <row r="45" spans="1:34" x14ac:dyDescent="0.35">
      <c r="A45" t="s">
        <v>194</v>
      </c>
      <c r="B45" t="s">
        <v>195</v>
      </c>
      <c r="C45" t="s">
        <v>196</v>
      </c>
      <c r="D45" t="s">
        <v>197</v>
      </c>
      <c r="E45">
        <v>100.47020000000001</v>
      </c>
      <c r="F45">
        <v>1.5349999999999999</v>
      </c>
      <c r="G45" s="2">
        <v>1.9</v>
      </c>
      <c r="H45">
        <v>270</v>
      </c>
      <c r="I45" t="s">
        <v>23</v>
      </c>
      <c r="J45">
        <v>25</v>
      </c>
      <c r="K45">
        <v>1993</v>
      </c>
      <c r="L45">
        <v>0</v>
      </c>
      <c r="M45">
        <v>45</v>
      </c>
      <c r="N45" s="4">
        <v>1</v>
      </c>
      <c r="O45">
        <v>1</v>
      </c>
      <c r="P45">
        <v>2</v>
      </c>
      <c r="Q45">
        <v>4</v>
      </c>
      <c r="R45">
        <v>2</v>
      </c>
      <c r="S45">
        <v>8.1</v>
      </c>
      <c r="T45" s="4">
        <v>4</v>
      </c>
      <c r="U45">
        <v>49</v>
      </c>
      <c r="V45">
        <v>24</v>
      </c>
      <c r="W45" s="3">
        <v>6583</v>
      </c>
      <c r="X45">
        <f t="shared" si="1"/>
        <v>0</v>
      </c>
      <c r="Y45">
        <f t="shared" si="2"/>
        <v>0.25</v>
      </c>
      <c r="Z45">
        <f t="shared" si="3"/>
        <v>0.8</v>
      </c>
      <c r="AA45">
        <f t="shared" si="4"/>
        <v>0.4</v>
      </c>
      <c r="AB45">
        <f t="shared" si="5"/>
        <v>0.5714285714285714</v>
      </c>
      <c r="AC45">
        <f t="shared" si="9"/>
        <v>3464.7368421052633</v>
      </c>
      <c r="AD45">
        <f t="shared" si="6"/>
        <v>0.20749157262734405</v>
      </c>
      <c r="AE45">
        <f t="shared" si="7"/>
        <v>0.44578402881118306</v>
      </c>
      <c r="AF45" t="str">
        <f t="shared" si="8"/>
        <v>Bronze</v>
      </c>
      <c r="AH45" s="1"/>
    </row>
    <row r="46" spans="1:34" x14ac:dyDescent="0.35">
      <c r="A46" t="s">
        <v>198</v>
      </c>
      <c r="B46" t="s">
        <v>199</v>
      </c>
      <c r="C46" t="s">
        <v>200</v>
      </c>
      <c r="D46" t="s">
        <v>201</v>
      </c>
      <c r="E46">
        <v>100.1026</v>
      </c>
      <c r="F46">
        <v>1.8008</v>
      </c>
      <c r="G46" s="2">
        <v>3.8</v>
      </c>
      <c r="H46">
        <v>542</v>
      </c>
      <c r="I46" t="s">
        <v>46</v>
      </c>
      <c r="J46">
        <v>9</v>
      </c>
      <c r="K46">
        <v>2009</v>
      </c>
      <c r="L46">
        <v>1</v>
      </c>
      <c r="M46">
        <v>54</v>
      </c>
      <c r="N46" s="4">
        <v>4</v>
      </c>
      <c r="O46">
        <v>3</v>
      </c>
      <c r="P46">
        <v>2</v>
      </c>
      <c r="Q46">
        <v>4</v>
      </c>
      <c r="R46">
        <v>2</v>
      </c>
      <c r="S46">
        <v>29.2</v>
      </c>
      <c r="T46" s="4">
        <v>7</v>
      </c>
      <c r="U46">
        <v>62</v>
      </c>
      <c r="V46">
        <v>50</v>
      </c>
      <c r="W46" s="3">
        <v>26927</v>
      </c>
      <c r="X46">
        <f t="shared" si="1"/>
        <v>0.5</v>
      </c>
      <c r="Y46">
        <f t="shared" si="2"/>
        <v>1</v>
      </c>
      <c r="Z46">
        <f t="shared" si="3"/>
        <v>0.8</v>
      </c>
      <c r="AA46">
        <f t="shared" si="4"/>
        <v>0.4</v>
      </c>
      <c r="AB46">
        <f t="shared" si="5"/>
        <v>1</v>
      </c>
      <c r="AC46">
        <f t="shared" si="9"/>
        <v>7086.0526315789475</v>
      </c>
      <c r="AD46">
        <f t="shared" si="6"/>
        <v>0.42436013794140159</v>
      </c>
      <c r="AE46">
        <f t="shared" si="7"/>
        <v>0.7248720275882804</v>
      </c>
      <c r="AF46" t="str">
        <f t="shared" si="8"/>
        <v>Gold</v>
      </c>
      <c r="AH46" s="1"/>
    </row>
    <row r="47" spans="1:34" x14ac:dyDescent="0.35">
      <c r="A47" t="s">
        <v>202</v>
      </c>
      <c r="B47" t="s">
        <v>203</v>
      </c>
      <c r="C47" t="s">
        <v>204</v>
      </c>
      <c r="D47" t="s">
        <v>205</v>
      </c>
      <c r="E47">
        <v>100.47539999999999</v>
      </c>
      <c r="F47">
        <v>1.5443</v>
      </c>
      <c r="G47" s="2">
        <v>3.1</v>
      </c>
      <c r="H47">
        <v>485</v>
      </c>
      <c r="I47" t="s">
        <v>23</v>
      </c>
      <c r="J47">
        <v>17</v>
      </c>
      <c r="K47">
        <v>2001</v>
      </c>
      <c r="L47">
        <v>1</v>
      </c>
      <c r="M47">
        <v>26</v>
      </c>
      <c r="N47" s="4">
        <v>2</v>
      </c>
      <c r="O47">
        <v>3</v>
      </c>
      <c r="P47">
        <v>5</v>
      </c>
      <c r="Q47">
        <v>5</v>
      </c>
      <c r="R47">
        <v>5</v>
      </c>
      <c r="S47">
        <v>7.7</v>
      </c>
      <c r="T47" s="4">
        <v>4</v>
      </c>
      <c r="U47">
        <v>97</v>
      </c>
      <c r="V47">
        <v>97</v>
      </c>
      <c r="W47" s="3">
        <v>47295</v>
      </c>
      <c r="X47">
        <f t="shared" si="1"/>
        <v>0.5</v>
      </c>
      <c r="Y47">
        <f t="shared" si="2"/>
        <v>0.5</v>
      </c>
      <c r="Z47">
        <f t="shared" si="3"/>
        <v>1</v>
      </c>
      <c r="AA47">
        <f t="shared" si="4"/>
        <v>1</v>
      </c>
      <c r="AB47">
        <f t="shared" si="5"/>
        <v>0.5714285714285714</v>
      </c>
      <c r="AC47">
        <f t="shared" si="9"/>
        <v>15256.451612903225</v>
      </c>
      <c r="AD47">
        <f t="shared" si="6"/>
        <v>0.91365817438266939</v>
      </c>
      <c r="AE47">
        <f t="shared" si="7"/>
        <v>0.7970173491622482</v>
      </c>
      <c r="AF47" t="str">
        <f t="shared" si="8"/>
        <v>Platinum</v>
      </c>
      <c r="AH47" s="1"/>
    </row>
    <row r="48" spans="1:34" x14ac:dyDescent="0.35">
      <c r="A48" t="s">
        <v>206</v>
      </c>
      <c r="B48" t="s">
        <v>207</v>
      </c>
      <c r="C48" t="s">
        <v>208</v>
      </c>
      <c r="D48" t="s">
        <v>209</v>
      </c>
      <c r="E48">
        <v>100.4635</v>
      </c>
      <c r="F48">
        <v>1.5482</v>
      </c>
      <c r="G48" s="2">
        <v>4.5999999999999996</v>
      </c>
      <c r="H48">
        <v>678</v>
      </c>
      <c r="I48" t="s">
        <v>46</v>
      </c>
      <c r="J48">
        <v>17</v>
      </c>
      <c r="K48">
        <v>2001</v>
      </c>
      <c r="L48">
        <v>0</v>
      </c>
      <c r="M48">
        <v>42</v>
      </c>
      <c r="N48" s="4">
        <v>4</v>
      </c>
      <c r="O48">
        <v>2</v>
      </c>
      <c r="P48">
        <v>4</v>
      </c>
      <c r="Q48">
        <v>3</v>
      </c>
      <c r="R48">
        <v>3</v>
      </c>
      <c r="S48">
        <v>6.7</v>
      </c>
      <c r="T48" s="4">
        <v>4</v>
      </c>
      <c r="U48">
        <v>51</v>
      </c>
      <c r="V48">
        <v>51</v>
      </c>
      <c r="W48" s="3">
        <v>34731</v>
      </c>
      <c r="X48">
        <f t="shared" si="1"/>
        <v>0</v>
      </c>
      <c r="Y48">
        <f t="shared" si="2"/>
        <v>1</v>
      </c>
      <c r="Z48">
        <f t="shared" si="3"/>
        <v>0.6</v>
      </c>
      <c r="AA48">
        <f t="shared" si="4"/>
        <v>0.6</v>
      </c>
      <c r="AB48">
        <f t="shared" si="5"/>
        <v>0.5714285714285714</v>
      </c>
      <c r="AC48">
        <f t="shared" si="9"/>
        <v>7550.217391304348</v>
      </c>
      <c r="AD48">
        <f t="shared" si="6"/>
        <v>0.45215742250951207</v>
      </c>
      <c r="AE48">
        <f t="shared" si="7"/>
        <v>0.64471719878761669</v>
      </c>
      <c r="AF48" t="str">
        <f t="shared" si="8"/>
        <v>Silver</v>
      </c>
      <c r="AH48" s="1"/>
    </row>
    <row r="49" spans="1:34" x14ac:dyDescent="0.35">
      <c r="A49" t="s">
        <v>210</v>
      </c>
      <c r="B49" t="s">
        <v>211</v>
      </c>
      <c r="C49" t="s">
        <v>212</v>
      </c>
      <c r="D49" t="s">
        <v>213</v>
      </c>
      <c r="E49">
        <v>100.38849999999999</v>
      </c>
      <c r="F49">
        <v>1.5448999999999999</v>
      </c>
      <c r="G49" s="2">
        <v>3</v>
      </c>
      <c r="H49">
        <v>447</v>
      </c>
      <c r="I49" t="s">
        <v>23</v>
      </c>
      <c r="J49">
        <v>11</v>
      </c>
      <c r="K49">
        <v>2007</v>
      </c>
      <c r="L49">
        <v>0</v>
      </c>
      <c r="M49">
        <v>52</v>
      </c>
      <c r="N49" s="4">
        <v>1</v>
      </c>
      <c r="O49">
        <v>2</v>
      </c>
      <c r="P49">
        <v>4</v>
      </c>
      <c r="Q49">
        <v>1</v>
      </c>
      <c r="R49">
        <v>1</v>
      </c>
      <c r="S49">
        <v>6.6</v>
      </c>
      <c r="T49" s="4">
        <v>6</v>
      </c>
      <c r="U49">
        <v>41</v>
      </c>
      <c r="V49">
        <v>41</v>
      </c>
      <c r="W49" s="3">
        <v>18201</v>
      </c>
      <c r="X49">
        <f t="shared" si="1"/>
        <v>0</v>
      </c>
      <c r="Y49">
        <f t="shared" si="2"/>
        <v>0.25</v>
      </c>
      <c r="Z49">
        <f t="shared" si="3"/>
        <v>0.2</v>
      </c>
      <c r="AA49">
        <f t="shared" si="4"/>
        <v>0.2</v>
      </c>
      <c r="AB49">
        <f t="shared" si="5"/>
        <v>0.8571428571428571</v>
      </c>
      <c r="AC49">
        <f t="shared" si="9"/>
        <v>6067</v>
      </c>
      <c r="AD49">
        <f t="shared" si="6"/>
        <v>0.3633324631850498</v>
      </c>
      <c r="AE49">
        <f t="shared" si="7"/>
        <v>0.37409506406558141</v>
      </c>
      <c r="AF49" t="str">
        <f t="shared" si="8"/>
        <v>Bronze</v>
      </c>
      <c r="AH49" s="1"/>
    </row>
    <row r="50" spans="1:34" x14ac:dyDescent="0.35">
      <c r="A50" t="s">
        <v>214</v>
      </c>
      <c r="B50" t="s">
        <v>215</v>
      </c>
      <c r="C50" t="s">
        <v>216</v>
      </c>
      <c r="D50" t="s">
        <v>217</v>
      </c>
      <c r="E50">
        <v>100.381</v>
      </c>
      <c r="F50">
        <v>1.5421</v>
      </c>
      <c r="G50" s="2">
        <v>3.8</v>
      </c>
      <c r="H50">
        <v>534</v>
      </c>
      <c r="I50" t="s">
        <v>33</v>
      </c>
      <c r="J50">
        <v>23</v>
      </c>
      <c r="K50">
        <v>1995</v>
      </c>
      <c r="L50">
        <v>1</v>
      </c>
      <c r="M50">
        <v>30</v>
      </c>
      <c r="N50" s="4">
        <v>3</v>
      </c>
      <c r="O50">
        <v>2</v>
      </c>
      <c r="P50">
        <v>2</v>
      </c>
      <c r="Q50">
        <v>4</v>
      </c>
      <c r="R50">
        <v>3</v>
      </c>
      <c r="S50">
        <v>7.2</v>
      </c>
      <c r="T50" s="4">
        <v>6</v>
      </c>
      <c r="U50">
        <v>82</v>
      </c>
      <c r="V50">
        <v>58</v>
      </c>
      <c r="W50" s="3">
        <v>30800</v>
      </c>
      <c r="X50">
        <f t="shared" si="1"/>
        <v>0.5</v>
      </c>
      <c r="Y50">
        <f t="shared" si="2"/>
        <v>0.75</v>
      </c>
      <c r="Z50">
        <f t="shared" si="3"/>
        <v>0.8</v>
      </c>
      <c r="AA50">
        <f t="shared" si="4"/>
        <v>0.6</v>
      </c>
      <c r="AB50">
        <f t="shared" si="5"/>
        <v>0.8571428571428571</v>
      </c>
      <c r="AC50">
        <f t="shared" si="9"/>
        <v>8105.2631578947376</v>
      </c>
      <c r="AD50">
        <f t="shared" si="6"/>
        <v>0.48539726848869791</v>
      </c>
      <c r="AE50">
        <f t="shared" si="7"/>
        <v>0.69850802512631105</v>
      </c>
      <c r="AF50" t="str">
        <f t="shared" si="8"/>
        <v>Gold</v>
      </c>
      <c r="AH50" s="1"/>
    </row>
    <row r="51" spans="1:34" x14ac:dyDescent="0.35">
      <c r="A51" t="s">
        <v>218</v>
      </c>
      <c r="B51" t="s">
        <v>219</v>
      </c>
      <c r="C51" t="s">
        <v>220</v>
      </c>
      <c r="D51" t="s">
        <v>221</v>
      </c>
      <c r="E51">
        <v>100.39400000000001</v>
      </c>
      <c r="F51">
        <v>1.542</v>
      </c>
      <c r="G51" s="2">
        <v>2.8</v>
      </c>
      <c r="H51">
        <v>399</v>
      </c>
      <c r="I51" t="s">
        <v>28</v>
      </c>
      <c r="J51">
        <v>16</v>
      </c>
      <c r="K51">
        <v>2002</v>
      </c>
      <c r="L51">
        <v>2</v>
      </c>
      <c r="M51">
        <v>41</v>
      </c>
      <c r="N51" s="4">
        <v>2</v>
      </c>
      <c r="O51">
        <v>2</v>
      </c>
      <c r="P51">
        <v>5</v>
      </c>
      <c r="Q51">
        <v>5</v>
      </c>
      <c r="R51">
        <v>2</v>
      </c>
      <c r="S51">
        <v>6.6</v>
      </c>
      <c r="T51" s="4">
        <v>6</v>
      </c>
      <c r="U51">
        <v>88</v>
      </c>
      <c r="V51">
        <v>88</v>
      </c>
      <c r="W51" s="3">
        <v>35060</v>
      </c>
      <c r="X51">
        <f t="shared" si="1"/>
        <v>1</v>
      </c>
      <c r="Y51">
        <f t="shared" si="2"/>
        <v>0.5</v>
      </c>
      <c r="Z51">
        <f t="shared" si="3"/>
        <v>1</v>
      </c>
      <c r="AA51">
        <f t="shared" si="4"/>
        <v>0.4</v>
      </c>
      <c r="AB51">
        <f t="shared" si="5"/>
        <v>0.8571428571428571</v>
      </c>
      <c r="AC51">
        <f t="shared" si="9"/>
        <v>12521.428571428572</v>
      </c>
      <c r="AD51">
        <f t="shared" si="6"/>
        <v>0.74986673569355577</v>
      </c>
      <c r="AE51">
        <f t="shared" si="7"/>
        <v>0.70140191856728262</v>
      </c>
      <c r="AF51" t="str">
        <f t="shared" si="8"/>
        <v>Gold</v>
      </c>
      <c r="AH51" s="1"/>
    </row>
    <row r="52" spans="1:34" x14ac:dyDescent="0.35">
      <c r="A52" t="s">
        <v>222</v>
      </c>
      <c r="B52" t="s">
        <v>223</v>
      </c>
      <c r="C52" t="s">
        <v>224</v>
      </c>
      <c r="D52" t="s">
        <v>225</v>
      </c>
      <c r="E52">
        <v>100.3766</v>
      </c>
      <c r="F52">
        <v>1.5465</v>
      </c>
      <c r="G52" s="2">
        <v>3.9</v>
      </c>
      <c r="H52">
        <v>548</v>
      </c>
      <c r="I52" t="s">
        <v>46</v>
      </c>
      <c r="J52">
        <v>9</v>
      </c>
      <c r="K52">
        <v>2009</v>
      </c>
      <c r="L52">
        <v>0</v>
      </c>
      <c r="M52">
        <v>54</v>
      </c>
      <c r="N52" s="4">
        <v>3</v>
      </c>
      <c r="O52">
        <v>2</v>
      </c>
      <c r="P52">
        <v>4</v>
      </c>
      <c r="Q52">
        <v>4</v>
      </c>
      <c r="R52">
        <v>1</v>
      </c>
      <c r="S52">
        <v>7.2</v>
      </c>
      <c r="T52" s="4">
        <v>6</v>
      </c>
      <c r="U52">
        <v>50</v>
      </c>
      <c r="V52">
        <v>40</v>
      </c>
      <c r="W52" s="3">
        <v>21695</v>
      </c>
      <c r="X52">
        <f t="shared" si="1"/>
        <v>0</v>
      </c>
      <c r="Y52">
        <f t="shared" si="2"/>
        <v>0.75</v>
      </c>
      <c r="Z52">
        <f t="shared" si="3"/>
        <v>0.8</v>
      </c>
      <c r="AA52">
        <f t="shared" si="4"/>
        <v>0.2</v>
      </c>
      <c r="AB52">
        <f t="shared" si="5"/>
        <v>0.8571428571428571</v>
      </c>
      <c r="AC52">
        <f t="shared" si="9"/>
        <v>5562.8205128205127</v>
      </c>
      <c r="AD52">
        <f t="shared" si="6"/>
        <v>0.33313882959937346</v>
      </c>
      <c r="AE52">
        <f t="shared" si="7"/>
        <v>0.5880563373484462</v>
      </c>
      <c r="AF52" t="str">
        <f t="shared" si="8"/>
        <v>Silver</v>
      </c>
      <c r="AH52" s="1"/>
    </row>
    <row r="53" spans="1:34" x14ac:dyDescent="0.35">
      <c r="A53" t="s">
        <v>226</v>
      </c>
      <c r="B53" t="s">
        <v>227</v>
      </c>
      <c r="C53" t="s">
        <v>228</v>
      </c>
      <c r="D53" t="s">
        <v>229</v>
      </c>
      <c r="E53">
        <v>100.3974</v>
      </c>
      <c r="F53">
        <v>1.5519000000000001</v>
      </c>
      <c r="G53" s="2">
        <v>4.3</v>
      </c>
      <c r="H53">
        <v>634</v>
      </c>
      <c r="I53" t="s">
        <v>23</v>
      </c>
      <c r="J53">
        <v>11</v>
      </c>
      <c r="K53">
        <v>2007</v>
      </c>
      <c r="L53">
        <v>0</v>
      </c>
      <c r="M53">
        <v>52</v>
      </c>
      <c r="N53" s="4">
        <v>4</v>
      </c>
      <c r="O53">
        <v>3</v>
      </c>
      <c r="P53">
        <v>4</v>
      </c>
      <c r="Q53">
        <v>2</v>
      </c>
      <c r="R53">
        <v>3</v>
      </c>
      <c r="S53">
        <v>5.6</v>
      </c>
      <c r="T53" s="4">
        <v>6</v>
      </c>
      <c r="U53">
        <v>51</v>
      </c>
      <c r="V53">
        <v>51</v>
      </c>
      <c r="W53" s="3">
        <v>32080</v>
      </c>
      <c r="X53">
        <f t="shared" si="1"/>
        <v>0</v>
      </c>
      <c r="Y53">
        <f t="shared" si="2"/>
        <v>1</v>
      </c>
      <c r="Z53">
        <f t="shared" si="3"/>
        <v>0.4</v>
      </c>
      <c r="AA53">
        <f t="shared" si="4"/>
        <v>0.6</v>
      </c>
      <c r="AB53">
        <f t="shared" si="5"/>
        <v>0.8571428571428571</v>
      </c>
      <c r="AC53">
        <f t="shared" si="9"/>
        <v>7460.4651162790697</v>
      </c>
      <c r="AD53">
        <f t="shared" si="6"/>
        <v>0.44678245709639253</v>
      </c>
      <c r="AE53">
        <f t="shared" si="7"/>
        <v>0.66078506284784999</v>
      </c>
      <c r="AF53" t="str">
        <f t="shared" si="8"/>
        <v>Gold</v>
      </c>
      <c r="AH53" s="1"/>
    </row>
    <row r="54" spans="1:34" x14ac:dyDescent="0.35">
      <c r="A54" t="s">
        <v>230</v>
      </c>
      <c r="B54" t="s">
        <v>231</v>
      </c>
      <c r="C54" t="s">
        <v>232</v>
      </c>
      <c r="D54" t="s">
        <v>233</v>
      </c>
      <c r="E54">
        <v>100.3913</v>
      </c>
      <c r="F54">
        <v>1.5578000000000001</v>
      </c>
      <c r="G54" s="2">
        <v>3.6</v>
      </c>
      <c r="H54">
        <v>544</v>
      </c>
      <c r="I54" t="s">
        <v>33</v>
      </c>
      <c r="J54">
        <v>6</v>
      </c>
      <c r="K54">
        <v>2012</v>
      </c>
      <c r="L54">
        <v>2</v>
      </c>
      <c r="M54">
        <v>44</v>
      </c>
      <c r="N54" s="4">
        <v>4</v>
      </c>
      <c r="O54">
        <v>3</v>
      </c>
      <c r="P54">
        <v>4</v>
      </c>
      <c r="Q54">
        <v>4</v>
      </c>
      <c r="R54">
        <v>3</v>
      </c>
      <c r="S54">
        <v>5.4</v>
      </c>
      <c r="T54" s="4">
        <v>6</v>
      </c>
      <c r="U54">
        <v>105</v>
      </c>
      <c r="V54">
        <v>21</v>
      </c>
      <c r="W54" s="3">
        <v>11400</v>
      </c>
      <c r="X54">
        <f t="shared" si="1"/>
        <v>1</v>
      </c>
      <c r="Y54">
        <f t="shared" si="2"/>
        <v>1</v>
      </c>
      <c r="Z54">
        <f t="shared" si="3"/>
        <v>0.8</v>
      </c>
      <c r="AA54">
        <f t="shared" si="4"/>
        <v>0.6</v>
      </c>
      <c r="AB54">
        <f t="shared" si="5"/>
        <v>0.8571428571428571</v>
      </c>
      <c r="AC54">
        <f t="shared" si="9"/>
        <v>3166.6666666666665</v>
      </c>
      <c r="AD54">
        <f t="shared" si="6"/>
        <v>0.18964114061084408</v>
      </c>
      <c r="AE54">
        <f t="shared" si="7"/>
        <v>0.68935679955074036</v>
      </c>
      <c r="AF54" t="str">
        <f t="shared" si="8"/>
        <v>Gold</v>
      </c>
      <c r="AH54" s="1"/>
    </row>
    <row r="55" spans="1:34" x14ac:dyDescent="0.35">
      <c r="A55" t="s">
        <v>234</v>
      </c>
      <c r="B55" t="s">
        <v>235</v>
      </c>
      <c r="C55" t="s">
        <v>236</v>
      </c>
      <c r="D55" t="s">
        <v>237</v>
      </c>
      <c r="E55">
        <v>100.38849999999999</v>
      </c>
      <c r="F55">
        <v>1.5954999999999999</v>
      </c>
      <c r="G55" s="2">
        <v>3.9</v>
      </c>
      <c r="H55">
        <v>567</v>
      </c>
      <c r="I55" t="s">
        <v>33</v>
      </c>
      <c r="J55">
        <v>24</v>
      </c>
      <c r="K55">
        <v>1994</v>
      </c>
      <c r="L55">
        <v>1</v>
      </c>
      <c r="M55">
        <v>51</v>
      </c>
      <c r="N55" s="4">
        <v>3</v>
      </c>
      <c r="O55">
        <v>2</v>
      </c>
      <c r="P55">
        <v>2</v>
      </c>
      <c r="Q55">
        <v>3</v>
      </c>
      <c r="R55">
        <v>1</v>
      </c>
      <c r="S55">
        <v>3.5</v>
      </c>
      <c r="T55" s="4">
        <v>6</v>
      </c>
      <c r="U55">
        <v>53</v>
      </c>
      <c r="V55">
        <v>32</v>
      </c>
      <c r="W55" s="3">
        <v>17929</v>
      </c>
      <c r="X55">
        <f t="shared" si="1"/>
        <v>0.5</v>
      </c>
      <c r="Y55">
        <f t="shared" si="2"/>
        <v>0.75</v>
      </c>
      <c r="Z55">
        <f t="shared" si="3"/>
        <v>0.6</v>
      </c>
      <c r="AA55">
        <f t="shared" si="4"/>
        <v>0.2</v>
      </c>
      <c r="AB55">
        <f t="shared" si="5"/>
        <v>0.8571428571428571</v>
      </c>
      <c r="AC55">
        <f t="shared" si="9"/>
        <v>4597.1794871794873</v>
      </c>
      <c r="AD55">
        <f t="shared" si="6"/>
        <v>0.2753097983815242</v>
      </c>
      <c r="AE55">
        <f t="shared" si="7"/>
        <v>0.53649053110487621</v>
      </c>
      <c r="AF55" t="str">
        <f t="shared" si="8"/>
        <v>Silver</v>
      </c>
      <c r="AH55" s="1"/>
    </row>
    <row r="56" spans="1:34" x14ac:dyDescent="0.35">
      <c r="A56" t="s">
        <v>238</v>
      </c>
      <c r="B56" t="s">
        <v>239</v>
      </c>
      <c r="C56" t="s">
        <v>240</v>
      </c>
      <c r="D56" t="s">
        <v>241</v>
      </c>
      <c r="E56">
        <v>100.3891</v>
      </c>
      <c r="F56">
        <v>1.6005</v>
      </c>
      <c r="G56" s="2">
        <v>2</v>
      </c>
      <c r="H56">
        <v>319</v>
      </c>
      <c r="I56" t="s">
        <v>33</v>
      </c>
      <c r="J56">
        <v>20</v>
      </c>
      <c r="K56">
        <v>1998</v>
      </c>
      <c r="L56">
        <v>0</v>
      </c>
      <c r="M56">
        <v>30</v>
      </c>
      <c r="N56" s="4">
        <v>1</v>
      </c>
      <c r="O56">
        <v>2</v>
      </c>
      <c r="P56">
        <v>4</v>
      </c>
      <c r="Q56">
        <v>2</v>
      </c>
      <c r="R56">
        <v>4</v>
      </c>
      <c r="S56">
        <v>3.4</v>
      </c>
      <c r="T56" s="4">
        <v>6</v>
      </c>
      <c r="U56">
        <v>50</v>
      </c>
      <c r="V56">
        <v>50</v>
      </c>
      <c r="W56" s="3">
        <v>15891</v>
      </c>
      <c r="X56">
        <f t="shared" si="1"/>
        <v>0</v>
      </c>
      <c r="Y56">
        <f t="shared" si="2"/>
        <v>0.25</v>
      </c>
      <c r="Z56">
        <f t="shared" si="3"/>
        <v>0.4</v>
      </c>
      <c r="AA56">
        <f t="shared" si="4"/>
        <v>0.8</v>
      </c>
      <c r="AB56">
        <f t="shared" si="5"/>
        <v>0.8571428571428571</v>
      </c>
      <c r="AC56">
        <f t="shared" si="9"/>
        <v>7945.5</v>
      </c>
      <c r="AD56">
        <f t="shared" si="6"/>
        <v>0.47582958401793529</v>
      </c>
      <c r="AE56">
        <f t="shared" si="7"/>
        <v>0.55659448823215862</v>
      </c>
      <c r="AF56" t="str">
        <f t="shared" si="8"/>
        <v>Silver</v>
      </c>
      <c r="AH56" s="1"/>
    </row>
    <row r="57" spans="1:34" x14ac:dyDescent="0.35">
      <c r="A57" t="s">
        <v>242</v>
      </c>
      <c r="B57" t="s">
        <v>243</v>
      </c>
      <c r="C57" t="s">
        <v>244</v>
      </c>
      <c r="D57" t="s">
        <v>245</v>
      </c>
      <c r="E57">
        <v>100.3967</v>
      </c>
      <c r="F57">
        <v>1.6020000000000001</v>
      </c>
      <c r="G57" s="2">
        <v>3.8</v>
      </c>
      <c r="H57">
        <v>556</v>
      </c>
      <c r="I57" t="s">
        <v>28</v>
      </c>
      <c r="J57">
        <v>6</v>
      </c>
      <c r="K57">
        <v>2012</v>
      </c>
      <c r="L57">
        <v>1</v>
      </c>
      <c r="M57">
        <v>49</v>
      </c>
      <c r="N57" s="4">
        <v>3</v>
      </c>
      <c r="O57">
        <v>3</v>
      </c>
      <c r="P57">
        <v>2</v>
      </c>
      <c r="Q57">
        <v>5</v>
      </c>
      <c r="R57">
        <v>4</v>
      </c>
      <c r="S57">
        <v>2.6</v>
      </c>
      <c r="T57" s="4">
        <v>6</v>
      </c>
      <c r="U57">
        <v>98</v>
      </c>
      <c r="V57">
        <v>20</v>
      </c>
      <c r="W57" s="3">
        <v>10903</v>
      </c>
      <c r="X57">
        <f t="shared" si="1"/>
        <v>0.5</v>
      </c>
      <c r="Y57">
        <f t="shared" si="2"/>
        <v>0.75</v>
      </c>
      <c r="Z57">
        <f t="shared" si="3"/>
        <v>1</v>
      </c>
      <c r="AA57">
        <f t="shared" si="4"/>
        <v>0.8</v>
      </c>
      <c r="AB57">
        <f t="shared" si="5"/>
        <v>0.8571428571428571</v>
      </c>
      <c r="AC57">
        <f t="shared" si="9"/>
        <v>2869.2105263157896</v>
      </c>
      <c r="AD57">
        <f t="shared" si="6"/>
        <v>0.17182748111468421</v>
      </c>
      <c r="AE57">
        <f t="shared" si="7"/>
        <v>0.71579406765150821</v>
      </c>
      <c r="AF57" t="str">
        <f t="shared" si="8"/>
        <v>Gold</v>
      </c>
      <c r="AH57" s="1"/>
    </row>
    <row r="58" spans="1:34" x14ac:dyDescent="0.35">
      <c r="A58" t="s">
        <v>246</v>
      </c>
      <c r="B58" t="s">
        <v>247</v>
      </c>
      <c r="C58" t="s">
        <v>248</v>
      </c>
      <c r="D58" t="s">
        <v>249</v>
      </c>
      <c r="E58">
        <v>100.39660000000001</v>
      </c>
      <c r="F58">
        <v>1.6084000000000001</v>
      </c>
      <c r="G58" s="2">
        <v>0.9</v>
      </c>
      <c r="H58">
        <v>147</v>
      </c>
      <c r="I58" t="s">
        <v>46</v>
      </c>
      <c r="J58">
        <v>22</v>
      </c>
      <c r="K58">
        <v>1996</v>
      </c>
      <c r="L58">
        <v>0</v>
      </c>
      <c r="M58">
        <v>37</v>
      </c>
      <c r="N58" s="4">
        <v>1</v>
      </c>
      <c r="O58">
        <v>1</v>
      </c>
      <c r="P58">
        <v>1</v>
      </c>
      <c r="Q58">
        <v>4</v>
      </c>
      <c r="R58">
        <v>1</v>
      </c>
      <c r="S58">
        <v>2.7</v>
      </c>
      <c r="T58" s="4">
        <v>6</v>
      </c>
      <c r="U58">
        <v>49</v>
      </c>
      <c r="V58">
        <v>39</v>
      </c>
      <c r="W58" s="3">
        <v>5762</v>
      </c>
      <c r="X58">
        <f t="shared" si="1"/>
        <v>0</v>
      </c>
      <c r="Y58">
        <f t="shared" si="2"/>
        <v>0.25</v>
      </c>
      <c r="Z58">
        <f t="shared" si="3"/>
        <v>0.8</v>
      </c>
      <c r="AA58">
        <f t="shared" si="4"/>
        <v>0.2</v>
      </c>
      <c r="AB58">
        <f t="shared" si="5"/>
        <v>0.8571428571428571</v>
      </c>
      <c r="AC58">
        <f t="shared" si="9"/>
        <v>6402.2222222222217</v>
      </c>
      <c r="AD58">
        <f t="shared" si="6"/>
        <v>0.38340780778936262</v>
      </c>
      <c r="AE58">
        <f t="shared" si="7"/>
        <v>0.49811013298644397</v>
      </c>
      <c r="AF58" t="str">
        <f t="shared" si="8"/>
        <v>Silver</v>
      </c>
      <c r="AH58" s="1"/>
    </row>
    <row r="59" spans="1:34" x14ac:dyDescent="0.35">
      <c r="A59" t="s">
        <v>250</v>
      </c>
      <c r="B59" t="s">
        <v>251</v>
      </c>
      <c r="C59" t="s">
        <v>252</v>
      </c>
      <c r="D59" t="s">
        <v>253</v>
      </c>
      <c r="E59">
        <v>100.3985</v>
      </c>
      <c r="F59">
        <v>1.6164000000000001</v>
      </c>
      <c r="G59" s="2">
        <v>4.2</v>
      </c>
      <c r="H59">
        <v>680</v>
      </c>
      <c r="I59" t="s">
        <v>46</v>
      </c>
      <c r="J59">
        <v>11</v>
      </c>
      <c r="K59">
        <v>2007</v>
      </c>
      <c r="L59">
        <v>0</v>
      </c>
      <c r="M59">
        <v>44</v>
      </c>
      <c r="N59" s="4">
        <v>3</v>
      </c>
      <c r="O59">
        <v>2</v>
      </c>
      <c r="P59">
        <v>3</v>
      </c>
      <c r="Q59">
        <v>2</v>
      </c>
      <c r="R59">
        <v>3</v>
      </c>
      <c r="S59">
        <v>2.9</v>
      </c>
      <c r="T59" s="4">
        <v>6</v>
      </c>
      <c r="U59">
        <v>51</v>
      </c>
      <c r="V59">
        <v>51</v>
      </c>
      <c r="W59" s="3">
        <v>34766</v>
      </c>
      <c r="X59">
        <f t="shared" si="1"/>
        <v>0</v>
      </c>
      <c r="Y59">
        <f t="shared" si="2"/>
        <v>0.75</v>
      </c>
      <c r="Z59">
        <f t="shared" si="3"/>
        <v>0.4</v>
      </c>
      <c r="AA59">
        <f t="shared" si="4"/>
        <v>0.6</v>
      </c>
      <c r="AB59">
        <f t="shared" si="5"/>
        <v>0.8571428571428571</v>
      </c>
      <c r="AC59">
        <f t="shared" si="9"/>
        <v>8277.6190476190477</v>
      </c>
      <c r="AD59">
        <f t="shared" si="6"/>
        <v>0.49571908981027107</v>
      </c>
      <c r="AE59">
        <f t="shared" si="7"/>
        <v>0.62057238939062564</v>
      </c>
      <c r="AF59" t="str">
        <f t="shared" si="8"/>
        <v>Silver</v>
      </c>
      <c r="AH59" s="1"/>
    </row>
    <row r="60" spans="1:34" x14ac:dyDescent="0.35">
      <c r="A60" t="s">
        <v>254</v>
      </c>
      <c r="B60" t="s">
        <v>255</v>
      </c>
      <c r="C60" t="s">
        <v>256</v>
      </c>
      <c r="D60" t="s">
        <v>257</v>
      </c>
      <c r="E60">
        <v>100.1454</v>
      </c>
      <c r="F60">
        <v>1.7907</v>
      </c>
      <c r="G60" s="2">
        <v>0.9</v>
      </c>
      <c r="H60">
        <v>139</v>
      </c>
      <c r="I60" t="s">
        <v>46</v>
      </c>
      <c r="J60">
        <v>9</v>
      </c>
      <c r="K60">
        <v>2009</v>
      </c>
      <c r="L60">
        <v>0</v>
      </c>
      <c r="M60">
        <v>47</v>
      </c>
      <c r="N60" s="4">
        <v>3</v>
      </c>
      <c r="O60">
        <v>2</v>
      </c>
      <c r="P60">
        <v>3</v>
      </c>
      <c r="Q60">
        <v>3</v>
      </c>
      <c r="R60">
        <v>1</v>
      </c>
      <c r="S60">
        <v>24.8</v>
      </c>
      <c r="T60" s="4">
        <v>5</v>
      </c>
      <c r="U60">
        <v>48</v>
      </c>
      <c r="V60">
        <v>38</v>
      </c>
      <c r="W60" s="3">
        <v>5278</v>
      </c>
      <c r="X60">
        <f t="shared" si="1"/>
        <v>0</v>
      </c>
      <c r="Y60">
        <f t="shared" si="2"/>
        <v>0.75</v>
      </c>
      <c r="Z60">
        <f t="shared" si="3"/>
        <v>0.6</v>
      </c>
      <c r="AA60">
        <f t="shared" si="4"/>
        <v>0.2</v>
      </c>
      <c r="AB60">
        <f t="shared" si="5"/>
        <v>0.7142857142857143</v>
      </c>
      <c r="AC60">
        <f t="shared" si="9"/>
        <v>5864.4444444444443</v>
      </c>
      <c r="AD60">
        <f t="shared" si="6"/>
        <v>0.35120208426106492</v>
      </c>
      <c r="AE60">
        <f t="shared" si="7"/>
        <v>0.5230975597093559</v>
      </c>
      <c r="AF60" t="str">
        <f t="shared" si="8"/>
        <v>Silver</v>
      </c>
      <c r="AH60" s="1"/>
    </row>
    <row r="61" spans="1:34" x14ac:dyDescent="0.35">
      <c r="A61" t="s">
        <v>258</v>
      </c>
      <c r="B61" t="s">
        <v>259</v>
      </c>
      <c r="C61" t="s">
        <v>260</v>
      </c>
      <c r="D61" t="s">
        <v>261</v>
      </c>
      <c r="E61">
        <v>100.13679999999999</v>
      </c>
      <c r="F61">
        <v>1.7716000000000001</v>
      </c>
      <c r="G61" s="2">
        <v>1.4</v>
      </c>
      <c r="H61">
        <v>190</v>
      </c>
      <c r="I61" t="s">
        <v>46</v>
      </c>
      <c r="J61">
        <v>13</v>
      </c>
      <c r="K61">
        <v>2005</v>
      </c>
      <c r="L61">
        <v>2</v>
      </c>
      <c r="M61">
        <v>31</v>
      </c>
      <c r="N61" s="4">
        <v>3</v>
      </c>
      <c r="O61">
        <v>2</v>
      </c>
      <c r="P61">
        <v>4</v>
      </c>
      <c r="Q61">
        <v>5</v>
      </c>
      <c r="R61">
        <v>2</v>
      </c>
      <c r="S61">
        <v>25.7</v>
      </c>
      <c r="T61" s="4">
        <v>7</v>
      </c>
      <c r="U61">
        <v>103</v>
      </c>
      <c r="V61">
        <v>103</v>
      </c>
      <c r="W61" s="3">
        <v>19629</v>
      </c>
      <c r="X61">
        <f t="shared" si="1"/>
        <v>1</v>
      </c>
      <c r="Y61">
        <f t="shared" si="2"/>
        <v>0.75</v>
      </c>
      <c r="Z61">
        <f t="shared" si="3"/>
        <v>1</v>
      </c>
      <c r="AA61">
        <f t="shared" si="4"/>
        <v>0.4</v>
      </c>
      <c r="AB61">
        <f t="shared" si="5"/>
        <v>1</v>
      </c>
      <c r="AC61">
        <f t="shared" si="9"/>
        <v>14020.714285714286</v>
      </c>
      <c r="AD61">
        <f t="shared" si="6"/>
        <v>0.83965397346998316</v>
      </c>
      <c r="AE61">
        <f t="shared" si="7"/>
        <v>0.79793079469399664</v>
      </c>
      <c r="AF61" t="str">
        <f t="shared" si="8"/>
        <v>Platinum</v>
      </c>
      <c r="AH61" s="1"/>
    </row>
    <row r="62" spans="1:34" x14ac:dyDescent="0.35">
      <c r="A62" t="s">
        <v>262</v>
      </c>
      <c r="B62" t="s">
        <v>259</v>
      </c>
      <c r="C62" t="s">
        <v>263</v>
      </c>
      <c r="D62" t="s">
        <v>264</v>
      </c>
      <c r="E62">
        <v>100.0916</v>
      </c>
      <c r="F62">
        <v>1.8089999999999999</v>
      </c>
      <c r="G62" s="2">
        <v>2.4</v>
      </c>
      <c r="H62">
        <v>348</v>
      </c>
      <c r="I62" t="s">
        <v>23</v>
      </c>
      <c r="J62">
        <v>26</v>
      </c>
      <c r="K62">
        <v>1992</v>
      </c>
      <c r="L62">
        <v>0</v>
      </c>
      <c r="M62">
        <v>63</v>
      </c>
      <c r="N62" s="4">
        <v>3</v>
      </c>
      <c r="O62">
        <v>1</v>
      </c>
      <c r="P62">
        <v>2</v>
      </c>
      <c r="Q62">
        <v>4</v>
      </c>
      <c r="R62">
        <v>4</v>
      </c>
      <c r="S62">
        <v>30.3</v>
      </c>
      <c r="T62" s="4">
        <v>5</v>
      </c>
      <c r="U62">
        <v>48</v>
      </c>
      <c r="V62">
        <v>19</v>
      </c>
      <c r="W62" s="3">
        <v>6685</v>
      </c>
      <c r="X62">
        <f t="shared" si="1"/>
        <v>0</v>
      </c>
      <c r="Y62">
        <f t="shared" si="2"/>
        <v>0.75</v>
      </c>
      <c r="Z62">
        <f t="shared" si="3"/>
        <v>0.8</v>
      </c>
      <c r="AA62">
        <f t="shared" si="4"/>
        <v>0.8</v>
      </c>
      <c r="AB62">
        <f t="shared" si="5"/>
        <v>0.7142857142857143</v>
      </c>
      <c r="AC62">
        <f t="shared" si="9"/>
        <v>2785.416666666667</v>
      </c>
      <c r="AD62">
        <f t="shared" si="6"/>
        <v>0.16680934539256484</v>
      </c>
      <c r="AE62">
        <f t="shared" si="7"/>
        <v>0.6462190119356559</v>
      </c>
      <c r="AF62" t="str">
        <f t="shared" si="8"/>
        <v>Silver</v>
      </c>
      <c r="AH62" s="1"/>
    </row>
    <row r="63" spans="1:34" x14ac:dyDescent="0.35">
      <c r="A63" t="s">
        <v>265</v>
      </c>
      <c r="B63" t="s">
        <v>266</v>
      </c>
      <c r="C63" t="s">
        <v>267</v>
      </c>
      <c r="D63" t="s">
        <v>268</v>
      </c>
      <c r="E63">
        <v>100.48950000000001</v>
      </c>
      <c r="F63">
        <v>1.8465</v>
      </c>
      <c r="G63" s="2">
        <v>2.2999999999999998</v>
      </c>
      <c r="H63">
        <v>291</v>
      </c>
      <c r="I63" t="s">
        <v>33</v>
      </c>
      <c r="J63">
        <v>21</v>
      </c>
      <c r="K63">
        <v>1997</v>
      </c>
      <c r="L63">
        <v>1</v>
      </c>
      <c r="M63">
        <v>48</v>
      </c>
      <c r="N63" s="4">
        <v>2</v>
      </c>
      <c r="O63">
        <v>2</v>
      </c>
      <c r="P63">
        <v>1</v>
      </c>
      <c r="Q63">
        <v>1</v>
      </c>
      <c r="R63">
        <v>3</v>
      </c>
      <c r="S63">
        <v>7.8</v>
      </c>
      <c r="T63" s="4">
        <v>4</v>
      </c>
      <c r="U63">
        <v>47</v>
      </c>
      <c r="V63">
        <v>42</v>
      </c>
      <c r="W63" s="3">
        <v>12352</v>
      </c>
      <c r="X63">
        <f t="shared" si="1"/>
        <v>0.5</v>
      </c>
      <c r="Y63">
        <f t="shared" si="2"/>
        <v>0.5</v>
      </c>
      <c r="Z63">
        <f t="shared" si="3"/>
        <v>0.2</v>
      </c>
      <c r="AA63">
        <f t="shared" si="4"/>
        <v>0.6</v>
      </c>
      <c r="AB63">
        <f t="shared" si="5"/>
        <v>0.5714285714285714</v>
      </c>
      <c r="AC63">
        <f t="shared" si="9"/>
        <v>5370.434782608696</v>
      </c>
      <c r="AD63">
        <f t="shared" si="6"/>
        <v>0.32161748771054638</v>
      </c>
      <c r="AE63">
        <f t="shared" si="7"/>
        <v>0.43860921182782353</v>
      </c>
      <c r="AF63" t="str">
        <f t="shared" si="8"/>
        <v>Bronze</v>
      </c>
      <c r="AH63" s="1"/>
    </row>
    <row r="64" spans="1:34" x14ac:dyDescent="0.35">
      <c r="A64" t="s">
        <v>269</v>
      </c>
      <c r="B64" t="s">
        <v>270</v>
      </c>
      <c r="C64" t="s">
        <v>271</v>
      </c>
      <c r="D64" t="s">
        <v>272</v>
      </c>
      <c r="E64">
        <v>100.4949</v>
      </c>
      <c r="F64">
        <v>1.8482000000000001</v>
      </c>
      <c r="G64" s="2">
        <v>2.2999999999999998</v>
      </c>
      <c r="H64">
        <v>325</v>
      </c>
      <c r="I64" t="s">
        <v>33</v>
      </c>
      <c r="J64">
        <v>14</v>
      </c>
      <c r="K64">
        <v>2004</v>
      </c>
      <c r="L64">
        <v>1</v>
      </c>
      <c r="M64">
        <v>35</v>
      </c>
      <c r="N64" s="4">
        <v>3</v>
      </c>
      <c r="O64">
        <v>1</v>
      </c>
      <c r="P64">
        <v>3</v>
      </c>
      <c r="Q64">
        <v>4</v>
      </c>
      <c r="R64">
        <v>3</v>
      </c>
      <c r="S64">
        <v>8</v>
      </c>
      <c r="T64" s="4">
        <v>4</v>
      </c>
      <c r="U64">
        <v>62</v>
      </c>
      <c r="V64">
        <v>62</v>
      </c>
      <c r="W64" s="3">
        <v>20161</v>
      </c>
      <c r="X64">
        <f t="shared" si="1"/>
        <v>0.5</v>
      </c>
      <c r="Y64">
        <f t="shared" si="2"/>
        <v>0.75</v>
      </c>
      <c r="Z64">
        <f t="shared" si="3"/>
        <v>0.8</v>
      </c>
      <c r="AA64">
        <f t="shared" si="4"/>
        <v>0.6</v>
      </c>
      <c r="AB64">
        <f t="shared" si="5"/>
        <v>0.5714285714285714</v>
      </c>
      <c r="AC64">
        <f t="shared" si="9"/>
        <v>8765.652173913044</v>
      </c>
      <c r="AD64">
        <f t="shared" si="6"/>
        <v>0.52494577151330357</v>
      </c>
      <c r="AE64">
        <f t="shared" si="7"/>
        <v>0.64927486858837513</v>
      </c>
      <c r="AF64" t="str">
        <f t="shared" si="8"/>
        <v>Silver</v>
      </c>
      <c r="AH64" s="1"/>
    </row>
    <row r="65" spans="1:34" x14ac:dyDescent="0.35">
      <c r="A65" t="s">
        <v>273</v>
      </c>
      <c r="B65" t="s">
        <v>274</v>
      </c>
      <c r="C65" t="s">
        <v>275</v>
      </c>
      <c r="D65" t="s">
        <v>276</v>
      </c>
      <c r="E65">
        <v>100.4982</v>
      </c>
      <c r="F65">
        <v>1.8462000000000001</v>
      </c>
      <c r="G65" s="2">
        <v>1.4</v>
      </c>
      <c r="H65">
        <v>206</v>
      </c>
      <c r="I65" t="s">
        <v>28</v>
      </c>
      <c r="J65">
        <v>9</v>
      </c>
      <c r="K65">
        <v>2009</v>
      </c>
      <c r="L65">
        <v>0</v>
      </c>
      <c r="M65">
        <v>48</v>
      </c>
      <c r="N65" s="4">
        <v>1</v>
      </c>
      <c r="O65">
        <v>2</v>
      </c>
      <c r="P65">
        <v>4</v>
      </c>
      <c r="Q65">
        <v>2</v>
      </c>
      <c r="R65">
        <v>4</v>
      </c>
      <c r="S65">
        <v>7.8</v>
      </c>
      <c r="T65" s="4">
        <v>4</v>
      </c>
      <c r="U65">
        <v>46</v>
      </c>
      <c r="V65">
        <v>37</v>
      </c>
      <c r="W65" s="3">
        <v>7624</v>
      </c>
      <c r="X65">
        <f t="shared" si="1"/>
        <v>0</v>
      </c>
      <c r="Y65">
        <f t="shared" si="2"/>
        <v>0.25</v>
      </c>
      <c r="Z65">
        <f t="shared" si="3"/>
        <v>0.4</v>
      </c>
      <c r="AA65">
        <f t="shared" si="4"/>
        <v>0.8</v>
      </c>
      <c r="AB65">
        <f t="shared" si="5"/>
        <v>0.5714285714285714</v>
      </c>
      <c r="AC65">
        <f t="shared" si="9"/>
        <v>5445.7142857142862</v>
      </c>
      <c r="AD65">
        <f t="shared" si="6"/>
        <v>0.32612572692114483</v>
      </c>
      <c r="AE65">
        <f t="shared" si="7"/>
        <v>0.46951085966994327</v>
      </c>
      <c r="AF65" t="str">
        <f t="shared" si="8"/>
        <v>Silver</v>
      </c>
      <c r="AH65" s="1"/>
    </row>
    <row r="66" spans="1:34" x14ac:dyDescent="0.35">
      <c r="A66" t="s">
        <v>277</v>
      </c>
      <c r="B66" t="s">
        <v>278</v>
      </c>
      <c r="C66" t="s">
        <v>279</v>
      </c>
      <c r="D66" t="s">
        <v>280</v>
      </c>
      <c r="E66">
        <v>100.4948</v>
      </c>
      <c r="F66">
        <v>1.8424</v>
      </c>
      <c r="G66" s="2">
        <v>3.8</v>
      </c>
      <c r="H66">
        <v>470</v>
      </c>
      <c r="I66" t="s">
        <v>23</v>
      </c>
      <c r="J66">
        <v>10</v>
      </c>
      <c r="K66">
        <v>2008</v>
      </c>
      <c r="L66">
        <v>1</v>
      </c>
      <c r="M66">
        <v>42</v>
      </c>
      <c r="N66" s="4">
        <v>3</v>
      </c>
      <c r="O66">
        <v>3</v>
      </c>
      <c r="P66">
        <v>5</v>
      </c>
      <c r="Q66">
        <v>4</v>
      </c>
      <c r="R66">
        <v>4</v>
      </c>
      <c r="S66">
        <v>7.4</v>
      </c>
      <c r="T66" s="4">
        <v>4</v>
      </c>
      <c r="U66">
        <v>82</v>
      </c>
      <c r="V66">
        <v>82</v>
      </c>
      <c r="W66" s="3">
        <v>38722</v>
      </c>
      <c r="X66">
        <f t="shared" si="1"/>
        <v>0.5</v>
      </c>
      <c r="Y66">
        <f t="shared" si="2"/>
        <v>0.75</v>
      </c>
      <c r="Z66">
        <f t="shared" si="3"/>
        <v>0.8</v>
      </c>
      <c r="AA66">
        <f t="shared" si="4"/>
        <v>0.8</v>
      </c>
      <c r="AB66">
        <f t="shared" si="5"/>
        <v>0.5714285714285714</v>
      </c>
      <c r="AC66">
        <f t="shared" ref="AC66:AC91" si="10" xml:space="preserve"> W66/G66</f>
        <v>10190</v>
      </c>
      <c r="AD66">
        <f t="shared" si="6"/>
        <v>0.61024522826036887</v>
      </c>
      <c r="AE66">
        <f t="shared" si="7"/>
        <v>0.70633475993778816</v>
      </c>
      <c r="AF66" t="str">
        <f t="shared" si="8"/>
        <v>Gold</v>
      </c>
      <c r="AH66" s="1"/>
    </row>
    <row r="67" spans="1:34" x14ac:dyDescent="0.35">
      <c r="A67" t="s">
        <v>281</v>
      </c>
      <c r="B67" t="s">
        <v>282</v>
      </c>
      <c r="C67" t="s">
        <v>283</v>
      </c>
      <c r="D67" t="s">
        <v>284</v>
      </c>
      <c r="E67">
        <v>100.5001</v>
      </c>
      <c r="F67">
        <v>1.8405</v>
      </c>
      <c r="G67" s="2">
        <v>2.4</v>
      </c>
      <c r="H67">
        <v>386</v>
      </c>
      <c r="I67" t="s">
        <v>23</v>
      </c>
      <c r="J67">
        <v>20</v>
      </c>
      <c r="K67">
        <v>1998</v>
      </c>
      <c r="L67">
        <v>2</v>
      </c>
      <c r="M67">
        <v>34</v>
      </c>
      <c r="N67" s="4">
        <v>3</v>
      </c>
      <c r="O67">
        <v>3</v>
      </c>
      <c r="P67">
        <v>2</v>
      </c>
      <c r="Q67">
        <v>4</v>
      </c>
      <c r="R67">
        <v>2</v>
      </c>
      <c r="S67">
        <v>7.2</v>
      </c>
      <c r="T67" s="4">
        <v>4</v>
      </c>
      <c r="U67">
        <v>86</v>
      </c>
      <c r="V67">
        <v>86</v>
      </c>
      <c r="W67" s="3">
        <v>33235</v>
      </c>
      <c r="X67">
        <f t="shared" ref="X67:X91" si="11">L67/MAX(L:L)</f>
        <v>1</v>
      </c>
      <c r="Y67">
        <f t="shared" ref="Y67:Y91" si="12">N67/MAX(N:N)</f>
        <v>0.75</v>
      </c>
      <c r="Z67">
        <f t="shared" ref="Z67:Z91" si="13" xml:space="preserve"> Q67/MAX(Q:Q)</f>
        <v>0.8</v>
      </c>
      <c r="AA67">
        <f t="shared" ref="AA67:AA91" si="14" xml:space="preserve"> R67/MAX(R:R)</f>
        <v>0.4</v>
      </c>
      <c r="AB67">
        <f t="shared" ref="AB67:AB91" si="15" xml:space="preserve"> T67/MAX(T:T)</f>
        <v>0.5714285714285714</v>
      </c>
      <c r="AC67">
        <f t="shared" si="10"/>
        <v>13847.916666666668</v>
      </c>
      <c r="AD67">
        <f t="shared" ref="AD67:AD91" si="16">AC67/MAX(AC:AC)</f>
        <v>0.82930569844755309</v>
      </c>
      <c r="AE67">
        <f t="shared" ref="AE67:AE91" si="17" xml:space="preserve"> 1/5 * (Y67+Z67+AA67+AB67+AD67)</f>
        <v>0.67014685397522489</v>
      </c>
      <c r="AF67" t="str">
        <f t="shared" ref="AF67:AF91" si="18">IF(AE67&gt;=0.75,"Platinum",IF(AE67&gt;=0.65,"Gold",IF(AE67&gt;=0.45,"Silver","Bronze")))</f>
        <v>Gold</v>
      </c>
      <c r="AH67" s="1"/>
    </row>
    <row r="68" spans="1:34" x14ac:dyDescent="0.35">
      <c r="A68" t="s">
        <v>285</v>
      </c>
      <c r="B68" t="s">
        <v>286</v>
      </c>
      <c r="C68" t="s">
        <v>287</v>
      </c>
      <c r="D68" t="s">
        <v>288</v>
      </c>
      <c r="E68">
        <v>100.4834</v>
      </c>
      <c r="F68">
        <v>1.8381000000000001</v>
      </c>
      <c r="G68" s="2">
        <v>1.8</v>
      </c>
      <c r="H68">
        <v>257</v>
      </c>
      <c r="I68" t="s">
        <v>23</v>
      </c>
      <c r="J68">
        <v>24</v>
      </c>
      <c r="K68">
        <v>1994</v>
      </c>
      <c r="L68">
        <v>0</v>
      </c>
      <c r="M68">
        <v>50</v>
      </c>
      <c r="N68" s="4">
        <v>3</v>
      </c>
      <c r="O68">
        <v>1</v>
      </c>
      <c r="P68">
        <v>4</v>
      </c>
      <c r="Q68">
        <v>1</v>
      </c>
      <c r="R68">
        <v>4</v>
      </c>
      <c r="S68">
        <v>7</v>
      </c>
      <c r="T68" s="4">
        <v>4</v>
      </c>
      <c r="U68">
        <v>42</v>
      </c>
      <c r="V68">
        <v>25</v>
      </c>
      <c r="W68" s="3">
        <v>6513</v>
      </c>
      <c r="X68">
        <f t="shared" si="11"/>
        <v>0</v>
      </c>
      <c r="Y68">
        <f t="shared" si="12"/>
        <v>0.75</v>
      </c>
      <c r="Z68">
        <f t="shared" si="13"/>
        <v>0.2</v>
      </c>
      <c r="AA68">
        <f t="shared" si="14"/>
        <v>0.8</v>
      </c>
      <c r="AB68">
        <f t="shared" si="15"/>
        <v>0.5714285714285714</v>
      </c>
      <c r="AC68">
        <f t="shared" si="10"/>
        <v>3618.333333333333</v>
      </c>
      <c r="AD68">
        <f t="shared" si="16"/>
        <v>0.21668995592954868</v>
      </c>
      <c r="AE68">
        <f t="shared" si="17"/>
        <v>0.50762370547162394</v>
      </c>
      <c r="AF68" t="str">
        <f t="shared" si="18"/>
        <v>Silver</v>
      </c>
      <c r="AH68" s="1"/>
    </row>
    <row r="69" spans="1:34" x14ac:dyDescent="0.35">
      <c r="A69" t="s">
        <v>289</v>
      </c>
      <c r="B69" t="s">
        <v>290</v>
      </c>
      <c r="C69" t="s">
        <v>291</v>
      </c>
      <c r="D69" t="s">
        <v>292</v>
      </c>
      <c r="E69">
        <v>100.4278</v>
      </c>
      <c r="F69">
        <v>1.6929000000000001</v>
      </c>
      <c r="G69" s="2">
        <v>3.3</v>
      </c>
      <c r="H69">
        <v>499</v>
      </c>
      <c r="I69" t="s">
        <v>23</v>
      </c>
      <c r="J69">
        <v>22</v>
      </c>
      <c r="K69">
        <v>1996</v>
      </c>
      <c r="L69">
        <v>2</v>
      </c>
      <c r="M69">
        <v>46</v>
      </c>
      <c r="N69" s="4">
        <v>4</v>
      </c>
      <c r="O69">
        <v>3</v>
      </c>
      <c r="P69">
        <v>2</v>
      </c>
      <c r="Q69">
        <v>3</v>
      </c>
      <c r="R69">
        <v>2</v>
      </c>
      <c r="S69">
        <v>9.1999999999999993</v>
      </c>
      <c r="T69" s="4">
        <v>4</v>
      </c>
      <c r="U69">
        <v>75</v>
      </c>
      <c r="V69">
        <v>60</v>
      </c>
      <c r="W69" s="3">
        <v>29794</v>
      </c>
      <c r="X69">
        <f t="shared" si="11"/>
        <v>1</v>
      </c>
      <c r="Y69">
        <f t="shared" si="12"/>
        <v>1</v>
      </c>
      <c r="Z69">
        <f t="shared" si="13"/>
        <v>0.6</v>
      </c>
      <c r="AA69">
        <f t="shared" si="14"/>
        <v>0.4</v>
      </c>
      <c r="AB69">
        <f t="shared" si="15"/>
        <v>0.5714285714285714</v>
      </c>
      <c r="AC69">
        <f t="shared" si="10"/>
        <v>9028.4848484848499</v>
      </c>
      <c r="AD69">
        <f t="shared" si="16"/>
        <v>0.54068594673296555</v>
      </c>
      <c r="AE69">
        <f t="shared" si="17"/>
        <v>0.62242290363230746</v>
      </c>
      <c r="AF69" t="str">
        <f t="shared" si="18"/>
        <v>Silver</v>
      </c>
      <c r="AH69" s="1"/>
    </row>
    <row r="70" spans="1:34" x14ac:dyDescent="0.35">
      <c r="A70" t="s">
        <v>293</v>
      </c>
      <c r="B70" t="s">
        <v>294</v>
      </c>
      <c r="C70" t="s">
        <v>295</v>
      </c>
      <c r="D70" t="s">
        <v>296</v>
      </c>
      <c r="E70">
        <v>100.4362</v>
      </c>
      <c r="F70">
        <v>1.6915</v>
      </c>
      <c r="G70" s="2">
        <v>3.2</v>
      </c>
      <c r="H70">
        <v>451</v>
      </c>
      <c r="I70" t="s">
        <v>33</v>
      </c>
      <c r="J70">
        <v>13</v>
      </c>
      <c r="K70">
        <v>2005</v>
      </c>
      <c r="L70">
        <v>2</v>
      </c>
      <c r="M70">
        <v>33</v>
      </c>
      <c r="N70" s="4">
        <v>3</v>
      </c>
      <c r="O70">
        <v>2</v>
      </c>
      <c r="P70">
        <v>5</v>
      </c>
      <c r="Q70">
        <v>5</v>
      </c>
      <c r="R70">
        <v>3</v>
      </c>
      <c r="S70">
        <v>9.1</v>
      </c>
      <c r="T70" s="4">
        <v>4</v>
      </c>
      <c r="U70">
        <v>94</v>
      </c>
      <c r="V70">
        <v>94</v>
      </c>
      <c r="W70" s="3">
        <v>42304</v>
      </c>
      <c r="X70">
        <f t="shared" si="11"/>
        <v>1</v>
      </c>
      <c r="Y70">
        <f t="shared" si="12"/>
        <v>0.75</v>
      </c>
      <c r="Z70">
        <f t="shared" si="13"/>
        <v>1</v>
      </c>
      <c r="AA70">
        <f t="shared" si="14"/>
        <v>0.6</v>
      </c>
      <c r="AB70">
        <f t="shared" si="15"/>
        <v>0.5714285714285714</v>
      </c>
      <c r="AC70">
        <f t="shared" si="10"/>
        <v>13220</v>
      </c>
      <c r="AD70">
        <f t="shared" si="16"/>
        <v>0.79170185648695546</v>
      </c>
      <c r="AE70">
        <f t="shared" si="17"/>
        <v>0.7426260855831055</v>
      </c>
      <c r="AF70" t="str">
        <f t="shared" si="18"/>
        <v>Gold</v>
      </c>
      <c r="AH70" s="1"/>
    </row>
    <row r="71" spans="1:34" x14ac:dyDescent="0.35">
      <c r="A71" t="s">
        <v>297</v>
      </c>
      <c r="B71" t="s">
        <v>298</v>
      </c>
      <c r="C71" t="s">
        <v>299</v>
      </c>
      <c r="D71" t="s">
        <v>300</v>
      </c>
      <c r="E71">
        <v>100.44199999999999</v>
      </c>
      <c r="F71">
        <v>1.6980999999999999</v>
      </c>
      <c r="G71" s="2">
        <v>2.7</v>
      </c>
      <c r="H71">
        <v>378</v>
      </c>
      <c r="I71" t="s">
        <v>46</v>
      </c>
      <c r="J71">
        <v>14</v>
      </c>
      <c r="K71">
        <v>2004</v>
      </c>
      <c r="L71">
        <v>0</v>
      </c>
      <c r="M71">
        <v>35</v>
      </c>
      <c r="N71" s="4">
        <v>3</v>
      </c>
      <c r="O71">
        <v>2</v>
      </c>
      <c r="P71">
        <v>4</v>
      </c>
      <c r="Q71">
        <v>2</v>
      </c>
      <c r="R71">
        <v>2</v>
      </c>
      <c r="S71">
        <v>8.6999999999999993</v>
      </c>
      <c r="T71" s="4">
        <v>4</v>
      </c>
      <c r="U71">
        <v>47</v>
      </c>
      <c r="V71">
        <v>47</v>
      </c>
      <c r="W71" s="3">
        <v>17647</v>
      </c>
      <c r="X71">
        <f t="shared" si="11"/>
        <v>0</v>
      </c>
      <c r="Y71">
        <f t="shared" si="12"/>
        <v>0.75</v>
      </c>
      <c r="Z71">
        <f t="shared" si="13"/>
        <v>0.4</v>
      </c>
      <c r="AA71">
        <f t="shared" si="14"/>
        <v>0.4</v>
      </c>
      <c r="AB71">
        <f t="shared" si="15"/>
        <v>0.5714285714285714</v>
      </c>
      <c r="AC71">
        <f t="shared" si="10"/>
        <v>6535.9259259259252</v>
      </c>
      <c r="AD71">
        <f t="shared" si="16"/>
        <v>0.39141487817070936</v>
      </c>
      <c r="AE71">
        <f t="shared" si="17"/>
        <v>0.50256868991985604</v>
      </c>
      <c r="AF71" t="str">
        <f t="shared" si="18"/>
        <v>Silver</v>
      </c>
      <c r="AH71" s="1"/>
    </row>
    <row r="72" spans="1:34" x14ac:dyDescent="0.35">
      <c r="A72" t="s">
        <v>301</v>
      </c>
      <c r="B72" t="s">
        <v>302</v>
      </c>
      <c r="C72" t="s">
        <v>303</v>
      </c>
      <c r="D72" t="s">
        <v>304</v>
      </c>
      <c r="E72">
        <v>100.361</v>
      </c>
      <c r="F72">
        <v>1.7545999999999999</v>
      </c>
      <c r="G72" s="2">
        <v>2.1</v>
      </c>
      <c r="H72">
        <v>258</v>
      </c>
      <c r="I72" t="s">
        <v>23</v>
      </c>
      <c r="J72">
        <v>13</v>
      </c>
      <c r="K72">
        <v>2005</v>
      </c>
      <c r="L72">
        <v>0</v>
      </c>
      <c r="M72">
        <v>37</v>
      </c>
      <c r="N72" s="4">
        <v>3</v>
      </c>
      <c r="O72">
        <v>2</v>
      </c>
      <c r="P72">
        <v>4</v>
      </c>
      <c r="Q72">
        <v>1</v>
      </c>
      <c r="R72">
        <v>3</v>
      </c>
      <c r="S72">
        <v>4.5</v>
      </c>
      <c r="T72" s="4">
        <v>6</v>
      </c>
      <c r="U72">
        <v>47</v>
      </c>
      <c r="V72">
        <v>47</v>
      </c>
      <c r="W72" s="3">
        <v>12221</v>
      </c>
      <c r="X72">
        <f t="shared" si="11"/>
        <v>0</v>
      </c>
      <c r="Y72">
        <f t="shared" si="12"/>
        <v>0.75</v>
      </c>
      <c r="Z72">
        <f t="shared" si="13"/>
        <v>0.2</v>
      </c>
      <c r="AA72">
        <f t="shared" si="14"/>
        <v>0.6</v>
      </c>
      <c r="AB72">
        <f t="shared" si="15"/>
        <v>0.8571428571428571</v>
      </c>
      <c r="AC72">
        <f t="shared" si="10"/>
        <v>5819.5238095238092</v>
      </c>
      <c r="AD72">
        <f t="shared" si="16"/>
        <v>0.34851193675265046</v>
      </c>
      <c r="AE72">
        <f t="shared" si="17"/>
        <v>0.55113095877910145</v>
      </c>
      <c r="AF72" t="str">
        <f t="shared" si="18"/>
        <v>Silver</v>
      </c>
      <c r="AH72" s="1"/>
    </row>
    <row r="73" spans="1:34" x14ac:dyDescent="0.35">
      <c r="A73" t="s">
        <v>305</v>
      </c>
      <c r="B73" t="s">
        <v>274</v>
      </c>
      <c r="C73" t="s">
        <v>306</v>
      </c>
      <c r="D73" t="s">
        <v>307</v>
      </c>
      <c r="E73">
        <v>100.3608</v>
      </c>
      <c r="F73">
        <v>1.7470000000000001</v>
      </c>
      <c r="G73" s="2">
        <v>3.1</v>
      </c>
      <c r="H73">
        <v>405</v>
      </c>
      <c r="I73" t="s">
        <v>46</v>
      </c>
      <c r="J73">
        <v>16</v>
      </c>
      <c r="K73">
        <v>2002</v>
      </c>
      <c r="L73">
        <v>0</v>
      </c>
      <c r="M73">
        <v>53</v>
      </c>
      <c r="N73" s="4">
        <v>1</v>
      </c>
      <c r="O73">
        <v>1</v>
      </c>
      <c r="P73">
        <v>4</v>
      </c>
      <c r="Q73">
        <v>2</v>
      </c>
      <c r="R73">
        <v>4</v>
      </c>
      <c r="S73">
        <v>5</v>
      </c>
      <c r="T73" s="4">
        <v>6</v>
      </c>
      <c r="U73">
        <v>45</v>
      </c>
      <c r="V73">
        <v>45</v>
      </c>
      <c r="W73" s="3">
        <v>18194</v>
      </c>
      <c r="X73">
        <f t="shared" si="11"/>
        <v>0</v>
      </c>
      <c r="Y73">
        <f t="shared" si="12"/>
        <v>0.25</v>
      </c>
      <c r="Z73">
        <f t="shared" si="13"/>
        <v>0.4</v>
      </c>
      <c r="AA73">
        <f t="shared" si="14"/>
        <v>0.8</v>
      </c>
      <c r="AB73">
        <f t="shared" si="15"/>
        <v>0.8571428571428571</v>
      </c>
      <c r="AC73">
        <f t="shared" si="10"/>
        <v>5869.0322580645161</v>
      </c>
      <c r="AD73">
        <f t="shared" si="16"/>
        <v>0.35147683316879769</v>
      </c>
      <c r="AE73">
        <f t="shared" si="17"/>
        <v>0.53172393806233109</v>
      </c>
      <c r="AF73" t="str">
        <f t="shared" si="18"/>
        <v>Silver</v>
      </c>
      <c r="AH73" s="1"/>
    </row>
    <row r="74" spans="1:34" x14ac:dyDescent="0.35">
      <c r="A74" t="s">
        <v>308</v>
      </c>
      <c r="B74" t="s">
        <v>309</v>
      </c>
      <c r="C74" t="s">
        <v>310</v>
      </c>
      <c r="D74" t="s">
        <v>311</v>
      </c>
      <c r="E74">
        <v>100.3661</v>
      </c>
      <c r="F74">
        <v>1.7399</v>
      </c>
      <c r="G74" s="2">
        <v>3.1</v>
      </c>
      <c r="H74">
        <v>395</v>
      </c>
      <c r="I74" t="s">
        <v>33</v>
      </c>
      <c r="J74">
        <v>12</v>
      </c>
      <c r="K74">
        <v>2006</v>
      </c>
      <c r="L74">
        <v>0</v>
      </c>
      <c r="M74">
        <v>41</v>
      </c>
      <c r="N74" s="4">
        <v>2</v>
      </c>
      <c r="O74">
        <v>3</v>
      </c>
      <c r="P74">
        <v>2</v>
      </c>
      <c r="Q74">
        <v>3</v>
      </c>
      <c r="R74">
        <v>4</v>
      </c>
      <c r="S74">
        <v>5.3</v>
      </c>
      <c r="T74" s="4">
        <v>6</v>
      </c>
      <c r="U74">
        <v>59</v>
      </c>
      <c r="V74">
        <v>59</v>
      </c>
      <c r="W74" s="3">
        <v>23494</v>
      </c>
      <c r="X74">
        <f t="shared" si="11"/>
        <v>0</v>
      </c>
      <c r="Y74">
        <f t="shared" si="12"/>
        <v>0.5</v>
      </c>
      <c r="Z74">
        <f t="shared" si="13"/>
        <v>0.6</v>
      </c>
      <c r="AA74">
        <f t="shared" si="14"/>
        <v>0.8</v>
      </c>
      <c r="AB74">
        <f t="shared" si="15"/>
        <v>0.8571428571428571</v>
      </c>
      <c r="AC74">
        <f t="shared" si="10"/>
        <v>7578.7096774193542</v>
      </c>
      <c r="AD74">
        <f t="shared" si="16"/>
        <v>0.4538637308160785</v>
      </c>
      <c r="AE74">
        <f t="shared" si="17"/>
        <v>0.64220131759178711</v>
      </c>
      <c r="AF74" t="str">
        <f t="shared" si="18"/>
        <v>Silver</v>
      </c>
      <c r="AH74" s="1"/>
    </row>
    <row r="75" spans="1:34" x14ac:dyDescent="0.35">
      <c r="A75" t="s">
        <v>312</v>
      </c>
      <c r="B75" t="s">
        <v>313</v>
      </c>
      <c r="C75" t="s">
        <v>314</v>
      </c>
      <c r="D75" t="s">
        <v>315</v>
      </c>
      <c r="E75">
        <v>100.4436</v>
      </c>
      <c r="F75">
        <v>1.6850000000000001</v>
      </c>
      <c r="G75" s="2">
        <v>2.8</v>
      </c>
      <c r="H75">
        <v>343</v>
      </c>
      <c r="I75" t="s">
        <v>28</v>
      </c>
      <c r="J75">
        <v>8</v>
      </c>
      <c r="K75">
        <v>2010</v>
      </c>
      <c r="L75">
        <v>2</v>
      </c>
      <c r="M75">
        <v>43</v>
      </c>
      <c r="N75" s="4">
        <v>4</v>
      </c>
      <c r="O75">
        <v>3</v>
      </c>
      <c r="P75">
        <v>5</v>
      </c>
      <c r="Q75">
        <v>3</v>
      </c>
      <c r="R75">
        <v>5</v>
      </c>
      <c r="S75">
        <v>8.6</v>
      </c>
      <c r="T75" s="4">
        <v>4</v>
      </c>
      <c r="U75">
        <v>111</v>
      </c>
      <c r="V75">
        <v>67</v>
      </c>
      <c r="W75" s="3">
        <v>22829</v>
      </c>
      <c r="X75">
        <f t="shared" si="11"/>
        <v>1</v>
      </c>
      <c r="Y75">
        <f t="shared" si="12"/>
        <v>1</v>
      </c>
      <c r="Z75">
        <f t="shared" si="13"/>
        <v>0.6</v>
      </c>
      <c r="AA75">
        <f t="shared" si="14"/>
        <v>1</v>
      </c>
      <c r="AB75">
        <f t="shared" si="15"/>
        <v>0.5714285714285714</v>
      </c>
      <c r="AC75">
        <f t="shared" si="10"/>
        <v>8153.2142857142862</v>
      </c>
      <c r="AD75">
        <f t="shared" si="16"/>
        <v>0.48826890214341656</v>
      </c>
      <c r="AE75">
        <f t="shared" si="17"/>
        <v>0.73193949471439768</v>
      </c>
      <c r="AF75" t="str">
        <f t="shared" si="18"/>
        <v>Gold</v>
      </c>
      <c r="AH75" s="1"/>
    </row>
    <row r="76" spans="1:34" x14ac:dyDescent="0.35">
      <c r="A76" t="s">
        <v>316</v>
      </c>
      <c r="B76" t="s">
        <v>317</v>
      </c>
      <c r="C76" t="s">
        <v>318</v>
      </c>
      <c r="D76" t="s">
        <v>319</v>
      </c>
      <c r="E76">
        <v>100.4421</v>
      </c>
      <c r="F76">
        <v>1.6826000000000001</v>
      </c>
      <c r="G76" s="2">
        <v>3.7</v>
      </c>
      <c r="H76">
        <v>588</v>
      </c>
      <c r="I76" t="s">
        <v>23</v>
      </c>
      <c r="J76">
        <v>6</v>
      </c>
      <c r="K76">
        <v>2012</v>
      </c>
      <c r="L76">
        <v>2</v>
      </c>
      <c r="M76">
        <v>52</v>
      </c>
      <c r="N76" s="4">
        <v>4</v>
      </c>
      <c r="O76">
        <v>2</v>
      </c>
      <c r="P76">
        <v>5</v>
      </c>
      <c r="Q76">
        <v>5</v>
      </c>
      <c r="R76">
        <v>2</v>
      </c>
      <c r="S76">
        <v>8.4</v>
      </c>
      <c r="T76" s="4">
        <v>4</v>
      </c>
      <c r="U76">
        <v>73</v>
      </c>
      <c r="V76">
        <v>15</v>
      </c>
      <c r="W76" s="3">
        <v>8562</v>
      </c>
      <c r="X76">
        <f t="shared" si="11"/>
        <v>1</v>
      </c>
      <c r="Y76">
        <f t="shared" si="12"/>
        <v>1</v>
      </c>
      <c r="Z76">
        <f t="shared" si="13"/>
        <v>1</v>
      </c>
      <c r="AA76">
        <f t="shared" si="14"/>
        <v>0.4</v>
      </c>
      <c r="AB76">
        <f t="shared" si="15"/>
        <v>0.5714285714285714</v>
      </c>
      <c r="AC76">
        <f t="shared" si="10"/>
        <v>2314.0540540540537</v>
      </c>
      <c r="AD76">
        <f t="shared" si="16"/>
        <v>0.13858100534082904</v>
      </c>
      <c r="AE76">
        <f t="shared" si="17"/>
        <v>0.62200191535388016</v>
      </c>
      <c r="AF76" t="str">
        <f t="shared" si="18"/>
        <v>Silver</v>
      </c>
      <c r="AH76" s="1"/>
    </row>
    <row r="77" spans="1:34" x14ac:dyDescent="0.35">
      <c r="A77" t="s">
        <v>320</v>
      </c>
      <c r="B77" t="s">
        <v>321</v>
      </c>
      <c r="C77" t="s">
        <v>322</v>
      </c>
      <c r="D77" t="s">
        <v>323</v>
      </c>
      <c r="E77">
        <v>100.4365</v>
      </c>
      <c r="F77">
        <v>1.6867000000000001</v>
      </c>
      <c r="G77" s="2">
        <v>1.7</v>
      </c>
      <c r="H77">
        <v>216</v>
      </c>
      <c r="I77" t="s">
        <v>28</v>
      </c>
      <c r="J77">
        <v>20</v>
      </c>
      <c r="K77">
        <v>1998</v>
      </c>
      <c r="L77">
        <v>2</v>
      </c>
      <c r="M77">
        <v>48</v>
      </c>
      <c r="N77" s="4">
        <v>1</v>
      </c>
      <c r="O77">
        <v>2</v>
      </c>
      <c r="P77">
        <v>3</v>
      </c>
      <c r="Q77">
        <v>5</v>
      </c>
      <c r="R77">
        <v>3</v>
      </c>
      <c r="S77">
        <v>8.6999999999999993</v>
      </c>
      <c r="T77" s="4">
        <v>4</v>
      </c>
      <c r="U77">
        <v>73</v>
      </c>
      <c r="V77">
        <v>73</v>
      </c>
      <c r="W77" s="3">
        <v>15811</v>
      </c>
      <c r="X77">
        <f t="shared" si="11"/>
        <v>1</v>
      </c>
      <c r="Y77">
        <f t="shared" si="12"/>
        <v>0.25</v>
      </c>
      <c r="Z77">
        <f t="shared" si="13"/>
        <v>1</v>
      </c>
      <c r="AA77">
        <f t="shared" si="14"/>
        <v>0.6</v>
      </c>
      <c r="AB77">
        <f t="shared" si="15"/>
        <v>0.5714285714285714</v>
      </c>
      <c r="AC77">
        <f t="shared" si="10"/>
        <v>9300.5882352941171</v>
      </c>
      <c r="AD77">
        <f t="shared" si="16"/>
        <v>0.55698131409251805</v>
      </c>
      <c r="AE77">
        <f t="shared" si="17"/>
        <v>0.595681977104218</v>
      </c>
      <c r="AF77" t="str">
        <f t="shared" si="18"/>
        <v>Silver</v>
      </c>
      <c r="AH77" s="1"/>
    </row>
    <row r="78" spans="1:34" x14ac:dyDescent="0.35">
      <c r="A78" t="s">
        <v>324</v>
      </c>
      <c r="B78" t="s">
        <v>325</v>
      </c>
      <c r="C78" t="s">
        <v>326</v>
      </c>
      <c r="D78" t="s">
        <v>327</v>
      </c>
      <c r="E78">
        <v>100.4462</v>
      </c>
      <c r="F78">
        <v>1.6797</v>
      </c>
      <c r="G78" s="2">
        <v>2.6</v>
      </c>
      <c r="H78">
        <v>333</v>
      </c>
      <c r="I78" t="s">
        <v>28</v>
      </c>
      <c r="J78">
        <v>16</v>
      </c>
      <c r="K78">
        <v>2002</v>
      </c>
      <c r="L78">
        <v>2</v>
      </c>
      <c r="M78">
        <v>67</v>
      </c>
      <c r="N78" s="4">
        <v>3</v>
      </c>
      <c r="O78">
        <v>2</v>
      </c>
      <c r="P78">
        <v>5</v>
      </c>
      <c r="Q78">
        <v>3</v>
      </c>
      <c r="R78">
        <v>2</v>
      </c>
      <c r="S78">
        <v>8.1999999999999993</v>
      </c>
      <c r="T78" s="4">
        <v>4</v>
      </c>
      <c r="U78">
        <v>52</v>
      </c>
      <c r="V78">
        <v>52</v>
      </c>
      <c r="W78" s="3">
        <v>17209</v>
      </c>
      <c r="X78">
        <f t="shared" si="11"/>
        <v>1</v>
      </c>
      <c r="Y78">
        <f t="shared" si="12"/>
        <v>0.75</v>
      </c>
      <c r="Z78">
        <f t="shared" si="13"/>
        <v>0.6</v>
      </c>
      <c r="AA78">
        <f t="shared" si="14"/>
        <v>0.4</v>
      </c>
      <c r="AB78">
        <f t="shared" si="15"/>
        <v>0.5714285714285714</v>
      </c>
      <c r="AC78">
        <f t="shared" si="10"/>
        <v>6618.8461538461534</v>
      </c>
      <c r="AD78">
        <f t="shared" si="16"/>
        <v>0.39638069499255252</v>
      </c>
      <c r="AE78">
        <f t="shared" si="17"/>
        <v>0.54356185328422479</v>
      </c>
      <c r="AF78" t="str">
        <f t="shared" si="18"/>
        <v>Silver</v>
      </c>
      <c r="AH78" s="1"/>
    </row>
    <row r="79" spans="1:34" x14ac:dyDescent="0.35">
      <c r="A79" t="s">
        <v>328</v>
      </c>
      <c r="B79" t="s">
        <v>329</v>
      </c>
      <c r="C79" t="s">
        <v>330</v>
      </c>
      <c r="D79" t="s">
        <v>331</v>
      </c>
      <c r="E79">
        <v>100.4119</v>
      </c>
      <c r="F79">
        <v>1.8622000000000001</v>
      </c>
      <c r="G79" s="2">
        <v>3.8</v>
      </c>
      <c r="H79">
        <v>568</v>
      </c>
      <c r="I79" t="s">
        <v>23</v>
      </c>
      <c r="J79">
        <v>23</v>
      </c>
      <c r="K79">
        <v>1995</v>
      </c>
      <c r="L79">
        <v>2</v>
      </c>
      <c r="M79">
        <v>37</v>
      </c>
      <c r="N79" s="4">
        <v>3</v>
      </c>
      <c r="O79">
        <v>3</v>
      </c>
      <c r="P79">
        <v>4</v>
      </c>
      <c r="Q79">
        <v>5</v>
      </c>
      <c r="R79">
        <v>2</v>
      </c>
      <c r="S79">
        <v>7.9</v>
      </c>
      <c r="T79" s="4">
        <v>6</v>
      </c>
      <c r="U79">
        <v>113</v>
      </c>
      <c r="V79">
        <v>79</v>
      </c>
      <c r="W79" s="3">
        <v>45039</v>
      </c>
      <c r="X79">
        <f t="shared" si="11"/>
        <v>1</v>
      </c>
      <c r="Y79">
        <f t="shared" si="12"/>
        <v>0.75</v>
      </c>
      <c r="Z79">
        <f t="shared" si="13"/>
        <v>1</v>
      </c>
      <c r="AA79">
        <f t="shared" si="14"/>
        <v>0.4</v>
      </c>
      <c r="AB79">
        <f t="shared" si="15"/>
        <v>0.8571428571428571</v>
      </c>
      <c r="AC79">
        <f t="shared" si="10"/>
        <v>11852.368421052632</v>
      </c>
      <c r="AD79">
        <f t="shared" si="16"/>
        <v>0.70979894725527481</v>
      </c>
      <c r="AE79">
        <f t="shared" si="17"/>
        <v>0.74338836087962645</v>
      </c>
      <c r="AF79" t="str">
        <f t="shared" si="18"/>
        <v>Gold</v>
      </c>
      <c r="AH79" s="1"/>
    </row>
    <row r="80" spans="1:34" x14ac:dyDescent="0.35">
      <c r="A80" t="s">
        <v>332</v>
      </c>
      <c r="B80" t="s">
        <v>333</v>
      </c>
      <c r="C80" t="s">
        <v>334</v>
      </c>
      <c r="D80" t="s">
        <v>335</v>
      </c>
      <c r="E80">
        <v>100.4148</v>
      </c>
      <c r="F80">
        <v>1.8636999999999999</v>
      </c>
      <c r="G80" s="2">
        <v>2.8</v>
      </c>
      <c r="H80">
        <v>441</v>
      </c>
      <c r="I80" t="s">
        <v>28</v>
      </c>
      <c r="J80">
        <v>16</v>
      </c>
      <c r="K80">
        <v>2002</v>
      </c>
      <c r="L80">
        <v>2</v>
      </c>
      <c r="M80">
        <v>49</v>
      </c>
      <c r="N80" s="4">
        <v>2</v>
      </c>
      <c r="O80">
        <v>2</v>
      </c>
      <c r="P80">
        <v>4</v>
      </c>
      <c r="Q80">
        <v>2</v>
      </c>
      <c r="R80">
        <v>2</v>
      </c>
      <c r="S80">
        <v>8.1</v>
      </c>
      <c r="T80" s="4">
        <v>6</v>
      </c>
      <c r="U80">
        <v>58</v>
      </c>
      <c r="V80">
        <v>58</v>
      </c>
      <c r="W80" s="3">
        <v>25673</v>
      </c>
      <c r="X80">
        <f t="shared" si="11"/>
        <v>1</v>
      </c>
      <c r="Y80">
        <f t="shared" si="12"/>
        <v>0.5</v>
      </c>
      <c r="Z80">
        <f t="shared" si="13"/>
        <v>0.4</v>
      </c>
      <c r="AA80">
        <f t="shared" si="14"/>
        <v>0.4</v>
      </c>
      <c r="AB80">
        <f t="shared" si="15"/>
        <v>0.8571428571428571</v>
      </c>
      <c r="AC80">
        <f t="shared" si="10"/>
        <v>9168.9285714285725</v>
      </c>
      <c r="AD80">
        <f t="shared" si="16"/>
        <v>0.54909665446265421</v>
      </c>
      <c r="AE80">
        <f t="shared" si="17"/>
        <v>0.54124790232110231</v>
      </c>
      <c r="AF80" t="str">
        <f t="shared" si="18"/>
        <v>Silver</v>
      </c>
      <c r="AH80" s="1"/>
    </row>
    <row r="81" spans="1:34" x14ac:dyDescent="0.35">
      <c r="A81" t="s">
        <v>336</v>
      </c>
      <c r="B81" t="s">
        <v>337</v>
      </c>
      <c r="C81" t="s">
        <v>148</v>
      </c>
      <c r="D81" t="s">
        <v>338</v>
      </c>
      <c r="E81">
        <v>100.4182</v>
      </c>
      <c r="F81">
        <v>1.8653999999999999</v>
      </c>
      <c r="G81" s="2">
        <v>0.9</v>
      </c>
      <c r="H81">
        <v>136</v>
      </c>
      <c r="I81" t="s">
        <v>28</v>
      </c>
      <c r="J81">
        <v>26</v>
      </c>
      <c r="K81">
        <v>1992</v>
      </c>
      <c r="L81">
        <v>0</v>
      </c>
      <c r="M81">
        <v>46</v>
      </c>
      <c r="N81" s="4">
        <v>1</v>
      </c>
      <c r="O81">
        <v>2</v>
      </c>
      <c r="P81">
        <v>1</v>
      </c>
      <c r="Q81">
        <v>4</v>
      </c>
      <c r="R81">
        <v>2</v>
      </c>
      <c r="S81">
        <v>8.4</v>
      </c>
      <c r="T81" s="4">
        <v>6</v>
      </c>
      <c r="U81">
        <v>51</v>
      </c>
      <c r="V81">
        <v>21</v>
      </c>
      <c r="W81" s="3">
        <v>2787</v>
      </c>
      <c r="X81">
        <f t="shared" si="11"/>
        <v>0</v>
      </c>
      <c r="Y81">
        <f t="shared" si="12"/>
        <v>0.25</v>
      </c>
      <c r="Z81">
        <f t="shared" si="13"/>
        <v>0.8</v>
      </c>
      <c r="AA81">
        <f t="shared" si="14"/>
        <v>0.4</v>
      </c>
      <c r="AB81">
        <f t="shared" si="15"/>
        <v>0.8571428571428571</v>
      </c>
      <c r="AC81">
        <f t="shared" si="10"/>
        <v>3096.6666666666665</v>
      </c>
      <c r="AD81">
        <f t="shared" si="16"/>
        <v>0.18544907329207805</v>
      </c>
      <c r="AE81">
        <f t="shared" si="17"/>
        <v>0.49851838608698706</v>
      </c>
      <c r="AF81" t="str">
        <f t="shared" si="18"/>
        <v>Silver</v>
      </c>
      <c r="AH81" s="1"/>
    </row>
    <row r="82" spans="1:34" x14ac:dyDescent="0.35">
      <c r="A82" t="s">
        <v>339</v>
      </c>
      <c r="B82" t="s">
        <v>340</v>
      </c>
      <c r="C82" t="s">
        <v>341</v>
      </c>
      <c r="D82" t="s">
        <v>342</v>
      </c>
      <c r="E82">
        <v>100.4952</v>
      </c>
      <c r="F82">
        <v>1.6904999999999999</v>
      </c>
      <c r="G82" s="2">
        <v>1.1000000000000001</v>
      </c>
      <c r="H82">
        <v>134</v>
      </c>
      <c r="I82" t="s">
        <v>23</v>
      </c>
      <c r="J82">
        <v>6</v>
      </c>
      <c r="K82">
        <v>2012</v>
      </c>
      <c r="L82">
        <v>1</v>
      </c>
      <c r="M82">
        <v>50</v>
      </c>
      <c r="N82" s="4">
        <v>1</v>
      </c>
      <c r="O82">
        <v>2</v>
      </c>
      <c r="P82">
        <v>2</v>
      </c>
      <c r="Q82">
        <v>2</v>
      </c>
      <c r="R82">
        <v>4</v>
      </c>
      <c r="S82">
        <v>8.5</v>
      </c>
      <c r="T82" s="4">
        <v>4</v>
      </c>
      <c r="U82">
        <v>51</v>
      </c>
      <c r="V82">
        <v>10</v>
      </c>
      <c r="W82" s="3">
        <v>1365</v>
      </c>
      <c r="X82">
        <f t="shared" si="11"/>
        <v>0.5</v>
      </c>
      <c r="Y82">
        <f t="shared" si="12"/>
        <v>0.25</v>
      </c>
      <c r="Z82">
        <f t="shared" si="13"/>
        <v>0.4</v>
      </c>
      <c r="AA82">
        <f t="shared" si="14"/>
        <v>0.8</v>
      </c>
      <c r="AB82">
        <f t="shared" si="15"/>
        <v>0.5714285714285714</v>
      </c>
      <c r="AC82">
        <f t="shared" si="10"/>
        <v>1240.9090909090908</v>
      </c>
      <c r="AD82">
        <f t="shared" si="16"/>
        <v>7.4313920650852294E-2</v>
      </c>
      <c r="AE82">
        <f t="shared" si="17"/>
        <v>0.41914849841588481</v>
      </c>
      <c r="AF82" t="str">
        <f t="shared" si="18"/>
        <v>Bronze</v>
      </c>
      <c r="AH82" s="1"/>
    </row>
    <row r="83" spans="1:34" x14ac:dyDescent="0.35">
      <c r="A83" t="s">
        <v>343</v>
      </c>
      <c r="B83" t="s">
        <v>344</v>
      </c>
      <c r="C83" t="s">
        <v>345</v>
      </c>
      <c r="D83" t="s">
        <v>346</v>
      </c>
      <c r="E83">
        <v>100.4884</v>
      </c>
      <c r="F83">
        <v>1.6878</v>
      </c>
      <c r="G83" s="2">
        <v>2</v>
      </c>
      <c r="H83">
        <v>293</v>
      </c>
      <c r="I83" t="s">
        <v>23</v>
      </c>
      <c r="J83">
        <v>22</v>
      </c>
      <c r="K83">
        <v>1996</v>
      </c>
      <c r="L83">
        <v>2</v>
      </c>
      <c r="M83">
        <v>43</v>
      </c>
      <c r="N83" s="4">
        <v>4</v>
      </c>
      <c r="O83">
        <v>1</v>
      </c>
      <c r="P83">
        <v>1</v>
      </c>
      <c r="Q83">
        <v>5</v>
      </c>
      <c r="R83">
        <v>4</v>
      </c>
      <c r="S83">
        <v>8.1</v>
      </c>
      <c r="T83" s="4">
        <v>4</v>
      </c>
      <c r="U83">
        <v>91</v>
      </c>
      <c r="V83">
        <v>73</v>
      </c>
      <c r="W83" s="3">
        <v>21366</v>
      </c>
      <c r="X83">
        <f t="shared" si="11"/>
        <v>1</v>
      </c>
      <c r="Y83">
        <f t="shared" si="12"/>
        <v>1</v>
      </c>
      <c r="Z83">
        <f t="shared" si="13"/>
        <v>1</v>
      </c>
      <c r="AA83">
        <f t="shared" si="14"/>
        <v>0.8</v>
      </c>
      <c r="AB83">
        <f t="shared" si="15"/>
        <v>0.5714285714285714</v>
      </c>
      <c r="AC83">
        <f t="shared" si="10"/>
        <v>10683</v>
      </c>
      <c r="AD83">
        <f t="shared" si="16"/>
        <v>0.63976935951967817</v>
      </c>
      <c r="AE83">
        <f t="shared" si="17"/>
        <v>0.80223958618964986</v>
      </c>
      <c r="AF83" t="str">
        <f t="shared" si="18"/>
        <v>Platinum</v>
      </c>
      <c r="AH83" s="1"/>
    </row>
    <row r="84" spans="1:34" x14ac:dyDescent="0.35">
      <c r="A84" t="s">
        <v>347</v>
      </c>
      <c r="B84" t="s">
        <v>348</v>
      </c>
      <c r="C84" t="s">
        <v>112</v>
      </c>
      <c r="D84" t="s">
        <v>349</v>
      </c>
      <c r="E84">
        <v>100.4603</v>
      </c>
      <c r="F84">
        <v>1.5301</v>
      </c>
      <c r="G84" s="2">
        <v>2.9</v>
      </c>
      <c r="H84">
        <v>358</v>
      </c>
      <c r="I84" t="s">
        <v>28</v>
      </c>
      <c r="J84">
        <v>16</v>
      </c>
      <c r="K84">
        <v>2002</v>
      </c>
      <c r="L84">
        <v>1</v>
      </c>
      <c r="M84">
        <v>66</v>
      </c>
      <c r="N84" s="4">
        <v>3</v>
      </c>
      <c r="O84">
        <v>1</v>
      </c>
      <c r="P84">
        <v>3</v>
      </c>
      <c r="Q84">
        <v>1</v>
      </c>
      <c r="R84">
        <v>3</v>
      </c>
      <c r="S84">
        <v>8</v>
      </c>
      <c r="T84" s="4">
        <v>4</v>
      </c>
      <c r="U84">
        <v>43</v>
      </c>
      <c r="V84">
        <v>43</v>
      </c>
      <c r="W84" s="3">
        <v>15354</v>
      </c>
      <c r="X84">
        <f t="shared" si="11"/>
        <v>0.5</v>
      </c>
      <c r="Y84">
        <f t="shared" si="12"/>
        <v>0.75</v>
      </c>
      <c r="Z84">
        <f t="shared" si="13"/>
        <v>0.2</v>
      </c>
      <c r="AA84">
        <f t="shared" si="14"/>
        <v>0.6</v>
      </c>
      <c r="AB84">
        <f t="shared" si="15"/>
        <v>0.5714285714285714</v>
      </c>
      <c r="AC84">
        <f t="shared" si="10"/>
        <v>5294.4827586206902</v>
      </c>
      <c r="AD84">
        <f t="shared" si="16"/>
        <v>0.31706897345977136</v>
      </c>
      <c r="AE84">
        <f t="shared" si="17"/>
        <v>0.48769950897766851</v>
      </c>
      <c r="AF84" t="str">
        <f t="shared" si="18"/>
        <v>Silver</v>
      </c>
      <c r="AH84" s="1"/>
    </row>
    <row r="85" spans="1:34" x14ac:dyDescent="0.35">
      <c r="A85" t="s">
        <v>350</v>
      </c>
      <c r="B85" t="s">
        <v>351</v>
      </c>
      <c r="C85" t="s">
        <v>352</v>
      </c>
      <c r="D85" t="s">
        <v>353</v>
      </c>
      <c r="E85">
        <v>100.4662</v>
      </c>
      <c r="F85">
        <v>1.5298</v>
      </c>
      <c r="G85" s="2">
        <v>1.8</v>
      </c>
      <c r="H85">
        <v>284</v>
      </c>
      <c r="I85" t="s">
        <v>23</v>
      </c>
      <c r="J85">
        <v>21</v>
      </c>
      <c r="K85">
        <v>1997</v>
      </c>
      <c r="L85">
        <v>2</v>
      </c>
      <c r="M85">
        <v>61</v>
      </c>
      <c r="N85" s="4">
        <v>2</v>
      </c>
      <c r="O85">
        <v>1</v>
      </c>
      <c r="P85">
        <v>1</v>
      </c>
      <c r="Q85">
        <v>3</v>
      </c>
      <c r="R85">
        <v>4</v>
      </c>
      <c r="S85">
        <v>8.4</v>
      </c>
      <c r="T85" s="4">
        <v>4</v>
      </c>
      <c r="U85">
        <v>51</v>
      </c>
      <c r="V85">
        <v>46</v>
      </c>
      <c r="W85" s="3">
        <v>13101</v>
      </c>
      <c r="X85">
        <f t="shared" si="11"/>
        <v>1</v>
      </c>
      <c r="Y85">
        <f t="shared" si="12"/>
        <v>0.5</v>
      </c>
      <c r="Z85">
        <f t="shared" si="13"/>
        <v>0.6</v>
      </c>
      <c r="AA85">
        <f t="shared" si="14"/>
        <v>0.8</v>
      </c>
      <c r="AB85">
        <f t="shared" si="15"/>
        <v>0.5714285714285714</v>
      </c>
      <c r="AC85">
        <f t="shared" si="10"/>
        <v>7278.333333333333</v>
      </c>
      <c r="AD85">
        <f t="shared" si="16"/>
        <v>0.4358751900250295</v>
      </c>
      <c r="AE85">
        <f t="shared" si="17"/>
        <v>0.58146075229072025</v>
      </c>
      <c r="AF85" t="str">
        <f t="shared" si="18"/>
        <v>Silver</v>
      </c>
      <c r="AH85" s="1"/>
    </row>
    <row r="86" spans="1:34" x14ac:dyDescent="0.35">
      <c r="A86" t="s">
        <v>354</v>
      </c>
      <c r="B86" t="s">
        <v>355</v>
      </c>
      <c r="C86" t="s">
        <v>356</v>
      </c>
      <c r="D86" t="s">
        <v>357</v>
      </c>
      <c r="E86">
        <v>100.47110000000001</v>
      </c>
      <c r="F86">
        <v>1.5276000000000001</v>
      </c>
      <c r="G86" s="2">
        <v>3.2</v>
      </c>
      <c r="H86">
        <v>515</v>
      </c>
      <c r="I86" t="s">
        <v>33</v>
      </c>
      <c r="J86">
        <v>8</v>
      </c>
      <c r="K86">
        <v>2010</v>
      </c>
      <c r="L86">
        <v>0</v>
      </c>
      <c r="M86">
        <v>51</v>
      </c>
      <c r="N86" s="4">
        <v>2</v>
      </c>
      <c r="O86">
        <v>2</v>
      </c>
      <c r="P86">
        <v>3</v>
      </c>
      <c r="Q86">
        <v>2</v>
      </c>
      <c r="R86">
        <v>1</v>
      </c>
      <c r="S86">
        <v>8.8000000000000007</v>
      </c>
      <c r="T86" s="4">
        <v>4</v>
      </c>
      <c r="U86">
        <v>44</v>
      </c>
      <c r="V86">
        <v>26</v>
      </c>
      <c r="W86" s="3">
        <v>13499</v>
      </c>
      <c r="X86">
        <f t="shared" si="11"/>
        <v>0</v>
      </c>
      <c r="Y86">
        <f t="shared" si="12"/>
        <v>0.5</v>
      </c>
      <c r="Z86">
        <f t="shared" si="13"/>
        <v>0.4</v>
      </c>
      <c r="AA86">
        <f t="shared" si="14"/>
        <v>0.2</v>
      </c>
      <c r="AB86">
        <f t="shared" si="15"/>
        <v>0.5714285714285714</v>
      </c>
      <c r="AC86">
        <f t="shared" si="10"/>
        <v>4218.4375</v>
      </c>
      <c r="AD86">
        <f t="shared" si="16"/>
        <v>0.2526281997143866</v>
      </c>
      <c r="AE86">
        <f t="shared" si="17"/>
        <v>0.38481135422859164</v>
      </c>
      <c r="AF86" t="str">
        <f t="shared" si="18"/>
        <v>Bronze</v>
      </c>
      <c r="AH86" s="1"/>
    </row>
    <row r="87" spans="1:34" x14ac:dyDescent="0.35">
      <c r="A87" t="s">
        <v>358</v>
      </c>
      <c r="B87" t="s">
        <v>359</v>
      </c>
      <c r="C87" t="s">
        <v>360</v>
      </c>
      <c r="D87" t="s">
        <v>361</v>
      </c>
      <c r="E87">
        <v>100.4765</v>
      </c>
      <c r="F87">
        <v>1.532</v>
      </c>
      <c r="G87" s="2">
        <v>2.4</v>
      </c>
      <c r="H87">
        <v>354</v>
      </c>
      <c r="I87" t="s">
        <v>23</v>
      </c>
      <c r="J87">
        <v>21</v>
      </c>
      <c r="K87">
        <v>1997</v>
      </c>
      <c r="L87">
        <v>2</v>
      </c>
      <c r="M87">
        <v>50</v>
      </c>
      <c r="N87" s="4">
        <v>3</v>
      </c>
      <c r="O87">
        <v>2</v>
      </c>
      <c r="P87">
        <v>4</v>
      </c>
      <c r="Q87">
        <v>4</v>
      </c>
      <c r="R87">
        <v>5</v>
      </c>
      <c r="S87">
        <v>8.8000000000000007</v>
      </c>
      <c r="T87" s="4">
        <v>4</v>
      </c>
      <c r="U87">
        <v>84</v>
      </c>
      <c r="V87">
        <v>76</v>
      </c>
      <c r="W87" s="3">
        <v>26780</v>
      </c>
      <c r="X87">
        <f t="shared" si="11"/>
        <v>1</v>
      </c>
      <c r="Y87">
        <f t="shared" si="12"/>
        <v>0.75</v>
      </c>
      <c r="Z87">
        <f t="shared" si="13"/>
        <v>0.8</v>
      </c>
      <c r="AA87">
        <f t="shared" si="14"/>
        <v>1</v>
      </c>
      <c r="AB87">
        <f t="shared" si="15"/>
        <v>0.5714285714285714</v>
      </c>
      <c r="AC87">
        <f t="shared" si="10"/>
        <v>11158.333333333334</v>
      </c>
      <c r="AD87">
        <f t="shared" si="16"/>
        <v>0.66823549283663219</v>
      </c>
      <c r="AE87">
        <f t="shared" si="17"/>
        <v>0.7579328128530407</v>
      </c>
      <c r="AF87" t="str">
        <f t="shared" si="18"/>
        <v>Platinum</v>
      </c>
      <c r="AH87" s="1"/>
    </row>
    <row r="88" spans="1:34" x14ac:dyDescent="0.35">
      <c r="A88" t="s">
        <v>362</v>
      </c>
      <c r="B88" t="s">
        <v>363</v>
      </c>
      <c r="C88" t="s">
        <v>364</v>
      </c>
      <c r="D88" t="s">
        <v>365</v>
      </c>
      <c r="E88">
        <v>100.48099999999999</v>
      </c>
      <c r="F88">
        <v>1.5414000000000001</v>
      </c>
      <c r="G88" s="2">
        <v>3.3</v>
      </c>
      <c r="H88">
        <v>432</v>
      </c>
      <c r="I88" t="s">
        <v>33</v>
      </c>
      <c r="J88">
        <v>21</v>
      </c>
      <c r="K88">
        <v>1997</v>
      </c>
      <c r="L88">
        <v>1</v>
      </c>
      <c r="M88">
        <v>59</v>
      </c>
      <c r="N88" s="4">
        <v>3</v>
      </c>
      <c r="O88">
        <v>2</v>
      </c>
      <c r="P88">
        <v>1</v>
      </c>
      <c r="Q88">
        <v>1</v>
      </c>
      <c r="R88">
        <v>3</v>
      </c>
      <c r="S88">
        <v>8.3000000000000007</v>
      </c>
      <c r="T88" s="4">
        <v>4</v>
      </c>
      <c r="U88">
        <v>44</v>
      </c>
      <c r="V88">
        <v>40</v>
      </c>
      <c r="W88" s="3">
        <v>17159</v>
      </c>
      <c r="X88">
        <f t="shared" si="11"/>
        <v>0.5</v>
      </c>
      <c r="Y88">
        <f t="shared" si="12"/>
        <v>0.75</v>
      </c>
      <c r="Z88">
        <f t="shared" si="13"/>
        <v>0.2</v>
      </c>
      <c r="AA88">
        <f t="shared" si="14"/>
        <v>0.6</v>
      </c>
      <c r="AB88">
        <f t="shared" si="15"/>
        <v>0.5714285714285714</v>
      </c>
      <c r="AC88">
        <f t="shared" si="10"/>
        <v>5199.69696969697</v>
      </c>
      <c r="AD88">
        <f t="shared" si="16"/>
        <v>0.31139256763076306</v>
      </c>
      <c r="AE88">
        <f t="shared" si="17"/>
        <v>0.48656422781186681</v>
      </c>
      <c r="AF88" t="str">
        <f t="shared" si="18"/>
        <v>Silver</v>
      </c>
      <c r="AH88" s="1"/>
    </row>
    <row r="89" spans="1:34" x14ac:dyDescent="0.35">
      <c r="A89" t="s">
        <v>366</v>
      </c>
      <c r="B89" t="s">
        <v>367</v>
      </c>
      <c r="C89" t="s">
        <v>368</v>
      </c>
      <c r="D89" t="s">
        <v>369</v>
      </c>
      <c r="E89">
        <v>100.45650000000001</v>
      </c>
      <c r="F89">
        <v>1.5478000000000001</v>
      </c>
      <c r="G89" s="2">
        <v>4.5</v>
      </c>
      <c r="H89">
        <v>549</v>
      </c>
      <c r="I89" t="s">
        <v>33</v>
      </c>
      <c r="J89">
        <v>10</v>
      </c>
      <c r="K89">
        <v>2008</v>
      </c>
      <c r="L89">
        <v>2</v>
      </c>
      <c r="M89">
        <v>33</v>
      </c>
      <c r="N89" s="4">
        <v>2</v>
      </c>
      <c r="O89">
        <v>3</v>
      </c>
      <c r="P89">
        <v>5</v>
      </c>
      <c r="Q89">
        <v>3</v>
      </c>
      <c r="R89">
        <v>5</v>
      </c>
      <c r="S89">
        <v>6.3</v>
      </c>
      <c r="T89" s="4">
        <v>4</v>
      </c>
      <c r="U89">
        <v>100</v>
      </c>
      <c r="V89">
        <v>100</v>
      </c>
      <c r="W89" s="3">
        <v>54989</v>
      </c>
      <c r="X89">
        <f t="shared" si="11"/>
        <v>1</v>
      </c>
      <c r="Y89">
        <f t="shared" si="12"/>
        <v>0.5</v>
      </c>
      <c r="Z89">
        <f t="shared" si="13"/>
        <v>0.6</v>
      </c>
      <c r="AA89">
        <f t="shared" si="14"/>
        <v>1</v>
      </c>
      <c r="AB89">
        <f t="shared" si="15"/>
        <v>0.5714285714285714</v>
      </c>
      <c r="AC89">
        <f t="shared" si="10"/>
        <v>12219.777777777777</v>
      </c>
      <c r="AD89">
        <f t="shared" si="16"/>
        <v>0.73180187235436522</v>
      </c>
      <c r="AE89">
        <f t="shared" si="17"/>
        <v>0.68064608875658739</v>
      </c>
      <c r="AF89" t="str">
        <f t="shared" si="18"/>
        <v>Gold</v>
      </c>
      <c r="AH89" s="1"/>
    </row>
    <row r="90" spans="1:34" x14ac:dyDescent="0.35">
      <c r="A90" t="s">
        <v>370</v>
      </c>
      <c r="B90" t="s">
        <v>371</v>
      </c>
      <c r="C90" t="s">
        <v>372</v>
      </c>
      <c r="D90" t="s">
        <v>373</v>
      </c>
      <c r="E90">
        <v>100.45399999999999</v>
      </c>
      <c r="F90">
        <v>1.5414000000000001</v>
      </c>
      <c r="G90" s="2">
        <v>3.4</v>
      </c>
      <c r="H90">
        <v>508</v>
      </c>
      <c r="I90" t="s">
        <v>23</v>
      </c>
      <c r="J90">
        <v>19</v>
      </c>
      <c r="K90">
        <v>1999</v>
      </c>
      <c r="L90">
        <v>1</v>
      </c>
      <c r="M90">
        <v>48</v>
      </c>
      <c r="N90" s="4">
        <v>3</v>
      </c>
      <c r="O90">
        <v>3</v>
      </c>
      <c r="P90">
        <v>2</v>
      </c>
      <c r="Q90">
        <v>3</v>
      </c>
      <c r="R90">
        <v>2</v>
      </c>
      <c r="S90">
        <v>6.7</v>
      </c>
      <c r="T90" s="4">
        <v>4</v>
      </c>
      <c r="U90">
        <v>61</v>
      </c>
      <c r="V90">
        <v>61</v>
      </c>
      <c r="W90" s="3">
        <v>30901</v>
      </c>
      <c r="X90">
        <f t="shared" si="11"/>
        <v>0.5</v>
      </c>
      <c r="Y90">
        <f t="shared" si="12"/>
        <v>0.75</v>
      </c>
      <c r="Z90">
        <f t="shared" si="13"/>
        <v>0.6</v>
      </c>
      <c r="AA90">
        <f t="shared" si="14"/>
        <v>0.4</v>
      </c>
      <c r="AB90">
        <f t="shared" si="15"/>
        <v>0.5714285714285714</v>
      </c>
      <c r="AC90">
        <f t="shared" si="10"/>
        <v>9088.5294117647063</v>
      </c>
      <c r="AD90">
        <f t="shared" si="16"/>
        <v>0.54428181603860926</v>
      </c>
      <c r="AE90">
        <f t="shared" si="17"/>
        <v>0.57314207749343615</v>
      </c>
      <c r="AF90" t="str">
        <f t="shared" si="18"/>
        <v>Silver</v>
      </c>
      <c r="AH90" s="1"/>
    </row>
    <row r="91" spans="1:34" x14ac:dyDescent="0.35">
      <c r="A91" t="s">
        <v>374</v>
      </c>
      <c r="B91" t="s">
        <v>375</v>
      </c>
      <c r="C91" t="s">
        <v>376</v>
      </c>
      <c r="D91" t="s">
        <v>377</v>
      </c>
      <c r="E91">
        <v>100.4462</v>
      </c>
      <c r="F91">
        <v>1.5370999999999999</v>
      </c>
      <c r="G91" s="2">
        <v>1.5</v>
      </c>
      <c r="H91">
        <v>215</v>
      </c>
      <c r="I91" t="s">
        <v>23</v>
      </c>
      <c r="J91">
        <v>10</v>
      </c>
      <c r="K91">
        <v>2008</v>
      </c>
      <c r="L91">
        <v>1</v>
      </c>
      <c r="M91">
        <v>63</v>
      </c>
      <c r="N91" s="4">
        <v>4</v>
      </c>
      <c r="O91">
        <v>2</v>
      </c>
      <c r="P91">
        <v>2</v>
      </c>
      <c r="Q91">
        <v>5</v>
      </c>
      <c r="R91">
        <v>3</v>
      </c>
      <c r="S91">
        <v>6.8</v>
      </c>
      <c r="T91" s="4">
        <v>6</v>
      </c>
      <c r="U91">
        <v>72</v>
      </c>
      <c r="V91">
        <v>72</v>
      </c>
      <c r="W91" s="3">
        <v>15577</v>
      </c>
      <c r="X91">
        <f t="shared" si="11"/>
        <v>0.5</v>
      </c>
      <c r="Y91">
        <f t="shared" si="12"/>
        <v>1</v>
      </c>
      <c r="Z91">
        <f t="shared" si="13"/>
        <v>1</v>
      </c>
      <c r="AA91">
        <f t="shared" si="14"/>
        <v>0.6</v>
      </c>
      <c r="AB91">
        <f t="shared" si="15"/>
        <v>0.8571428571428571</v>
      </c>
      <c r="AC91">
        <f t="shared" si="10"/>
        <v>10384.666666666666</v>
      </c>
      <c r="AD91">
        <f t="shared" si="16"/>
        <v>0.62190316785160382</v>
      </c>
      <c r="AE91">
        <f t="shared" si="17"/>
        <v>0.81580920499889231</v>
      </c>
      <c r="AF91" t="str">
        <f t="shared" si="18"/>
        <v>Platinum</v>
      </c>
      <c r="AH91" s="1"/>
    </row>
  </sheetData>
  <autoFilter ref="A1:AF91" xr:uid="{17A246F2-E38B-4BB4-911D-11D1897FDE1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 Ming</cp:lastModifiedBy>
  <dcterms:created xsi:type="dcterms:W3CDTF">2018-04-21T07:31:35Z</dcterms:created>
  <dcterms:modified xsi:type="dcterms:W3CDTF">2018-04-22T17:55:53Z</dcterms:modified>
</cp:coreProperties>
</file>