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11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A164" i="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C114"/>
  <c r="AA114"/>
  <c r="AC113"/>
  <c r="AA113"/>
  <c r="AC112"/>
  <c r="AA112"/>
  <c r="AC111"/>
  <c r="AA11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C55"/>
  <c r="AA55"/>
  <c r="AC54"/>
  <c r="AA54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AA40"/>
  <c r="AC40" s="1"/>
  <c r="Y40"/>
  <c r="Y160" s="1"/>
  <c r="W40"/>
  <c r="U40"/>
  <c r="U160" s="1"/>
  <c r="S40"/>
  <c r="Q40"/>
  <c r="Q160" s="1"/>
  <c r="O40"/>
  <c r="M40"/>
  <c r="M160" s="1"/>
  <c r="K40"/>
  <c r="I40"/>
  <c r="I160" s="1"/>
  <c r="G40"/>
  <c r="E40"/>
  <c r="E160" s="1"/>
  <c r="C40"/>
  <c r="AC39"/>
  <c r="AA39"/>
  <c r="AC38"/>
  <c r="AA38"/>
  <c r="AC37"/>
  <c r="AA37"/>
  <c r="Y34"/>
  <c r="W34"/>
  <c r="U34"/>
  <c r="S34"/>
  <c r="Q34"/>
  <c r="O34"/>
  <c r="M34"/>
  <c r="K34"/>
  <c r="I34"/>
  <c r="G34"/>
  <c r="E34"/>
  <c r="C34"/>
  <c r="AA34" s="1"/>
  <c r="AC34" s="1"/>
  <c r="AC33"/>
  <c r="AA33"/>
  <c r="AC32"/>
  <c r="AA32"/>
  <c r="AC31"/>
  <c r="AA31"/>
  <c r="AC30"/>
  <c r="AA30"/>
  <c r="AC29"/>
  <c r="AA29"/>
  <c r="AC28"/>
  <c r="AA28"/>
  <c r="AC27"/>
  <c r="AA27"/>
  <c r="AC26"/>
  <c r="AA26"/>
  <c r="AC25"/>
  <c r="AA25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Z18"/>
  <c r="R18"/>
  <c r="AA17"/>
  <c r="AC17" s="1"/>
  <c r="Z17"/>
  <c r="R17"/>
  <c r="J17"/>
  <c r="AA16"/>
  <c r="AC16" s="1"/>
  <c r="Z16"/>
  <c r="R16"/>
  <c r="J16"/>
  <c r="AA15"/>
  <c r="AC15" s="1"/>
  <c r="Z15"/>
  <c r="R15"/>
  <c r="J15"/>
  <c r="Z13"/>
  <c r="Y13"/>
  <c r="W13"/>
  <c r="V13"/>
  <c r="U13"/>
  <c r="S13"/>
  <c r="R13"/>
  <c r="Q13"/>
  <c r="O13"/>
  <c r="N13"/>
  <c r="M13"/>
  <c r="K13"/>
  <c r="J13"/>
  <c r="I13"/>
  <c r="G13"/>
  <c r="F13"/>
  <c r="E13"/>
  <c r="C13"/>
  <c r="AA13" s="1"/>
  <c r="AC13" s="1"/>
  <c r="AA11"/>
  <c r="AC11" s="1"/>
  <c r="Z11"/>
  <c r="R11"/>
  <c r="J11"/>
  <c r="Z10"/>
  <c r="Y10"/>
  <c r="W10"/>
  <c r="X71" s="1"/>
  <c r="V10"/>
  <c r="U10"/>
  <c r="S10"/>
  <c r="T40" s="1"/>
  <c r="R10"/>
  <c r="Q10"/>
  <c r="O10"/>
  <c r="P40" s="1"/>
  <c r="N10"/>
  <c r="M10"/>
  <c r="K10"/>
  <c r="L54" s="1"/>
  <c r="J10"/>
  <c r="I10"/>
  <c r="G10"/>
  <c r="H72" s="1"/>
  <c r="F10"/>
  <c r="E10"/>
  <c r="C10"/>
  <c r="D73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59" l="1"/>
  <c r="AC159" s="1"/>
  <c r="F164"/>
  <c r="F163"/>
  <c r="F162"/>
  <c r="F158"/>
  <c r="F157"/>
  <c r="F156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160"/>
  <c r="F159"/>
  <c r="F139"/>
  <c r="F125"/>
  <c r="F99"/>
  <c r="F78"/>
  <c r="F94"/>
  <c r="F93"/>
  <c r="F92"/>
  <c r="F91"/>
  <c r="F90"/>
  <c r="F89"/>
  <c r="F88"/>
  <c r="F87"/>
  <c r="F86"/>
  <c r="F85"/>
  <c r="F84"/>
  <c r="F83"/>
  <c r="F82"/>
  <c r="F81"/>
  <c r="F80"/>
  <c r="F79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J164"/>
  <c r="J163"/>
  <c r="J162"/>
  <c r="J160"/>
  <c r="J159"/>
  <c r="J158"/>
  <c r="J157"/>
  <c r="J156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4"/>
  <c r="J93"/>
  <c r="J92"/>
  <c r="J91"/>
  <c r="J90"/>
  <c r="J89"/>
  <c r="J88"/>
  <c r="J87"/>
  <c r="J86"/>
  <c r="J85"/>
  <c r="J84"/>
  <c r="J83"/>
  <c r="J82"/>
  <c r="J81"/>
  <c r="J80"/>
  <c r="J79"/>
  <c r="J78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N164"/>
  <c r="N163"/>
  <c r="N162"/>
  <c r="N158"/>
  <c r="N157"/>
  <c r="N156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160"/>
  <c r="N159"/>
  <c r="N139"/>
  <c r="N125"/>
  <c r="N99"/>
  <c r="N78"/>
  <c r="N94"/>
  <c r="N93"/>
  <c r="N92"/>
  <c r="N91"/>
  <c r="N90"/>
  <c r="N89"/>
  <c r="N88"/>
  <c r="N87"/>
  <c r="N86"/>
  <c r="N85"/>
  <c r="N84"/>
  <c r="N83"/>
  <c r="N82"/>
  <c r="N81"/>
  <c r="N80"/>
  <c r="N79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R164"/>
  <c r="R163"/>
  <c r="R162"/>
  <c r="R160"/>
  <c r="R159"/>
  <c r="R158"/>
  <c r="R157"/>
  <c r="R156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4"/>
  <c r="R93"/>
  <c r="R92"/>
  <c r="R91"/>
  <c r="R90"/>
  <c r="R89"/>
  <c r="R88"/>
  <c r="R87"/>
  <c r="R86"/>
  <c r="R85"/>
  <c r="R84"/>
  <c r="R83"/>
  <c r="R82"/>
  <c r="R81"/>
  <c r="R80"/>
  <c r="R79"/>
  <c r="R78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V164"/>
  <c r="V163"/>
  <c r="V162"/>
  <c r="V158"/>
  <c r="V157"/>
  <c r="V156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160"/>
  <c r="V159"/>
  <c r="V139"/>
  <c r="V125"/>
  <c r="V99"/>
  <c r="V78"/>
  <c r="V94"/>
  <c r="V93"/>
  <c r="V92"/>
  <c r="V91"/>
  <c r="V90"/>
  <c r="V89"/>
  <c r="V88"/>
  <c r="V87"/>
  <c r="V86"/>
  <c r="V85"/>
  <c r="V84"/>
  <c r="V83"/>
  <c r="V82"/>
  <c r="V81"/>
  <c r="V80"/>
  <c r="V79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Z164"/>
  <c r="Z163"/>
  <c r="Z162"/>
  <c r="Z160"/>
  <c r="Z159"/>
  <c r="Z158"/>
  <c r="Z157"/>
  <c r="Z156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4"/>
  <c r="Z93"/>
  <c r="Z92"/>
  <c r="Z91"/>
  <c r="Z90"/>
  <c r="Z89"/>
  <c r="Z88"/>
  <c r="Z87"/>
  <c r="Z86"/>
  <c r="Z85"/>
  <c r="Z84"/>
  <c r="Z83"/>
  <c r="Z82"/>
  <c r="Z81"/>
  <c r="Z80"/>
  <c r="Z79"/>
  <c r="Z78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AC3"/>
  <c r="H11"/>
  <c r="P11"/>
  <c r="X11"/>
  <c r="E14"/>
  <c r="I14"/>
  <c r="M14"/>
  <c r="Q14"/>
  <c r="U14"/>
  <c r="Y14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D41"/>
  <c r="N41"/>
  <c r="X41"/>
  <c r="D42"/>
  <c r="N42"/>
  <c r="X42"/>
  <c r="D43"/>
  <c r="N43"/>
  <c r="X43"/>
  <c r="D44"/>
  <c r="N44"/>
  <c r="X44"/>
  <c r="D45"/>
  <c r="N45"/>
  <c r="X45"/>
  <c r="D46"/>
  <c r="N46"/>
  <c r="X46"/>
  <c r="D47"/>
  <c r="N47"/>
  <c r="X47"/>
  <c r="D48"/>
  <c r="N48"/>
  <c r="X48"/>
  <c r="D49"/>
  <c r="N49"/>
  <c r="X49"/>
  <c r="D50"/>
  <c r="N50"/>
  <c r="X50"/>
  <c r="D51"/>
  <c r="N51"/>
  <c r="X51"/>
  <c r="D52"/>
  <c r="N52"/>
  <c r="X52"/>
  <c r="D53"/>
  <c r="N53"/>
  <c r="X53"/>
  <c r="D54"/>
  <c r="N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D79"/>
  <c r="D80"/>
  <c r="D81"/>
  <c r="D82"/>
  <c r="D83"/>
  <c r="D84"/>
  <c r="D85"/>
  <c r="D86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X40"/>
  <c r="L41"/>
  <c r="V41"/>
  <c r="L42"/>
  <c r="V42"/>
  <c r="L43"/>
  <c r="V43"/>
  <c r="L44"/>
  <c r="V44"/>
  <c r="L45"/>
  <c r="V45"/>
  <c r="L46"/>
  <c r="V46"/>
  <c r="L47"/>
  <c r="V47"/>
  <c r="L48"/>
  <c r="V48"/>
  <c r="L49"/>
  <c r="V49"/>
  <c r="L50"/>
  <c r="V50"/>
  <c r="L51"/>
  <c r="V51"/>
  <c r="L52"/>
  <c r="V52"/>
  <c r="L53"/>
  <c r="V53"/>
  <c r="X54"/>
  <c r="H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D159"/>
  <c r="D139"/>
  <c r="D125"/>
  <c r="D164"/>
  <c r="D163"/>
  <c r="D162"/>
  <c r="D158"/>
  <c r="D157"/>
  <c r="D156"/>
  <c r="D151"/>
  <c r="D150"/>
  <c r="D149"/>
  <c r="D148"/>
  <c r="D147"/>
  <c r="D146"/>
  <c r="D144"/>
  <c r="D143"/>
  <c r="D140"/>
  <c r="D138"/>
  <c r="D137"/>
  <c r="D136"/>
  <c r="D135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134"/>
  <c r="D133"/>
  <c r="D132"/>
  <c r="D131"/>
  <c r="D130"/>
  <c r="D129"/>
  <c r="D128"/>
  <c r="D127"/>
  <c r="D126"/>
  <c r="D94"/>
  <c r="D93"/>
  <c r="D92"/>
  <c r="D91"/>
  <c r="D90"/>
  <c r="D89"/>
  <c r="D88"/>
  <c r="D87"/>
  <c r="D99"/>
  <c r="D78"/>
  <c r="H159"/>
  <c r="H139"/>
  <c r="H125"/>
  <c r="H164"/>
  <c r="H163"/>
  <c r="H162"/>
  <c r="H158"/>
  <c r="H157"/>
  <c r="H156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0"/>
  <c r="H119"/>
  <c r="H118"/>
  <c r="H117"/>
  <c r="H116"/>
  <c r="H115"/>
  <c r="H94"/>
  <c r="H93"/>
  <c r="H92"/>
  <c r="H91"/>
  <c r="H90"/>
  <c r="H89"/>
  <c r="H88"/>
  <c r="H87"/>
  <c r="H86"/>
  <c r="H85"/>
  <c r="H84"/>
  <c r="H83"/>
  <c r="H82"/>
  <c r="H81"/>
  <c r="H80"/>
  <c r="H79"/>
  <c r="H73"/>
  <c r="H114"/>
  <c r="H113"/>
  <c r="H112"/>
  <c r="H111"/>
  <c r="H110"/>
  <c r="H109"/>
  <c r="H108"/>
  <c r="H107"/>
  <c r="H106"/>
  <c r="H105"/>
  <c r="H104"/>
  <c r="H103"/>
  <c r="H102"/>
  <c r="H101"/>
  <c r="H100"/>
  <c r="H99"/>
  <c r="H78"/>
  <c r="L159"/>
  <c r="L139"/>
  <c r="L125"/>
  <c r="L164"/>
  <c r="L163"/>
  <c r="L162"/>
  <c r="L158"/>
  <c r="L157"/>
  <c r="L156"/>
  <c r="L151"/>
  <c r="L150"/>
  <c r="L149"/>
  <c r="L148"/>
  <c r="L147"/>
  <c r="L146"/>
  <c r="L144"/>
  <c r="L143"/>
  <c r="L140"/>
  <c r="L138"/>
  <c r="L137"/>
  <c r="L136"/>
  <c r="L135"/>
  <c r="L120"/>
  <c r="L119"/>
  <c r="L118"/>
  <c r="L117"/>
  <c r="L116"/>
  <c r="L115"/>
  <c r="L134"/>
  <c r="L133"/>
  <c r="L132"/>
  <c r="L131"/>
  <c r="L130"/>
  <c r="L129"/>
  <c r="L128"/>
  <c r="L127"/>
  <c r="L126"/>
  <c r="L114"/>
  <c r="L113"/>
  <c r="L112"/>
  <c r="L111"/>
  <c r="L110"/>
  <c r="L109"/>
  <c r="L108"/>
  <c r="L107"/>
  <c r="L106"/>
  <c r="L105"/>
  <c r="L104"/>
  <c r="L103"/>
  <c r="L102"/>
  <c r="L101"/>
  <c r="L100"/>
  <c r="L94"/>
  <c r="L93"/>
  <c r="L92"/>
  <c r="L91"/>
  <c r="L90"/>
  <c r="L89"/>
  <c r="L88"/>
  <c r="L87"/>
  <c r="L99"/>
  <c r="L78"/>
  <c r="P159"/>
  <c r="P139"/>
  <c r="P125"/>
  <c r="P164"/>
  <c r="P163"/>
  <c r="P162"/>
  <c r="P158"/>
  <c r="P157"/>
  <c r="P156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0"/>
  <c r="P119"/>
  <c r="P118"/>
  <c r="P117"/>
  <c r="P116"/>
  <c r="P115"/>
  <c r="P94"/>
  <c r="P93"/>
  <c r="P92"/>
  <c r="P91"/>
  <c r="P90"/>
  <c r="P89"/>
  <c r="P88"/>
  <c r="P87"/>
  <c r="P86"/>
  <c r="P85"/>
  <c r="P84"/>
  <c r="P83"/>
  <c r="P82"/>
  <c r="P81"/>
  <c r="P80"/>
  <c r="P79"/>
  <c r="P73"/>
  <c r="P72"/>
  <c r="P114"/>
  <c r="P113"/>
  <c r="P112"/>
  <c r="P111"/>
  <c r="P110"/>
  <c r="P109"/>
  <c r="P108"/>
  <c r="P107"/>
  <c r="P106"/>
  <c r="P105"/>
  <c r="P104"/>
  <c r="P103"/>
  <c r="P102"/>
  <c r="P101"/>
  <c r="P100"/>
  <c r="P99"/>
  <c r="P78"/>
  <c r="T159"/>
  <c r="T139"/>
  <c r="T125"/>
  <c r="T164"/>
  <c r="T163"/>
  <c r="T162"/>
  <c r="T158"/>
  <c r="T157"/>
  <c r="T156"/>
  <c r="T151"/>
  <c r="T150"/>
  <c r="T149"/>
  <c r="T148"/>
  <c r="T147"/>
  <c r="T146"/>
  <c r="T144"/>
  <c r="T143"/>
  <c r="T140"/>
  <c r="T138"/>
  <c r="T137"/>
  <c r="T136"/>
  <c r="T135"/>
  <c r="T114"/>
  <c r="T113"/>
  <c r="T112"/>
  <c r="T111"/>
  <c r="T110"/>
  <c r="T109"/>
  <c r="T108"/>
  <c r="T107"/>
  <c r="T106"/>
  <c r="T105"/>
  <c r="T104"/>
  <c r="T103"/>
  <c r="T102"/>
  <c r="T101"/>
  <c r="T100"/>
  <c r="T120"/>
  <c r="T119"/>
  <c r="T118"/>
  <c r="T117"/>
  <c r="T116"/>
  <c r="T115"/>
  <c r="T94"/>
  <c r="T93"/>
  <c r="T92"/>
  <c r="T91"/>
  <c r="T90"/>
  <c r="T89"/>
  <c r="T88"/>
  <c r="T87"/>
  <c r="T134"/>
  <c r="T133"/>
  <c r="T132"/>
  <c r="T131"/>
  <c r="T130"/>
  <c r="T129"/>
  <c r="T128"/>
  <c r="T127"/>
  <c r="T126"/>
  <c r="T99"/>
  <c r="T78"/>
  <c r="X159"/>
  <c r="X139"/>
  <c r="X125"/>
  <c r="X164"/>
  <c r="X163"/>
  <c r="X162"/>
  <c r="X158"/>
  <c r="X157"/>
  <c r="X156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0"/>
  <c r="X119"/>
  <c r="X118"/>
  <c r="X117"/>
  <c r="X116"/>
  <c r="X115"/>
  <c r="X94"/>
  <c r="X93"/>
  <c r="X92"/>
  <c r="X91"/>
  <c r="X90"/>
  <c r="X89"/>
  <c r="X88"/>
  <c r="X87"/>
  <c r="X86"/>
  <c r="X85"/>
  <c r="X84"/>
  <c r="X83"/>
  <c r="X82"/>
  <c r="X81"/>
  <c r="X80"/>
  <c r="X79"/>
  <c r="X73"/>
  <c r="X72"/>
  <c r="X114"/>
  <c r="X113"/>
  <c r="X112"/>
  <c r="X111"/>
  <c r="X110"/>
  <c r="X109"/>
  <c r="X108"/>
  <c r="X107"/>
  <c r="X106"/>
  <c r="X105"/>
  <c r="X104"/>
  <c r="X103"/>
  <c r="X102"/>
  <c r="X101"/>
  <c r="X100"/>
  <c r="X99"/>
  <c r="X78"/>
  <c r="AA10"/>
  <c r="D11"/>
  <c r="L11"/>
  <c r="T11"/>
  <c r="C14"/>
  <c r="G14"/>
  <c r="G36" s="1"/>
  <c r="K14"/>
  <c r="K36" s="1"/>
  <c r="L36" s="1"/>
  <c r="O14"/>
  <c r="O36" s="1"/>
  <c r="P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C160"/>
  <c r="G160"/>
  <c r="H160" s="1"/>
  <c r="K160"/>
  <c r="L160" s="1"/>
  <c r="O160"/>
  <c r="P160" s="1"/>
  <c r="S160"/>
  <c r="T160" s="1"/>
  <c r="W160"/>
  <c r="X160" s="1"/>
  <c r="H41"/>
  <c r="T41"/>
  <c r="H42"/>
  <c r="T42"/>
  <c r="H43"/>
  <c r="T43"/>
  <c r="H44"/>
  <c r="T44"/>
  <c r="H45"/>
  <c r="T45"/>
  <c r="H46"/>
  <c r="T46"/>
  <c r="H47"/>
  <c r="T47"/>
  <c r="H48"/>
  <c r="T48"/>
  <c r="H49"/>
  <c r="T49"/>
  <c r="H50"/>
  <c r="T50"/>
  <c r="H51"/>
  <c r="T51"/>
  <c r="H52"/>
  <c r="T52"/>
  <c r="H53"/>
  <c r="T53"/>
  <c r="H54"/>
  <c r="T54"/>
  <c r="D55"/>
  <c r="T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9"/>
  <c r="T80"/>
  <c r="T81"/>
  <c r="T82"/>
  <c r="T83"/>
  <c r="T84"/>
  <c r="T85"/>
  <c r="T86"/>
  <c r="J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F40"/>
  <c r="J40"/>
  <c r="N40"/>
  <c r="R40"/>
  <c r="V40"/>
  <c r="F41"/>
  <c r="P41"/>
  <c r="F42"/>
  <c r="P42"/>
  <c r="F43"/>
  <c r="P43"/>
  <c r="F44"/>
  <c r="P44"/>
  <c r="F45"/>
  <c r="P45"/>
  <c r="F46"/>
  <c r="P46"/>
  <c r="F47"/>
  <c r="P47"/>
  <c r="F48"/>
  <c r="P48"/>
  <c r="F49"/>
  <c r="P49"/>
  <c r="F50"/>
  <c r="P50"/>
  <c r="F51"/>
  <c r="P51"/>
  <c r="F52"/>
  <c r="P52"/>
  <c r="F53"/>
  <c r="P53"/>
  <c r="F54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T72"/>
  <c r="T73"/>
  <c r="L79"/>
  <c r="L80"/>
  <c r="L81"/>
  <c r="L82"/>
  <c r="L83"/>
  <c r="L84"/>
  <c r="L85"/>
  <c r="L86"/>
  <c r="S161" l="1"/>
  <c r="S141"/>
  <c r="C36"/>
  <c r="AA14"/>
  <c r="AC14" s="1"/>
  <c r="AB164"/>
  <c r="AB163"/>
  <c r="AB162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R14"/>
  <c r="Q36"/>
  <c r="T14"/>
  <c r="D14"/>
  <c r="AB10"/>
  <c r="W161"/>
  <c r="W141"/>
  <c r="G161"/>
  <c r="G141"/>
  <c r="V14"/>
  <c r="U36"/>
  <c r="F14"/>
  <c r="E36"/>
  <c r="AD10"/>
  <c r="AD7"/>
  <c r="AD5"/>
  <c r="AD3"/>
  <c r="AD6"/>
  <c r="AD4"/>
  <c r="AD9"/>
  <c r="AD8"/>
  <c r="X14"/>
  <c r="H14"/>
  <c r="K161"/>
  <c r="K141"/>
  <c r="Z14"/>
  <c r="Y36"/>
  <c r="J14"/>
  <c r="I36"/>
  <c r="AA160"/>
  <c r="AC160" s="1"/>
  <c r="T36"/>
  <c r="L14"/>
  <c r="O161"/>
  <c r="O141"/>
  <c r="N14"/>
  <c r="M36"/>
  <c r="D160"/>
  <c r="X36"/>
  <c r="H36"/>
  <c r="P14"/>
  <c r="Y161" l="1"/>
  <c r="Y141"/>
  <c r="Z36"/>
  <c r="U161"/>
  <c r="U141"/>
  <c r="V36"/>
  <c r="W145"/>
  <c r="X145" s="1"/>
  <c r="X141"/>
  <c r="S165"/>
  <c r="T161"/>
  <c r="M161"/>
  <c r="M141"/>
  <c r="N36"/>
  <c r="K165"/>
  <c r="L161"/>
  <c r="G165"/>
  <c r="H161"/>
  <c r="AD164"/>
  <c r="AD163"/>
  <c r="AD162"/>
  <c r="AD160"/>
  <c r="AD159"/>
  <c r="AD158"/>
  <c r="AD157"/>
  <c r="AD156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16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S145"/>
  <c r="T145" s="1"/>
  <c r="T141"/>
  <c r="AB160"/>
  <c r="O165"/>
  <c r="P161"/>
  <c r="I161"/>
  <c r="I141"/>
  <c r="J36"/>
  <c r="K145"/>
  <c r="L145" s="1"/>
  <c r="L141"/>
  <c r="E161"/>
  <c r="E141"/>
  <c r="F36"/>
  <c r="G145"/>
  <c r="H145" s="1"/>
  <c r="H141"/>
  <c r="C161"/>
  <c r="C141"/>
  <c r="AA36"/>
  <c r="D36"/>
  <c r="O145"/>
  <c r="P145" s="1"/>
  <c r="P141"/>
  <c r="W165"/>
  <c r="X161"/>
  <c r="Q161"/>
  <c r="Q141"/>
  <c r="R36"/>
  <c r="W166" l="1"/>
  <c r="X165"/>
  <c r="AC36"/>
  <c r="AD36" s="1"/>
  <c r="AB36"/>
  <c r="I165"/>
  <c r="J161"/>
  <c r="S166"/>
  <c r="T165"/>
  <c r="U145"/>
  <c r="V145" s="1"/>
  <c r="V141"/>
  <c r="Y165"/>
  <c r="Z161"/>
  <c r="E165"/>
  <c r="F161"/>
  <c r="I145"/>
  <c r="J145" s="1"/>
  <c r="J141"/>
  <c r="K166"/>
  <c r="L165"/>
  <c r="Y145"/>
  <c r="Z145" s="1"/>
  <c r="Z141"/>
  <c r="Q165"/>
  <c r="R161"/>
  <c r="C165"/>
  <c r="AA161"/>
  <c r="D161"/>
  <c r="E145"/>
  <c r="F145" s="1"/>
  <c r="F141"/>
  <c r="O166"/>
  <c r="P165"/>
  <c r="M165"/>
  <c r="N161"/>
  <c r="Q145"/>
  <c r="R145" s="1"/>
  <c r="R141"/>
  <c r="C145"/>
  <c r="AA141"/>
  <c r="D141"/>
  <c r="G166"/>
  <c r="H165"/>
  <c r="M145"/>
  <c r="N145" s="1"/>
  <c r="N141"/>
  <c r="U165"/>
  <c r="V161"/>
  <c r="U166" l="1"/>
  <c r="V165"/>
  <c r="Q166"/>
  <c r="R165"/>
  <c r="E166"/>
  <c r="F165"/>
  <c r="I166"/>
  <c r="J165"/>
  <c r="AA145"/>
  <c r="D145"/>
  <c r="M166"/>
  <c r="N165"/>
  <c r="AC141"/>
  <c r="AD141" s="1"/>
  <c r="AB141"/>
  <c r="C166"/>
  <c r="AA165"/>
  <c r="D165"/>
  <c r="Y166"/>
  <c r="Z165"/>
  <c r="AC161"/>
  <c r="AD161" s="1"/>
  <c r="AB161"/>
  <c r="AC165" l="1"/>
  <c r="AD165" s="1"/>
  <c r="AB165"/>
  <c r="AC145"/>
  <c r="AD145" s="1"/>
  <c r="AB145"/>
</calcChain>
</file>

<file path=xl/sharedStrings.xml><?xml version="1.0" encoding="utf-8"?>
<sst xmlns="http://schemas.openxmlformats.org/spreadsheetml/2006/main" count="31" uniqueCount="31">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</sst>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1" xfId="0" applyNumberFormat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4" fontId="0" fillId="3" borderId="1" xfId="0" applyNumberFormat="1" applyFill="1" applyBorder="1"/>
    <xf numFmtId="0" fontId="0" fillId="5" borderId="1" xfId="0" applyFill="1" applyBorder="1"/>
    <xf numFmtId="43" fontId="0" fillId="5" borderId="1" xfId="1" applyFont="1" applyFill="1" applyBorder="1"/>
    <xf numFmtId="10" fontId="0" fillId="0" borderId="0" xfId="2" applyNumberFormat="1" applyFont="1"/>
    <xf numFmtId="0" fontId="0" fillId="3" borderId="0" xfId="0" applyFill="1"/>
    <xf numFmtId="0" fontId="0" fillId="2" borderId="0" xfId="0" applyFill="1"/>
    <xf numFmtId="0" fontId="0" fillId="5" borderId="0" xfId="0" applyFont="1" applyFill="1"/>
    <xf numFmtId="0" fontId="0" fillId="6" borderId="1" xfId="0" applyFill="1" applyBorder="1"/>
    <xf numFmtId="43" fontId="0" fillId="6" borderId="1" xfId="1" applyFont="1" applyFill="1" applyBorder="1"/>
    <xf numFmtId="4" fontId="0" fillId="6" borderId="1" xfId="0" applyNumberFormat="1" applyFill="1" applyBorder="1"/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7" borderId="0" xfId="0" applyFont="1" applyFill="1"/>
    <xf numFmtId="4" fontId="0" fillId="2" borderId="1" xfId="0" applyNumberFormat="1" applyFill="1" applyBorder="1"/>
    <xf numFmtId="0" fontId="3" fillId="8" borderId="0" xfId="0" applyFont="1" applyFill="1"/>
    <xf numFmtId="0" fontId="0" fillId="8" borderId="0" xfId="0" applyFill="1"/>
    <xf numFmtId="0" fontId="2" fillId="9" borderId="1" xfId="0" applyFont="1" applyFill="1" applyBorder="1" applyAlignment="1">
      <alignment horizontal="center"/>
    </xf>
    <xf numFmtId="10" fontId="5" fillId="9" borderId="1" xfId="2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10" fontId="6" fillId="0" borderId="1" xfId="2" applyNumberFormat="1" applyFont="1" applyBorder="1"/>
    <xf numFmtId="0" fontId="0" fillId="0" borderId="2" xfId="0" applyFont="1" applyFill="1" applyBorder="1"/>
    <xf numFmtId="0" fontId="0" fillId="0" borderId="1" xfId="0" applyFont="1" applyFill="1" applyBorder="1"/>
    <xf numFmtId="10" fontId="7" fillId="0" borderId="1" xfId="2" applyNumberFormat="1" applyFont="1" applyBorder="1"/>
    <xf numFmtId="4" fontId="0" fillId="0" borderId="1" xfId="0" applyNumberFormat="1" applyFont="1" applyBorder="1"/>
    <xf numFmtId="0" fontId="0" fillId="3" borderId="2" xfId="0" applyFill="1" applyBorder="1"/>
    <xf numFmtId="10" fontId="7" fillId="3" borderId="1" xfId="2" applyNumberFormat="1" applyFont="1" applyFill="1" applyBorder="1"/>
    <xf numFmtId="0" fontId="0" fillId="7" borderId="2" xfId="0" applyFill="1" applyBorder="1"/>
    <xf numFmtId="0" fontId="0" fillId="7" borderId="1" xfId="0" applyFill="1" applyBorder="1"/>
    <xf numFmtId="43" fontId="0" fillId="7" borderId="1" xfId="1" applyFont="1" applyFill="1" applyBorder="1"/>
    <xf numFmtId="10" fontId="7" fillId="7" borderId="1" xfId="2" applyNumberFormat="1" applyFont="1" applyFill="1" applyBorder="1"/>
    <xf numFmtId="4" fontId="0" fillId="7" borderId="1" xfId="0" applyNumberFormat="1" applyFill="1" applyBorder="1"/>
    <xf numFmtId="0" fontId="0" fillId="2" borderId="2" xfId="0" applyFill="1" applyBorder="1"/>
    <xf numFmtId="43" fontId="0" fillId="2" borderId="3" xfId="1" applyFont="1" applyFill="1" applyBorder="1"/>
    <xf numFmtId="10" fontId="6" fillId="2" borderId="3" xfId="1" applyNumberFormat="1" applyFont="1" applyFill="1" applyBorder="1"/>
    <xf numFmtId="4" fontId="0" fillId="2" borderId="3" xfId="1" applyNumberFormat="1" applyFont="1" applyFill="1" applyBorder="1"/>
    <xf numFmtId="4" fontId="0" fillId="2" borderId="3" xfId="0" applyNumberFormat="1" applyFill="1" applyBorder="1"/>
    <xf numFmtId="0" fontId="3" fillId="3" borderId="2" xfId="0" applyFont="1" applyFill="1" applyBorder="1"/>
    <xf numFmtId="0" fontId="3" fillId="3" borderId="1" xfId="0" applyFont="1" applyFill="1" applyBorder="1"/>
    <xf numFmtId="43" fontId="3" fillId="3" borderId="4" xfId="1" applyFont="1" applyFill="1" applyBorder="1"/>
    <xf numFmtId="10" fontId="8" fillId="3" borderId="1" xfId="2" applyNumberFormat="1" applyFont="1" applyFill="1" applyBorder="1"/>
    <xf numFmtId="4" fontId="3" fillId="3" borderId="1" xfId="0" applyNumberFormat="1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43" fontId="1" fillId="7" borderId="4" xfId="1" applyFont="1" applyFill="1" applyBorder="1"/>
    <xf numFmtId="4" fontId="0" fillId="7" borderId="1" xfId="0" applyNumberFormat="1" applyFont="1" applyFill="1" applyBorder="1"/>
    <xf numFmtId="0" fontId="0" fillId="0" borderId="7" xfId="0" applyFill="1" applyBorder="1"/>
    <xf numFmtId="0" fontId="0" fillId="0" borderId="8" xfId="0" applyFill="1" applyBorder="1"/>
    <xf numFmtId="43" fontId="0" fillId="0" borderId="8" xfId="1" applyFont="1" applyFill="1" applyBorder="1"/>
    <xf numFmtId="10" fontId="6" fillId="0" borderId="9" xfId="2" applyNumberFormat="1" applyFont="1" applyBorder="1"/>
    <xf numFmtId="4" fontId="0" fillId="0" borderId="9" xfId="0" applyNumberFormat="1" applyBorder="1"/>
    <xf numFmtId="10" fontId="6" fillId="2" borderId="1" xfId="1" applyNumberFormat="1" applyFont="1" applyFill="1" applyBorder="1"/>
    <xf numFmtId="10" fontId="6" fillId="7" borderId="1" xfId="1" applyNumberFormat="1" applyFont="1" applyFill="1" applyBorder="1"/>
    <xf numFmtId="4" fontId="0" fillId="7" borderId="1" xfId="1" applyNumberFormat="1" applyFont="1" applyFill="1" applyBorder="1"/>
    <xf numFmtId="4" fontId="0" fillId="2" borderId="1" xfId="1" applyNumberFormat="1" applyFont="1" applyFill="1" applyBorder="1"/>
    <xf numFmtId="10" fontId="6" fillId="3" borderId="1" xfId="2" applyNumberFormat="1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10" fontId="9" fillId="5" borderId="1" xfId="2" applyNumberFormat="1" applyFont="1" applyFill="1" applyBorder="1"/>
    <xf numFmtId="4" fontId="3" fillId="5" borderId="1" xfId="1" applyNumberFormat="1" applyFont="1" applyFill="1" applyBorder="1"/>
    <xf numFmtId="0" fontId="0" fillId="7" borderId="2" xfId="0" applyFont="1" applyFill="1" applyBorder="1"/>
    <xf numFmtId="0" fontId="0" fillId="7" borderId="1" xfId="0" applyFont="1" applyFill="1" applyBorder="1"/>
    <xf numFmtId="43" fontId="1" fillId="7" borderId="1" xfId="1" applyFont="1" applyFill="1" applyBorder="1"/>
    <xf numFmtId="10" fontId="6" fillId="7" borderId="1" xfId="2" applyNumberFormat="1" applyFont="1" applyFill="1" applyBorder="1"/>
    <xf numFmtId="4" fontId="1" fillId="7" borderId="1" xfId="1" applyNumberFormat="1" applyFont="1" applyFill="1" applyBorder="1"/>
    <xf numFmtId="0" fontId="0" fillId="6" borderId="2" xfId="0" applyFill="1" applyBorder="1"/>
    <xf numFmtId="10" fontId="6" fillId="6" borderId="1" xfId="2" applyNumberFormat="1" applyFont="1" applyFill="1" applyBorder="1"/>
    <xf numFmtId="0" fontId="3" fillId="7" borderId="2" xfId="0" applyFont="1" applyFill="1" applyBorder="1"/>
    <xf numFmtId="0" fontId="3" fillId="7" borderId="1" xfId="0" applyFont="1" applyFill="1" applyBorder="1"/>
    <xf numFmtId="43" fontId="3" fillId="7" borderId="1" xfId="1" applyFont="1" applyFill="1" applyBorder="1"/>
    <xf numFmtId="10" fontId="9" fillId="7" borderId="1" xfId="2" applyNumberFormat="1" applyFont="1" applyFill="1" applyBorder="1"/>
    <xf numFmtId="4" fontId="3" fillId="7" borderId="1" xfId="0" applyNumberFormat="1" applyFont="1" applyFill="1" applyBorder="1"/>
    <xf numFmtId="0" fontId="3" fillId="7" borderId="0" xfId="0" applyFont="1" applyFill="1"/>
    <xf numFmtId="4" fontId="0" fillId="0" borderId="1" xfId="1" applyNumberFormat="1" applyFont="1" applyBorder="1"/>
    <xf numFmtId="43" fontId="3" fillId="3" borderId="1" xfId="1" applyFont="1" applyFill="1" applyBorder="1"/>
    <xf numFmtId="10" fontId="9" fillId="3" borderId="1" xfId="2" applyNumberFormat="1" applyFont="1" applyFill="1" applyBorder="1"/>
    <xf numFmtId="0" fontId="0" fillId="5" borderId="2" xfId="0" applyFill="1" applyBorder="1"/>
    <xf numFmtId="10" fontId="6" fillId="5" borderId="1" xfId="2" applyNumberFormat="1" applyFont="1" applyFill="1" applyBorder="1"/>
    <xf numFmtId="4" fontId="0" fillId="5" borderId="1" xfId="1" applyNumberFormat="1" applyFont="1" applyFill="1" applyBorder="1"/>
    <xf numFmtId="0" fontId="0" fillId="10" borderId="2" xfId="0" applyFill="1" applyBorder="1"/>
    <xf numFmtId="0" fontId="0" fillId="10" borderId="1" xfId="0" applyFill="1" applyBorder="1"/>
    <xf numFmtId="43" fontId="0" fillId="10" borderId="1" xfId="1" applyFont="1" applyFill="1" applyBorder="1"/>
    <xf numFmtId="10" fontId="7" fillId="10" borderId="1" xfId="2" applyNumberFormat="1" applyFont="1" applyFill="1" applyBorder="1"/>
    <xf numFmtId="4" fontId="0" fillId="10" borderId="1" xfId="0" applyNumberFormat="1" applyFill="1" applyBorder="1"/>
    <xf numFmtId="0" fontId="0" fillId="0" borderId="5" xfId="0" applyFill="1" applyBorder="1"/>
    <xf numFmtId="0" fontId="0" fillId="0" borderId="6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4" fontId="0" fillId="0" borderId="0" xfId="0" applyNumberFormat="1"/>
    <xf numFmtId="0" fontId="4" fillId="8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defaultRowHeight="15"/>
  <cols>
    <col min="1" max="1" width="5.5703125" bestFit="1" customWidth="1"/>
    <col min="2" max="2" width="39.140625" bestFit="1" customWidth="1"/>
    <col min="3" max="3" width="13.85546875" customWidth="1"/>
    <col min="4" max="4" width="8.140625" style="9" bestFit="1" customWidth="1"/>
    <col min="5" max="5" width="11.5703125" bestFit="1" customWidth="1"/>
    <col min="6" max="6" width="8.140625" bestFit="1" customWidth="1"/>
    <col min="7" max="7" width="11.5703125" bestFit="1" customWidth="1"/>
    <col min="8" max="8" width="8.5703125" style="9" bestFit="1" customWidth="1"/>
    <col min="9" max="9" width="11.5703125" bestFit="1" customWidth="1"/>
    <col min="10" max="10" width="8.140625" bestFit="1" customWidth="1"/>
    <col min="11" max="11" width="11.5703125" bestFit="1" customWidth="1"/>
    <col min="12" max="12" width="8.4257812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8.28515625" customWidth="1"/>
    <col min="17" max="17" width="13.28515625" bestFit="1" customWidth="1"/>
    <col min="18" max="18" width="8.28515625" bestFit="1" customWidth="1"/>
    <col min="19" max="19" width="13.28515625" bestFit="1" customWidth="1"/>
    <col min="20" max="20" width="9" customWidth="1"/>
    <col min="21" max="21" width="13.28515625" bestFit="1" customWidth="1"/>
    <col min="22" max="22" width="8.140625" bestFit="1" customWidth="1"/>
    <col min="23" max="23" width="13.28515625" bestFit="1" customWidth="1"/>
    <col min="24" max="24" width="8.5703125" bestFit="1" customWidth="1"/>
    <col min="25" max="25" width="13.28515625" bestFit="1" customWidth="1"/>
    <col min="26" max="26" width="8.140625" bestFit="1" customWidth="1"/>
    <col min="27" max="27" width="13.28515625" bestFit="1" customWidth="1"/>
    <col min="28" max="28" width="9.28515625" bestFit="1" customWidth="1"/>
    <col min="29" max="29" width="10.85546875" bestFit="1" customWidth="1"/>
    <col min="30" max="30" width="11.7109375" bestFit="1" customWidth="1"/>
  </cols>
  <sheetData>
    <row r="1" spans="1:66" ht="18.75">
      <c r="A1" s="22"/>
      <c r="B1" s="23"/>
      <c r="C1" s="102" t="s">
        <v>30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</row>
    <row r="2" spans="1:66">
      <c r="A2" s="24" t="s">
        <v>0</v>
      </c>
      <c r="B2" s="24" t="s">
        <v>1</v>
      </c>
      <c r="C2" s="24" t="s">
        <v>15</v>
      </c>
      <c r="D2" s="25" t="s">
        <v>2</v>
      </c>
      <c r="E2" s="24" t="s">
        <v>16</v>
      </c>
      <c r="F2" s="26" t="s">
        <v>3</v>
      </c>
      <c r="G2" s="24" t="s">
        <v>17</v>
      </c>
      <c r="H2" s="25" t="s">
        <v>4</v>
      </c>
      <c r="I2" s="24" t="s">
        <v>18</v>
      </c>
      <c r="J2" s="25" t="s">
        <v>5</v>
      </c>
      <c r="K2" s="24" t="s">
        <v>19</v>
      </c>
      <c r="L2" s="25" t="s">
        <v>6</v>
      </c>
      <c r="M2" s="24" t="s">
        <v>20</v>
      </c>
      <c r="N2" s="25" t="s">
        <v>7</v>
      </c>
      <c r="O2" s="24" t="s">
        <v>21</v>
      </c>
      <c r="P2" s="25" t="s">
        <v>8</v>
      </c>
      <c r="Q2" s="24" t="s">
        <v>22</v>
      </c>
      <c r="R2" s="25" t="s">
        <v>9</v>
      </c>
      <c r="S2" s="24" t="s">
        <v>23</v>
      </c>
      <c r="T2" s="25" t="s">
        <v>10</v>
      </c>
      <c r="U2" s="24" t="s">
        <v>24</v>
      </c>
      <c r="V2" s="25" t="s">
        <v>11</v>
      </c>
      <c r="W2" s="24" t="s">
        <v>25</v>
      </c>
      <c r="X2" s="25" t="s">
        <v>12</v>
      </c>
      <c r="Y2" s="24" t="s">
        <v>26</v>
      </c>
      <c r="Z2" s="25" t="s">
        <v>13</v>
      </c>
      <c r="AA2" s="24" t="s">
        <v>27</v>
      </c>
      <c r="AB2" s="25" t="s">
        <v>14</v>
      </c>
      <c r="AC2" s="24" t="s">
        <v>28</v>
      </c>
      <c r="AD2" s="25" t="s">
        <v>29</v>
      </c>
    </row>
    <row r="3" spans="1:66">
      <c r="A3" s="27"/>
      <c r="B3" s="28"/>
      <c r="C3" s="29">
        <v>18284180.307</v>
      </c>
      <c r="D3" s="30">
        <f>IF(C$3&lt;&gt;0,C3/C$3,"-")</f>
        <v>1</v>
      </c>
      <c r="E3" s="29">
        <v>18284180.307</v>
      </c>
      <c r="F3" s="30">
        <f>IF(E$3&lt;&gt;0,E3/E$3,"-")</f>
        <v>1</v>
      </c>
      <c r="G3" s="29">
        <v>18284180.307</v>
      </c>
      <c r="H3" s="30">
        <f>IF(G$3&lt;&gt;0,G3/G$3,"-")</f>
        <v>1</v>
      </c>
      <c r="I3" s="29">
        <v>18284180.307</v>
      </c>
      <c r="J3" s="30">
        <f>IF(I$3&lt;&gt;0,I3/I$3,"-")</f>
        <v>1</v>
      </c>
      <c r="K3" s="29">
        <v>18284180.307</v>
      </c>
      <c r="L3" s="30">
        <f>IF(K$3&lt;&gt;0,K3/K$3,"-")</f>
        <v>1</v>
      </c>
      <c r="M3" s="29">
        <v>18284180.307</v>
      </c>
      <c r="N3" s="30">
        <f>IF(M$3&lt;&gt;0,M3/M$3,"-")</f>
        <v>1</v>
      </c>
      <c r="O3" s="29">
        <v>18284180.307</v>
      </c>
      <c r="P3" s="30">
        <f>IF(O$3&lt;&gt;0,O3/O$3,"-")</f>
        <v>1</v>
      </c>
      <c r="Q3" s="29">
        <v>18284180.307</v>
      </c>
      <c r="R3" s="30">
        <f>IF(Q$3&lt;&gt;0,Q3/Q$3,"-")</f>
        <v>1</v>
      </c>
      <c r="S3" s="29">
        <v>18284180.307</v>
      </c>
      <c r="T3" s="30">
        <f>IF(S$3&lt;&gt;0,S3/S$3,"-")</f>
        <v>1</v>
      </c>
      <c r="U3" s="29">
        <v>18284180.307</v>
      </c>
      <c r="V3" s="30">
        <f>IF(U$3&lt;&gt;0,U3/U$3,"-")</f>
        <v>1</v>
      </c>
      <c r="W3" s="29">
        <v>18284180.307</v>
      </c>
      <c r="X3" s="30">
        <f>IF(W$3&lt;&gt;0,W3/W$3,"-")</f>
        <v>1</v>
      </c>
      <c r="Y3" s="29">
        <v>18284180.307</v>
      </c>
      <c r="Z3" s="30">
        <f>IF(Y$3&lt;&gt;0,Y3/Y$3,"-")</f>
        <v>1</v>
      </c>
      <c r="AA3" s="1">
        <f t="shared" ref="AA3:AA66" si="0">C3+E3+G3+I3+K3+M3+O3+Q3+S3+U3+W3+Y3</f>
        <v>219410163.68400005</v>
      </c>
      <c r="AB3" s="30">
        <f>IF(AA$3&lt;&gt;0,AA3/AA$3,"-")</f>
        <v>1</v>
      </c>
      <c r="AC3" s="1">
        <f>AA3/12</f>
        <v>18284180.307000004</v>
      </c>
      <c r="AD3" s="30">
        <f>IF(AC$3&lt;&gt;0,AC3/AC$3,"-")</f>
        <v>1</v>
      </c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</row>
    <row r="4" spans="1:66">
      <c r="A4" s="27"/>
      <c r="B4" s="28"/>
      <c r="C4" s="29"/>
      <c r="D4" s="30">
        <f t="shared" ref="D4:D10" si="1">IF(C$3&lt;&gt;0,C4/C$3,"-")</f>
        <v>0</v>
      </c>
      <c r="E4" s="29"/>
      <c r="F4" s="30">
        <f t="shared" ref="F4:F10" si="2">IF(E$3&lt;&gt;0,E4/E$3,"-")</f>
        <v>0</v>
      </c>
      <c r="G4" s="29"/>
      <c r="H4" s="30">
        <f t="shared" ref="H4:H10" si="3">IF(G$3&lt;&gt;0,G4/G$3,"-")</f>
        <v>0</v>
      </c>
      <c r="I4" s="29"/>
      <c r="J4" s="30">
        <f t="shared" ref="J4:J10" si="4">IF(I$3&lt;&gt;0,I4/I$3,"-")</f>
        <v>0</v>
      </c>
      <c r="K4" s="29"/>
      <c r="L4" s="30">
        <f t="shared" ref="L4:L10" si="5">IF(K$3&lt;&gt;0,K4/K$3,"-")</f>
        <v>0</v>
      </c>
      <c r="M4" s="29"/>
      <c r="N4" s="30">
        <f t="shared" ref="N4:N10" si="6">IF(M$3&lt;&gt;0,M4/M$3,"-")</f>
        <v>0</v>
      </c>
      <c r="O4" s="29"/>
      <c r="P4" s="30">
        <f t="shared" ref="P4:P10" si="7">IF(O$3&lt;&gt;0,O4/O$3,"-")</f>
        <v>0</v>
      </c>
      <c r="Q4" s="29"/>
      <c r="R4" s="30">
        <f t="shared" ref="R4:R10" si="8">IF(Q$3&lt;&gt;0,Q4/Q$3,"-")</f>
        <v>0</v>
      </c>
      <c r="S4" s="29"/>
      <c r="T4" s="30">
        <f t="shared" ref="T4:T10" si="9">IF(S$3&lt;&gt;0,S4/S$3,"-")</f>
        <v>0</v>
      </c>
      <c r="U4" s="29"/>
      <c r="V4" s="30">
        <f t="shared" ref="V4:V10" si="10">IF(U$3&lt;&gt;0,U4/U$3,"-")</f>
        <v>0</v>
      </c>
      <c r="W4" s="29"/>
      <c r="X4" s="30">
        <f t="shared" ref="X4:X10" si="11">IF(W$3&lt;&gt;0,W4/W$3,"-")</f>
        <v>0</v>
      </c>
      <c r="Y4" s="29"/>
      <c r="Z4" s="30">
        <f t="shared" ref="Z4:AB10" si="12">IF(Y$3&lt;&gt;0,Y4/Y$3,"-")</f>
        <v>0</v>
      </c>
      <c r="AA4" s="1">
        <f t="shared" si="0"/>
        <v>0</v>
      </c>
      <c r="AB4" s="30">
        <f t="shared" si="12"/>
        <v>0</v>
      </c>
      <c r="AC4" s="1">
        <f t="shared" ref="AC4:AC67" si="13">AA4/12</f>
        <v>0</v>
      </c>
      <c r="AD4" s="30">
        <f t="shared" ref="AD4:AD10" si="14">IF(AC$3&lt;&gt;0,AC4/AC$3,"-")</f>
        <v>0</v>
      </c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</row>
    <row r="5" spans="1:66">
      <c r="A5" s="31"/>
      <c r="B5" s="32"/>
      <c r="C5" s="29">
        <v>1283.0363</v>
      </c>
      <c r="D5" s="33">
        <f t="shared" si="1"/>
        <v>7.017193434199489E-5</v>
      </c>
      <c r="E5" s="29">
        <v>1283.0363</v>
      </c>
      <c r="F5" s="33">
        <f t="shared" si="2"/>
        <v>7.017193434199489E-5</v>
      </c>
      <c r="G5" s="29">
        <v>1283.0363</v>
      </c>
      <c r="H5" s="33">
        <f t="shared" si="3"/>
        <v>7.017193434199489E-5</v>
      </c>
      <c r="I5" s="29">
        <v>1283.0363</v>
      </c>
      <c r="J5" s="33">
        <f t="shared" si="4"/>
        <v>7.017193434199489E-5</v>
      </c>
      <c r="K5" s="29">
        <v>1283.0363</v>
      </c>
      <c r="L5" s="33">
        <f t="shared" si="5"/>
        <v>7.017193434199489E-5</v>
      </c>
      <c r="M5" s="29">
        <v>1283.0363</v>
      </c>
      <c r="N5" s="33">
        <f t="shared" si="6"/>
        <v>7.017193434199489E-5</v>
      </c>
      <c r="O5" s="29">
        <v>1283.0363</v>
      </c>
      <c r="P5" s="33">
        <f t="shared" si="7"/>
        <v>7.017193434199489E-5</v>
      </c>
      <c r="Q5" s="29">
        <v>1283.0363</v>
      </c>
      <c r="R5" s="33">
        <f t="shared" si="8"/>
        <v>7.017193434199489E-5</v>
      </c>
      <c r="S5" s="29">
        <v>1283.0363</v>
      </c>
      <c r="T5" s="33">
        <f t="shared" si="9"/>
        <v>7.017193434199489E-5</v>
      </c>
      <c r="U5" s="29">
        <v>1283.0363</v>
      </c>
      <c r="V5" s="33">
        <f t="shared" si="10"/>
        <v>7.017193434199489E-5</v>
      </c>
      <c r="W5" s="29">
        <v>1283.0363</v>
      </c>
      <c r="X5" s="33">
        <f t="shared" si="11"/>
        <v>7.017193434199489E-5</v>
      </c>
      <c r="Y5" s="29">
        <v>1283.0363</v>
      </c>
      <c r="Z5" s="33">
        <f t="shared" si="12"/>
        <v>7.017193434199489E-5</v>
      </c>
      <c r="AA5" s="34">
        <f t="shared" si="0"/>
        <v>15396.435599999999</v>
      </c>
      <c r="AB5" s="33">
        <f t="shared" si="12"/>
        <v>7.0171934341994876E-5</v>
      </c>
      <c r="AC5" s="34">
        <f t="shared" si="13"/>
        <v>1283.0363</v>
      </c>
      <c r="AD5" s="33">
        <f t="shared" si="14"/>
        <v>7.0171934341994876E-5</v>
      </c>
      <c r="AE5" s="20"/>
      <c r="AF5" s="20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s="11" customFormat="1">
      <c r="A6" s="31"/>
      <c r="B6" s="32"/>
      <c r="C6" s="29">
        <v>13315.05</v>
      </c>
      <c r="D6" s="33">
        <f t="shared" si="1"/>
        <v>7.2822788751992368E-4</v>
      </c>
      <c r="E6" s="29">
        <v>13315.05</v>
      </c>
      <c r="F6" s="33">
        <f t="shared" si="2"/>
        <v>7.2822788751992368E-4</v>
      </c>
      <c r="G6" s="29">
        <v>13315.05</v>
      </c>
      <c r="H6" s="33">
        <f t="shared" si="3"/>
        <v>7.2822788751992368E-4</v>
      </c>
      <c r="I6" s="29">
        <v>13315.05</v>
      </c>
      <c r="J6" s="33">
        <f t="shared" si="4"/>
        <v>7.2822788751992368E-4</v>
      </c>
      <c r="K6" s="29">
        <v>13315.05</v>
      </c>
      <c r="L6" s="33">
        <f t="shared" si="5"/>
        <v>7.2822788751992368E-4</v>
      </c>
      <c r="M6" s="29">
        <v>13315.05</v>
      </c>
      <c r="N6" s="33">
        <f t="shared" si="6"/>
        <v>7.2822788751992368E-4</v>
      </c>
      <c r="O6" s="29">
        <v>13315.05</v>
      </c>
      <c r="P6" s="33">
        <f t="shared" si="7"/>
        <v>7.2822788751992368E-4</v>
      </c>
      <c r="Q6" s="29">
        <v>13315.05</v>
      </c>
      <c r="R6" s="33">
        <f t="shared" si="8"/>
        <v>7.2822788751992368E-4</v>
      </c>
      <c r="S6" s="29">
        <v>13315.05</v>
      </c>
      <c r="T6" s="33">
        <f t="shared" si="9"/>
        <v>7.2822788751992368E-4</v>
      </c>
      <c r="U6" s="29">
        <v>13315.05</v>
      </c>
      <c r="V6" s="33">
        <f t="shared" si="10"/>
        <v>7.2822788751992368E-4</v>
      </c>
      <c r="W6" s="29">
        <v>13315.05</v>
      </c>
      <c r="X6" s="33">
        <f t="shared" si="11"/>
        <v>7.2822788751992368E-4</v>
      </c>
      <c r="Y6" s="29">
        <v>13315.05</v>
      </c>
      <c r="Z6" s="33">
        <f t="shared" si="12"/>
        <v>7.2822788751992368E-4</v>
      </c>
      <c r="AA6" s="34">
        <f t="shared" si="0"/>
        <v>159780.59999999998</v>
      </c>
      <c r="AB6" s="33">
        <f t="shared" si="12"/>
        <v>7.2822788751992346E-4</v>
      </c>
      <c r="AC6" s="34">
        <f t="shared" si="13"/>
        <v>13315.049999999997</v>
      </c>
      <c r="AD6" s="33">
        <f t="shared" si="14"/>
        <v>7.2822788751992346E-4</v>
      </c>
      <c r="AE6" s="20"/>
      <c r="AF6" s="20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</row>
    <row r="7" spans="1:66">
      <c r="A7" s="27"/>
      <c r="B7" s="28"/>
      <c r="C7" s="29">
        <v>3916.2921999999999</v>
      </c>
      <c r="D7" s="30">
        <f t="shared" si="1"/>
        <v>2.1419019798774727E-4</v>
      </c>
      <c r="E7" s="29">
        <v>3916.2921999999999</v>
      </c>
      <c r="F7" s="30">
        <f t="shared" si="2"/>
        <v>2.1419019798774727E-4</v>
      </c>
      <c r="G7" s="29">
        <v>3916.2921999999999</v>
      </c>
      <c r="H7" s="30">
        <f t="shared" si="3"/>
        <v>2.1419019798774727E-4</v>
      </c>
      <c r="I7" s="29">
        <v>3916.2921999999999</v>
      </c>
      <c r="J7" s="30">
        <f t="shared" si="4"/>
        <v>2.1419019798774727E-4</v>
      </c>
      <c r="K7" s="29">
        <v>3916.2921999999999</v>
      </c>
      <c r="L7" s="30">
        <f t="shared" si="5"/>
        <v>2.1419019798774727E-4</v>
      </c>
      <c r="M7" s="29">
        <v>3916.2921999999999</v>
      </c>
      <c r="N7" s="30">
        <f t="shared" si="6"/>
        <v>2.1419019798774727E-4</v>
      </c>
      <c r="O7" s="29">
        <v>3916.2921999999999</v>
      </c>
      <c r="P7" s="30">
        <f t="shared" si="7"/>
        <v>2.1419019798774727E-4</v>
      </c>
      <c r="Q7" s="29">
        <v>3916.2921999999999</v>
      </c>
      <c r="R7" s="30">
        <f t="shared" si="8"/>
        <v>2.1419019798774727E-4</v>
      </c>
      <c r="S7" s="29">
        <v>3916.2921999999999</v>
      </c>
      <c r="T7" s="30">
        <f t="shared" si="9"/>
        <v>2.1419019798774727E-4</v>
      </c>
      <c r="U7" s="29">
        <v>3916.2921999999999</v>
      </c>
      <c r="V7" s="30">
        <f t="shared" si="10"/>
        <v>2.1419019798774727E-4</v>
      </c>
      <c r="W7" s="29">
        <v>3916.2921999999999</v>
      </c>
      <c r="X7" s="30">
        <f t="shared" si="11"/>
        <v>2.1419019798774727E-4</v>
      </c>
      <c r="Y7" s="29">
        <v>3916.2921999999999</v>
      </c>
      <c r="Z7" s="30">
        <f t="shared" si="12"/>
        <v>2.1419019798774727E-4</v>
      </c>
      <c r="AA7" s="1">
        <f t="shared" si="0"/>
        <v>46995.506399999984</v>
      </c>
      <c r="AB7" s="30">
        <f t="shared" si="12"/>
        <v>2.1419019798774716E-4</v>
      </c>
      <c r="AC7" s="1">
        <f t="shared" si="13"/>
        <v>3916.2921999999985</v>
      </c>
      <c r="AD7" s="30">
        <f t="shared" si="14"/>
        <v>2.1419019798774716E-4</v>
      </c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</row>
    <row r="8" spans="1:66">
      <c r="A8" s="27"/>
      <c r="B8" s="28"/>
      <c r="C8" s="29">
        <v>2955</v>
      </c>
      <c r="D8" s="30">
        <f t="shared" si="1"/>
        <v>1.6161512030532177E-4</v>
      </c>
      <c r="E8" s="29">
        <v>2955</v>
      </c>
      <c r="F8" s="30">
        <f t="shared" si="2"/>
        <v>1.6161512030532177E-4</v>
      </c>
      <c r="G8" s="29">
        <v>2955</v>
      </c>
      <c r="H8" s="30">
        <f t="shared" si="3"/>
        <v>1.6161512030532177E-4</v>
      </c>
      <c r="I8" s="29">
        <v>2955</v>
      </c>
      <c r="J8" s="30">
        <f t="shared" si="4"/>
        <v>1.6161512030532177E-4</v>
      </c>
      <c r="K8" s="29">
        <v>2955</v>
      </c>
      <c r="L8" s="30">
        <f t="shared" si="5"/>
        <v>1.6161512030532177E-4</v>
      </c>
      <c r="M8" s="29">
        <v>2955</v>
      </c>
      <c r="N8" s="30">
        <f t="shared" si="6"/>
        <v>1.6161512030532177E-4</v>
      </c>
      <c r="O8" s="29">
        <v>2955</v>
      </c>
      <c r="P8" s="30">
        <f t="shared" si="7"/>
        <v>1.6161512030532177E-4</v>
      </c>
      <c r="Q8" s="29">
        <v>2955</v>
      </c>
      <c r="R8" s="30">
        <f t="shared" si="8"/>
        <v>1.6161512030532177E-4</v>
      </c>
      <c r="S8" s="29">
        <v>2955</v>
      </c>
      <c r="T8" s="30">
        <f t="shared" si="9"/>
        <v>1.6161512030532177E-4</v>
      </c>
      <c r="U8" s="29">
        <v>2955</v>
      </c>
      <c r="V8" s="30">
        <f t="shared" si="10"/>
        <v>1.6161512030532177E-4</v>
      </c>
      <c r="W8" s="29">
        <v>2955</v>
      </c>
      <c r="X8" s="30">
        <f t="shared" si="11"/>
        <v>1.6161512030532177E-4</v>
      </c>
      <c r="Y8" s="29">
        <v>2955</v>
      </c>
      <c r="Z8" s="30">
        <f t="shared" si="12"/>
        <v>1.6161512030532177E-4</v>
      </c>
      <c r="AA8" s="1">
        <f t="shared" si="0"/>
        <v>35460</v>
      </c>
      <c r="AB8" s="30">
        <f t="shared" si="12"/>
        <v>1.6161512030532174E-4</v>
      </c>
      <c r="AC8" s="1">
        <f t="shared" si="13"/>
        <v>2955</v>
      </c>
      <c r="AD8" s="30">
        <f t="shared" si="14"/>
        <v>1.6161512030532174E-4</v>
      </c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</row>
    <row r="9" spans="1:66" s="11" customFormat="1">
      <c r="A9" s="27"/>
      <c r="B9" s="28"/>
      <c r="C9" s="29"/>
      <c r="D9" s="30">
        <f t="shared" si="1"/>
        <v>0</v>
      </c>
      <c r="E9" s="29"/>
      <c r="F9" s="30">
        <f t="shared" si="2"/>
        <v>0</v>
      </c>
      <c r="G9" s="29"/>
      <c r="H9" s="30">
        <f t="shared" si="3"/>
        <v>0</v>
      </c>
      <c r="I9" s="29"/>
      <c r="J9" s="30">
        <f t="shared" si="4"/>
        <v>0</v>
      </c>
      <c r="K9" s="29"/>
      <c r="L9" s="30">
        <f t="shared" si="5"/>
        <v>0</v>
      </c>
      <c r="M9" s="29"/>
      <c r="N9" s="30">
        <f t="shared" si="6"/>
        <v>0</v>
      </c>
      <c r="O9" s="29"/>
      <c r="P9" s="30">
        <f t="shared" si="7"/>
        <v>0</v>
      </c>
      <c r="Q9" s="29"/>
      <c r="R9" s="30">
        <f t="shared" si="8"/>
        <v>0</v>
      </c>
      <c r="S9" s="29"/>
      <c r="T9" s="30">
        <f t="shared" si="9"/>
        <v>0</v>
      </c>
      <c r="U9" s="29"/>
      <c r="V9" s="30">
        <f t="shared" si="10"/>
        <v>0</v>
      </c>
      <c r="W9" s="29"/>
      <c r="X9" s="30">
        <f t="shared" si="11"/>
        <v>0</v>
      </c>
      <c r="Y9" s="29"/>
      <c r="Z9" s="30">
        <f t="shared" si="12"/>
        <v>0</v>
      </c>
      <c r="AA9" s="1">
        <f t="shared" si="0"/>
        <v>0</v>
      </c>
      <c r="AB9" s="30">
        <f t="shared" si="12"/>
        <v>0</v>
      </c>
      <c r="AC9" s="1">
        <f t="shared" si="13"/>
        <v>0</v>
      </c>
      <c r="AD9" s="30">
        <f t="shared" si="14"/>
        <v>0</v>
      </c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</row>
    <row r="10" spans="1:66">
      <c r="A10" s="35"/>
      <c r="B10" s="4"/>
      <c r="C10" s="5">
        <f>C3+C4-C5-C6-C7-C8+C9</f>
        <v>18262710.9285</v>
      </c>
      <c r="D10" s="36">
        <f t="shared" si="1"/>
        <v>0.99882579485984502</v>
      </c>
      <c r="E10" s="5">
        <f>E3+E4-E5-E6-E7-E8+E9</f>
        <v>18262710.9285</v>
      </c>
      <c r="F10" s="36">
        <f t="shared" si="2"/>
        <v>0.99882579485984502</v>
      </c>
      <c r="G10" s="5">
        <f>G3+G4-G5-G6-G7-G8+G9</f>
        <v>18262710.9285</v>
      </c>
      <c r="H10" s="36">
        <f t="shared" si="3"/>
        <v>0.99882579485984502</v>
      </c>
      <c r="I10" s="5">
        <f>I3+I4-I5-I6-I7-I8+I9</f>
        <v>18262710.9285</v>
      </c>
      <c r="J10" s="36">
        <f t="shared" si="4"/>
        <v>0.99882579485984502</v>
      </c>
      <c r="K10" s="5">
        <f>K3+K4-K5-K6-K7-K8+K9</f>
        <v>18262710.9285</v>
      </c>
      <c r="L10" s="36">
        <f t="shared" si="5"/>
        <v>0.99882579485984502</v>
      </c>
      <c r="M10" s="5">
        <f>M3+M4-M5-M6-M7-M8+M9</f>
        <v>18262710.9285</v>
      </c>
      <c r="N10" s="36">
        <f t="shared" si="6"/>
        <v>0.99882579485984502</v>
      </c>
      <c r="O10" s="5">
        <f>O3+O4-O5-O6-O7-O8+O9</f>
        <v>18262710.9285</v>
      </c>
      <c r="P10" s="36">
        <f t="shared" si="7"/>
        <v>0.99882579485984502</v>
      </c>
      <c r="Q10" s="5">
        <f>Q3+Q4-Q5-Q6-Q7-Q8+Q9</f>
        <v>18262710.9285</v>
      </c>
      <c r="R10" s="36">
        <f t="shared" si="8"/>
        <v>0.99882579485984502</v>
      </c>
      <c r="S10" s="5">
        <f>S3+S4-S5-S6-S7-S8+S9</f>
        <v>18262710.9285</v>
      </c>
      <c r="T10" s="36">
        <f t="shared" si="9"/>
        <v>0.99882579485984502</v>
      </c>
      <c r="U10" s="5">
        <f>U3+U4-U5-U6-U7-U8+U9</f>
        <v>18262710.9285</v>
      </c>
      <c r="V10" s="36">
        <f t="shared" si="10"/>
        <v>0.99882579485984502</v>
      </c>
      <c r="W10" s="5">
        <f>W3+W4-W5-W6-W7-W8+W9</f>
        <v>18262710.9285</v>
      </c>
      <c r="X10" s="36">
        <f t="shared" si="11"/>
        <v>0.99882579485984502</v>
      </c>
      <c r="Y10" s="5">
        <f>Y3+Y4-Y5-Y6-Y7-Y8+Y9</f>
        <v>18262710.9285</v>
      </c>
      <c r="Z10" s="36">
        <f t="shared" si="12"/>
        <v>0.99882579485984502</v>
      </c>
      <c r="AA10" s="6">
        <f t="shared" si="0"/>
        <v>219152531.14199999</v>
      </c>
      <c r="AB10" s="36">
        <f t="shared" si="12"/>
        <v>0.9988257948598448</v>
      </c>
      <c r="AC10" s="6">
        <f t="shared" si="13"/>
        <v>18262710.9285</v>
      </c>
      <c r="AD10" s="36">
        <f t="shared" si="14"/>
        <v>0.9988257948598448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</row>
    <row r="11" spans="1:66">
      <c r="A11" s="37"/>
      <c r="B11" s="38"/>
      <c r="C11" s="39">
        <v>0.03</v>
      </c>
      <c r="D11" s="40">
        <f>IF(C$10&lt;&gt;0,C11/C$10,"-")</f>
        <v>1.642691499496019E-9</v>
      </c>
      <c r="E11" s="39">
        <v>0.03</v>
      </c>
      <c r="F11" s="40">
        <f>IF(E$10&lt;&gt;0,E11/E$10,"-")</f>
        <v>1.642691499496019E-9</v>
      </c>
      <c r="G11" s="39">
        <v>0.03</v>
      </c>
      <c r="H11" s="40">
        <f>IF(G$10&lt;&gt;0,G11/G$10,"-")</f>
        <v>1.642691499496019E-9</v>
      </c>
      <c r="I11" s="39">
        <v>0.03</v>
      </c>
      <c r="J11" s="40">
        <f>IF(I$10&lt;&gt;0,I11/I$10,"-")</f>
        <v>1.642691499496019E-9</v>
      </c>
      <c r="K11" s="39">
        <v>0.03</v>
      </c>
      <c r="L11" s="40">
        <f>IF(K$10&lt;&gt;0,K11/K$10,"-")</f>
        <v>1.642691499496019E-9</v>
      </c>
      <c r="M11" s="39">
        <v>0.03</v>
      </c>
      <c r="N11" s="40">
        <f>IF(M$10&lt;&gt;0,M11/M$10,"-")</f>
        <v>1.642691499496019E-9</v>
      </c>
      <c r="O11" s="39">
        <v>0.03</v>
      </c>
      <c r="P11" s="40">
        <f>IF(O$10&lt;&gt;0,O11/O$10,"-")</f>
        <v>1.642691499496019E-9</v>
      </c>
      <c r="Q11" s="39">
        <v>0.03</v>
      </c>
      <c r="R11" s="40">
        <f>IF(Q$10&lt;&gt;0,Q11/Q$10,"-")</f>
        <v>1.642691499496019E-9</v>
      </c>
      <c r="S11" s="39">
        <v>0.03</v>
      </c>
      <c r="T11" s="40">
        <f>IF(S$10&lt;&gt;0,S11/S$10,"-")</f>
        <v>1.642691499496019E-9</v>
      </c>
      <c r="U11" s="39">
        <v>0.03</v>
      </c>
      <c r="V11" s="40">
        <f>IF(U$10&lt;&gt;0,U11/U$10,"-")</f>
        <v>1.642691499496019E-9</v>
      </c>
      <c r="W11" s="39">
        <v>0.03</v>
      </c>
      <c r="X11" s="40">
        <f>IF(W$10&lt;&gt;0,W11/W$10,"-")</f>
        <v>1.642691499496019E-9</v>
      </c>
      <c r="Y11" s="39">
        <v>0.03</v>
      </c>
      <c r="Z11" s="40">
        <f>IF(Y$10&lt;&gt;0,Y11/Y$10,"-")</f>
        <v>1.642691499496019E-9</v>
      </c>
      <c r="AA11" s="41">
        <f t="shared" si="0"/>
        <v>0.3600000000000001</v>
      </c>
      <c r="AB11" s="40">
        <f>IF(AA$10&lt;&gt;0,AA11/AA$10,"-")</f>
        <v>1.6426914994960196E-9</v>
      </c>
      <c r="AC11" s="41">
        <f t="shared" si="13"/>
        <v>3.0000000000000009E-2</v>
      </c>
      <c r="AD11" s="40">
        <f>IF(AC$10&lt;&gt;0,AC11/AC$10,"-")</f>
        <v>1.6426914994960196E-9</v>
      </c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</row>
    <row r="12" spans="1:66">
      <c r="A12" s="27"/>
      <c r="B12" s="28"/>
      <c r="C12" s="29"/>
      <c r="D12" s="30"/>
      <c r="E12" s="29"/>
      <c r="F12" s="30"/>
      <c r="G12" s="29"/>
      <c r="H12" s="30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29"/>
      <c r="T12" s="30"/>
      <c r="U12" s="29"/>
      <c r="V12" s="30"/>
      <c r="W12" s="29"/>
      <c r="X12" s="30"/>
      <c r="Y12" s="29"/>
      <c r="Z12" s="30"/>
      <c r="AA12" s="1"/>
      <c r="AB12" s="30"/>
      <c r="AC12" s="1"/>
      <c r="AD12" s="30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</row>
    <row r="13" spans="1:66">
      <c r="A13" s="42"/>
      <c r="B13" s="2"/>
      <c r="C13" s="43">
        <f>C11+C12</f>
        <v>0.03</v>
      </c>
      <c r="D13" s="44">
        <f t="shared" ref="D13:D80" si="15">IF(C$10&lt;&gt;0,C13/C$10,"-")</f>
        <v>1.642691499496019E-9</v>
      </c>
      <c r="E13" s="43">
        <f>E11+E12</f>
        <v>0.03</v>
      </c>
      <c r="F13" s="44">
        <f t="shared" ref="F13:F80" si="16">IF(E$10&lt;&gt;0,E13/E$10,"-")</f>
        <v>1.642691499496019E-9</v>
      </c>
      <c r="G13" s="43">
        <f>G11+G12</f>
        <v>0.03</v>
      </c>
      <c r="H13" s="44">
        <f t="shared" ref="H13:H80" si="17">IF(G$10&lt;&gt;0,G13/G$10,"-")</f>
        <v>1.642691499496019E-9</v>
      </c>
      <c r="I13" s="43">
        <f>I11+I12</f>
        <v>0.03</v>
      </c>
      <c r="J13" s="44">
        <f t="shared" ref="J13:J80" si="18">IF(I$10&lt;&gt;0,I13/I$10,"-")</f>
        <v>1.642691499496019E-9</v>
      </c>
      <c r="K13" s="43">
        <f>K11+K12</f>
        <v>0.03</v>
      </c>
      <c r="L13" s="44">
        <f t="shared" ref="L13:L80" si="19">IF(K$10&lt;&gt;0,K13/K$10,"-")</f>
        <v>1.642691499496019E-9</v>
      </c>
      <c r="M13" s="43">
        <f>M11+M12</f>
        <v>0.03</v>
      </c>
      <c r="N13" s="44">
        <f t="shared" ref="N13:N80" si="20">IF(M$10&lt;&gt;0,M13/M$10,"-")</f>
        <v>1.642691499496019E-9</v>
      </c>
      <c r="O13" s="43">
        <f>O11+O12</f>
        <v>0.03</v>
      </c>
      <c r="P13" s="44">
        <f t="shared" ref="P13:P80" si="21">IF(O$10&lt;&gt;0,O13/O$10,"-")</f>
        <v>1.642691499496019E-9</v>
      </c>
      <c r="Q13" s="43">
        <f>Q11+Q12</f>
        <v>0.03</v>
      </c>
      <c r="R13" s="44">
        <f t="shared" ref="R13:R80" si="22">IF(Q$10&lt;&gt;0,Q13/Q$10,"-")</f>
        <v>1.642691499496019E-9</v>
      </c>
      <c r="S13" s="43">
        <f>S11+S12</f>
        <v>0.03</v>
      </c>
      <c r="T13" s="44">
        <f t="shared" ref="T13:T80" si="23">IF(S$10&lt;&gt;0,S13/S$10,"-")</f>
        <v>1.642691499496019E-9</v>
      </c>
      <c r="U13" s="43">
        <f>U11+U12</f>
        <v>0.03</v>
      </c>
      <c r="V13" s="44">
        <f t="shared" ref="V13:V80" si="24">IF(U$10&lt;&gt;0,U13/U$10,"-")</f>
        <v>1.642691499496019E-9</v>
      </c>
      <c r="W13" s="43">
        <f>W11+W12</f>
        <v>0.03</v>
      </c>
      <c r="X13" s="44">
        <f t="shared" ref="X13:X80" si="25">IF(W$10&lt;&gt;0,W13/W$10,"-")</f>
        <v>1.642691499496019E-9</v>
      </c>
      <c r="Y13" s="43">
        <f>Y11+Y12</f>
        <v>0.03</v>
      </c>
      <c r="Z13" s="44">
        <f t="shared" ref="Z13:AB28" si="26">IF(Y$10&lt;&gt;0,Y13/Y$10,"-")</f>
        <v>1.642691499496019E-9</v>
      </c>
      <c r="AA13" s="45">
        <f t="shared" si="0"/>
        <v>0.3600000000000001</v>
      </c>
      <c r="AB13" s="44">
        <f t="shared" si="26"/>
        <v>1.6426914994960196E-9</v>
      </c>
      <c r="AC13" s="46">
        <f t="shared" si="13"/>
        <v>3.0000000000000009E-2</v>
      </c>
      <c r="AD13" s="44">
        <f t="shared" ref="AD13:AD80" si="27">IF(AC$10&lt;&gt;0,AC13/AC$10,"-")</f>
        <v>1.6426914994960196E-9</v>
      </c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</row>
    <row r="14" spans="1:66" s="10" customFormat="1">
      <c r="A14" s="47"/>
      <c r="B14" s="48"/>
      <c r="C14" s="49">
        <f>C10+C13</f>
        <v>18262710.958500002</v>
      </c>
      <c r="D14" s="50">
        <f t="shared" si="15"/>
        <v>1.0000000016426915</v>
      </c>
      <c r="E14" s="49">
        <f>E10+E13</f>
        <v>18262710.958500002</v>
      </c>
      <c r="F14" s="50">
        <f t="shared" si="16"/>
        <v>1.0000000016426915</v>
      </c>
      <c r="G14" s="49">
        <f>G10+G13</f>
        <v>18262710.958500002</v>
      </c>
      <c r="H14" s="50">
        <f t="shared" si="17"/>
        <v>1.0000000016426915</v>
      </c>
      <c r="I14" s="49">
        <f>I10+I13</f>
        <v>18262710.958500002</v>
      </c>
      <c r="J14" s="50">
        <f t="shared" si="18"/>
        <v>1.0000000016426915</v>
      </c>
      <c r="K14" s="49">
        <f>K10+K13</f>
        <v>18262710.958500002</v>
      </c>
      <c r="L14" s="50">
        <f t="shared" si="19"/>
        <v>1.0000000016426915</v>
      </c>
      <c r="M14" s="49">
        <f>M10+M13</f>
        <v>18262710.958500002</v>
      </c>
      <c r="N14" s="50">
        <f t="shared" si="20"/>
        <v>1.0000000016426915</v>
      </c>
      <c r="O14" s="49">
        <f>O10+O13</f>
        <v>18262710.958500002</v>
      </c>
      <c r="P14" s="50">
        <f t="shared" si="21"/>
        <v>1.0000000016426915</v>
      </c>
      <c r="Q14" s="49">
        <f>Q10+Q13</f>
        <v>18262710.958500002</v>
      </c>
      <c r="R14" s="50">
        <f t="shared" si="22"/>
        <v>1.0000000016426915</v>
      </c>
      <c r="S14" s="49">
        <f>S10+S13</f>
        <v>18262710.958500002</v>
      </c>
      <c r="T14" s="50">
        <f t="shared" si="23"/>
        <v>1.0000000016426915</v>
      </c>
      <c r="U14" s="49">
        <f>U10+U13</f>
        <v>18262710.958500002</v>
      </c>
      <c r="V14" s="50">
        <f t="shared" si="24"/>
        <v>1.0000000016426915</v>
      </c>
      <c r="W14" s="49">
        <f>W10+W13</f>
        <v>18262710.958500002</v>
      </c>
      <c r="X14" s="50">
        <f t="shared" si="25"/>
        <v>1.0000000016426915</v>
      </c>
      <c r="Y14" s="49">
        <f>Y10+Y13</f>
        <v>18262710.958500002</v>
      </c>
      <c r="Z14" s="50">
        <f t="shared" si="26"/>
        <v>1.0000000016426915</v>
      </c>
      <c r="AA14" s="51">
        <f t="shared" si="0"/>
        <v>219152531.502</v>
      </c>
      <c r="AB14" s="50">
        <f t="shared" si="26"/>
        <v>1.0000000016426915</v>
      </c>
      <c r="AC14" s="51">
        <f t="shared" si="13"/>
        <v>18262710.958500002</v>
      </c>
      <c r="AD14" s="50">
        <f t="shared" si="27"/>
        <v>1.0000000016426915</v>
      </c>
      <c r="AE14"/>
      <c r="AF14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</row>
    <row r="15" spans="1:66">
      <c r="A15" s="52"/>
      <c r="B15" s="53"/>
      <c r="C15" s="54">
        <v>9352069.6687000003</v>
      </c>
      <c r="D15" s="40">
        <f t="shared" si="15"/>
        <v>0.512085511582268</v>
      </c>
      <c r="E15" s="54">
        <v>9352069.6687000003</v>
      </c>
      <c r="F15" s="40">
        <f t="shared" si="16"/>
        <v>0.512085511582268</v>
      </c>
      <c r="G15" s="54">
        <v>9352069.6687000003</v>
      </c>
      <c r="H15" s="40">
        <f t="shared" si="17"/>
        <v>0.512085511582268</v>
      </c>
      <c r="I15" s="54">
        <v>9352069.6687000003</v>
      </c>
      <c r="J15" s="40">
        <f t="shared" si="18"/>
        <v>0.512085511582268</v>
      </c>
      <c r="K15" s="54">
        <v>9352069.6687000003</v>
      </c>
      <c r="L15" s="40">
        <f t="shared" si="19"/>
        <v>0.512085511582268</v>
      </c>
      <c r="M15" s="54">
        <v>9352069.6687000003</v>
      </c>
      <c r="N15" s="40">
        <f t="shared" si="20"/>
        <v>0.512085511582268</v>
      </c>
      <c r="O15" s="54">
        <v>9352069.6687000003</v>
      </c>
      <c r="P15" s="40">
        <f t="shared" si="21"/>
        <v>0.512085511582268</v>
      </c>
      <c r="Q15" s="54">
        <v>9352069.6687000003</v>
      </c>
      <c r="R15" s="40">
        <f t="shared" si="22"/>
        <v>0.512085511582268</v>
      </c>
      <c r="S15" s="54">
        <v>9352069.6687000003</v>
      </c>
      <c r="T15" s="40">
        <f t="shared" si="23"/>
        <v>0.512085511582268</v>
      </c>
      <c r="U15" s="54">
        <v>9352069.6687000003</v>
      </c>
      <c r="V15" s="40">
        <f t="shared" si="24"/>
        <v>0.512085511582268</v>
      </c>
      <c r="W15" s="54">
        <v>9352069.6687000003</v>
      </c>
      <c r="X15" s="40">
        <f t="shared" si="25"/>
        <v>0.512085511582268</v>
      </c>
      <c r="Y15" s="54">
        <v>9352069.6687000003</v>
      </c>
      <c r="Z15" s="40">
        <f t="shared" si="26"/>
        <v>0.512085511582268</v>
      </c>
      <c r="AA15" s="55">
        <f t="shared" si="0"/>
        <v>112224836.02439998</v>
      </c>
      <c r="AB15" s="40">
        <f t="shared" si="26"/>
        <v>0.512085511582268</v>
      </c>
      <c r="AC15" s="55">
        <f t="shared" si="13"/>
        <v>9352069.6686999984</v>
      </c>
      <c r="AD15" s="40">
        <f t="shared" si="27"/>
        <v>0.512085511582268</v>
      </c>
      <c r="AE15" s="20"/>
      <c r="AF15" s="20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>
      <c r="A16" s="56"/>
      <c r="B16" s="57"/>
      <c r="C16" s="58"/>
      <c r="D16" s="59">
        <f t="shared" si="15"/>
        <v>0</v>
      </c>
      <c r="E16" s="58"/>
      <c r="F16" s="59">
        <f t="shared" si="16"/>
        <v>0</v>
      </c>
      <c r="G16" s="58"/>
      <c r="H16" s="59">
        <f t="shared" si="17"/>
        <v>0</v>
      </c>
      <c r="I16" s="58"/>
      <c r="J16" s="59">
        <f t="shared" si="18"/>
        <v>0</v>
      </c>
      <c r="K16" s="58"/>
      <c r="L16" s="59">
        <f t="shared" si="19"/>
        <v>0</v>
      </c>
      <c r="M16" s="58"/>
      <c r="N16" s="59">
        <f t="shared" si="20"/>
        <v>0</v>
      </c>
      <c r="O16" s="58"/>
      <c r="P16" s="59">
        <f t="shared" si="21"/>
        <v>0</v>
      </c>
      <c r="Q16" s="58"/>
      <c r="R16" s="59">
        <f t="shared" si="22"/>
        <v>0</v>
      </c>
      <c r="S16" s="58"/>
      <c r="T16" s="59">
        <f t="shared" si="23"/>
        <v>0</v>
      </c>
      <c r="U16" s="58"/>
      <c r="V16" s="59">
        <f t="shared" si="24"/>
        <v>0</v>
      </c>
      <c r="W16" s="58"/>
      <c r="X16" s="59">
        <f t="shared" si="25"/>
        <v>0</v>
      </c>
      <c r="Y16" s="58"/>
      <c r="Z16" s="59">
        <f t="shared" si="26"/>
        <v>0</v>
      </c>
      <c r="AA16" s="60">
        <f t="shared" si="0"/>
        <v>0</v>
      </c>
      <c r="AB16" s="59">
        <f t="shared" si="26"/>
        <v>0</v>
      </c>
      <c r="AC16" s="60">
        <f t="shared" si="13"/>
        <v>0</v>
      </c>
      <c r="AD16" s="59">
        <f t="shared" si="27"/>
        <v>0</v>
      </c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>
      <c r="A17" s="27"/>
      <c r="B17" s="28"/>
      <c r="C17" s="29">
        <v>-341.0804</v>
      </c>
      <c r="D17" s="30">
        <f t="shared" si="15"/>
        <v>-1.8676329124156733E-5</v>
      </c>
      <c r="E17" s="29">
        <v>-341.0804</v>
      </c>
      <c r="F17" s="30">
        <f t="shared" si="16"/>
        <v>-1.8676329124156733E-5</v>
      </c>
      <c r="G17" s="29">
        <v>-341.0804</v>
      </c>
      <c r="H17" s="30">
        <f t="shared" si="17"/>
        <v>-1.8676329124156733E-5</v>
      </c>
      <c r="I17" s="29">
        <v>-341.0804</v>
      </c>
      <c r="J17" s="30">
        <f t="shared" si="18"/>
        <v>-1.8676329124156733E-5</v>
      </c>
      <c r="K17" s="29">
        <v>-341.0804</v>
      </c>
      <c r="L17" s="30">
        <f t="shared" si="19"/>
        <v>-1.8676329124156733E-5</v>
      </c>
      <c r="M17" s="29">
        <v>-341.0804</v>
      </c>
      <c r="N17" s="30">
        <f t="shared" si="20"/>
        <v>-1.8676329124156733E-5</v>
      </c>
      <c r="O17" s="29">
        <v>-341.0804</v>
      </c>
      <c r="P17" s="30">
        <f t="shared" si="21"/>
        <v>-1.8676329124156733E-5</v>
      </c>
      <c r="Q17" s="29">
        <v>-341.0804</v>
      </c>
      <c r="R17" s="30">
        <f t="shared" si="22"/>
        <v>-1.8676329124156733E-5</v>
      </c>
      <c r="S17" s="29">
        <v>-341.0804</v>
      </c>
      <c r="T17" s="30">
        <f t="shared" si="23"/>
        <v>-1.8676329124156733E-5</v>
      </c>
      <c r="U17" s="29">
        <v>-341.0804</v>
      </c>
      <c r="V17" s="30">
        <f t="shared" si="24"/>
        <v>-1.8676329124156733E-5</v>
      </c>
      <c r="W17" s="29">
        <v>-341.0804</v>
      </c>
      <c r="X17" s="30">
        <f t="shared" si="25"/>
        <v>-1.8676329124156733E-5</v>
      </c>
      <c r="Y17" s="29">
        <v>-341.0804</v>
      </c>
      <c r="Z17" s="30">
        <f t="shared" si="26"/>
        <v>-1.8676329124156733E-5</v>
      </c>
      <c r="AA17" s="1">
        <f t="shared" si="0"/>
        <v>-4092.9647999999993</v>
      </c>
      <c r="AB17" s="30">
        <f t="shared" si="26"/>
        <v>-1.8676329124156729E-5</v>
      </c>
      <c r="AC17" s="1">
        <f t="shared" si="13"/>
        <v>-341.08039999999994</v>
      </c>
      <c r="AD17" s="30">
        <f t="shared" si="27"/>
        <v>-1.8676329124156729E-5</v>
      </c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s="10" customFormat="1">
      <c r="A18" s="27"/>
      <c r="B18" s="28"/>
      <c r="C18" s="29"/>
      <c r="D18" s="30">
        <f t="shared" si="15"/>
        <v>0</v>
      </c>
      <c r="E18" s="29"/>
      <c r="F18" s="30">
        <f t="shared" si="16"/>
        <v>0</v>
      </c>
      <c r="G18" s="29"/>
      <c r="H18" s="30">
        <f t="shared" si="17"/>
        <v>0</v>
      </c>
      <c r="I18" s="29"/>
      <c r="J18" s="30">
        <f t="shared" si="18"/>
        <v>0</v>
      </c>
      <c r="K18" s="29"/>
      <c r="L18" s="30">
        <f t="shared" si="19"/>
        <v>0</v>
      </c>
      <c r="M18" s="29"/>
      <c r="N18" s="30">
        <f t="shared" si="20"/>
        <v>0</v>
      </c>
      <c r="O18" s="29"/>
      <c r="P18" s="30">
        <f t="shared" si="21"/>
        <v>0</v>
      </c>
      <c r="Q18" s="29"/>
      <c r="R18" s="30">
        <f t="shared" si="22"/>
        <v>0</v>
      </c>
      <c r="S18" s="29"/>
      <c r="T18" s="30">
        <f t="shared" si="23"/>
        <v>0</v>
      </c>
      <c r="U18" s="29"/>
      <c r="V18" s="30">
        <f t="shared" si="24"/>
        <v>0</v>
      </c>
      <c r="W18" s="29"/>
      <c r="X18" s="30">
        <f t="shared" si="25"/>
        <v>0</v>
      </c>
      <c r="Y18" s="29"/>
      <c r="Z18" s="30">
        <f t="shared" si="26"/>
        <v>0</v>
      </c>
      <c r="AA18" s="1">
        <f t="shared" si="0"/>
        <v>0</v>
      </c>
      <c r="AB18" s="30">
        <f t="shared" si="26"/>
        <v>0</v>
      </c>
      <c r="AC18" s="1">
        <f t="shared" si="13"/>
        <v>0</v>
      </c>
      <c r="AD18" s="30">
        <f t="shared" si="27"/>
        <v>0</v>
      </c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>
      <c r="A19" s="27"/>
      <c r="B19" s="28"/>
      <c r="C19" s="29">
        <v>-203.41235</v>
      </c>
      <c r="D19" s="30">
        <f t="shared" si="15"/>
        <v>-1.1138124607916969E-5</v>
      </c>
      <c r="E19" s="29">
        <v>-203.41235</v>
      </c>
      <c r="F19" s="30">
        <f t="shared" si="16"/>
        <v>-1.1138124607916969E-5</v>
      </c>
      <c r="G19" s="29">
        <v>-203.41235</v>
      </c>
      <c r="H19" s="30">
        <f t="shared" si="17"/>
        <v>-1.1138124607916969E-5</v>
      </c>
      <c r="I19" s="29">
        <v>-203.41235</v>
      </c>
      <c r="J19" s="30">
        <f t="shared" si="18"/>
        <v>-1.1138124607916969E-5</v>
      </c>
      <c r="K19" s="29">
        <v>-203.41235</v>
      </c>
      <c r="L19" s="30">
        <f t="shared" si="19"/>
        <v>-1.1138124607916969E-5</v>
      </c>
      <c r="M19" s="29">
        <v>-203.41235</v>
      </c>
      <c r="N19" s="30">
        <f t="shared" si="20"/>
        <v>-1.1138124607916969E-5</v>
      </c>
      <c r="O19" s="29">
        <v>-203.41235</v>
      </c>
      <c r="P19" s="30">
        <f t="shared" si="21"/>
        <v>-1.1138124607916969E-5</v>
      </c>
      <c r="Q19" s="29">
        <v>-203.41235</v>
      </c>
      <c r="R19" s="30">
        <f t="shared" si="22"/>
        <v>-1.1138124607916969E-5</v>
      </c>
      <c r="S19" s="29">
        <v>-203.41235</v>
      </c>
      <c r="T19" s="30">
        <f t="shared" si="23"/>
        <v>-1.1138124607916969E-5</v>
      </c>
      <c r="U19" s="29">
        <v>-203.41235</v>
      </c>
      <c r="V19" s="30">
        <f t="shared" si="24"/>
        <v>-1.1138124607916969E-5</v>
      </c>
      <c r="W19" s="29">
        <v>-203.41235</v>
      </c>
      <c r="X19" s="30">
        <f t="shared" si="25"/>
        <v>-1.1138124607916969E-5</v>
      </c>
      <c r="Y19" s="29">
        <v>-203.41235</v>
      </c>
      <c r="Z19" s="30">
        <f t="shared" si="26"/>
        <v>-1.1138124607916969E-5</v>
      </c>
      <c r="AA19" s="1">
        <f t="shared" si="0"/>
        <v>-2440.9482000000003</v>
      </c>
      <c r="AB19" s="30">
        <f t="shared" si="26"/>
        <v>-1.1138124607916971E-5</v>
      </c>
      <c r="AC19" s="1">
        <f t="shared" si="13"/>
        <v>-203.41235000000003</v>
      </c>
      <c r="AD19" s="30">
        <f t="shared" si="27"/>
        <v>-1.1138124607916971E-5</v>
      </c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1:66">
      <c r="A20" s="42"/>
      <c r="B20" s="2"/>
      <c r="C20" s="3">
        <f>SUM(C15:C19)</f>
        <v>9351525.1759500001</v>
      </c>
      <c r="D20" s="61">
        <f t="shared" si="15"/>
        <v>0.51205569712853594</v>
      </c>
      <c r="E20" s="3">
        <f>SUM(E15:E19)</f>
        <v>9351525.1759500001</v>
      </c>
      <c r="F20" s="61">
        <f t="shared" si="16"/>
        <v>0.51205569712853594</v>
      </c>
      <c r="G20" s="3">
        <f>SUM(G15:G19)</f>
        <v>9351525.1759500001</v>
      </c>
      <c r="H20" s="61">
        <f t="shared" si="17"/>
        <v>0.51205569712853594</v>
      </c>
      <c r="I20" s="3">
        <f>SUM(I15:I19)</f>
        <v>9351525.1759500001</v>
      </c>
      <c r="J20" s="61">
        <f t="shared" si="18"/>
        <v>0.51205569712853594</v>
      </c>
      <c r="K20" s="3">
        <f>SUM(K15:K19)</f>
        <v>9351525.1759500001</v>
      </c>
      <c r="L20" s="61">
        <f t="shared" si="19"/>
        <v>0.51205569712853594</v>
      </c>
      <c r="M20" s="3">
        <f>SUM(M15:M19)</f>
        <v>9351525.1759500001</v>
      </c>
      <c r="N20" s="61">
        <f t="shared" si="20"/>
        <v>0.51205569712853594</v>
      </c>
      <c r="O20" s="3">
        <f>SUM(O15:O19)</f>
        <v>9351525.1759500001</v>
      </c>
      <c r="P20" s="61">
        <f t="shared" si="21"/>
        <v>0.51205569712853594</v>
      </c>
      <c r="Q20" s="3">
        <f>SUM(Q15:Q19)</f>
        <v>9351525.1759500001</v>
      </c>
      <c r="R20" s="61">
        <f t="shared" si="22"/>
        <v>0.51205569712853594</v>
      </c>
      <c r="S20" s="3">
        <f>SUM(S15:S19)</f>
        <v>9351525.1759500001</v>
      </c>
      <c r="T20" s="61">
        <f t="shared" si="23"/>
        <v>0.51205569712853594</v>
      </c>
      <c r="U20" s="3">
        <f>SUM(U15:U19)</f>
        <v>9351525.1759500001</v>
      </c>
      <c r="V20" s="61">
        <f t="shared" si="24"/>
        <v>0.51205569712853594</v>
      </c>
      <c r="W20" s="3">
        <f>SUM(W15:W19)</f>
        <v>9351525.1759500001</v>
      </c>
      <c r="X20" s="61">
        <f t="shared" si="25"/>
        <v>0.51205569712853594</v>
      </c>
      <c r="Y20" s="3">
        <f>SUM(Y15:Y19)</f>
        <v>9351525.1759500001</v>
      </c>
      <c r="Z20" s="61">
        <f t="shared" si="26"/>
        <v>0.51205569712853594</v>
      </c>
      <c r="AA20" s="45">
        <f t="shared" si="0"/>
        <v>112218302.11140002</v>
      </c>
      <c r="AB20" s="61">
        <f t="shared" si="26"/>
        <v>0.51205569712853616</v>
      </c>
      <c r="AC20" s="46">
        <f t="shared" si="13"/>
        <v>9351525.1759500019</v>
      </c>
      <c r="AD20" s="61">
        <f t="shared" si="27"/>
        <v>0.51205569712853605</v>
      </c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66">
      <c r="A21" s="37"/>
      <c r="B21" s="38"/>
      <c r="C21" s="39"/>
      <c r="D21" s="62">
        <f t="shared" si="15"/>
        <v>0</v>
      </c>
      <c r="E21" s="39"/>
      <c r="F21" s="62">
        <f t="shared" si="16"/>
        <v>0</v>
      </c>
      <c r="G21" s="39"/>
      <c r="H21" s="62">
        <f t="shared" si="17"/>
        <v>0</v>
      </c>
      <c r="I21" s="39"/>
      <c r="J21" s="62">
        <f t="shared" si="18"/>
        <v>0</v>
      </c>
      <c r="K21" s="39"/>
      <c r="L21" s="62">
        <f t="shared" si="19"/>
        <v>0</v>
      </c>
      <c r="M21" s="39"/>
      <c r="N21" s="62">
        <f t="shared" si="20"/>
        <v>0</v>
      </c>
      <c r="O21" s="39"/>
      <c r="P21" s="62">
        <f t="shared" si="21"/>
        <v>0</v>
      </c>
      <c r="Q21" s="39"/>
      <c r="R21" s="62">
        <f t="shared" si="22"/>
        <v>0</v>
      </c>
      <c r="S21" s="39"/>
      <c r="T21" s="62">
        <f t="shared" si="23"/>
        <v>0</v>
      </c>
      <c r="U21" s="39"/>
      <c r="V21" s="62">
        <f t="shared" si="24"/>
        <v>0</v>
      </c>
      <c r="W21" s="39"/>
      <c r="X21" s="62">
        <f t="shared" si="25"/>
        <v>0</v>
      </c>
      <c r="Y21" s="39"/>
      <c r="Z21" s="62">
        <f t="shared" si="26"/>
        <v>0</v>
      </c>
      <c r="AA21" s="63">
        <f t="shared" si="0"/>
        <v>0</v>
      </c>
      <c r="AB21" s="62">
        <f t="shared" si="26"/>
        <v>0</v>
      </c>
      <c r="AC21" s="41">
        <f t="shared" si="13"/>
        <v>0</v>
      </c>
      <c r="AD21" s="62">
        <f t="shared" si="27"/>
        <v>0</v>
      </c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>
      <c r="A22" s="27"/>
      <c r="B22" s="28"/>
      <c r="C22" s="29"/>
      <c r="D22" s="30">
        <f t="shared" si="15"/>
        <v>0</v>
      </c>
      <c r="E22" s="29"/>
      <c r="F22" s="30">
        <f t="shared" si="16"/>
        <v>0</v>
      </c>
      <c r="G22" s="29"/>
      <c r="H22" s="30">
        <f t="shared" si="17"/>
        <v>0</v>
      </c>
      <c r="I22" s="29"/>
      <c r="J22" s="30">
        <f t="shared" si="18"/>
        <v>0</v>
      </c>
      <c r="K22" s="29"/>
      <c r="L22" s="30">
        <f t="shared" si="19"/>
        <v>0</v>
      </c>
      <c r="M22" s="29"/>
      <c r="N22" s="30">
        <f t="shared" si="20"/>
        <v>0</v>
      </c>
      <c r="O22" s="29"/>
      <c r="P22" s="30">
        <f t="shared" si="21"/>
        <v>0</v>
      </c>
      <c r="Q22" s="29"/>
      <c r="R22" s="30">
        <f t="shared" si="22"/>
        <v>0</v>
      </c>
      <c r="S22" s="29"/>
      <c r="T22" s="30">
        <f t="shared" si="23"/>
        <v>0</v>
      </c>
      <c r="U22" s="29"/>
      <c r="V22" s="30">
        <f t="shared" si="24"/>
        <v>0</v>
      </c>
      <c r="W22" s="29"/>
      <c r="X22" s="30">
        <f t="shared" si="25"/>
        <v>0</v>
      </c>
      <c r="Y22" s="29"/>
      <c r="Z22" s="30">
        <f t="shared" si="26"/>
        <v>0</v>
      </c>
      <c r="AA22" s="1">
        <f t="shared" si="0"/>
        <v>0</v>
      </c>
      <c r="AB22" s="30">
        <f t="shared" si="26"/>
        <v>0</v>
      </c>
      <c r="AC22" s="1">
        <f t="shared" si="13"/>
        <v>0</v>
      </c>
      <c r="AD22" s="30">
        <f t="shared" si="27"/>
        <v>0</v>
      </c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66">
      <c r="A23" s="27"/>
      <c r="B23" s="28"/>
      <c r="C23" s="29"/>
      <c r="D23" s="30">
        <f t="shared" si="15"/>
        <v>0</v>
      </c>
      <c r="E23" s="29"/>
      <c r="F23" s="30">
        <f t="shared" si="16"/>
        <v>0</v>
      </c>
      <c r="G23" s="29"/>
      <c r="H23" s="30">
        <f t="shared" si="17"/>
        <v>0</v>
      </c>
      <c r="I23" s="29"/>
      <c r="J23" s="30">
        <f t="shared" si="18"/>
        <v>0</v>
      </c>
      <c r="K23" s="29"/>
      <c r="L23" s="30">
        <f t="shared" si="19"/>
        <v>0</v>
      </c>
      <c r="M23" s="29"/>
      <c r="N23" s="30">
        <f t="shared" si="20"/>
        <v>0</v>
      </c>
      <c r="O23" s="29"/>
      <c r="P23" s="30">
        <f t="shared" si="21"/>
        <v>0</v>
      </c>
      <c r="Q23" s="29"/>
      <c r="R23" s="30">
        <f t="shared" si="22"/>
        <v>0</v>
      </c>
      <c r="S23" s="29"/>
      <c r="T23" s="30">
        <f t="shared" si="23"/>
        <v>0</v>
      </c>
      <c r="U23" s="29"/>
      <c r="V23" s="30">
        <f t="shared" si="24"/>
        <v>0</v>
      </c>
      <c r="W23" s="29"/>
      <c r="X23" s="30">
        <f t="shared" si="25"/>
        <v>0</v>
      </c>
      <c r="Y23" s="29"/>
      <c r="Z23" s="30">
        <f t="shared" si="26"/>
        <v>0</v>
      </c>
      <c r="AA23" s="1">
        <f t="shared" si="0"/>
        <v>0</v>
      </c>
      <c r="AB23" s="30">
        <f t="shared" si="26"/>
        <v>0</v>
      </c>
      <c r="AC23" s="1">
        <f t="shared" si="13"/>
        <v>0</v>
      </c>
      <c r="AD23" s="30">
        <f t="shared" si="27"/>
        <v>0</v>
      </c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>
      <c r="A24" s="27"/>
      <c r="B24" s="28"/>
      <c r="C24" s="29">
        <v>18527.534100000001</v>
      </c>
      <c r="D24" s="30">
        <f t="shared" si="15"/>
        <v>1.0145007590897542E-3</v>
      </c>
      <c r="E24" s="29">
        <v>18527.534100000001</v>
      </c>
      <c r="F24" s="30">
        <f t="shared" si="16"/>
        <v>1.0145007590897542E-3</v>
      </c>
      <c r="G24" s="29">
        <v>18527.534100000001</v>
      </c>
      <c r="H24" s="30">
        <f t="shared" si="17"/>
        <v>1.0145007590897542E-3</v>
      </c>
      <c r="I24" s="29">
        <v>18527.534100000001</v>
      </c>
      <c r="J24" s="30">
        <f t="shared" si="18"/>
        <v>1.0145007590897542E-3</v>
      </c>
      <c r="K24" s="29">
        <v>18527.534100000001</v>
      </c>
      <c r="L24" s="30">
        <f t="shared" si="19"/>
        <v>1.0145007590897542E-3</v>
      </c>
      <c r="M24" s="29">
        <v>18527.534100000001</v>
      </c>
      <c r="N24" s="30">
        <f t="shared" si="20"/>
        <v>1.0145007590897542E-3</v>
      </c>
      <c r="O24" s="29">
        <v>18527.534100000001</v>
      </c>
      <c r="P24" s="30">
        <f t="shared" si="21"/>
        <v>1.0145007590897542E-3</v>
      </c>
      <c r="Q24" s="29">
        <v>18527.534100000001</v>
      </c>
      <c r="R24" s="30">
        <f t="shared" si="22"/>
        <v>1.0145007590897542E-3</v>
      </c>
      <c r="S24" s="29">
        <v>18527.534100000001</v>
      </c>
      <c r="T24" s="30">
        <f t="shared" si="23"/>
        <v>1.0145007590897542E-3</v>
      </c>
      <c r="U24" s="29">
        <v>18527.534100000001</v>
      </c>
      <c r="V24" s="30">
        <f t="shared" si="24"/>
        <v>1.0145007590897542E-3</v>
      </c>
      <c r="W24" s="29">
        <v>18527.534100000001</v>
      </c>
      <c r="X24" s="30">
        <f t="shared" si="25"/>
        <v>1.0145007590897542E-3</v>
      </c>
      <c r="Y24" s="29">
        <v>18527.534100000001</v>
      </c>
      <c r="Z24" s="30">
        <f t="shared" si="26"/>
        <v>1.0145007590897542E-3</v>
      </c>
      <c r="AA24" s="1">
        <f t="shared" si="0"/>
        <v>222330.40919999997</v>
      </c>
      <c r="AB24" s="30">
        <f t="shared" si="26"/>
        <v>1.0145007590897542E-3</v>
      </c>
      <c r="AC24" s="1">
        <f t="shared" si="13"/>
        <v>18527.534099999997</v>
      </c>
      <c r="AD24" s="30">
        <f t="shared" si="27"/>
        <v>1.0145007590897539E-3</v>
      </c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1:66">
      <c r="A25" s="27"/>
      <c r="B25" s="28"/>
      <c r="C25" s="29"/>
      <c r="D25" s="30">
        <f t="shared" si="15"/>
        <v>0</v>
      </c>
      <c r="E25" s="29"/>
      <c r="F25" s="30">
        <f t="shared" si="16"/>
        <v>0</v>
      </c>
      <c r="G25" s="29"/>
      <c r="H25" s="30">
        <f t="shared" si="17"/>
        <v>0</v>
      </c>
      <c r="I25" s="29"/>
      <c r="J25" s="30">
        <f t="shared" si="18"/>
        <v>0</v>
      </c>
      <c r="K25" s="29"/>
      <c r="L25" s="30">
        <f t="shared" si="19"/>
        <v>0</v>
      </c>
      <c r="M25" s="29"/>
      <c r="N25" s="30">
        <f t="shared" si="20"/>
        <v>0</v>
      </c>
      <c r="O25" s="29"/>
      <c r="P25" s="30">
        <f t="shared" si="21"/>
        <v>0</v>
      </c>
      <c r="Q25" s="29"/>
      <c r="R25" s="30">
        <f t="shared" si="22"/>
        <v>0</v>
      </c>
      <c r="S25" s="29"/>
      <c r="T25" s="30">
        <f t="shared" si="23"/>
        <v>0</v>
      </c>
      <c r="U25" s="29"/>
      <c r="V25" s="30">
        <f t="shared" si="24"/>
        <v>0</v>
      </c>
      <c r="W25" s="29"/>
      <c r="X25" s="30">
        <f t="shared" si="25"/>
        <v>0</v>
      </c>
      <c r="Y25" s="29"/>
      <c r="Z25" s="30">
        <f t="shared" si="26"/>
        <v>0</v>
      </c>
      <c r="AA25" s="1">
        <f t="shared" si="0"/>
        <v>0</v>
      </c>
      <c r="AB25" s="30">
        <f t="shared" si="26"/>
        <v>0</v>
      </c>
      <c r="AC25" s="1">
        <f t="shared" si="13"/>
        <v>0</v>
      </c>
      <c r="AD25" s="30">
        <f t="shared" si="27"/>
        <v>0</v>
      </c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1:66">
      <c r="A26" s="27"/>
      <c r="B26" s="28"/>
      <c r="C26" s="29">
        <v>40549.181600000004</v>
      </c>
      <c r="D26" s="30">
        <f t="shared" si="15"/>
        <v>2.2203265308613465E-3</v>
      </c>
      <c r="E26" s="29">
        <v>40549.181600000004</v>
      </c>
      <c r="F26" s="30">
        <f t="shared" si="16"/>
        <v>2.2203265308613465E-3</v>
      </c>
      <c r="G26" s="29">
        <v>40549.181600000004</v>
      </c>
      <c r="H26" s="30">
        <f t="shared" si="17"/>
        <v>2.2203265308613465E-3</v>
      </c>
      <c r="I26" s="29">
        <v>40549.181600000004</v>
      </c>
      <c r="J26" s="30">
        <f t="shared" si="18"/>
        <v>2.2203265308613465E-3</v>
      </c>
      <c r="K26" s="29">
        <v>40549.181600000004</v>
      </c>
      <c r="L26" s="30">
        <f t="shared" si="19"/>
        <v>2.2203265308613465E-3</v>
      </c>
      <c r="M26" s="29">
        <v>40549.181600000004</v>
      </c>
      <c r="N26" s="30">
        <f t="shared" si="20"/>
        <v>2.2203265308613465E-3</v>
      </c>
      <c r="O26" s="29">
        <v>40549.181600000004</v>
      </c>
      <c r="P26" s="30">
        <f t="shared" si="21"/>
        <v>2.2203265308613465E-3</v>
      </c>
      <c r="Q26" s="29">
        <v>40549.181600000004</v>
      </c>
      <c r="R26" s="30">
        <f t="shared" si="22"/>
        <v>2.2203265308613465E-3</v>
      </c>
      <c r="S26" s="29">
        <v>40549.181600000004</v>
      </c>
      <c r="T26" s="30">
        <f t="shared" si="23"/>
        <v>2.2203265308613465E-3</v>
      </c>
      <c r="U26" s="29">
        <v>40549.181600000004</v>
      </c>
      <c r="V26" s="30">
        <f t="shared" si="24"/>
        <v>2.2203265308613465E-3</v>
      </c>
      <c r="W26" s="29">
        <v>40549.181600000004</v>
      </c>
      <c r="X26" s="30">
        <f t="shared" si="25"/>
        <v>2.2203265308613465E-3</v>
      </c>
      <c r="Y26" s="29">
        <v>40549.181600000004</v>
      </c>
      <c r="Z26" s="30">
        <f t="shared" si="26"/>
        <v>2.2203265308613465E-3</v>
      </c>
      <c r="AA26" s="1">
        <f t="shared" si="0"/>
        <v>486590.17920000007</v>
      </c>
      <c r="AB26" s="30">
        <f t="shared" si="26"/>
        <v>2.2203265308613465E-3</v>
      </c>
      <c r="AC26" s="1">
        <f t="shared" si="13"/>
        <v>40549.181600000004</v>
      </c>
      <c r="AD26" s="30">
        <f t="shared" si="27"/>
        <v>2.2203265308613465E-3</v>
      </c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1:66">
      <c r="A27" s="27"/>
      <c r="B27" s="28"/>
      <c r="C27" s="29"/>
      <c r="D27" s="30">
        <f t="shared" si="15"/>
        <v>0</v>
      </c>
      <c r="E27" s="29"/>
      <c r="F27" s="30">
        <f t="shared" si="16"/>
        <v>0</v>
      </c>
      <c r="G27" s="29"/>
      <c r="H27" s="30">
        <f t="shared" si="17"/>
        <v>0</v>
      </c>
      <c r="I27" s="29"/>
      <c r="J27" s="30">
        <f t="shared" si="18"/>
        <v>0</v>
      </c>
      <c r="K27" s="29"/>
      <c r="L27" s="30">
        <f t="shared" si="19"/>
        <v>0</v>
      </c>
      <c r="M27" s="29"/>
      <c r="N27" s="30">
        <f t="shared" si="20"/>
        <v>0</v>
      </c>
      <c r="O27" s="29"/>
      <c r="P27" s="30">
        <f t="shared" si="21"/>
        <v>0</v>
      </c>
      <c r="Q27" s="29"/>
      <c r="R27" s="30">
        <f t="shared" si="22"/>
        <v>0</v>
      </c>
      <c r="S27" s="29"/>
      <c r="T27" s="30">
        <f t="shared" si="23"/>
        <v>0</v>
      </c>
      <c r="U27" s="29"/>
      <c r="V27" s="30">
        <f t="shared" si="24"/>
        <v>0</v>
      </c>
      <c r="W27" s="29"/>
      <c r="X27" s="30">
        <f t="shared" si="25"/>
        <v>0</v>
      </c>
      <c r="Y27" s="29"/>
      <c r="Z27" s="30">
        <f t="shared" si="26"/>
        <v>0</v>
      </c>
      <c r="AA27" s="1">
        <f t="shared" si="0"/>
        <v>0</v>
      </c>
      <c r="AB27" s="30">
        <f t="shared" si="26"/>
        <v>0</v>
      </c>
      <c r="AC27" s="1">
        <f t="shared" si="13"/>
        <v>0</v>
      </c>
      <c r="AD27" s="30">
        <f t="shared" si="27"/>
        <v>0</v>
      </c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1:66">
      <c r="A28" s="27"/>
      <c r="B28" s="28"/>
      <c r="C28" s="29"/>
      <c r="D28" s="30">
        <f t="shared" si="15"/>
        <v>0</v>
      </c>
      <c r="E28" s="29"/>
      <c r="F28" s="30">
        <f t="shared" si="16"/>
        <v>0</v>
      </c>
      <c r="G28" s="29"/>
      <c r="H28" s="30">
        <f t="shared" si="17"/>
        <v>0</v>
      </c>
      <c r="I28" s="29"/>
      <c r="J28" s="30">
        <f t="shared" si="18"/>
        <v>0</v>
      </c>
      <c r="K28" s="29"/>
      <c r="L28" s="30">
        <f t="shared" si="19"/>
        <v>0</v>
      </c>
      <c r="M28" s="29"/>
      <c r="N28" s="30">
        <f t="shared" si="20"/>
        <v>0</v>
      </c>
      <c r="O28" s="29"/>
      <c r="P28" s="30">
        <f t="shared" si="21"/>
        <v>0</v>
      </c>
      <c r="Q28" s="29"/>
      <c r="R28" s="30">
        <f t="shared" si="22"/>
        <v>0</v>
      </c>
      <c r="S28" s="29"/>
      <c r="T28" s="30">
        <f t="shared" si="23"/>
        <v>0</v>
      </c>
      <c r="U28" s="29"/>
      <c r="V28" s="30">
        <f t="shared" si="24"/>
        <v>0</v>
      </c>
      <c r="W28" s="29"/>
      <c r="X28" s="30">
        <f t="shared" si="25"/>
        <v>0</v>
      </c>
      <c r="Y28" s="29"/>
      <c r="Z28" s="30">
        <f t="shared" si="26"/>
        <v>0</v>
      </c>
      <c r="AA28" s="1">
        <f t="shared" si="0"/>
        <v>0</v>
      </c>
      <c r="AB28" s="30">
        <f t="shared" si="26"/>
        <v>0</v>
      </c>
      <c r="AC28" s="1">
        <f t="shared" si="13"/>
        <v>0</v>
      </c>
      <c r="AD28" s="30">
        <f t="shared" si="27"/>
        <v>0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</row>
    <row r="29" spans="1:66">
      <c r="A29" s="27"/>
      <c r="B29" s="28"/>
      <c r="C29" s="29"/>
      <c r="D29" s="30">
        <f t="shared" si="15"/>
        <v>0</v>
      </c>
      <c r="E29" s="29"/>
      <c r="F29" s="30">
        <f t="shared" si="16"/>
        <v>0</v>
      </c>
      <c r="G29" s="29"/>
      <c r="H29" s="30">
        <f t="shared" si="17"/>
        <v>0</v>
      </c>
      <c r="I29" s="29"/>
      <c r="J29" s="30">
        <f t="shared" si="18"/>
        <v>0</v>
      </c>
      <c r="K29" s="29"/>
      <c r="L29" s="30">
        <f t="shared" si="19"/>
        <v>0</v>
      </c>
      <c r="M29" s="29"/>
      <c r="N29" s="30">
        <f t="shared" si="20"/>
        <v>0</v>
      </c>
      <c r="O29" s="29"/>
      <c r="P29" s="30">
        <f t="shared" si="21"/>
        <v>0</v>
      </c>
      <c r="Q29" s="29"/>
      <c r="R29" s="30">
        <f t="shared" si="22"/>
        <v>0</v>
      </c>
      <c r="S29" s="29"/>
      <c r="T29" s="30">
        <f t="shared" si="23"/>
        <v>0</v>
      </c>
      <c r="U29" s="29"/>
      <c r="V29" s="30">
        <f t="shared" si="24"/>
        <v>0</v>
      </c>
      <c r="W29" s="29"/>
      <c r="X29" s="30">
        <f t="shared" si="25"/>
        <v>0</v>
      </c>
      <c r="Y29" s="29"/>
      <c r="Z29" s="30">
        <f t="shared" ref="Z29:AB44" si="28">IF(Y$10&lt;&gt;0,Y29/Y$10,"-")</f>
        <v>0</v>
      </c>
      <c r="AA29" s="1">
        <f t="shared" si="0"/>
        <v>0</v>
      </c>
      <c r="AB29" s="30">
        <f t="shared" si="28"/>
        <v>0</v>
      </c>
      <c r="AC29" s="1">
        <f t="shared" si="13"/>
        <v>0</v>
      </c>
      <c r="AD29" s="30">
        <f t="shared" si="27"/>
        <v>0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1:66">
      <c r="A30" s="27"/>
      <c r="B30" s="28"/>
      <c r="C30" s="29"/>
      <c r="D30" s="30">
        <f t="shared" si="15"/>
        <v>0</v>
      </c>
      <c r="E30" s="29"/>
      <c r="F30" s="30">
        <f t="shared" si="16"/>
        <v>0</v>
      </c>
      <c r="G30" s="29"/>
      <c r="H30" s="30">
        <f t="shared" si="17"/>
        <v>0</v>
      </c>
      <c r="I30" s="29"/>
      <c r="J30" s="30">
        <f t="shared" si="18"/>
        <v>0</v>
      </c>
      <c r="K30" s="29"/>
      <c r="L30" s="30">
        <f t="shared" si="19"/>
        <v>0</v>
      </c>
      <c r="M30" s="29"/>
      <c r="N30" s="30">
        <f t="shared" si="20"/>
        <v>0</v>
      </c>
      <c r="O30" s="29"/>
      <c r="P30" s="30">
        <f t="shared" si="21"/>
        <v>0</v>
      </c>
      <c r="Q30" s="29"/>
      <c r="R30" s="30">
        <f t="shared" si="22"/>
        <v>0</v>
      </c>
      <c r="S30" s="29"/>
      <c r="T30" s="30">
        <f t="shared" si="23"/>
        <v>0</v>
      </c>
      <c r="U30" s="29"/>
      <c r="V30" s="30">
        <f t="shared" si="24"/>
        <v>0</v>
      </c>
      <c r="W30" s="29"/>
      <c r="X30" s="30">
        <f t="shared" si="25"/>
        <v>0</v>
      </c>
      <c r="Y30" s="29"/>
      <c r="Z30" s="30">
        <f t="shared" si="28"/>
        <v>0</v>
      </c>
      <c r="AA30" s="1">
        <f t="shared" si="0"/>
        <v>0</v>
      </c>
      <c r="AB30" s="30">
        <f t="shared" si="28"/>
        <v>0</v>
      </c>
      <c r="AC30" s="1">
        <f t="shared" si="13"/>
        <v>0</v>
      </c>
      <c r="AD30" s="30">
        <f t="shared" si="27"/>
        <v>0</v>
      </c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 spans="1:66">
      <c r="A31" s="27"/>
      <c r="B31" s="28"/>
      <c r="C31" s="29"/>
      <c r="D31" s="30">
        <f t="shared" si="15"/>
        <v>0</v>
      </c>
      <c r="E31" s="29"/>
      <c r="F31" s="30">
        <f t="shared" si="16"/>
        <v>0</v>
      </c>
      <c r="G31" s="29"/>
      <c r="H31" s="30">
        <f t="shared" si="17"/>
        <v>0</v>
      </c>
      <c r="I31" s="29"/>
      <c r="J31" s="30">
        <f t="shared" si="18"/>
        <v>0</v>
      </c>
      <c r="K31" s="29"/>
      <c r="L31" s="30">
        <f t="shared" si="19"/>
        <v>0</v>
      </c>
      <c r="M31" s="29"/>
      <c r="N31" s="30">
        <f t="shared" si="20"/>
        <v>0</v>
      </c>
      <c r="O31" s="29"/>
      <c r="P31" s="30">
        <f t="shared" si="21"/>
        <v>0</v>
      </c>
      <c r="Q31" s="29"/>
      <c r="R31" s="30">
        <f t="shared" si="22"/>
        <v>0</v>
      </c>
      <c r="S31" s="29"/>
      <c r="T31" s="30">
        <f t="shared" si="23"/>
        <v>0</v>
      </c>
      <c r="U31" s="29"/>
      <c r="V31" s="30">
        <f t="shared" si="24"/>
        <v>0</v>
      </c>
      <c r="W31" s="29"/>
      <c r="X31" s="30">
        <f t="shared" si="25"/>
        <v>0</v>
      </c>
      <c r="Y31" s="29"/>
      <c r="Z31" s="30">
        <f t="shared" si="28"/>
        <v>0</v>
      </c>
      <c r="AA31" s="1">
        <f t="shared" si="0"/>
        <v>0</v>
      </c>
      <c r="AB31" s="30">
        <f t="shared" si="28"/>
        <v>0</v>
      </c>
      <c r="AC31" s="1">
        <f t="shared" si="13"/>
        <v>0</v>
      </c>
      <c r="AD31" s="30">
        <f t="shared" si="27"/>
        <v>0</v>
      </c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1:66">
      <c r="A32" s="27"/>
      <c r="B32" s="28"/>
      <c r="C32" s="29"/>
      <c r="D32" s="30">
        <f t="shared" si="15"/>
        <v>0</v>
      </c>
      <c r="E32" s="29"/>
      <c r="F32" s="30">
        <f t="shared" si="16"/>
        <v>0</v>
      </c>
      <c r="G32" s="29"/>
      <c r="H32" s="30">
        <f t="shared" si="17"/>
        <v>0</v>
      </c>
      <c r="I32" s="29"/>
      <c r="J32" s="30">
        <f t="shared" si="18"/>
        <v>0</v>
      </c>
      <c r="K32" s="29"/>
      <c r="L32" s="30">
        <f t="shared" si="19"/>
        <v>0</v>
      </c>
      <c r="M32" s="29"/>
      <c r="N32" s="30">
        <f t="shared" si="20"/>
        <v>0</v>
      </c>
      <c r="O32" s="29"/>
      <c r="P32" s="30">
        <f t="shared" si="21"/>
        <v>0</v>
      </c>
      <c r="Q32" s="29"/>
      <c r="R32" s="30">
        <f t="shared" si="22"/>
        <v>0</v>
      </c>
      <c r="S32" s="29"/>
      <c r="T32" s="30">
        <f t="shared" si="23"/>
        <v>0</v>
      </c>
      <c r="U32" s="29"/>
      <c r="V32" s="30">
        <f t="shared" si="24"/>
        <v>0</v>
      </c>
      <c r="W32" s="29"/>
      <c r="X32" s="30">
        <f t="shared" si="25"/>
        <v>0</v>
      </c>
      <c r="Y32" s="29"/>
      <c r="Z32" s="30">
        <f t="shared" si="28"/>
        <v>0</v>
      </c>
      <c r="AA32" s="1">
        <f t="shared" si="0"/>
        <v>0</v>
      </c>
      <c r="AB32" s="30">
        <f t="shared" si="28"/>
        <v>0</v>
      </c>
      <c r="AC32" s="1">
        <f t="shared" si="13"/>
        <v>0</v>
      </c>
      <c r="AD32" s="30">
        <f t="shared" si="27"/>
        <v>0</v>
      </c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</row>
    <row r="33" spans="1:66">
      <c r="A33" s="27"/>
      <c r="B33" s="28"/>
      <c r="C33" s="29"/>
      <c r="D33" s="30">
        <f t="shared" si="15"/>
        <v>0</v>
      </c>
      <c r="E33" s="29"/>
      <c r="F33" s="30">
        <f t="shared" si="16"/>
        <v>0</v>
      </c>
      <c r="G33" s="29"/>
      <c r="H33" s="30">
        <f t="shared" si="17"/>
        <v>0</v>
      </c>
      <c r="I33" s="29"/>
      <c r="J33" s="30">
        <f t="shared" si="18"/>
        <v>0</v>
      </c>
      <c r="K33" s="29"/>
      <c r="L33" s="30">
        <f t="shared" si="19"/>
        <v>0</v>
      </c>
      <c r="M33" s="29"/>
      <c r="N33" s="30">
        <f t="shared" si="20"/>
        <v>0</v>
      </c>
      <c r="O33" s="29"/>
      <c r="P33" s="30">
        <f t="shared" si="21"/>
        <v>0</v>
      </c>
      <c r="Q33" s="29"/>
      <c r="R33" s="30">
        <f t="shared" si="22"/>
        <v>0</v>
      </c>
      <c r="S33" s="29"/>
      <c r="T33" s="30">
        <f t="shared" si="23"/>
        <v>0</v>
      </c>
      <c r="U33" s="29"/>
      <c r="V33" s="30">
        <f t="shared" si="24"/>
        <v>0</v>
      </c>
      <c r="W33" s="29"/>
      <c r="X33" s="30">
        <f t="shared" si="25"/>
        <v>0</v>
      </c>
      <c r="Y33" s="29"/>
      <c r="Z33" s="30">
        <f t="shared" si="28"/>
        <v>0</v>
      </c>
      <c r="AA33" s="1">
        <f t="shared" si="0"/>
        <v>0</v>
      </c>
      <c r="AB33" s="30">
        <f t="shared" si="28"/>
        <v>0</v>
      </c>
      <c r="AC33" s="1">
        <f t="shared" si="13"/>
        <v>0</v>
      </c>
      <c r="AD33" s="30">
        <f t="shared" si="27"/>
        <v>0</v>
      </c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  <row r="34" spans="1:66">
      <c r="A34" s="42"/>
      <c r="B34" s="2"/>
      <c r="C34" s="3">
        <f>SUM(C21:C33)</f>
        <v>59076.715700000001</v>
      </c>
      <c r="D34" s="61">
        <f t="shared" si="15"/>
        <v>3.2348272899511005E-3</v>
      </c>
      <c r="E34" s="3">
        <f>SUM(E21:E33)</f>
        <v>59076.715700000001</v>
      </c>
      <c r="F34" s="61">
        <f t="shared" si="16"/>
        <v>3.2348272899511005E-3</v>
      </c>
      <c r="G34" s="3">
        <f>SUM(G21:G33)</f>
        <v>59076.715700000001</v>
      </c>
      <c r="H34" s="61">
        <f t="shared" si="17"/>
        <v>3.2348272899511005E-3</v>
      </c>
      <c r="I34" s="3">
        <f>SUM(I21:I33)</f>
        <v>59076.715700000001</v>
      </c>
      <c r="J34" s="61">
        <f t="shared" si="18"/>
        <v>3.2348272899511005E-3</v>
      </c>
      <c r="K34" s="3">
        <f>SUM(K21:K33)</f>
        <v>59076.715700000001</v>
      </c>
      <c r="L34" s="61">
        <f t="shared" si="19"/>
        <v>3.2348272899511005E-3</v>
      </c>
      <c r="M34" s="3">
        <f>SUM(M21:M33)</f>
        <v>59076.715700000001</v>
      </c>
      <c r="N34" s="61">
        <f t="shared" si="20"/>
        <v>3.2348272899511005E-3</v>
      </c>
      <c r="O34" s="3">
        <f>SUM(O21:O33)</f>
        <v>59076.715700000001</v>
      </c>
      <c r="P34" s="61">
        <f t="shared" si="21"/>
        <v>3.2348272899511005E-3</v>
      </c>
      <c r="Q34" s="3">
        <f>SUM(Q21:Q33)</f>
        <v>59076.715700000001</v>
      </c>
      <c r="R34" s="61">
        <f t="shared" si="22"/>
        <v>3.2348272899511005E-3</v>
      </c>
      <c r="S34" s="3">
        <f>SUM(S21:S33)</f>
        <v>59076.715700000001</v>
      </c>
      <c r="T34" s="61">
        <f t="shared" si="23"/>
        <v>3.2348272899511005E-3</v>
      </c>
      <c r="U34" s="3">
        <f>SUM(U21:U33)</f>
        <v>59076.715700000001</v>
      </c>
      <c r="V34" s="61">
        <f t="shared" si="24"/>
        <v>3.2348272899511005E-3</v>
      </c>
      <c r="W34" s="3">
        <f>SUM(W21:W33)</f>
        <v>59076.715700000001</v>
      </c>
      <c r="X34" s="61">
        <f t="shared" si="25"/>
        <v>3.2348272899511005E-3</v>
      </c>
      <c r="Y34" s="3">
        <f>SUM(Y21:Y33)</f>
        <v>59076.715700000001</v>
      </c>
      <c r="Z34" s="61">
        <f t="shared" si="28"/>
        <v>3.2348272899511005E-3</v>
      </c>
      <c r="AA34" s="64">
        <f t="shared" si="0"/>
        <v>708920.58840000024</v>
      </c>
      <c r="AB34" s="61">
        <f t="shared" si="28"/>
        <v>3.2348272899511018E-3</v>
      </c>
      <c r="AC34" s="21">
        <f t="shared" si="13"/>
        <v>59076.715700000022</v>
      </c>
      <c r="AD34" s="61">
        <f t="shared" si="27"/>
        <v>3.2348272899511018E-3</v>
      </c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 spans="1:66">
      <c r="A35" s="35"/>
      <c r="B35" s="4"/>
      <c r="C35" s="5">
        <f>C20+C34</f>
        <v>9410601.8916500006</v>
      </c>
      <c r="D35" s="65">
        <f t="shared" si="15"/>
        <v>0.51529052441848711</v>
      </c>
      <c r="E35" s="5">
        <f>E20+E34</f>
        <v>9410601.8916500006</v>
      </c>
      <c r="F35" s="65">
        <f t="shared" si="16"/>
        <v>0.51529052441848711</v>
      </c>
      <c r="G35" s="5">
        <f>G20+G34</f>
        <v>9410601.8916500006</v>
      </c>
      <c r="H35" s="65">
        <f t="shared" si="17"/>
        <v>0.51529052441848711</v>
      </c>
      <c r="I35" s="5">
        <f>I20+I34</f>
        <v>9410601.8916500006</v>
      </c>
      <c r="J35" s="65">
        <f t="shared" si="18"/>
        <v>0.51529052441848711</v>
      </c>
      <c r="K35" s="5">
        <f>K20+K34</f>
        <v>9410601.8916500006</v>
      </c>
      <c r="L35" s="65">
        <f t="shared" si="19"/>
        <v>0.51529052441848711</v>
      </c>
      <c r="M35" s="5">
        <f>M20+M34</f>
        <v>9410601.8916500006</v>
      </c>
      <c r="N35" s="65">
        <f t="shared" si="20"/>
        <v>0.51529052441848711</v>
      </c>
      <c r="O35" s="5">
        <f>O20+O34</f>
        <v>9410601.8916500006</v>
      </c>
      <c r="P35" s="65">
        <f t="shared" si="21"/>
        <v>0.51529052441848711</v>
      </c>
      <c r="Q35" s="5">
        <f>Q20+Q34</f>
        <v>9410601.8916500006</v>
      </c>
      <c r="R35" s="65">
        <f t="shared" si="22"/>
        <v>0.51529052441848711</v>
      </c>
      <c r="S35" s="5">
        <f>S20+S34</f>
        <v>9410601.8916500006</v>
      </c>
      <c r="T35" s="65">
        <f t="shared" si="23"/>
        <v>0.51529052441848711</v>
      </c>
      <c r="U35" s="5">
        <f>U20+U34</f>
        <v>9410601.8916500006</v>
      </c>
      <c r="V35" s="65">
        <f t="shared" si="24"/>
        <v>0.51529052441848711</v>
      </c>
      <c r="W35" s="5">
        <f>W20+W34</f>
        <v>9410601.8916500006</v>
      </c>
      <c r="X35" s="65">
        <f t="shared" si="25"/>
        <v>0.51529052441848711</v>
      </c>
      <c r="Y35" s="5">
        <f>Y20+Y34</f>
        <v>9410601.8916500006</v>
      </c>
      <c r="Z35" s="65">
        <f t="shared" si="28"/>
        <v>0.51529052441848711</v>
      </c>
      <c r="AA35" s="6">
        <f t="shared" si="0"/>
        <v>112927222.69980003</v>
      </c>
      <c r="AB35" s="65">
        <f t="shared" si="28"/>
        <v>0.51529052441848722</v>
      </c>
      <c r="AC35" s="6">
        <f t="shared" si="13"/>
        <v>9410601.8916500024</v>
      </c>
      <c r="AD35" s="65">
        <f t="shared" si="27"/>
        <v>0.51529052441848722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</row>
    <row r="36" spans="1:66">
      <c r="A36" s="66"/>
      <c r="B36" s="67"/>
      <c r="C36" s="68">
        <f>C14-C35</f>
        <v>8852109.066850001</v>
      </c>
      <c r="D36" s="69">
        <f t="shared" si="15"/>
        <v>0.48470947722420449</v>
      </c>
      <c r="E36" s="68">
        <f>E14-E35</f>
        <v>8852109.066850001</v>
      </c>
      <c r="F36" s="69">
        <f t="shared" si="16"/>
        <v>0.48470947722420449</v>
      </c>
      <c r="G36" s="68">
        <f>G14-G35</f>
        <v>8852109.066850001</v>
      </c>
      <c r="H36" s="69">
        <f t="shared" si="17"/>
        <v>0.48470947722420449</v>
      </c>
      <c r="I36" s="68">
        <f>I14-I35</f>
        <v>8852109.066850001</v>
      </c>
      <c r="J36" s="69">
        <f t="shared" si="18"/>
        <v>0.48470947722420449</v>
      </c>
      <c r="K36" s="68">
        <f>K14-K35</f>
        <v>8852109.066850001</v>
      </c>
      <c r="L36" s="69">
        <f t="shared" si="19"/>
        <v>0.48470947722420449</v>
      </c>
      <c r="M36" s="68">
        <f>M14-M35</f>
        <v>8852109.066850001</v>
      </c>
      <c r="N36" s="69">
        <f t="shared" si="20"/>
        <v>0.48470947722420449</v>
      </c>
      <c r="O36" s="68">
        <f>O14-O35</f>
        <v>8852109.066850001</v>
      </c>
      <c r="P36" s="69">
        <f t="shared" si="21"/>
        <v>0.48470947722420449</v>
      </c>
      <c r="Q36" s="68">
        <f>Q14-Q35</f>
        <v>8852109.066850001</v>
      </c>
      <c r="R36" s="69">
        <f t="shared" si="22"/>
        <v>0.48470947722420449</v>
      </c>
      <c r="S36" s="68">
        <f>S14-S35</f>
        <v>8852109.066850001</v>
      </c>
      <c r="T36" s="69">
        <f t="shared" si="23"/>
        <v>0.48470947722420449</v>
      </c>
      <c r="U36" s="68">
        <f>U14-U35</f>
        <v>8852109.066850001</v>
      </c>
      <c r="V36" s="69">
        <f t="shared" si="24"/>
        <v>0.48470947722420449</v>
      </c>
      <c r="W36" s="68">
        <f>W14-W35</f>
        <v>8852109.066850001</v>
      </c>
      <c r="X36" s="69">
        <f t="shared" si="25"/>
        <v>0.48470947722420449</v>
      </c>
      <c r="Y36" s="68">
        <f>Y14-Y35</f>
        <v>8852109.066850001</v>
      </c>
      <c r="Z36" s="69">
        <f t="shared" si="28"/>
        <v>0.48470947722420449</v>
      </c>
      <c r="AA36" s="70">
        <f t="shared" si="0"/>
        <v>106225308.80220003</v>
      </c>
      <c r="AB36" s="69">
        <f t="shared" si="28"/>
        <v>0.4847094772242046</v>
      </c>
      <c r="AC36" s="70">
        <f t="shared" si="13"/>
        <v>8852109.0668500029</v>
      </c>
      <c r="AD36" s="69">
        <f t="shared" si="27"/>
        <v>0.48470947722420454</v>
      </c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</row>
    <row r="37" spans="1:66">
      <c r="A37" s="71"/>
      <c r="B37" s="72"/>
      <c r="C37" s="73"/>
      <c r="D37" s="74">
        <f t="shared" si="15"/>
        <v>0</v>
      </c>
      <c r="E37" s="73"/>
      <c r="F37" s="74">
        <f t="shared" si="16"/>
        <v>0</v>
      </c>
      <c r="G37" s="73"/>
      <c r="H37" s="74">
        <f t="shared" si="17"/>
        <v>0</v>
      </c>
      <c r="I37" s="73"/>
      <c r="J37" s="74">
        <f t="shared" si="18"/>
        <v>0</v>
      </c>
      <c r="K37" s="73"/>
      <c r="L37" s="74">
        <f t="shared" si="19"/>
        <v>0</v>
      </c>
      <c r="M37" s="73"/>
      <c r="N37" s="74">
        <f t="shared" si="20"/>
        <v>0</v>
      </c>
      <c r="O37" s="73"/>
      <c r="P37" s="74">
        <f t="shared" si="21"/>
        <v>0</v>
      </c>
      <c r="Q37" s="73"/>
      <c r="R37" s="74">
        <f t="shared" si="22"/>
        <v>0</v>
      </c>
      <c r="S37" s="73"/>
      <c r="T37" s="74">
        <f t="shared" si="23"/>
        <v>0</v>
      </c>
      <c r="U37" s="73"/>
      <c r="V37" s="74">
        <f t="shared" si="24"/>
        <v>0</v>
      </c>
      <c r="W37" s="73"/>
      <c r="X37" s="74">
        <f t="shared" si="25"/>
        <v>0</v>
      </c>
      <c r="Y37" s="73"/>
      <c r="Z37" s="74">
        <f t="shared" si="28"/>
        <v>0</v>
      </c>
      <c r="AA37" s="75">
        <f t="shared" si="0"/>
        <v>0</v>
      </c>
      <c r="AB37" s="74">
        <f t="shared" si="28"/>
        <v>0</v>
      </c>
      <c r="AC37" s="75">
        <f t="shared" si="13"/>
        <v>0</v>
      </c>
      <c r="AD37" s="74">
        <f t="shared" si="27"/>
        <v>0</v>
      </c>
      <c r="AE37" s="20"/>
      <c r="AF37" s="20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</row>
    <row r="38" spans="1:66" s="10" customFormat="1">
      <c r="A38" s="27"/>
      <c r="B38" s="28"/>
      <c r="C38" s="29">
        <v>36500</v>
      </c>
      <c r="D38" s="30">
        <f t="shared" si="15"/>
        <v>1.99860799105349E-3</v>
      </c>
      <c r="E38" s="29">
        <v>36500</v>
      </c>
      <c r="F38" s="30">
        <f t="shared" si="16"/>
        <v>1.99860799105349E-3</v>
      </c>
      <c r="G38" s="29">
        <v>36500</v>
      </c>
      <c r="H38" s="30">
        <f t="shared" si="17"/>
        <v>1.99860799105349E-3</v>
      </c>
      <c r="I38" s="29">
        <v>36500</v>
      </c>
      <c r="J38" s="30">
        <f t="shared" si="18"/>
        <v>1.99860799105349E-3</v>
      </c>
      <c r="K38" s="29">
        <v>36500</v>
      </c>
      <c r="L38" s="30">
        <f t="shared" si="19"/>
        <v>1.99860799105349E-3</v>
      </c>
      <c r="M38" s="29">
        <v>36500</v>
      </c>
      <c r="N38" s="30">
        <f t="shared" si="20"/>
        <v>1.99860799105349E-3</v>
      </c>
      <c r="O38" s="29">
        <v>36500</v>
      </c>
      <c r="P38" s="30">
        <f t="shared" si="21"/>
        <v>1.99860799105349E-3</v>
      </c>
      <c r="Q38" s="29">
        <v>36500</v>
      </c>
      <c r="R38" s="30">
        <f t="shared" si="22"/>
        <v>1.99860799105349E-3</v>
      </c>
      <c r="S38" s="29">
        <v>36500</v>
      </c>
      <c r="T38" s="30">
        <f t="shared" si="23"/>
        <v>1.99860799105349E-3</v>
      </c>
      <c r="U38" s="29">
        <v>36500</v>
      </c>
      <c r="V38" s="30">
        <f t="shared" si="24"/>
        <v>1.99860799105349E-3</v>
      </c>
      <c r="W38" s="29">
        <v>36500</v>
      </c>
      <c r="X38" s="30">
        <f t="shared" si="25"/>
        <v>1.99860799105349E-3</v>
      </c>
      <c r="Y38" s="29">
        <v>36500</v>
      </c>
      <c r="Z38" s="30">
        <f t="shared" si="28"/>
        <v>1.99860799105349E-3</v>
      </c>
      <c r="AA38" s="1">
        <f t="shared" si="0"/>
        <v>438000</v>
      </c>
      <c r="AB38" s="30">
        <f t="shared" si="28"/>
        <v>1.99860799105349E-3</v>
      </c>
      <c r="AC38" s="1">
        <f t="shared" si="13"/>
        <v>36500</v>
      </c>
      <c r="AD38" s="30">
        <f t="shared" si="27"/>
        <v>1.99860799105349E-3</v>
      </c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</row>
    <row r="39" spans="1:66" s="12" customFormat="1">
      <c r="A39" s="27"/>
      <c r="B39" s="28"/>
      <c r="C39" s="29"/>
      <c r="D39" s="30">
        <f t="shared" si="15"/>
        <v>0</v>
      </c>
      <c r="E39" s="29"/>
      <c r="F39" s="30">
        <f t="shared" si="16"/>
        <v>0</v>
      </c>
      <c r="G39" s="29"/>
      <c r="H39" s="30">
        <f t="shared" si="17"/>
        <v>0</v>
      </c>
      <c r="I39" s="29"/>
      <c r="J39" s="30">
        <f t="shared" si="18"/>
        <v>0</v>
      </c>
      <c r="K39" s="29"/>
      <c r="L39" s="30">
        <f t="shared" si="19"/>
        <v>0</v>
      </c>
      <c r="M39" s="29"/>
      <c r="N39" s="30">
        <f t="shared" si="20"/>
        <v>0</v>
      </c>
      <c r="O39" s="29"/>
      <c r="P39" s="30">
        <f t="shared" si="21"/>
        <v>0</v>
      </c>
      <c r="Q39" s="29"/>
      <c r="R39" s="30">
        <f t="shared" si="22"/>
        <v>0</v>
      </c>
      <c r="S39" s="29"/>
      <c r="T39" s="30">
        <f t="shared" si="23"/>
        <v>0</v>
      </c>
      <c r="U39" s="29"/>
      <c r="V39" s="30">
        <f t="shared" si="24"/>
        <v>0</v>
      </c>
      <c r="W39" s="29"/>
      <c r="X39" s="30">
        <f t="shared" si="25"/>
        <v>0</v>
      </c>
      <c r="Y39" s="29"/>
      <c r="Z39" s="30">
        <f t="shared" si="28"/>
        <v>0</v>
      </c>
      <c r="AA39" s="1">
        <f t="shared" si="0"/>
        <v>0</v>
      </c>
      <c r="AB39" s="30">
        <f t="shared" si="28"/>
        <v>0</v>
      </c>
      <c r="AC39" s="1">
        <f t="shared" si="13"/>
        <v>0</v>
      </c>
      <c r="AD39" s="30">
        <f t="shared" si="27"/>
        <v>0</v>
      </c>
      <c r="AE39" s="19"/>
      <c r="AF39" s="19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</row>
    <row r="40" spans="1:66">
      <c r="A40" s="42"/>
      <c r="B40" s="2"/>
      <c r="C40" s="3">
        <f>SUM(C37:C39)</f>
        <v>36500</v>
      </c>
      <c r="D40" s="61">
        <f t="shared" si="15"/>
        <v>1.99860799105349E-3</v>
      </c>
      <c r="E40" s="3">
        <f>SUM(E37:E39)</f>
        <v>36500</v>
      </c>
      <c r="F40" s="61">
        <f t="shared" si="16"/>
        <v>1.99860799105349E-3</v>
      </c>
      <c r="G40" s="3">
        <f>SUM(G37:G39)</f>
        <v>36500</v>
      </c>
      <c r="H40" s="61">
        <f t="shared" si="17"/>
        <v>1.99860799105349E-3</v>
      </c>
      <c r="I40" s="3">
        <f>SUM(I37:I39)</f>
        <v>36500</v>
      </c>
      <c r="J40" s="61">
        <f t="shared" si="18"/>
        <v>1.99860799105349E-3</v>
      </c>
      <c r="K40" s="3">
        <f>SUM(K37:K39)</f>
        <v>36500</v>
      </c>
      <c r="L40" s="61">
        <f t="shared" si="19"/>
        <v>1.99860799105349E-3</v>
      </c>
      <c r="M40" s="3">
        <f>SUM(M37:M39)</f>
        <v>36500</v>
      </c>
      <c r="N40" s="61">
        <f t="shared" si="20"/>
        <v>1.99860799105349E-3</v>
      </c>
      <c r="O40" s="3">
        <f>SUM(O37:O39)</f>
        <v>36500</v>
      </c>
      <c r="P40" s="61">
        <f t="shared" si="21"/>
        <v>1.99860799105349E-3</v>
      </c>
      <c r="Q40" s="3">
        <f>SUM(Q37:Q39)</f>
        <v>36500</v>
      </c>
      <c r="R40" s="61">
        <f t="shared" si="22"/>
        <v>1.99860799105349E-3</v>
      </c>
      <c r="S40" s="3">
        <f>SUM(S37:S39)</f>
        <v>36500</v>
      </c>
      <c r="T40" s="61">
        <f t="shared" si="23"/>
        <v>1.99860799105349E-3</v>
      </c>
      <c r="U40" s="3">
        <f>SUM(U37:U39)</f>
        <v>36500</v>
      </c>
      <c r="V40" s="61">
        <f t="shared" si="24"/>
        <v>1.99860799105349E-3</v>
      </c>
      <c r="W40" s="3">
        <f>SUM(W37:W39)</f>
        <v>36500</v>
      </c>
      <c r="X40" s="61">
        <f t="shared" si="25"/>
        <v>1.99860799105349E-3</v>
      </c>
      <c r="Y40" s="3">
        <f>SUM(Y37:Y39)</f>
        <v>36500</v>
      </c>
      <c r="Z40" s="61">
        <f t="shared" si="28"/>
        <v>1.99860799105349E-3</v>
      </c>
      <c r="AA40" s="64">
        <f t="shared" si="0"/>
        <v>438000</v>
      </c>
      <c r="AB40" s="61">
        <f t="shared" si="28"/>
        <v>1.99860799105349E-3</v>
      </c>
      <c r="AC40" s="21">
        <f t="shared" si="13"/>
        <v>36500</v>
      </c>
      <c r="AD40" s="61">
        <f t="shared" si="27"/>
        <v>1.99860799105349E-3</v>
      </c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</row>
    <row r="41" spans="1:66">
      <c r="A41" s="37"/>
      <c r="B41" s="38"/>
      <c r="C41" s="39">
        <v>2133555.66395</v>
      </c>
      <c r="D41" s="62">
        <f t="shared" si="15"/>
        <v>0.11682579176240833</v>
      </c>
      <c r="E41" s="39">
        <v>2133555.66395</v>
      </c>
      <c r="F41" s="62">
        <f t="shared" si="16"/>
        <v>0.11682579176240833</v>
      </c>
      <c r="G41" s="39">
        <v>2133555.66395</v>
      </c>
      <c r="H41" s="62">
        <f t="shared" si="17"/>
        <v>0.11682579176240833</v>
      </c>
      <c r="I41" s="39">
        <v>2133555.66395</v>
      </c>
      <c r="J41" s="62">
        <f t="shared" si="18"/>
        <v>0.11682579176240833</v>
      </c>
      <c r="K41" s="39">
        <v>2133555.66395</v>
      </c>
      <c r="L41" s="62">
        <f t="shared" si="19"/>
        <v>0.11682579176240833</v>
      </c>
      <c r="M41" s="39">
        <v>2133555.66395</v>
      </c>
      <c r="N41" s="62">
        <f t="shared" si="20"/>
        <v>0.11682579176240833</v>
      </c>
      <c r="O41" s="39">
        <v>2133555.66395</v>
      </c>
      <c r="P41" s="62">
        <f t="shared" si="21"/>
        <v>0.11682579176240833</v>
      </c>
      <c r="Q41" s="39">
        <v>2133555.66395</v>
      </c>
      <c r="R41" s="62">
        <f t="shared" si="22"/>
        <v>0.11682579176240833</v>
      </c>
      <c r="S41" s="39">
        <v>2133555.66395</v>
      </c>
      <c r="T41" s="62">
        <f t="shared" si="23"/>
        <v>0.11682579176240833</v>
      </c>
      <c r="U41" s="39">
        <v>2133555.66395</v>
      </c>
      <c r="V41" s="62">
        <f t="shared" si="24"/>
        <v>0.11682579176240833</v>
      </c>
      <c r="W41" s="39">
        <v>2133555.66395</v>
      </c>
      <c r="X41" s="62">
        <f t="shared" si="25"/>
        <v>0.11682579176240833</v>
      </c>
      <c r="Y41" s="39">
        <v>2133555.66395</v>
      </c>
      <c r="Z41" s="62">
        <f t="shared" si="28"/>
        <v>0.11682579176240833</v>
      </c>
      <c r="AA41" s="63">
        <f t="shared" si="0"/>
        <v>25602667.967399999</v>
      </c>
      <c r="AB41" s="62">
        <f t="shared" si="28"/>
        <v>0.11682579176240834</v>
      </c>
      <c r="AC41" s="41">
        <f t="shared" si="13"/>
        <v>2133555.66395</v>
      </c>
      <c r="AD41" s="62">
        <f t="shared" si="27"/>
        <v>0.11682579176240833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</row>
    <row r="42" spans="1:66">
      <c r="A42" s="27"/>
      <c r="B42" s="28"/>
      <c r="C42" s="29">
        <v>240155.33825</v>
      </c>
      <c r="D42" s="30">
        <f t="shared" si="15"/>
        <v>1.3150037756728872E-2</v>
      </c>
      <c r="E42" s="29">
        <v>240155.33825</v>
      </c>
      <c r="F42" s="30">
        <f t="shared" si="16"/>
        <v>1.3150037756728872E-2</v>
      </c>
      <c r="G42" s="29">
        <v>240155.33825</v>
      </c>
      <c r="H42" s="30">
        <f t="shared" si="17"/>
        <v>1.3150037756728872E-2</v>
      </c>
      <c r="I42" s="29">
        <v>240155.33825</v>
      </c>
      <c r="J42" s="30">
        <f t="shared" si="18"/>
        <v>1.3150037756728872E-2</v>
      </c>
      <c r="K42" s="29">
        <v>240155.33825</v>
      </c>
      <c r="L42" s="30">
        <f t="shared" si="19"/>
        <v>1.3150037756728872E-2</v>
      </c>
      <c r="M42" s="29">
        <v>240155.33825</v>
      </c>
      <c r="N42" s="30">
        <f t="shared" si="20"/>
        <v>1.3150037756728872E-2</v>
      </c>
      <c r="O42" s="29">
        <v>240155.33825</v>
      </c>
      <c r="P42" s="30">
        <f t="shared" si="21"/>
        <v>1.3150037756728872E-2</v>
      </c>
      <c r="Q42" s="29">
        <v>240155.33825</v>
      </c>
      <c r="R42" s="30">
        <f t="shared" si="22"/>
        <v>1.3150037756728872E-2</v>
      </c>
      <c r="S42" s="29">
        <v>240155.33825</v>
      </c>
      <c r="T42" s="30">
        <f t="shared" si="23"/>
        <v>1.3150037756728872E-2</v>
      </c>
      <c r="U42" s="29">
        <v>240155.33825</v>
      </c>
      <c r="V42" s="30">
        <f t="shared" si="24"/>
        <v>1.3150037756728872E-2</v>
      </c>
      <c r="W42" s="29">
        <v>240155.33825</v>
      </c>
      <c r="X42" s="30">
        <f t="shared" si="25"/>
        <v>1.3150037756728872E-2</v>
      </c>
      <c r="Y42" s="29">
        <v>240155.33825</v>
      </c>
      <c r="Z42" s="30">
        <f t="shared" si="28"/>
        <v>1.3150037756728872E-2</v>
      </c>
      <c r="AA42" s="1">
        <f t="shared" si="0"/>
        <v>2881864.0589999999</v>
      </c>
      <c r="AB42" s="30">
        <f t="shared" si="28"/>
        <v>1.3150037756728872E-2</v>
      </c>
      <c r="AC42" s="1">
        <f t="shared" si="13"/>
        <v>240155.33825</v>
      </c>
      <c r="AD42" s="30">
        <f t="shared" si="27"/>
        <v>1.3150037756728872E-2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</row>
    <row r="43" spans="1:66">
      <c r="A43" s="27"/>
      <c r="B43" s="28"/>
      <c r="C43" s="29">
        <v>147.50819999999999</v>
      </c>
      <c r="D43" s="30">
        <f t="shared" si="15"/>
        <v>8.0770155415319548E-6</v>
      </c>
      <c r="E43" s="29">
        <v>147.50819999999999</v>
      </c>
      <c r="F43" s="30">
        <f t="shared" si="16"/>
        <v>8.0770155415319548E-6</v>
      </c>
      <c r="G43" s="29">
        <v>147.50819999999999</v>
      </c>
      <c r="H43" s="30">
        <f t="shared" si="17"/>
        <v>8.0770155415319548E-6</v>
      </c>
      <c r="I43" s="29">
        <v>147.50819999999999</v>
      </c>
      <c r="J43" s="30">
        <f t="shared" si="18"/>
        <v>8.0770155415319548E-6</v>
      </c>
      <c r="K43" s="29">
        <v>147.50819999999999</v>
      </c>
      <c r="L43" s="30">
        <f t="shared" si="19"/>
        <v>8.0770155415319548E-6</v>
      </c>
      <c r="M43" s="29">
        <v>147.50819999999999</v>
      </c>
      <c r="N43" s="30">
        <f t="shared" si="20"/>
        <v>8.0770155415319548E-6</v>
      </c>
      <c r="O43" s="29">
        <v>147.50819999999999</v>
      </c>
      <c r="P43" s="30">
        <f t="shared" si="21"/>
        <v>8.0770155415319548E-6</v>
      </c>
      <c r="Q43" s="29">
        <v>147.50819999999999</v>
      </c>
      <c r="R43" s="30">
        <f t="shared" si="22"/>
        <v>8.0770155415319548E-6</v>
      </c>
      <c r="S43" s="29">
        <v>147.50819999999999</v>
      </c>
      <c r="T43" s="30">
        <f t="shared" si="23"/>
        <v>8.0770155415319548E-6</v>
      </c>
      <c r="U43" s="29">
        <v>147.50819999999999</v>
      </c>
      <c r="V43" s="30">
        <f t="shared" si="24"/>
        <v>8.0770155415319548E-6</v>
      </c>
      <c r="W43" s="29">
        <v>147.50819999999999</v>
      </c>
      <c r="X43" s="30">
        <f t="shared" si="25"/>
        <v>8.0770155415319548E-6</v>
      </c>
      <c r="Y43" s="29">
        <v>147.50819999999999</v>
      </c>
      <c r="Z43" s="30">
        <f t="shared" si="28"/>
        <v>8.0770155415319548E-6</v>
      </c>
      <c r="AA43" s="1">
        <f t="shared" si="0"/>
        <v>1770.0983999999999</v>
      </c>
      <c r="AB43" s="30">
        <f t="shared" si="28"/>
        <v>8.0770155415319565E-6</v>
      </c>
      <c r="AC43" s="1">
        <f t="shared" si="13"/>
        <v>147.50819999999999</v>
      </c>
      <c r="AD43" s="30">
        <f t="shared" si="27"/>
        <v>8.0770155415319548E-6</v>
      </c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</row>
    <row r="44" spans="1:66">
      <c r="A44" s="27"/>
      <c r="B44" s="28"/>
      <c r="C44" s="29">
        <v>47343.078600000001</v>
      </c>
      <c r="D44" s="30">
        <f t="shared" si="15"/>
        <v>2.5923357592063964E-3</v>
      </c>
      <c r="E44" s="29">
        <v>47343.078600000001</v>
      </c>
      <c r="F44" s="30">
        <f t="shared" si="16"/>
        <v>2.5923357592063964E-3</v>
      </c>
      <c r="G44" s="29">
        <v>47343.078600000001</v>
      </c>
      <c r="H44" s="30">
        <f t="shared" si="17"/>
        <v>2.5923357592063964E-3</v>
      </c>
      <c r="I44" s="29">
        <v>47343.078600000001</v>
      </c>
      <c r="J44" s="30">
        <f t="shared" si="18"/>
        <v>2.5923357592063964E-3</v>
      </c>
      <c r="K44" s="29">
        <v>47343.078600000001</v>
      </c>
      <c r="L44" s="30">
        <f t="shared" si="19"/>
        <v>2.5923357592063964E-3</v>
      </c>
      <c r="M44" s="29">
        <v>47343.078600000001</v>
      </c>
      <c r="N44" s="30">
        <f t="shared" si="20"/>
        <v>2.5923357592063964E-3</v>
      </c>
      <c r="O44" s="29">
        <v>47343.078600000001</v>
      </c>
      <c r="P44" s="30">
        <f t="shared" si="21"/>
        <v>2.5923357592063964E-3</v>
      </c>
      <c r="Q44" s="29">
        <v>47343.078600000001</v>
      </c>
      <c r="R44" s="30">
        <f t="shared" si="22"/>
        <v>2.5923357592063964E-3</v>
      </c>
      <c r="S44" s="29">
        <v>47343.078600000001</v>
      </c>
      <c r="T44" s="30">
        <f t="shared" si="23"/>
        <v>2.5923357592063964E-3</v>
      </c>
      <c r="U44" s="29">
        <v>47343.078600000001</v>
      </c>
      <c r="V44" s="30">
        <f t="shared" si="24"/>
        <v>2.5923357592063964E-3</v>
      </c>
      <c r="W44" s="29">
        <v>47343.078600000001</v>
      </c>
      <c r="X44" s="30">
        <f t="shared" si="25"/>
        <v>2.5923357592063964E-3</v>
      </c>
      <c r="Y44" s="29">
        <v>47343.078600000001</v>
      </c>
      <c r="Z44" s="30">
        <f t="shared" si="28"/>
        <v>2.5923357592063964E-3</v>
      </c>
      <c r="AA44" s="1">
        <f t="shared" si="0"/>
        <v>568116.94319999998</v>
      </c>
      <c r="AB44" s="30">
        <f t="shared" si="28"/>
        <v>2.5923357592063964E-3</v>
      </c>
      <c r="AC44" s="1">
        <f t="shared" si="13"/>
        <v>47343.078600000001</v>
      </c>
      <c r="AD44" s="30">
        <f t="shared" si="27"/>
        <v>2.5923357592063964E-3</v>
      </c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</row>
    <row r="45" spans="1:66">
      <c r="A45" s="27"/>
      <c r="B45" s="28"/>
      <c r="C45" s="29">
        <v>22871.266599999999</v>
      </c>
      <c r="D45" s="30">
        <f t="shared" si="15"/>
        <v>1.2523478408842405E-3</v>
      </c>
      <c r="E45" s="29">
        <v>22871.266599999999</v>
      </c>
      <c r="F45" s="30">
        <f t="shared" si="16"/>
        <v>1.2523478408842405E-3</v>
      </c>
      <c r="G45" s="29">
        <v>22871.266599999999</v>
      </c>
      <c r="H45" s="30">
        <f t="shared" si="17"/>
        <v>1.2523478408842405E-3</v>
      </c>
      <c r="I45" s="29">
        <v>22871.266599999999</v>
      </c>
      <c r="J45" s="30">
        <f t="shared" si="18"/>
        <v>1.2523478408842405E-3</v>
      </c>
      <c r="K45" s="29">
        <v>22871.266599999999</v>
      </c>
      <c r="L45" s="30">
        <f t="shared" si="19"/>
        <v>1.2523478408842405E-3</v>
      </c>
      <c r="M45" s="29">
        <v>22871.266599999999</v>
      </c>
      <c r="N45" s="30">
        <f t="shared" si="20"/>
        <v>1.2523478408842405E-3</v>
      </c>
      <c r="O45" s="29">
        <v>22871.266599999999</v>
      </c>
      <c r="P45" s="30">
        <f t="shared" si="21"/>
        <v>1.2523478408842405E-3</v>
      </c>
      <c r="Q45" s="29">
        <v>22871.266599999999</v>
      </c>
      <c r="R45" s="30">
        <f t="shared" si="22"/>
        <v>1.2523478408842405E-3</v>
      </c>
      <c r="S45" s="29">
        <v>22871.266599999999</v>
      </c>
      <c r="T45" s="30">
        <f t="shared" si="23"/>
        <v>1.2523478408842405E-3</v>
      </c>
      <c r="U45" s="29">
        <v>22871.266599999999</v>
      </c>
      <c r="V45" s="30">
        <f t="shared" si="24"/>
        <v>1.2523478408842405E-3</v>
      </c>
      <c r="W45" s="29">
        <v>22871.266599999999</v>
      </c>
      <c r="X45" s="30">
        <f t="shared" si="25"/>
        <v>1.2523478408842405E-3</v>
      </c>
      <c r="Y45" s="29">
        <v>22871.266599999999</v>
      </c>
      <c r="Z45" s="30">
        <f t="shared" ref="Z45:AB60" si="29">IF(Y$10&lt;&gt;0,Y45/Y$10,"-")</f>
        <v>1.2523478408842405E-3</v>
      </c>
      <c r="AA45" s="1">
        <f t="shared" si="0"/>
        <v>274455.19919999997</v>
      </c>
      <c r="AB45" s="30">
        <f t="shared" si="29"/>
        <v>1.2523478408842405E-3</v>
      </c>
      <c r="AC45" s="1">
        <f t="shared" si="13"/>
        <v>22871.266599999999</v>
      </c>
      <c r="AD45" s="30">
        <f t="shared" si="27"/>
        <v>1.2523478408842405E-3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</row>
    <row r="46" spans="1:66">
      <c r="A46" s="27"/>
      <c r="B46" s="28"/>
      <c r="C46" s="29">
        <v>14021.615</v>
      </c>
      <c r="D46" s="30">
        <f t="shared" si="15"/>
        <v>7.6777292565686247E-4</v>
      </c>
      <c r="E46" s="29">
        <v>14021.615</v>
      </c>
      <c r="F46" s="30">
        <f t="shared" si="16"/>
        <v>7.6777292565686247E-4</v>
      </c>
      <c r="G46" s="29">
        <v>14021.615</v>
      </c>
      <c r="H46" s="30">
        <f t="shared" si="17"/>
        <v>7.6777292565686247E-4</v>
      </c>
      <c r="I46" s="29">
        <v>14021.615</v>
      </c>
      <c r="J46" s="30">
        <f t="shared" si="18"/>
        <v>7.6777292565686247E-4</v>
      </c>
      <c r="K46" s="29">
        <v>14021.615</v>
      </c>
      <c r="L46" s="30">
        <f t="shared" si="19"/>
        <v>7.6777292565686247E-4</v>
      </c>
      <c r="M46" s="29">
        <v>14021.615</v>
      </c>
      <c r="N46" s="30">
        <f t="shared" si="20"/>
        <v>7.6777292565686247E-4</v>
      </c>
      <c r="O46" s="29">
        <v>14021.615</v>
      </c>
      <c r="P46" s="30">
        <f t="shared" si="21"/>
        <v>7.6777292565686247E-4</v>
      </c>
      <c r="Q46" s="29">
        <v>14021.615</v>
      </c>
      <c r="R46" s="30">
        <f t="shared" si="22"/>
        <v>7.6777292565686247E-4</v>
      </c>
      <c r="S46" s="29">
        <v>14021.615</v>
      </c>
      <c r="T46" s="30">
        <f t="shared" si="23"/>
        <v>7.6777292565686247E-4</v>
      </c>
      <c r="U46" s="29">
        <v>14021.615</v>
      </c>
      <c r="V46" s="30">
        <f t="shared" si="24"/>
        <v>7.6777292565686247E-4</v>
      </c>
      <c r="W46" s="29">
        <v>14021.615</v>
      </c>
      <c r="X46" s="30">
        <f t="shared" si="25"/>
        <v>7.6777292565686247E-4</v>
      </c>
      <c r="Y46" s="29">
        <v>14021.615</v>
      </c>
      <c r="Z46" s="30">
        <f t="shared" si="29"/>
        <v>7.6777292565686247E-4</v>
      </c>
      <c r="AA46" s="1">
        <f t="shared" si="0"/>
        <v>168259.38</v>
      </c>
      <c r="AB46" s="30">
        <f t="shared" si="29"/>
        <v>7.6777292565686247E-4</v>
      </c>
      <c r="AC46" s="1">
        <f t="shared" si="13"/>
        <v>14021.615</v>
      </c>
      <c r="AD46" s="30">
        <f t="shared" si="27"/>
        <v>7.6777292565686247E-4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</row>
    <row r="47" spans="1:66">
      <c r="A47" s="27"/>
      <c r="B47" s="28"/>
      <c r="C47" s="29">
        <v>4575</v>
      </c>
      <c r="D47" s="30">
        <f t="shared" si="15"/>
        <v>2.505104536731429E-4</v>
      </c>
      <c r="E47" s="29">
        <v>4575</v>
      </c>
      <c r="F47" s="30">
        <f t="shared" si="16"/>
        <v>2.505104536731429E-4</v>
      </c>
      <c r="G47" s="29">
        <v>4575</v>
      </c>
      <c r="H47" s="30">
        <f t="shared" si="17"/>
        <v>2.505104536731429E-4</v>
      </c>
      <c r="I47" s="29">
        <v>4575</v>
      </c>
      <c r="J47" s="30">
        <f t="shared" si="18"/>
        <v>2.505104536731429E-4</v>
      </c>
      <c r="K47" s="29">
        <v>4575</v>
      </c>
      <c r="L47" s="30">
        <f t="shared" si="19"/>
        <v>2.505104536731429E-4</v>
      </c>
      <c r="M47" s="29">
        <v>4575</v>
      </c>
      <c r="N47" s="30">
        <f t="shared" si="20"/>
        <v>2.505104536731429E-4</v>
      </c>
      <c r="O47" s="29">
        <v>4575</v>
      </c>
      <c r="P47" s="30">
        <f t="shared" si="21"/>
        <v>2.505104536731429E-4</v>
      </c>
      <c r="Q47" s="29">
        <v>4575</v>
      </c>
      <c r="R47" s="30">
        <f t="shared" si="22"/>
        <v>2.505104536731429E-4</v>
      </c>
      <c r="S47" s="29">
        <v>4575</v>
      </c>
      <c r="T47" s="30">
        <f t="shared" si="23"/>
        <v>2.505104536731429E-4</v>
      </c>
      <c r="U47" s="29">
        <v>4575</v>
      </c>
      <c r="V47" s="30">
        <f t="shared" si="24"/>
        <v>2.505104536731429E-4</v>
      </c>
      <c r="W47" s="29">
        <v>4575</v>
      </c>
      <c r="X47" s="30">
        <f t="shared" si="25"/>
        <v>2.505104536731429E-4</v>
      </c>
      <c r="Y47" s="29">
        <v>4575</v>
      </c>
      <c r="Z47" s="30">
        <f t="shared" si="29"/>
        <v>2.505104536731429E-4</v>
      </c>
      <c r="AA47" s="1">
        <f t="shared" si="0"/>
        <v>54900</v>
      </c>
      <c r="AB47" s="30">
        <f t="shared" si="29"/>
        <v>2.505104536731429E-4</v>
      </c>
      <c r="AC47" s="1">
        <f t="shared" si="13"/>
        <v>4575</v>
      </c>
      <c r="AD47" s="30">
        <f t="shared" si="27"/>
        <v>2.505104536731429E-4</v>
      </c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</row>
    <row r="48" spans="1:66">
      <c r="A48" s="27"/>
      <c r="B48" s="28"/>
      <c r="C48" s="29">
        <v>5359</v>
      </c>
      <c r="D48" s="30">
        <f t="shared" si="15"/>
        <v>2.9343945819330556E-4</v>
      </c>
      <c r="E48" s="29">
        <v>5359</v>
      </c>
      <c r="F48" s="30">
        <f t="shared" si="16"/>
        <v>2.9343945819330556E-4</v>
      </c>
      <c r="G48" s="29">
        <v>5359</v>
      </c>
      <c r="H48" s="30">
        <f t="shared" si="17"/>
        <v>2.9343945819330556E-4</v>
      </c>
      <c r="I48" s="29">
        <v>5359</v>
      </c>
      <c r="J48" s="30">
        <f t="shared" si="18"/>
        <v>2.9343945819330556E-4</v>
      </c>
      <c r="K48" s="29">
        <v>5359</v>
      </c>
      <c r="L48" s="30">
        <f t="shared" si="19"/>
        <v>2.9343945819330556E-4</v>
      </c>
      <c r="M48" s="29">
        <v>5359</v>
      </c>
      <c r="N48" s="30">
        <f t="shared" si="20"/>
        <v>2.9343945819330556E-4</v>
      </c>
      <c r="O48" s="29">
        <v>5359</v>
      </c>
      <c r="P48" s="30">
        <f t="shared" si="21"/>
        <v>2.9343945819330556E-4</v>
      </c>
      <c r="Q48" s="29">
        <v>5359</v>
      </c>
      <c r="R48" s="30">
        <f t="shared" si="22"/>
        <v>2.9343945819330556E-4</v>
      </c>
      <c r="S48" s="29">
        <v>5359</v>
      </c>
      <c r="T48" s="30">
        <f t="shared" si="23"/>
        <v>2.9343945819330556E-4</v>
      </c>
      <c r="U48" s="29">
        <v>5359</v>
      </c>
      <c r="V48" s="30">
        <f t="shared" si="24"/>
        <v>2.9343945819330556E-4</v>
      </c>
      <c r="W48" s="29">
        <v>5359</v>
      </c>
      <c r="X48" s="30">
        <f t="shared" si="25"/>
        <v>2.9343945819330556E-4</v>
      </c>
      <c r="Y48" s="29">
        <v>5359</v>
      </c>
      <c r="Z48" s="30">
        <f t="shared" si="29"/>
        <v>2.9343945819330556E-4</v>
      </c>
      <c r="AA48" s="1">
        <f t="shared" si="0"/>
        <v>64308</v>
      </c>
      <c r="AB48" s="30">
        <f t="shared" si="29"/>
        <v>2.9343945819330556E-4</v>
      </c>
      <c r="AC48" s="1">
        <f t="shared" si="13"/>
        <v>5359</v>
      </c>
      <c r="AD48" s="30">
        <f t="shared" si="27"/>
        <v>2.9343945819330556E-4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</row>
    <row r="49" spans="1:66">
      <c r="A49" s="27"/>
      <c r="B49" s="28"/>
      <c r="C49" s="29">
        <v>2286</v>
      </c>
      <c r="D49" s="30">
        <f t="shared" si="15"/>
        <v>1.2517309226159665E-4</v>
      </c>
      <c r="E49" s="29">
        <v>2286</v>
      </c>
      <c r="F49" s="30">
        <f t="shared" si="16"/>
        <v>1.2517309226159665E-4</v>
      </c>
      <c r="G49" s="29">
        <v>2286</v>
      </c>
      <c r="H49" s="30">
        <f t="shared" si="17"/>
        <v>1.2517309226159665E-4</v>
      </c>
      <c r="I49" s="29">
        <v>2286</v>
      </c>
      <c r="J49" s="30">
        <f t="shared" si="18"/>
        <v>1.2517309226159665E-4</v>
      </c>
      <c r="K49" s="29">
        <v>2286</v>
      </c>
      <c r="L49" s="30">
        <f t="shared" si="19"/>
        <v>1.2517309226159665E-4</v>
      </c>
      <c r="M49" s="29">
        <v>2286</v>
      </c>
      <c r="N49" s="30">
        <f t="shared" si="20"/>
        <v>1.2517309226159665E-4</v>
      </c>
      <c r="O49" s="29">
        <v>2286</v>
      </c>
      <c r="P49" s="30">
        <f t="shared" si="21"/>
        <v>1.2517309226159665E-4</v>
      </c>
      <c r="Q49" s="29">
        <v>2286</v>
      </c>
      <c r="R49" s="30">
        <f t="shared" si="22"/>
        <v>1.2517309226159665E-4</v>
      </c>
      <c r="S49" s="29">
        <v>2286</v>
      </c>
      <c r="T49" s="30">
        <f t="shared" si="23"/>
        <v>1.2517309226159665E-4</v>
      </c>
      <c r="U49" s="29">
        <v>2286</v>
      </c>
      <c r="V49" s="30">
        <f t="shared" si="24"/>
        <v>1.2517309226159665E-4</v>
      </c>
      <c r="W49" s="29">
        <v>2286</v>
      </c>
      <c r="X49" s="30">
        <f t="shared" si="25"/>
        <v>1.2517309226159665E-4</v>
      </c>
      <c r="Y49" s="29">
        <v>2286</v>
      </c>
      <c r="Z49" s="30">
        <f t="shared" si="29"/>
        <v>1.2517309226159665E-4</v>
      </c>
      <c r="AA49" s="1">
        <f t="shared" si="0"/>
        <v>27432</v>
      </c>
      <c r="AB49" s="30">
        <f t="shared" si="29"/>
        <v>1.2517309226159665E-4</v>
      </c>
      <c r="AC49" s="1">
        <f t="shared" si="13"/>
        <v>2286</v>
      </c>
      <c r="AD49" s="30">
        <f t="shared" si="27"/>
        <v>1.2517309226159665E-4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</row>
    <row r="50" spans="1:66">
      <c r="A50" s="27"/>
      <c r="B50" s="28"/>
      <c r="C50" s="29">
        <v>1882.432</v>
      </c>
      <c r="D50" s="30">
        <f t="shared" si="15"/>
        <v>1.0307516815930968E-4</v>
      </c>
      <c r="E50" s="29">
        <v>1882.432</v>
      </c>
      <c r="F50" s="30">
        <f t="shared" si="16"/>
        <v>1.0307516815930968E-4</v>
      </c>
      <c r="G50" s="29">
        <v>1882.432</v>
      </c>
      <c r="H50" s="30">
        <f t="shared" si="17"/>
        <v>1.0307516815930968E-4</v>
      </c>
      <c r="I50" s="29">
        <v>1882.432</v>
      </c>
      <c r="J50" s="30">
        <f t="shared" si="18"/>
        <v>1.0307516815930968E-4</v>
      </c>
      <c r="K50" s="29">
        <v>1882.432</v>
      </c>
      <c r="L50" s="30">
        <f t="shared" si="19"/>
        <v>1.0307516815930968E-4</v>
      </c>
      <c r="M50" s="29">
        <v>1882.432</v>
      </c>
      <c r="N50" s="30">
        <f t="shared" si="20"/>
        <v>1.0307516815930968E-4</v>
      </c>
      <c r="O50" s="29">
        <v>1882.432</v>
      </c>
      <c r="P50" s="30">
        <f t="shared" si="21"/>
        <v>1.0307516815930968E-4</v>
      </c>
      <c r="Q50" s="29">
        <v>1882.432</v>
      </c>
      <c r="R50" s="30">
        <f t="shared" si="22"/>
        <v>1.0307516815930968E-4</v>
      </c>
      <c r="S50" s="29">
        <v>1882.432</v>
      </c>
      <c r="T50" s="30">
        <f t="shared" si="23"/>
        <v>1.0307516815930968E-4</v>
      </c>
      <c r="U50" s="29">
        <v>1882.432</v>
      </c>
      <c r="V50" s="30">
        <f t="shared" si="24"/>
        <v>1.0307516815930968E-4</v>
      </c>
      <c r="W50" s="29">
        <v>1882.432</v>
      </c>
      <c r="X50" s="30">
        <f t="shared" si="25"/>
        <v>1.0307516815930968E-4</v>
      </c>
      <c r="Y50" s="29">
        <v>1882.432</v>
      </c>
      <c r="Z50" s="30">
        <f t="shared" si="29"/>
        <v>1.0307516815930968E-4</v>
      </c>
      <c r="AA50" s="1">
        <f t="shared" si="0"/>
        <v>22589.184000000005</v>
      </c>
      <c r="AB50" s="30">
        <f t="shared" si="29"/>
        <v>1.030751681593097E-4</v>
      </c>
      <c r="AC50" s="1">
        <f t="shared" si="13"/>
        <v>1882.4320000000005</v>
      </c>
      <c r="AD50" s="30">
        <f t="shared" si="27"/>
        <v>1.0307516815930969E-4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</row>
    <row r="51" spans="1:66">
      <c r="A51" s="27"/>
      <c r="B51" s="28"/>
      <c r="C51" s="29">
        <v>533052.09750000003</v>
      </c>
      <c r="D51" s="30">
        <f t="shared" si="15"/>
        <v>2.918800497839244E-2</v>
      </c>
      <c r="E51" s="29">
        <v>533052.09750000003</v>
      </c>
      <c r="F51" s="30">
        <f t="shared" si="16"/>
        <v>2.918800497839244E-2</v>
      </c>
      <c r="G51" s="29">
        <v>533052.09750000003</v>
      </c>
      <c r="H51" s="30">
        <f t="shared" si="17"/>
        <v>2.918800497839244E-2</v>
      </c>
      <c r="I51" s="29">
        <v>533052.09750000003</v>
      </c>
      <c r="J51" s="30">
        <f t="shared" si="18"/>
        <v>2.918800497839244E-2</v>
      </c>
      <c r="K51" s="29">
        <v>533052.09750000003</v>
      </c>
      <c r="L51" s="30">
        <f t="shared" si="19"/>
        <v>2.918800497839244E-2</v>
      </c>
      <c r="M51" s="29">
        <v>533052.09750000003</v>
      </c>
      <c r="N51" s="30">
        <f t="shared" si="20"/>
        <v>2.918800497839244E-2</v>
      </c>
      <c r="O51" s="29">
        <v>533052.09750000003</v>
      </c>
      <c r="P51" s="30">
        <f t="shared" si="21"/>
        <v>2.918800497839244E-2</v>
      </c>
      <c r="Q51" s="29">
        <v>533052.09750000003</v>
      </c>
      <c r="R51" s="30">
        <f t="shared" si="22"/>
        <v>2.918800497839244E-2</v>
      </c>
      <c r="S51" s="29">
        <v>533052.09750000003</v>
      </c>
      <c r="T51" s="30">
        <f t="shared" si="23"/>
        <v>2.918800497839244E-2</v>
      </c>
      <c r="U51" s="29">
        <v>533052.09750000003</v>
      </c>
      <c r="V51" s="30">
        <f t="shared" si="24"/>
        <v>2.918800497839244E-2</v>
      </c>
      <c r="W51" s="29">
        <v>533052.09750000003</v>
      </c>
      <c r="X51" s="30">
        <f t="shared" si="25"/>
        <v>2.918800497839244E-2</v>
      </c>
      <c r="Y51" s="29">
        <v>533052.09750000003</v>
      </c>
      <c r="Z51" s="30">
        <f t="shared" si="29"/>
        <v>2.918800497839244E-2</v>
      </c>
      <c r="AA51" s="1">
        <f t="shared" si="0"/>
        <v>6396625.1700000009</v>
      </c>
      <c r="AB51" s="30">
        <f t="shared" si="29"/>
        <v>2.9188004978392443E-2</v>
      </c>
      <c r="AC51" s="1">
        <f t="shared" si="13"/>
        <v>533052.09750000003</v>
      </c>
      <c r="AD51" s="30">
        <f t="shared" si="27"/>
        <v>2.918800497839244E-2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</row>
    <row r="52" spans="1:66">
      <c r="A52" s="27"/>
      <c r="B52" s="28"/>
      <c r="C52" s="29">
        <v>55738.8</v>
      </c>
      <c r="D52" s="30">
        <f t="shared" si="15"/>
        <v>3.0520550984036239E-3</v>
      </c>
      <c r="E52" s="29">
        <v>55738.8</v>
      </c>
      <c r="F52" s="30">
        <f t="shared" si="16"/>
        <v>3.0520550984036239E-3</v>
      </c>
      <c r="G52" s="29">
        <v>55738.8</v>
      </c>
      <c r="H52" s="30">
        <f t="shared" si="17"/>
        <v>3.0520550984036239E-3</v>
      </c>
      <c r="I52" s="29">
        <v>55738.8</v>
      </c>
      <c r="J52" s="30">
        <f t="shared" si="18"/>
        <v>3.0520550984036239E-3</v>
      </c>
      <c r="K52" s="29">
        <v>55738.8</v>
      </c>
      <c r="L52" s="30">
        <f t="shared" si="19"/>
        <v>3.0520550984036239E-3</v>
      </c>
      <c r="M52" s="29">
        <v>55738.8</v>
      </c>
      <c r="N52" s="30">
        <f t="shared" si="20"/>
        <v>3.0520550984036239E-3</v>
      </c>
      <c r="O52" s="29">
        <v>55738.8</v>
      </c>
      <c r="P52" s="30">
        <f t="shared" si="21"/>
        <v>3.0520550984036239E-3</v>
      </c>
      <c r="Q52" s="29">
        <v>55738.8</v>
      </c>
      <c r="R52" s="30">
        <f t="shared" si="22"/>
        <v>3.0520550984036239E-3</v>
      </c>
      <c r="S52" s="29">
        <v>55738.8</v>
      </c>
      <c r="T52" s="30">
        <f t="shared" si="23"/>
        <v>3.0520550984036239E-3</v>
      </c>
      <c r="U52" s="29">
        <v>55738.8</v>
      </c>
      <c r="V52" s="30">
        <f t="shared" si="24"/>
        <v>3.0520550984036239E-3</v>
      </c>
      <c r="W52" s="29">
        <v>55738.8</v>
      </c>
      <c r="X52" s="30">
        <f t="shared" si="25"/>
        <v>3.0520550984036239E-3</v>
      </c>
      <c r="Y52" s="29">
        <v>55738.8</v>
      </c>
      <c r="Z52" s="30">
        <f t="shared" si="29"/>
        <v>3.0520550984036239E-3</v>
      </c>
      <c r="AA52" s="1">
        <f t="shared" si="0"/>
        <v>668865.60000000009</v>
      </c>
      <c r="AB52" s="30">
        <f t="shared" si="29"/>
        <v>3.0520550984036244E-3</v>
      </c>
      <c r="AC52" s="1">
        <f t="shared" si="13"/>
        <v>55738.80000000001</v>
      </c>
      <c r="AD52" s="30">
        <f t="shared" si="27"/>
        <v>3.0520550984036239E-3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</row>
    <row r="53" spans="1:66">
      <c r="A53" s="27"/>
      <c r="B53" s="28"/>
      <c r="C53" s="29">
        <v>18252.599999999999</v>
      </c>
      <c r="D53" s="30">
        <f t="shared" si="15"/>
        <v>9.9944636212336794E-4</v>
      </c>
      <c r="E53" s="29">
        <v>18252.599999999999</v>
      </c>
      <c r="F53" s="30">
        <f t="shared" si="16"/>
        <v>9.9944636212336794E-4</v>
      </c>
      <c r="G53" s="29">
        <v>18252.599999999999</v>
      </c>
      <c r="H53" s="30">
        <f t="shared" si="17"/>
        <v>9.9944636212336794E-4</v>
      </c>
      <c r="I53" s="29">
        <v>18252.599999999999</v>
      </c>
      <c r="J53" s="30">
        <f t="shared" si="18"/>
        <v>9.9944636212336794E-4</v>
      </c>
      <c r="K53" s="29">
        <v>18252.599999999999</v>
      </c>
      <c r="L53" s="30">
        <f t="shared" si="19"/>
        <v>9.9944636212336794E-4</v>
      </c>
      <c r="M53" s="29">
        <v>18252.599999999999</v>
      </c>
      <c r="N53" s="30">
        <f t="shared" si="20"/>
        <v>9.9944636212336794E-4</v>
      </c>
      <c r="O53" s="29">
        <v>18252.599999999999</v>
      </c>
      <c r="P53" s="30">
        <f t="shared" si="21"/>
        <v>9.9944636212336794E-4</v>
      </c>
      <c r="Q53" s="29">
        <v>18252.599999999999</v>
      </c>
      <c r="R53" s="30">
        <f t="shared" si="22"/>
        <v>9.9944636212336794E-4</v>
      </c>
      <c r="S53" s="29">
        <v>18252.599999999999</v>
      </c>
      <c r="T53" s="30">
        <f t="shared" si="23"/>
        <v>9.9944636212336794E-4</v>
      </c>
      <c r="U53" s="29">
        <v>18252.599999999999</v>
      </c>
      <c r="V53" s="30">
        <f t="shared" si="24"/>
        <v>9.9944636212336794E-4</v>
      </c>
      <c r="W53" s="29">
        <v>18252.599999999999</v>
      </c>
      <c r="X53" s="30">
        <f t="shared" si="25"/>
        <v>9.9944636212336794E-4</v>
      </c>
      <c r="Y53" s="29">
        <v>18252.599999999999</v>
      </c>
      <c r="Z53" s="30">
        <f t="shared" si="29"/>
        <v>9.9944636212336794E-4</v>
      </c>
      <c r="AA53" s="1">
        <f t="shared" si="0"/>
        <v>219031.20000000004</v>
      </c>
      <c r="AB53" s="30">
        <f t="shared" si="29"/>
        <v>9.9944636212336816E-4</v>
      </c>
      <c r="AC53" s="1">
        <f t="shared" si="13"/>
        <v>18252.600000000002</v>
      </c>
      <c r="AD53" s="30">
        <f t="shared" si="27"/>
        <v>9.9944636212336794E-4</v>
      </c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</row>
    <row r="54" spans="1:66">
      <c r="A54" s="27"/>
      <c r="B54" s="28"/>
      <c r="C54" s="29">
        <v>37359.57475</v>
      </c>
      <c r="D54" s="30">
        <f t="shared" si="15"/>
        <v>2.0456751955537037E-3</v>
      </c>
      <c r="E54" s="29">
        <v>37359.57475</v>
      </c>
      <c r="F54" s="30">
        <f t="shared" si="16"/>
        <v>2.0456751955537037E-3</v>
      </c>
      <c r="G54" s="29">
        <v>37359.57475</v>
      </c>
      <c r="H54" s="30">
        <f t="shared" si="17"/>
        <v>2.0456751955537037E-3</v>
      </c>
      <c r="I54" s="29">
        <v>37359.57475</v>
      </c>
      <c r="J54" s="30">
        <f t="shared" si="18"/>
        <v>2.0456751955537037E-3</v>
      </c>
      <c r="K54" s="29">
        <v>37359.57475</v>
      </c>
      <c r="L54" s="30">
        <f t="shared" si="19"/>
        <v>2.0456751955537037E-3</v>
      </c>
      <c r="M54" s="29">
        <v>37359.57475</v>
      </c>
      <c r="N54" s="30">
        <f t="shared" si="20"/>
        <v>2.0456751955537037E-3</v>
      </c>
      <c r="O54" s="29">
        <v>37359.57475</v>
      </c>
      <c r="P54" s="30">
        <f t="shared" si="21"/>
        <v>2.0456751955537037E-3</v>
      </c>
      <c r="Q54" s="29">
        <v>37359.57475</v>
      </c>
      <c r="R54" s="30">
        <f t="shared" si="22"/>
        <v>2.0456751955537037E-3</v>
      </c>
      <c r="S54" s="29">
        <v>37359.57475</v>
      </c>
      <c r="T54" s="30">
        <f t="shared" si="23"/>
        <v>2.0456751955537037E-3</v>
      </c>
      <c r="U54" s="29">
        <v>37359.57475</v>
      </c>
      <c r="V54" s="30">
        <f t="shared" si="24"/>
        <v>2.0456751955537037E-3</v>
      </c>
      <c r="W54" s="29">
        <v>37359.57475</v>
      </c>
      <c r="X54" s="30">
        <f t="shared" si="25"/>
        <v>2.0456751955537037E-3</v>
      </c>
      <c r="Y54" s="29">
        <v>37359.57475</v>
      </c>
      <c r="Z54" s="30">
        <f t="shared" si="29"/>
        <v>2.0456751955537037E-3</v>
      </c>
      <c r="AA54" s="1">
        <f t="shared" si="0"/>
        <v>448314.89700000011</v>
      </c>
      <c r="AB54" s="30">
        <f t="shared" si="29"/>
        <v>2.0456751955537041E-3</v>
      </c>
      <c r="AC54" s="1">
        <f t="shared" si="13"/>
        <v>37359.574750000007</v>
      </c>
      <c r="AD54" s="30">
        <f t="shared" si="27"/>
        <v>2.0456751955537041E-3</v>
      </c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</row>
    <row r="55" spans="1:66">
      <c r="A55" s="27"/>
      <c r="B55" s="28"/>
      <c r="C55" s="29">
        <v>2633.9811500000001</v>
      </c>
      <c r="D55" s="30">
        <f t="shared" si="15"/>
        <v>1.4422728149792496E-4</v>
      </c>
      <c r="E55" s="29">
        <v>2633.9811500000001</v>
      </c>
      <c r="F55" s="30">
        <f t="shared" si="16"/>
        <v>1.4422728149792496E-4</v>
      </c>
      <c r="G55" s="29">
        <v>2633.9811500000001</v>
      </c>
      <c r="H55" s="30">
        <f t="shared" si="17"/>
        <v>1.4422728149792496E-4</v>
      </c>
      <c r="I55" s="29">
        <v>2633.9811500000001</v>
      </c>
      <c r="J55" s="30">
        <f t="shared" si="18"/>
        <v>1.4422728149792496E-4</v>
      </c>
      <c r="K55" s="29">
        <v>2633.9811500000001</v>
      </c>
      <c r="L55" s="30">
        <f t="shared" si="19"/>
        <v>1.4422728149792496E-4</v>
      </c>
      <c r="M55" s="29">
        <v>2633.9811500000001</v>
      </c>
      <c r="N55" s="30">
        <f t="shared" si="20"/>
        <v>1.4422728149792496E-4</v>
      </c>
      <c r="O55" s="29">
        <v>2633.9811500000001</v>
      </c>
      <c r="P55" s="30">
        <f t="shared" si="21"/>
        <v>1.4422728149792496E-4</v>
      </c>
      <c r="Q55" s="29">
        <v>2633.9811500000001</v>
      </c>
      <c r="R55" s="30">
        <f t="shared" si="22"/>
        <v>1.4422728149792496E-4</v>
      </c>
      <c r="S55" s="29">
        <v>2633.9811500000001</v>
      </c>
      <c r="T55" s="30">
        <f t="shared" si="23"/>
        <v>1.4422728149792496E-4</v>
      </c>
      <c r="U55" s="29">
        <v>2633.9811500000001</v>
      </c>
      <c r="V55" s="30">
        <f t="shared" si="24"/>
        <v>1.4422728149792496E-4</v>
      </c>
      <c r="W55" s="29">
        <v>2633.9811500000001</v>
      </c>
      <c r="X55" s="30">
        <f t="shared" si="25"/>
        <v>1.4422728149792496E-4</v>
      </c>
      <c r="Y55" s="29">
        <v>2633.9811500000001</v>
      </c>
      <c r="Z55" s="30">
        <f t="shared" si="29"/>
        <v>1.4422728149792496E-4</v>
      </c>
      <c r="AA55" s="1">
        <f t="shared" si="0"/>
        <v>31607.773799999999</v>
      </c>
      <c r="AB55" s="30">
        <f t="shared" si="29"/>
        <v>1.4422728149792496E-4</v>
      </c>
      <c r="AC55" s="1">
        <f t="shared" si="13"/>
        <v>2633.9811500000001</v>
      </c>
      <c r="AD55" s="30">
        <f t="shared" si="27"/>
        <v>1.4422728149792496E-4</v>
      </c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</row>
    <row r="56" spans="1:66">
      <c r="A56" s="27"/>
      <c r="B56" s="28"/>
      <c r="C56" s="29">
        <v>49479.155850000003</v>
      </c>
      <c r="D56" s="30">
        <f t="shared" si="15"/>
        <v>2.7092996239011244E-3</v>
      </c>
      <c r="E56" s="29">
        <v>49479.155850000003</v>
      </c>
      <c r="F56" s="30">
        <f t="shared" si="16"/>
        <v>2.7092996239011244E-3</v>
      </c>
      <c r="G56" s="29">
        <v>49479.155850000003</v>
      </c>
      <c r="H56" s="30">
        <f t="shared" si="17"/>
        <v>2.7092996239011244E-3</v>
      </c>
      <c r="I56" s="29">
        <v>49479.155850000003</v>
      </c>
      <c r="J56" s="30">
        <f t="shared" si="18"/>
        <v>2.7092996239011244E-3</v>
      </c>
      <c r="K56" s="29">
        <v>49479.155850000003</v>
      </c>
      <c r="L56" s="30">
        <f t="shared" si="19"/>
        <v>2.7092996239011244E-3</v>
      </c>
      <c r="M56" s="29">
        <v>49479.155850000003</v>
      </c>
      <c r="N56" s="30">
        <f t="shared" si="20"/>
        <v>2.7092996239011244E-3</v>
      </c>
      <c r="O56" s="29">
        <v>49479.155850000003</v>
      </c>
      <c r="P56" s="30">
        <f t="shared" si="21"/>
        <v>2.7092996239011244E-3</v>
      </c>
      <c r="Q56" s="29">
        <v>49479.155850000003</v>
      </c>
      <c r="R56" s="30">
        <f t="shared" si="22"/>
        <v>2.7092996239011244E-3</v>
      </c>
      <c r="S56" s="29">
        <v>49479.155850000003</v>
      </c>
      <c r="T56" s="30">
        <f t="shared" si="23"/>
        <v>2.7092996239011244E-3</v>
      </c>
      <c r="U56" s="29">
        <v>49479.155850000003</v>
      </c>
      <c r="V56" s="30">
        <f t="shared" si="24"/>
        <v>2.7092996239011244E-3</v>
      </c>
      <c r="W56" s="29">
        <v>49479.155850000003</v>
      </c>
      <c r="X56" s="30">
        <f t="shared" si="25"/>
        <v>2.7092996239011244E-3</v>
      </c>
      <c r="Y56" s="29">
        <v>49479.155850000003</v>
      </c>
      <c r="Z56" s="30">
        <f t="shared" si="29"/>
        <v>2.7092996239011244E-3</v>
      </c>
      <c r="AA56" s="1">
        <f t="shared" si="0"/>
        <v>593749.87019999989</v>
      </c>
      <c r="AB56" s="30">
        <f t="shared" si="29"/>
        <v>2.709299623901124E-3</v>
      </c>
      <c r="AC56" s="1">
        <f t="shared" si="13"/>
        <v>49479.155849999988</v>
      </c>
      <c r="AD56" s="30">
        <f t="shared" si="27"/>
        <v>2.7092996239011236E-3</v>
      </c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</row>
    <row r="57" spans="1:66">
      <c r="A57" s="27"/>
      <c r="B57" s="28"/>
      <c r="C57" s="29"/>
      <c r="D57" s="30">
        <f t="shared" si="15"/>
        <v>0</v>
      </c>
      <c r="E57" s="29"/>
      <c r="F57" s="30">
        <f t="shared" si="16"/>
        <v>0</v>
      </c>
      <c r="G57" s="29"/>
      <c r="H57" s="30">
        <f t="shared" si="17"/>
        <v>0</v>
      </c>
      <c r="I57" s="29"/>
      <c r="J57" s="30">
        <f t="shared" si="18"/>
        <v>0</v>
      </c>
      <c r="K57" s="29"/>
      <c r="L57" s="30">
        <f t="shared" si="19"/>
        <v>0</v>
      </c>
      <c r="M57" s="29"/>
      <c r="N57" s="30">
        <f t="shared" si="20"/>
        <v>0</v>
      </c>
      <c r="O57" s="29"/>
      <c r="P57" s="30">
        <f t="shared" si="21"/>
        <v>0</v>
      </c>
      <c r="Q57" s="29"/>
      <c r="R57" s="30">
        <f t="shared" si="22"/>
        <v>0</v>
      </c>
      <c r="S57" s="29"/>
      <c r="T57" s="30">
        <f t="shared" si="23"/>
        <v>0</v>
      </c>
      <c r="U57" s="29"/>
      <c r="V57" s="30">
        <f t="shared" si="24"/>
        <v>0</v>
      </c>
      <c r="W57" s="29"/>
      <c r="X57" s="30">
        <f t="shared" si="25"/>
        <v>0</v>
      </c>
      <c r="Y57" s="29"/>
      <c r="Z57" s="30">
        <f t="shared" si="29"/>
        <v>0</v>
      </c>
      <c r="AA57" s="1">
        <f t="shared" si="0"/>
        <v>0</v>
      </c>
      <c r="AB57" s="30">
        <f t="shared" si="29"/>
        <v>0</v>
      </c>
      <c r="AC57" s="1">
        <f t="shared" si="13"/>
        <v>0</v>
      </c>
      <c r="AD57" s="30">
        <f t="shared" si="27"/>
        <v>0</v>
      </c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</row>
    <row r="58" spans="1:66">
      <c r="A58" s="27"/>
      <c r="B58" s="28"/>
      <c r="C58" s="29">
        <v>192889.89689999999</v>
      </c>
      <c r="D58" s="30">
        <f t="shared" si="15"/>
        <v>1.0561953132543116E-2</v>
      </c>
      <c r="E58" s="29">
        <v>192889.89689999999</v>
      </c>
      <c r="F58" s="30">
        <f t="shared" si="16"/>
        <v>1.0561953132543116E-2</v>
      </c>
      <c r="G58" s="29">
        <v>192889.89689999999</v>
      </c>
      <c r="H58" s="30">
        <f t="shared" si="17"/>
        <v>1.0561953132543116E-2</v>
      </c>
      <c r="I58" s="29">
        <v>192889.89689999999</v>
      </c>
      <c r="J58" s="30">
        <f t="shared" si="18"/>
        <v>1.0561953132543116E-2</v>
      </c>
      <c r="K58" s="29">
        <v>192889.89689999999</v>
      </c>
      <c r="L58" s="30">
        <f t="shared" si="19"/>
        <v>1.0561953132543116E-2</v>
      </c>
      <c r="M58" s="29">
        <v>192889.89689999999</v>
      </c>
      <c r="N58" s="30">
        <f t="shared" si="20"/>
        <v>1.0561953132543116E-2</v>
      </c>
      <c r="O58" s="29">
        <v>192889.89689999999</v>
      </c>
      <c r="P58" s="30">
        <f t="shared" si="21"/>
        <v>1.0561953132543116E-2</v>
      </c>
      <c r="Q58" s="29">
        <v>192889.89689999999</v>
      </c>
      <c r="R58" s="30">
        <f t="shared" si="22"/>
        <v>1.0561953132543116E-2</v>
      </c>
      <c r="S58" s="29">
        <v>192889.89689999999</v>
      </c>
      <c r="T58" s="30">
        <f t="shared" si="23"/>
        <v>1.0561953132543116E-2</v>
      </c>
      <c r="U58" s="29">
        <v>192889.89689999999</v>
      </c>
      <c r="V58" s="30">
        <f t="shared" si="24"/>
        <v>1.0561953132543116E-2</v>
      </c>
      <c r="W58" s="29">
        <v>192889.89689999999</v>
      </c>
      <c r="X58" s="30">
        <f t="shared" si="25"/>
        <v>1.0561953132543116E-2</v>
      </c>
      <c r="Y58" s="29">
        <v>192889.89689999999</v>
      </c>
      <c r="Z58" s="30">
        <f t="shared" si="29"/>
        <v>1.0561953132543116E-2</v>
      </c>
      <c r="AA58" s="1">
        <f t="shared" si="0"/>
        <v>2314678.7628000001</v>
      </c>
      <c r="AB58" s="30">
        <f t="shared" si="29"/>
        <v>1.0561953132543118E-2</v>
      </c>
      <c r="AC58" s="1">
        <f t="shared" si="13"/>
        <v>192889.89690000002</v>
      </c>
      <c r="AD58" s="30">
        <f t="shared" si="27"/>
        <v>1.0561953132543118E-2</v>
      </c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</row>
    <row r="59" spans="1:66">
      <c r="A59" s="27"/>
      <c r="B59" s="28"/>
      <c r="C59" s="29">
        <v>1050</v>
      </c>
      <c r="D59" s="30">
        <f t="shared" si="15"/>
        <v>5.7494202482360667E-5</v>
      </c>
      <c r="E59" s="29">
        <v>1050</v>
      </c>
      <c r="F59" s="30">
        <f t="shared" si="16"/>
        <v>5.7494202482360667E-5</v>
      </c>
      <c r="G59" s="29">
        <v>1050</v>
      </c>
      <c r="H59" s="30">
        <f t="shared" si="17"/>
        <v>5.7494202482360667E-5</v>
      </c>
      <c r="I59" s="29">
        <v>1050</v>
      </c>
      <c r="J59" s="30">
        <f t="shared" si="18"/>
        <v>5.7494202482360667E-5</v>
      </c>
      <c r="K59" s="29">
        <v>1050</v>
      </c>
      <c r="L59" s="30">
        <f t="shared" si="19"/>
        <v>5.7494202482360667E-5</v>
      </c>
      <c r="M59" s="29">
        <v>1050</v>
      </c>
      <c r="N59" s="30">
        <f t="shared" si="20"/>
        <v>5.7494202482360667E-5</v>
      </c>
      <c r="O59" s="29">
        <v>1050</v>
      </c>
      <c r="P59" s="30">
        <f t="shared" si="21"/>
        <v>5.7494202482360667E-5</v>
      </c>
      <c r="Q59" s="29">
        <v>1050</v>
      </c>
      <c r="R59" s="30">
        <f t="shared" si="22"/>
        <v>5.7494202482360667E-5</v>
      </c>
      <c r="S59" s="29">
        <v>1050</v>
      </c>
      <c r="T59" s="30">
        <f t="shared" si="23"/>
        <v>5.7494202482360667E-5</v>
      </c>
      <c r="U59" s="29">
        <v>1050</v>
      </c>
      <c r="V59" s="30">
        <f t="shared" si="24"/>
        <v>5.7494202482360667E-5</v>
      </c>
      <c r="W59" s="29">
        <v>1050</v>
      </c>
      <c r="X59" s="30">
        <f t="shared" si="25"/>
        <v>5.7494202482360667E-5</v>
      </c>
      <c r="Y59" s="29">
        <v>1050</v>
      </c>
      <c r="Z59" s="30">
        <f t="shared" si="29"/>
        <v>5.7494202482360667E-5</v>
      </c>
      <c r="AA59" s="1">
        <f t="shared" si="0"/>
        <v>12600</v>
      </c>
      <c r="AB59" s="30">
        <f t="shared" si="29"/>
        <v>5.7494202482360674E-5</v>
      </c>
      <c r="AC59" s="1">
        <f t="shared" si="13"/>
        <v>1050</v>
      </c>
      <c r="AD59" s="30">
        <f t="shared" si="27"/>
        <v>5.7494202482360667E-5</v>
      </c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</row>
    <row r="60" spans="1:66">
      <c r="A60" s="27"/>
      <c r="B60" s="28"/>
      <c r="C60" s="29"/>
      <c r="D60" s="30">
        <f t="shared" si="15"/>
        <v>0</v>
      </c>
      <c r="E60" s="29"/>
      <c r="F60" s="30">
        <f t="shared" si="16"/>
        <v>0</v>
      </c>
      <c r="G60" s="29"/>
      <c r="H60" s="30">
        <f t="shared" si="17"/>
        <v>0</v>
      </c>
      <c r="I60" s="29"/>
      <c r="J60" s="30">
        <f t="shared" si="18"/>
        <v>0</v>
      </c>
      <c r="K60" s="29"/>
      <c r="L60" s="30">
        <f t="shared" si="19"/>
        <v>0</v>
      </c>
      <c r="M60" s="29"/>
      <c r="N60" s="30">
        <f t="shared" si="20"/>
        <v>0</v>
      </c>
      <c r="O60" s="29"/>
      <c r="P60" s="30">
        <f t="shared" si="21"/>
        <v>0</v>
      </c>
      <c r="Q60" s="29"/>
      <c r="R60" s="30">
        <f t="shared" si="22"/>
        <v>0</v>
      </c>
      <c r="S60" s="29"/>
      <c r="T60" s="30">
        <f t="shared" si="23"/>
        <v>0</v>
      </c>
      <c r="U60" s="29"/>
      <c r="V60" s="30">
        <f t="shared" si="24"/>
        <v>0</v>
      </c>
      <c r="W60" s="29"/>
      <c r="X60" s="30">
        <f t="shared" si="25"/>
        <v>0</v>
      </c>
      <c r="Y60" s="29"/>
      <c r="Z60" s="30">
        <f t="shared" si="29"/>
        <v>0</v>
      </c>
      <c r="AA60" s="1">
        <f t="shared" si="0"/>
        <v>0</v>
      </c>
      <c r="AB60" s="30">
        <f t="shared" si="29"/>
        <v>0</v>
      </c>
      <c r="AC60" s="1">
        <f t="shared" si="13"/>
        <v>0</v>
      </c>
      <c r="AD60" s="30">
        <f t="shared" si="27"/>
        <v>0</v>
      </c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</row>
    <row r="61" spans="1:66">
      <c r="A61" s="27"/>
      <c r="B61" s="28"/>
      <c r="C61" s="29">
        <v>6273.8078999999998</v>
      </c>
      <c r="D61" s="30">
        <f t="shared" si="15"/>
        <v>3.4353103022669902E-4</v>
      </c>
      <c r="E61" s="29">
        <v>6273.8078999999998</v>
      </c>
      <c r="F61" s="30">
        <f t="shared" si="16"/>
        <v>3.4353103022669902E-4</v>
      </c>
      <c r="G61" s="29">
        <v>6273.8078999999998</v>
      </c>
      <c r="H61" s="30">
        <f t="shared" si="17"/>
        <v>3.4353103022669902E-4</v>
      </c>
      <c r="I61" s="29">
        <v>6273.8078999999998</v>
      </c>
      <c r="J61" s="30">
        <f t="shared" si="18"/>
        <v>3.4353103022669902E-4</v>
      </c>
      <c r="K61" s="29">
        <v>6273.8078999999998</v>
      </c>
      <c r="L61" s="30">
        <f t="shared" si="19"/>
        <v>3.4353103022669902E-4</v>
      </c>
      <c r="M61" s="29">
        <v>6273.8078999999998</v>
      </c>
      <c r="N61" s="30">
        <f t="shared" si="20"/>
        <v>3.4353103022669902E-4</v>
      </c>
      <c r="O61" s="29">
        <v>6273.8078999999998</v>
      </c>
      <c r="P61" s="30">
        <f t="shared" si="21"/>
        <v>3.4353103022669902E-4</v>
      </c>
      <c r="Q61" s="29">
        <v>6273.8078999999998</v>
      </c>
      <c r="R61" s="30">
        <f t="shared" si="22"/>
        <v>3.4353103022669902E-4</v>
      </c>
      <c r="S61" s="29">
        <v>6273.8078999999998</v>
      </c>
      <c r="T61" s="30">
        <f t="shared" si="23"/>
        <v>3.4353103022669902E-4</v>
      </c>
      <c r="U61" s="29">
        <v>6273.8078999999998</v>
      </c>
      <c r="V61" s="30">
        <f t="shared" si="24"/>
        <v>3.4353103022669902E-4</v>
      </c>
      <c r="W61" s="29">
        <v>6273.8078999999998</v>
      </c>
      <c r="X61" s="30">
        <f t="shared" si="25"/>
        <v>3.4353103022669902E-4</v>
      </c>
      <c r="Y61" s="29">
        <v>6273.8078999999998</v>
      </c>
      <c r="Z61" s="30">
        <f t="shared" ref="Z61:AB80" si="30">IF(Y$10&lt;&gt;0,Y61/Y$10,"-")</f>
        <v>3.4353103022669902E-4</v>
      </c>
      <c r="AA61" s="1">
        <f t="shared" si="0"/>
        <v>75285.694799999997</v>
      </c>
      <c r="AB61" s="30">
        <f t="shared" si="30"/>
        <v>3.4353103022669902E-4</v>
      </c>
      <c r="AC61" s="1">
        <f t="shared" si="13"/>
        <v>6273.8078999999998</v>
      </c>
      <c r="AD61" s="30">
        <f t="shared" si="27"/>
        <v>3.4353103022669902E-4</v>
      </c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</row>
    <row r="62" spans="1:66">
      <c r="A62" s="27"/>
      <c r="B62" s="28"/>
      <c r="C62" s="29">
        <v>5294.3651499999996</v>
      </c>
      <c r="D62" s="30">
        <f t="shared" si="15"/>
        <v>2.8990028757109882E-4</v>
      </c>
      <c r="E62" s="29">
        <v>5294.3651499999996</v>
      </c>
      <c r="F62" s="30">
        <f t="shared" si="16"/>
        <v>2.8990028757109882E-4</v>
      </c>
      <c r="G62" s="29">
        <v>5294.3651499999996</v>
      </c>
      <c r="H62" s="30">
        <f t="shared" si="17"/>
        <v>2.8990028757109882E-4</v>
      </c>
      <c r="I62" s="29">
        <v>5294.3651499999996</v>
      </c>
      <c r="J62" s="30">
        <f t="shared" si="18"/>
        <v>2.8990028757109882E-4</v>
      </c>
      <c r="K62" s="29">
        <v>5294.3651499999996</v>
      </c>
      <c r="L62" s="30">
        <f t="shared" si="19"/>
        <v>2.8990028757109882E-4</v>
      </c>
      <c r="M62" s="29">
        <v>5294.3651499999996</v>
      </c>
      <c r="N62" s="30">
        <f t="shared" si="20"/>
        <v>2.8990028757109882E-4</v>
      </c>
      <c r="O62" s="29">
        <v>5294.3651499999996</v>
      </c>
      <c r="P62" s="30">
        <f t="shared" si="21"/>
        <v>2.8990028757109882E-4</v>
      </c>
      <c r="Q62" s="29">
        <v>5294.3651499999996</v>
      </c>
      <c r="R62" s="30">
        <f t="shared" si="22"/>
        <v>2.8990028757109882E-4</v>
      </c>
      <c r="S62" s="29">
        <v>5294.3651499999996</v>
      </c>
      <c r="T62" s="30">
        <f t="shared" si="23"/>
        <v>2.8990028757109882E-4</v>
      </c>
      <c r="U62" s="29">
        <v>5294.3651499999996</v>
      </c>
      <c r="V62" s="30">
        <f t="shared" si="24"/>
        <v>2.8990028757109882E-4</v>
      </c>
      <c r="W62" s="29">
        <v>5294.3651499999996</v>
      </c>
      <c r="X62" s="30">
        <f t="shared" si="25"/>
        <v>2.8990028757109882E-4</v>
      </c>
      <c r="Y62" s="29">
        <v>5294.3651499999996</v>
      </c>
      <c r="Z62" s="30">
        <f t="shared" si="30"/>
        <v>2.8990028757109882E-4</v>
      </c>
      <c r="AA62" s="1">
        <f t="shared" si="0"/>
        <v>63532.381799999981</v>
      </c>
      <c r="AB62" s="30">
        <f t="shared" si="30"/>
        <v>2.8990028757109877E-4</v>
      </c>
      <c r="AC62" s="1">
        <f t="shared" si="13"/>
        <v>5294.3651499999987</v>
      </c>
      <c r="AD62" s="30">
        <f t="shared" si="27"/>
        <v>2.8990028757109877E-4</v>
      </c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</row>
    <row r="63" spans="1:66">
      <c r="A63" s="27"/>
      <c r="B63" s="28"/>
      <c r="C63" s="29"/>
      <c r="D63" s="30">
        <f t="shared" si="15"/>
        <v>0</v>
      </c>
      <c r="E63" s="29"/>
      <c r="F63" s="30">
        <f t="shared" si="16"/>
        <v>0</v>
      </c>
      <c r="G63" s="29"/>
      <c r="H63" s="30">
        <f t="shared" si="17"/>
        <v>0</v>
      </c>
      <c r="I63" s="29"/>
      <c r="J63" s="30">
        <f t="shared" si="18"/>
        <v>0</v>
      </c>
      <c r="K63" s="29"/>
      <c r="L63" s="30">
        <f t="shared" si="19"/>
        <v>0</v>
      </c>
      <c r="M63" s="29"/>
      <c r="N63" s="30">
        <f t="shared" si="20"/>
        <v>0</v>
      </c>
      <c r="O63" s="29"/>
      <c r="P63" s="30">
        <f t="shared" si="21"/>
        <v>0</v>
      </c>
      <c r="Q63" s="29"/>
      <c r="R63" s="30">
        <f t="shared" si="22"/>
        <v>0</v>
      </c>
      <c r="S63" s="29"/>
      <c r="T63" s="30">
        <f t="shared" si="23"/>
        <v>0</v>
      </c>
      <c r="U63" s="29"/>
      <c r="V63" s="30">
        <f t="shared" si="24"/>
        <v>0</v>
      </c>
      <c r="W63" s="29"/>
      <c r="X63" s="30">
        <f t="shared" si="25"/>
        <v>0</v>
      </c>
      <c r="Y63" s="29"/>
      <c r="Z63" s="30">
        <f t="shared" si="30"/>
        <v>0</v>
      </c>
      <c r="AA63" s="1">
        <f t="shared" si="0"/>
        <v>0</v>
      </c>
      <c r="AB63" s="30">
        <f t="shared" si="30"/>
        <v>0</v>
      </c>
      <c r="AC63" s="1">
        <f t="shared" si="13"/>
        <v>0</v>
      </c>
      <c r="AD63" s="30">
        <f t="shared" si="27"/>
        <v>0</v>
      </c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</row>
    <row r="64" spans="1:66">
      <c r="A64" s="27"/>
      <c r="B64" s="28"/>
      <c r="C64" s="29">
        <v>165388.19575000001</v>
      </c>
      <c r="D64" s="30">
        <f t="shared" si="15"/>
        <v>9.0560594425169554E-3</v>
      </c>
      <c r="E64" s="29">
        <v>165388.19575000001</v>
      </c>
      <c r="F64" s="30">
        <f t="shared" si="16"/>
        <v>9.0560594425169554E-3</v>
      </c>
      <c r="G64" s="29">
        <v>165388.19575000001</v>
      </c>
      <c r="H64" s="30">
        <f t="shared" si="17"/>
        <v>9.0560594425169554E-3</v>
      </c>
      <c r="I64" s="29">
        <v>165388.19575000001</v>
      </c>
      <c r="J64" s="30">
        <f t="shared" si="18"/>
        <v>9.0560594425169554E-3</v>
      </c>
      <c r="K64" s="29">
        <v>165388.19575000001</v>
      </c>
      <c r="L64" s="30">
        <f t="shared" si="19"/>
        <v>9.0560594425169554E-3</v>
      </c>
      <c r="M64" s="29">
        <v>165388.19575000001</v>
      </c>
      <c r="N64" s="30">
        <f t="shared" si="20"/>
        <v>9.0560594425169554E-3</v>
      </c>
      <c r="O64" s="29">
        <v>165388.19575000001</v>
      </c>
      <c r="P64" s="30">
        <f t="shared" si="21"/>
        <v>9.0560594425169554E-3</v>
      </c>
      <c r="Q64" s="29">
        <v>165388.19575000001</v>
      </c>
      <c r="R64" s="30">
        <f t="shared" si="22"/>
        <v>9.0560594425169554E-3</v>
      </c>
      <c r="S64" s="29">
        <v>165388.19575000001</v>
      </c>
      <c r="T64" s="30">
        <f t="shared" si="23"/>
        <v>9.0560594425169554E-3</v>
      </c>
      <c r="U64" s="29">
        <v>165388.19575000001</v>
      </c>
      <c r="V64" s="30">
        <f t="shared" si="24"/>
        <v>9.0560594425169554E-3</v>
      </c>
      <c r="W64" s="29">
        <v>165388.19575000001</v>
      </c>
      <c r="X64" s="30">
        <f t="shared" si="25"/>
        <v>9.0560594425169554E-3</v>
      </c>
      <c r="Y64" s="29">
        <v>165388.19575000001</v>
      </c>
      <c r="Z64" s="30">
        <f t="shared" si="30"/>
        <v>9.0560594425169554E-3</v>
      </c>
      <c r="AA64" s="1">
        <f t="shared" si="0"/>
        <v>1984658.3489999997</v>
      </c>
      <c r="AB64" s="30">
        <f t="shared" si="30"/>
        <v>9.0560594425169536E-3</v>
      </c>
      <c r="AC64" s="1">
        <f t="shared" si="13"/>
        <v>165388.19574999998</v>
      </c>
      <c r="AD64" s="30">
        <f t="shared" si="27"/>
        <v>9.0560594425169536E-3</v>
      </c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</row>
    <row r="65" spans="1:66">
      <c r="A65" s="27"/>
      <c r="B65" s="28"/>
      <c r="C65" s="29">
        <v>16911.027849999999</v>
      </c>
      <c r="D65" s="30">
        <f t="shared" si="15"/>
        <v>9.2598672323118128E-4</v>
      </c>
      <c r="E65" s="29">
        <v>16911.027849999999</v>
      </c>
      <c r="F65" s="30">
        <f t="shared" si="16"/>
        <v>9.2598672323118128E-4</v>
      </c>
      <c r="G65" s="29">
        <v>16911.027849999999</v>
      </c>
      <c r="H65" s="30">
        <f t="shared" si="17"/>
        <v>9.2598672323118128E-4</v>
      </c>
      <c r="I65" s="29">
        <v>16911.027849999999</v>
      </c>
      <c r="J65" s="30">
        <f t="shared" si="18"/>
        <v>9.2598672323118128E-4</v>
      </c>
      <c r="K65" s="29">
        <v>16911.027849999999</v>
      </c>
      <c r="L65" s="30">
        <f t="shared" si="19"/>
        <v>9.2598672323118128E-4</v>
      </c>
      <c r="M65" s="29">
        <v>16911.027849999999</v>
      </c>
      <c r="N65" s="30">
        <f t="shared" si="20"/>
        <v>9.2598672323118128E-4</v>
      </c>
      <c r="O65" s="29">
        <v>16911.027849999999</v>
      </c>
      <c r="P65" s="30">
        <f t="shared" si="21"/>
        <v>9.2598672323118128E-4</v>
      </c>
      <c r="Q65" s="29">
        <v>16911.027849999999</v>
      </c>
      <c r="R65" s="30">
        <f t="shared" si="22"/>
        <v>9.2598672323118128E-4</v>
      </c>
      <c r="S65" s="29">
        <v>16911.027849999999</v>
      </c>
      <c r="T65" s="30">
        <f t="shared" si="23"/>
        <v>9.2598672323118128E-4</v>
      </c>
      <c r="U65" s="29">
        <v>16911.027849999999</v>
      </c>
      <c r="V65" s="30">
        <f t="shared" si="24"/>
        <v>9.2598672323118128E-4</v>
      </c>
      <c r="W65" s="29">
        <v>16911.027849999999</v>
      </c>
      <c r="X65" s="30">
        <f t="shared" si="25"/>
        <v>9.2598672323118128E-4</v>
      </c>
      <c r="Y65" s="29">
        <v>16911.027849999999</v>
      </c>
      <c r="Z65" s="30">
        <f t="shared" si="30"/>
        <v>9.2598672323118128E-4</v>
      </c>
      <c r="AA65" s="1">
        <f t="shared" si="0"/>
        <v>202932.33420000004</v>
      </c>
      <c r="AB65" s="30">
        <f t="shared" si="30"/>
        <v>9.259867232311816E-4</v>
      </c>
      <c r="AC65" s="1">
        <f t="shared" si="13"/>
        <v>16911.027850000002</v>
      </c>
      <c r="AD65" s="30">
        <f t="shared" si="27"/>
        <v>9.2598672323118139E-4</v>
      </c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</row>
    <row r="66" spans="1:66">
      <c r="A66" s="27"/>
      <c r="B66" s="28"/>
      <c r="C66" s="29">
        <v>1903</v>
      </c>
      <c r="D66" s="30">
        <f t="shared" si="15"/>
        <v>1.0420139745136414E-4</v>
      </c>
      <c r="E66" s="29">
        <v>1903</v>
      </c>
      <c r="F66" s="30">
        <f t="shared" si="16"/>
        <v>1.0420139745136414E-4</v>
      </c>
      <c r="G66" s="29">
        <v>1903</v>
      </c>
      <c r="H66" s="30">
        <f t="shared" si="17"/>
        <v>1.0420139745136414E-4</v>
      </c>
      <c r="I66" s="29">
        <v>1903</v>
      </c>
      <c r="J66" s="30">
        <f t="shared" si="18"/>
        <v>1.0420139745136414E-4</v>
      </c>
      <c r="K66" s="29">
        <v>1903</v>
      </c>
      <c r="L66" s="30">
        <f t="shared" si="19"/>
        <v>1.0420139745136414E-4</v>
      </c>
      <c r="M66" s="29">
        <v>1903</v>
      </c>
      <c r="N66" s="30">
        <f t="shared" si="20"/>
        <v>1.0420139745136414E-4</v>
      </c>
      <c r="O66" s="29">
        <v>1903</v>
      </c>
      <c r="P66" s="30">
        <f t="shared" si="21"/>
        <v>1.0420139745136414E-4</v>
      </c>
      <c r="Q66" s="29">
        <v>1903</v>
      </c>
      <c r="R66" s="30">
        <f t="shared" si="22"/>
        <v>1.0420139745136414E-4</v>
      </c>
      <c r="S66" s="29">
        <v>1903</v>
      </c>
      <c r="T66" s="30">
        <f t="shared" si="23"/>
        <v>1.0420139745136414E-4</v>
      </c>
      <c r="U66" s="29">
        <v>1903</v>
      </c>
      <c r="V66" s="30">
        <f t="shared" si="24"/>
        <v>1.0420139745136414E-4</v>
      </c>
      <c r="W66" s="29">
        <v>1903</v>
      </c>
      <c r="X66" s="30">
        <f t="shared" si="25"/>
        <v>1.0420139745136414E-4</v>
      </c>
      <c r="Y66" s="29">
        <v>1903</v>
      </c>
      <c r="Z66" s="30">
        <f t="shared" si="30"/>
        <v>1.0420139745136414E-4</v>
      </c>
      <c r="AA66" s="1">
        <f t="shared" si="0"/>
        <v>22836</v>
      </c>
      <c r="AB66" s="30">
        <f t="shared" si="30"/>
        <v>1.0420139745136415E-4</v>
      </c>
      <c r="AC66" s="1">
        <f t="shared" si="13"/>
        <v>1903</v>
      </c>
      <c r="AD66" s="30">
        <f t="shared" si="27"/>
        <v>1.0420139745136414E-4</v>
      </c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</row>
    <row r="67" spans="1:66">
      <c r="A67" s="27"/>
      <c r="B67" s="28"/>
      <c r="C67" s="29">
        <v>18684.87355</v>
      </c>
      <c r="D67" s="30">
        <f t="shared" si="15"/>
        <v>1.0231160983247669E-3</v>
      </c>
      <c r="E67" s="29">
        <v>18684.87355</v>
      </c>
      <c r="F67" s="30">
        <f t="shared" si="16"/>
        <v>1.0231160983247669E-3</v>
      </c>
      <c r="G67" s="29">
        <v>18684.87355</v>
      </c>
      <c r="H67" s="30">
        <f t="shared" si="17"/>
        <v>1.0231160983247669E-3</v>
      </c>
      <c r="I67" s="29">
        <v>18684.87355</v>
      </c>
      <c r="J67" s="30">
        <f t="shared" si="18"/>
        <v>1.0231160983247669E-3</v>
      </c>
      <c r="K67" s="29">
        <v>18684.87355</v>
      </c>
      <c r="L67" s="30">
        <f t="shared" si="19"/>
        <v>1.0231160983247669E-3</v>
      </c>
      <c r="M67" s="29">
        <v>18684.87355</v>
      </c>
      <c r="N67" s="30">
        <f t="shared" si="20"/>
        <v>1.0231160983247669E-3</v>
      </c>
      <c r="O67" s="29">
        <v>18684.87355</v>
      </c>
      <c r="P67" s="30">
        <f t="shared" si="21"/>
        <v>1.0231160983247669E-3</v>
      </c>
      <c r="Q67" s="29">
        <v>18684.87355</v>
      </c>
      <c r="R67" s="30">
        <f t="shared" si="22"/>
        <v>1.0231160983247669E-3</v>
      </c>
      <c r="S67" s="29">
        <v>18684.87355</v>
      </c>
      <c r="T67" s="30">
        <f t="shared" si="23"/>
        <v>1.0231160983247669E-3</v>
      </c>
      <c r="U67" s="29">
        <v>18684.87355</v>
      </c>
      <c r="V67" s="30">
        <f t="shared" si="24"/>
        <v>1.0231160983247669E-3</v>
      </c>
      <c r="W67" s="29">
        <v>18684.87355</v>
      </c>
      <c r="X67" s="30">
        <f t="shared" si="25"/>
        <v>1.0231160983247669E-3</v>
      </c>
      <c r="Y67" s="29">
        <v>18684.87355</v>
      </c>
      <c r="Z67" s="30">
        <f t="shared" si="30"/>
        <v>1.0231160983247669E-3</v>
      </c>
      <c r="AA67" s="1">
        <f t="shared" ref="AA67:AA134" si="31">C67+E67+G67+I67+K67+M67+O67+Q67+S67+U67+W67+Y67</f>
        <v>224218.48259999996</v>
      </c>
      <c r="AB67" s="30">
        <f t="shared" si="30"/>
        <v>1.0231160983247666E-3</v>
      </c>
      <c r="AC67" s="1">
        <f t="shared" si="13"/>
        <v>18684.873549999997</v>
      </c>
      <c r="AD67" s="30">
        <f t="shared" si="27"/>
        <v>1.0231160983247666E-3</v>
      </c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</row>
    <row r="68" spans="1:66">
      <c r="A68" s="27"/>
      <c r="B68" s="28"/>
      <c r="C68" s="29">
        <v>5725.6821</v>
      </c>
      <c r="D68" s="30">
        <f t="shared" si="15"/>
        <v>3.1351764381621716E-4</v>
      </c>
      <c r="E68" s="29">
        <v>5725.6821</v>
      </c>
      <c r="F68" s="30">
        <f t="shared" si="16"/>
        <v>3.1351764381621716E-4</v>
      </c>
      <c r="G68" s="29">
        <v>5725.6821</v>
      </c>
      <c r="H68" s="30">
        <f t="shared" si="17"/>
        <v>3.1351764381621716E-4</v>
      </c>
      <c r="I68" s="29">
        <v>5725.6821</v>
      </c>
      <c r="J68" s="30">
        <f t="shared" si="18"/>
        <v>3.1351764381621716E-4</v>
      </c>
      <c r="K68" s="29">
        <v>5725.6821</v>
      </c>
      <c r="L68" s="30">
        <f t="shared" si="19"/>
        <v>3.1351764381621716E-4</v>
      </c>
      <c r="M68" s="29">
        <v>5725.6821</v>
      </c>
      <c r="N68" s="30">
        <f t="shared" si="20"/>
        <v>3.1351764381621716E-4</v>
      </c>
      <c r="O68" s="29">
        <v>5725.6821</v>
      </c>
      <c r="P68" s="30">
        <f t="shared" si="21"/>
        <v>3.1351764381621716E-4</v>
      </c>
      <c r="Q68" s="29">
        <v>5725.6821</v>
      </c>
      <c r="R68" s="30">
        <f t="shared" si="22"/>
        <v>3.1351764381621716E-4</v>
      </c>
      <c r="S68" s="29">
        <v>5725.6821</v>
      </c>
      <c r="T68" s="30">
        <f t="shared" si="23"/>
        <v>3.1351764381621716E-4</v>
      </c>
      <c r="U68" s="29">
        <v>5725.6821</v>
      </c>
      <c r="V68" s="30">
        <f t="shared" si="24"/>
        <v>3.1351764381621716E-4</v>
      </c>
      <c r="W68" s="29">
        <v>5725.6821</v>
      </c>
      <c r="X68" s="30">
        <f t="shared" si="25"/>
        <v>3.1351764381621716E-4</v>
      </c>
      <c r="Y68" s="29">
        <v>5725.6821</v>
      </c>
      <c r="Z68" s="30">
        <f t="shared" si="30"/>
        <v>3.1351764381621716E-4</v>
      </c>
      <c r="AA68" s="1">
        <f t="shared" si="31"/>
        <v>68708.185199999993</v>
      </c>
      <c r="AB68" s="30">
        <f t="shared" si="30"/>
        <v>3.1351764381621716E-4</v>
      </c>
      <c r="AC68" s="1">
        <f t="shared" ref="AC68:AC141" si="32">AA68/12</f>
        <v>5725.6820999999991</v>
      </c>
      <c r="AD68" s="30">
        <f t="shared" si="27"/>
        <v>3.1351764381621711E-4</v>
      </c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</row>
    <row r="69" spans="1:66">
      <c r="A69" s="27"/>
      <c r="B69" s="28"/>
      <c r="C69" s="29"/>
      <c r="D69" s="30">
        <f t="shared" si="15"/>
        <v>0</v>
      </c>
      <c r="E69" s="29"/>
      <c r="F69" s="30">
        <f t="shared" si="16"/>
        <v>0</v>
      </c>
      <c r="G69" s="29"/>
      <c r="H69" s="30">
        <f t="shared" si="17"/>
        <v>0</v>
      </c>
      <c r="I69" s="29"/>
      <c r="J69" s="30">
        <f t="shared" si="18"/>
        <v>0</v>
      </c>
      <c r="K69" s="29"/>
      <c r="L69" s="30">
        <f t="shared" si="19"/>
        <v>0</v>
      </c>
      <c r="M69" s="29"/>
      <c r="N69" s="30">
        <f t="shared" si="20"/>
        <v>0</v>
      </c>
      <c r="O69" s="29"/>
      <c r="P69" s="30">
        <f t="shared" si="21"/>
        <v>0</v>
      </c>
      <c r="Q69" s="29"/>
      <c r="R69" s="30">
        <f t="shared" si="22"/>
        <v>0</v>
      </c>
      <c r="S69" s="29"/>
      <c r="T69" s="30">
        <f t="shared" si="23"/>
        <v>0</v>
      </c>
      <c r="U69" s="29"/>
      <c r="V69" s="30">
        <f t="shared" si="24"/>
        <v>0</v>
      </c>
      <c r="W69" s="29"/>
      <c r="X69" s="30">
        <f t="shared" si="25"/>
        <v>0</v>
      </c>
      <c r="Y69" s="29"/>
      <c r="Z69" s="30">
        <f t="shared" si="30"/>
        <v>0</v>
      </c>
      <c r="AA69" s="1">
        <f t="shared" si="31"/>
        <v>0</v>
      </c>
      <c r="AB69" s="30">
        <f t="shared" si="30"/>
        <v>0</v>
      </c>
      <c r="AC69" s="1">
        <f t="shared" si="32"/>
        <v>0</v>
      </c>
      <c r="AD69" s="30">
        <f t="shared" si="27"/>
        <v>0</v>
      </c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</row>
    <row r="70" spans="1:66">
      <c r="A70" s="27"/>
      <c r="B70" s="28"/>
      <c r="C70" s="29"/>
      <c r="D70" s="30">
        <f t="shared" si="15"/>
        <v>0</v>
      </c>
      <c r="E70" s="29"/>
      <c r="F70" s="30">
        <f t="shared" si="16"/>
        <v>0</v>
      </c>
      <c r="G70" s="29"/>
      <c r="H70" s="30">
        <f t="shared" si="17"/>
        <v>0</v>
      </c>
      <c r="I70" s="29"/>
      <c r="J70" s="30">
        <f t="shared" si="18"/>
        <v>0</v>
      </c>
      <c r="K70" s="29"/>
      <c r="L70" s="30">
        <f t="shared" si="19"/>
        <v>0</v>
      </c>
      <c r="M70" s="29"/>
      <c r="N70" s="30">
        <f t="shared" si="20"/>
        <v>0</v>
      </c>
      <c r="O70" s="29"/>
      <c r="P70" s="30">
        <f t="shared" si="21"/>
        <v>0</v>
      </c>
      <c r="Q70" s="29"/>
      <c r="R70" s="30">
        <f t="shared" si="22"/>
        <v>0</v>
      </c>
      <c r="S70" s="29"/>
      <c r="T70" s="30">
        <f t="shared" si="23"/>
        <v>0</v>
      </c>
      <c r="U70" s="29"/>
      <c r="V70" s="30">
        <f t="shared" si="24"/>
        <v>0</v>
      </c>
      <c r="W70" s="29"/>
      <c r="X70" s="30">
        <f t="shared" si="25"/>
        <v>0</v>
      </c>
      <c r="Y70" s="29"/>
      <c r="Z70" s="30">
        <f t="shared" si="30"/>
        <v>0</v>
      </c>
      <c r="AA70" s="1">
        <f t="shared" si="31"/>
        <v>0</v>
      </c>
      <c r="AB70" s="30">
        <f t="shared" si="30"/>
        <v>0</v>
      </c>
      <c r="AC70" s="1">
        <f t="shared" si="32"/>
        <v>0</v>
      </c>
      <c r="AD70" s="30">
        <f t="shared" si="27"/>
        <v>0</v>
      </c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</row>
    <row r="71" spans="1:66">
      <c r="A71" s="27"/>
      <c r="B71" s="28"/>
      <c r="C71" s="29"/>
      <c r="D71" s="30">
        <f t="shared" si="15"/>
        <v>0</v>
      </c>
      <c r="E71" s="29"/>
      <c r="F71" s="30">
        <f t="shared" si="16"/>
        <v>0</v>
      </c>
      <c r="G71" s="29"/>
      <c r="H71" s="30">
        <f t="shared" si="17"/>
        <v>0</v>
      </c>
      <c r="I71" s="29"/>
      <c r="J71" s="30">
        <f t="shared" si="18"/>
        <v>0</v>
      </c>
      <c r="K71" s="29"/>
      <c r="L71" s="30">
        <f t="shared" si="19"/>
        <v>0</v>
      </c>
      <c r="M71" s="29"/>
      <c r="N71" s="30">
        <f t="shared" si="20"/>
        <v>0</v>
      </c>
      <c r="O71" s="29"/>
      <c r="P71" s="30">
        <f t="shared" si="21"/>
        <v>0</v>
      </c>
      <c r="Q71" s="29"/>
      <c r="R71" s="30">
        <f t="shared" si="22"/>
        <v>0</v>
      </c>
      <c r="S71" s="29"/>
      <c r="T71" s="30">
        <f t="shared" si="23"/>
        <v>0</v>
      </c>
      <c r="U71" s="29"/>
      <c r="V71" s="30">
        <f t="shared" si="24"/>
        <v>0</v>
      </c>
      <c r="W71" s="29"/>
      <c r="X71" s="30">
        <f t="shared" si="25"/>
        <v>0</v>
      </c>
      <c r="Y71" s="29"/>
      <c r="Z71" s="30">
        <f t="shared" si="30"/>
        <v>0</v>
      </c>
      <c r="AA71" s="1">
        <f t="shared" si="31"/>
        <v>0</v>
      </c>
      <c r="AB71" s="30">
        <f t="shared" si="30"/>
        <v>0</v>
      </c>
      <c r="AC71" s="1">
        <f t="shared" si="32"/>
        <v>0</v>
      </c>
      <c r="AD71" s="30">
        <f t="shared" si="27"/>
        <v>0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</row>
    <row r="72" spans="1:66">
      <c r="A72" s="27"/>
      <c r="B72" s="28"/>
      <c r="C72" s="29"/>
      <c r="D72" s="30">
        <f t="shared" si="15"/>
        <v>0</v>
      </c>
      <c r="E72" s="29"/>
      <c r="F72" s="30">
        <f t="shared" si="16"/>
        <v>0</v>
      </c>
      <c r="G72" s="29"/>
      <c r="H72" s="30">
        <f t="shared" si="17"/>
        <v>0</v>
      </c>
      <c r="I72" s="29"/>
      <c r="J72" s="30">
        <f t="shared" si="18"/>
        <v>0</v>
      </c>
      <c r="K72" s="29"/>
      <c r="L72" s="30">
        <f t="shared" si="19"/>
        <v>0</v>
      </c>
      <c r="M72" s="29"/>
      <c r="N72" s="30">
        <f t="shared" si="20"/>
        <v>0</v>
      </c>
      <c r="O72" s="29"/>
      <c r="P72" s="30">
        <f t="shared" si="21"/>
        <v>0</v>
      </c>
      <c r="Q72" s="29"/>
      <c r="R72" s="30">
        <f t="shared" si="22"/>
        <v>0</v>
      </c>
      <c r="S72" s="29"/>
      <c r="T72" s="30">
        <f t="shared" si="23"/>
        <v>0</v>
      </c>
      <c r="U72" s="29"/>
      <c r="V72" s="30">
        <f t="shared" si="24"/>
        <v>0</v>
      </c>
      <c r="W72" s="29"/>
      <c r="X72" s="30">
        <f t="shared" si="25"/>
        <v>0</v>
      </c>
      <c r="Y72" s="29"/>
      <c r="Z72" s="30">
        <f t="shared" si="30"/>
        <v>0</v>
      </c>
      <c r="AA72" s="1">
        <f t="shared" si="31"/>
        <v>0</v>
      </c>
      <c r="AB72" s="30">
        <f t="shared" si="30"/>
        <v>0</v>
      </c>
      <c r="AC72" s="1">
        <f t="shared" si="32"/>
        <v>0</v>
      </c>
      <c r="AD72" s="30">
        <f t="shared" si="27"/>
        <v>0</v>
      </c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</row>
    <row r="73" spans="1:66">
      <c r="A73" s="27"/>
      <c r="B73" s="28"/>
      <c r="C73" s="29">
        <v>17764.062249999999</v>
      </c>
      <c r="D73" s="30">
        <f t="shared" si="15"/>
        <v>9.7269580181977083E-4</v>
      </c>
      <c r="E73" s="29">
        <v>17764.062249999999</v>
      </c>
      <c r="F73" s="30">
        <f t="shared" si="16"/>
        <v>9.7269580181977083E-4</v>
      </c>
      <c r="G73" s="29">
        <v>17764.062249999999</v>
      </c>
      <c r="H73" s="30">
        <f t="shared" si="17"/>
        <v>9.7269580181977083E-4</v>
      </c>
      <c r="I73" s="29">
        <v>17764.062249999999</v>
      </c>
      <c r="J73" s="30">
        <f t="shared" si="18"/>
        <v>9.7269580181977083E-4</v>
      </c>
      <c r="K73" s="29">
        <v>17764.062249999999</v>
      </c>
      <c r="L73" s="30">
        <f t="shared" si="19"/>
        <v>9.7269580181977083E-4</v>
      </c>
      <c r="M73" s="29">
        <v>17764.062249999999</v>
      </c>
      <c r="N73" s="30">
        <f t="shared" si="20"/>
        <v>9.7269580181977083E-4</v>
      </c>
      <c r="O73" s="29">
        <v>17764.062249999999</v>
      </c>
      <c r="P73" s="30">
        <f t="shared" si="21"/>
        <v>9.7269580181977083E-4</v>
      </c>
      <c r="Q73" s="29">
        <v>17764.062249999999</v>
      </c>
      <c r="R73" s="30">
        <f t="shared" si="22"/>
        <v>9.7269580181977083E-4</v>
      </c>
      <c r="S73" s="29">
        <v>17764.062249999999</v>
      </c>
      <c r="T73" s="30">
        <f t="shared" si="23"/>
        <v>9.7269580181977083E-4</v>
      </c>
      <c r="U73" s="29">
        <v>17764.062249999999</v>
      </c>
      <c r="V73" s="30">
        <f t="shared" si="24"/>
        <v>9.7269580181977083E-4</v>
      </c>
      <c r="W73" s="29">
        <v>17764.062249999999</v>
      </c>
      <c r="X73" s="30">
        <f t="shared" si="25"/>
        <v>9.7269580181977083E-4</v>
      </c>
      <c r="Y73" s="29">
        <v>17764.062249999999</v>
      </c>
      <c r="Z73" s="30">
        <f t="shared" si="30"/>
        <v>9.7269580181977083E-4</v>
      </c>
      <c r="AA73" s="1">
        <f t="shared" si="31"/>
        <v>213168.74699999994</v>
      </c>
      <c r="AB73" s="30">
        <f t="shared" si="30"/>
        <v>9.7269580181977072E-4</v>
      </c>
      <c r="AC73" s="1">
        <f t="shared" si="32"/>
        <v>17764.062249999995</v>
      </c>
      <c r="AD73" s="30">
        <f t="shared" si="27"/>
        <v>9.7269580181977061E-4</v>
      </c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</row>
    <row r="74" spans="1:66">
      <c r="A74" s="27"/>
      <c r="B74" s="28"/>
      <c r="C74" s="29"/>
      <c r="D74" s="30"/>
      <c r="E74" s="29"/>
      <c r="F74" s="30"/>
      <c r="G74" s="29"/>
      <c r="H74" s="30"/>
      <c r="I74" s="29"/>
      <c r="J74" s="30"/>
      <c r="K74" s="29"/>
      <c r="L74" s="30"/>
      <c r="M74" s="29"/>
      <c r="N74" s="30"/>
      <c r="O74" s="29"/>
      <c r="P74" s="30"/>
      <c r="Q74" s="29"/>
      <c r="R74" s="30"/>
      <c r="S74" s="29"/>
      <c r="T74" s="30"/>
      <c r="U74" s="29"/>
      <c r="V74" s="30"/>
      <c r="W74" s="29"/>
      <c r="X74" s="30"/>
      <c r="Y74" s="29"/>
      <c r="Z74" s="30"/>
      <c r="AA74" s="1"/>
      <c r="AB74" s="30"/>
      <c r="AC74" s="1"/>
      <c r="AD74" s="30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</row>
    <row r="75" spans="1:66">
      <c r="A75" s="27"/>
      <c r="B75" s="28"/>
      <c r="C75" s="29"/>
      <c r="D75" s="30"/>
      <c r="E75" s="29"/>
      <c r="F75" s="30"/>
      <c r="G75" s="29"/>
      <c r="H75" s="30"/>
      <c r="I75" s="29"/>
      <c r="J75" s="30"/>
      <c r="K75" s="29"/>
      <c r="L75" s="30"/>
      <c r="M75" s="29"/>
      <c r="N75" s="30"/>
      <c r="O75" s="29"/>
      <c r="P75" s="30"/>
      <c r="Q75" s="29"/>
      <c r="R75" s="30"/>
      <c r="S75" s="29"/>
      <c r="T75" s="30"/>
      <c r="U75" s="29"/>
      <c r="V75" s="30"/>
      <c r="W75" s="29"/>
      <c r="X75" s="30"/>
      <c r="Y75" s="29"/>
      <c r="Z75" s="30"/>
      <c r="AA75" s="1"/>
      <c r="AB75" s="30"/>
      <c r="AC75" s="1"/>
      <c r="AD75" s="30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spans="1:66">
      <c r="A76" s="27"/>
      <c r="B76" s="28"/>
      <c r="C76" s="29"/>
      <c r="D76" s="30"/>
      <c r="E76" s="29"/>
      <c r="F76" s="30"/>
      <c r="G76" s="29"/>
      <c r="H76" s="30"/>
      <c r="I76" s="29"/>
      <c r="J76" s="30"/>
      <c r="K76" s="29"/>
      <c r="L76" s="30"/>
      <c r="M76" s="29"/>
      <c r="N76" s="30"/>
      <c r="O76" s="29"/>
      <c r="P76" s="30"/>
      <c r="Q76" s="29"/>
      <c r="R76" s="30"/>
      <c r="S76" s="29"/>
      <c r="T76" s="30"/>
      <c r="U76" s="29"/>
      <c r="V76" s="30"/>
      <c r="W76" s="29"/>
      <c r="X76" s="30"/>
      <c r="Y76" s="29"/>
      <c r="Z76" s="30"/>
      <c r="AA76" s="1"/>
      <c r="AB76" s="30"/>
      <c r="AC76" s="1"/>
      <c r="AD76" s="30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spans="1:66">
      <c r="A77" s="27"/>
      <c r="B77" s="28"/>
      <c r="C77" s="29"/>
      <c r="D77" s="30"/>
      <c r="E77" s="29"/>
      <c r="F77" s="30"/>
      <c r="G77" s="29"/>
      <c r="H77" s="30"/>
      <c r="I77" s="29"/>
      <c r="J77" s="30"/>
      <c r="K77" s="29"/>
      <c r="L77" s="30"/>
      <c r="M77" s="29"/>
      <c r="N77" s="30"/>
      <c r="O77" s="29"/>
      <c r="P77" s="30"/>
      <c r="Q77" s="29"/>
      <c r="R77" s="30"/>
      <c r="S77" s="29"/>
      <c r="T77" s="30"/>
      <c r="U77" s="29"/>
      <c r="V77" s="30"/>
      <c r="W77" s="29"/>
      <c r="X77" s="30"/>
      <c r="Y77" s="29"/>
      <c r="Z77" s="30"/>
      <c r="AA77" s="1"/>
      <c r="AB77" s="30"/>
      <c r="AC77" s="1"/>
      <c r="AD77" s="30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spans="1:66">
      <c r="A78" s="42"/>
      <c r="B78" s="2"/>
      <c r="C78" s="3">
        <f>SUM(C41:C77)</f>
        <v>3600598.0233000009</v>
      </c>
      <c r="D78" s="61">
        <f t="shared" si="15"/>
        <v>0.19715572553256935</v>
      </c>
      <c r="E78" s="3">
        <f>SUM(E41:E77)</f>
        <v>3600598.0233000009</v>
      </c>
      <c r="F78" s="61">
        <f t="shared" si="16"/>
        <v>0.19715572553256935</v>
      </c>
      <c r="G78" s="3">
        <f>SUM(G41:G77)</f>
        <v>3600598.0233000009</v>
      </c>
      <c r="H78" s="61">
        <f t="shared" si="17"/>
        <v>0.19715572553256935</v>
      </c>
      <c r="I78" s="3">
        <f>SUM(I41:I77)</f>
        <v>3600598.0233000009</v>
      </c>
      <c r="J78" s="61">
        <f t="shared" si="18"/>
        <v>0.19715572553256935</v>
      </c>
      <c r="K78" s="3">
        <f>SUM(K41:K77)</f>
        <v>3600598.0233000009</v>
      </c>
      <c r="L78" s="61">
        <f t="shared" si="19"/>
        <v>0.19715572553256935</v>
      </c>
      <c r="M78" s="3">
        <f>SUM(M41:M77)</f>
        <v>3600598.0233000009</v>
      </c>
      <c r="N78" s="61">
        <f t="shared" si="20"/>
        <v>0.19715572553256935</v>
      </c>
      <c r="O78" s="3">
        <f>SUM(O41:O77)</f>
        <v>3600598.0233000009</v>
      </c>
      <c r="P78" s="61">
        <f t="shared" si="21"/>
        <v>0.19715572553256935</v>
      </c>
      <c r="Q78" s="3">
        <f>SUM(Q41:Q77)</f>
        <v>3600598.0233000009</v>
      </c>
      <c r="R78" s="61">
        <f t="shared" si="22"/>
        <v>0.19715572553256935</v>
      </c>
      <c r="S78" s="3">
        <f>SUM(S41:S77)</f>
        <v>3600598.0233000009</v>
      </c>
      <c r="T78" s="61">
        <f t="shared" si="23"/>
        <v>0.19715572553256935</v>
      </c>
      <c r="U78" s="3">
        <f>SUM(U41:U77)</f>
        <v>3600598.0233000009</v>
      </c>
      <c r="V78" s="61">
        <f t="shared" si="24"/>
        <v>0.19715572553256935</v>
      </c>
      <c r="W78" s="3">
        <f>SUM(W41:W77)</f>
        <v>3600598.0233000009</v>
      </c>
      <c r="X78" s="61">
        <f t="shared" si="25"/>
        <v>0.19715572553256935</v>
      </c>
      <c r="Y78" s="3">
        <f>SUM(Y41:Y77)</f>
        <v>3600598.0233000009</v>
      </c>
      <c r="Z78" s="61">
        <f t="shared" si="30"/>
        <v>0.19715572553256935</v>
      </c>
      <c r="AA78" s="64">
        <f t="shared" si="31"/>
        <v>43207176.279600002</v>
      </c>
      <c r="AB78" s="61">
        <f t="shared" si="30"/>
        <v>0.19715572553256933</v>
      </c>
      <c r="AC78" s="21">
        <f t="shared" si="32"/>
        <v>3600598.0233</v>
      </c>
      <c r="AD78" s="61">
        <f t="shared" si="27"/>
        <v>0.1971557255325693</v>
      </c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spans="1:66">
      <c r="A79" s="37"/>
      <c r="B79" s="38"/>
      <c r="C79" s="39">
        <v>1108447.4173999999</v>
      </c>
      <c r="D79" s="62">
        <f t="shared" si="15"/>
        <v>6.0694571673376517E-2</v>
      </c>
      <c r="E79" s="39">
        <v>1108447.4173999999</v>
      </c>
      <c r="F79" s="62">
        <f t="shared" si="16"/>
        <v>6.0694571673376517E-2</v>
      </c>
      <c r="G79" s="39">
        <v>1108447.4173999999</v>
      </c>
      <c r="H79" s="62">
        <f t="shared" si="17"/>
        <v>6.0694571673376517E-2</v>
      </c>
      <c r="I79" s="39">
        <v>1108447.4173999999</v>
      </c>
      <c r="J79" s="62">
        <f t="shared" si="18"/>
        <v>6.0694571673376517E-2</v>
      </c>
      <c r="K79" s="39">
        <v>1108447.4173999999</v>
      </c>
      <c r="L79" s="62">
        <f t="shared" si="19"/>
        <v>6.0694571673376517E-2</v>
      </c>
      <c r="M79" s="39">
        <v>1108447.4173999999</v>
      </c>
      <c r="N79" s="62">
        <f t="shared" si="20"/>
        <v>6.0694571673376517E-2</v>
      </c>
      <c r="O79" s="39">
        <v>1108447.4173999999</v>
      </c>
      <c r="P79" s="62">
        <f t="shared" si="21"/>
        <v>6.0694571673376517E-2</v>
      </c>
      <c r="Q79" s="39">
        <v>1108447.4173999999</v>
      </c>
      <c r="R79" s="62">
        <f t="shared" si="22"/>
        <v>6.0694571673376517E-2</v>
      </c>
      <c r="S79" s="39">
        <v>1108447.4173999999</v>
      </c>
      <c r="T79" s="62">
        <f t="shared" si="23"/>
        <v>6.0694571673376517E-2</v>
      </c>
      <c r="U79" s="39">
        <v>1108447.4173999999</v>
      </c>
      <c r="V79" s="62">
        <f t="shared" si="24"/>
        <v>6.0694571673376517E-2</v>
      </c>
      <c r="W79" s="39">
        <v>1108447.4173999999</v>
      </c>
      <c r="X79" s="62">
        <f t="shared" si="25"/>
        <v>6.0694571673376517E-2</v>
      </c>
      <c r="Y79" s="39">
        <v>1108447.4173999999</v>
      </c>
      <c r="Z79" s="62">
        <f t="shared" si="30"/>
        <v>6.0694571673376517E-2</v>
      </c>
      <c r="AA79" s="63">
        <f t="shared" si="31"/>
        <v>13301369.008800002</v>
      </c>
      <c r="AB79" s="62">
        <f t="shared" si="30"/>
        <v>6.0694571673376538E-2</v>
      </c>
      <c r="AC79" s="41">
        <f t="shared" si="32"/>
        <v>1108447.4174000002</v>
      </c>
      <c r="AD79" s="62">
        <f t="shared" si="27"/>
        <v>6.0694571673376531E-2</v>
      </c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spans="1:66">
      <c r="A80" s="27"/>
      <c r="B80" s="28"/>
      <c r="C80" s="29">
        <v>456495.73090000002</v>
      </c>
      <c r="D80" s="30">
        <f t="shared" si="15"/>
        <v>2.4996055223521742E-2</v>
      </c>
      <c r="E80" s="29">
        <v>456495.73090000002</v>
      </c>
      <c r="F80" s="30">
        <f t="shared" si="16"/>
        <v>2.4996055223521742E-2</v>
      </c>
      <c r="G80" s="29">
        <v>456495.73090000002</v>
      </c>
      <c r="H80" s="30">
        <f t="shared" si="17"/>
        <v>2.4996055223521742E-2</v>
      </c>
      <c r="I80" s="29">
        <v>456495.73090000002</v>
      </c>
      <c r="J80" s="30">
        <f t="shared" si="18"/>
        <v>2.4996055223521742E-2</v>
      </c>
      <c r="K80" s="29">
        <v>456495.73090000002</v>
      </c>
      <c r="L80" s="30">
        <f t="shared" si="19"/>
        <v>2.4996055223521742E-2</v>
      </c>
      <c r="M80" s="29">
        <v>456495.73090000002</v>
      </c>
      <c r="N80" s="30">
        <f t="shared" si="20"/>
        <v>2.4996055223521742E-2</v>
      </c>
      <c r="O80" s="29">
        <v>456495.73090000002</v>
      </c>
      <c r="P80" s="30">
        <f t="shared" si="21"/>
        <v>2.4996055223521742E-2</v>
      </c>
      <c r="Q80" s="29">
        <v>456495.73090000002</v>
      </c>
      <c r="R80" s="30">
        <f t="shared" si="22"/>
        <v>2.4996055223521742E-2</v>
      </c>
      <c r="S80" s="29">
        <v>456495.73090000002</v>
      </c>
      <c r="T80" s="30">
        <f t="shared" si="23"/>
        <v>2.4996055223521742E-2</v>
      </c>
      <c r="U80" s="29">
        <v>456495.73090000002</v>
      </c>
      <c r="V80" s="30">
        <f t="shared" si="24"/>
        <v>2.4996055223521742E-2</v>
      </c>
      <c r="W80" s="29">
        <v>456495.73090000002</v>
      </c>
      <c r="X80" s="30">
        <f t="shared" si="25"/>
        <v>2.4996055223521742E-2</v>
      </c>
      <c r="Y80" s="29">
        <v>456495.73090000002</v>
      </c>
      <c r="Z80" s="30">
        <f t="shared" si="30"/>
        <v>2.4996055223521742E-2</v>
      </c>
      <c r="AA80" s="1">
        <f t="shared" si="31"/>
        <v>5477948.7707999991</v>
      </c>
      <c r="AB80" s="30">
        <f t="shared" si="30"/>
        <v>2.4996055223521739E-2</v>
      </c>
      <c r="AC80" s="1">
        <f t="shared" si="32"/>
        <v>456495.73089999991</v>
      </c>
      <c r="AD80" s="30">
        <f t="shared" si="27"/>
        <v>2.4996055223521736E-2</v>
      </c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spans="1:66">
      <c r="A81" s="27"/>
      <c r="B81" s="28"/>
      <c r="C81" s="29">
        <v>169990.63605</v>
      </c>
      <c r="D81" s="30">
        <f t="shared" ref="D81:D156" si="33">IF(C$10&lt;&gt;0,C81/C$10,"-")</f>
        <v>9.3080724277752186E-3</v>
      </c>
      <c r="E81" s="29">
        <v>169990.63605</v>
      </c>
      <c r="F81" s="30">
        <f t="shared" ref="F81:F141" si="34">IF(E$10&lt;&gt;0,E81/E$10,"-")</f>
        <v>9.3080724277752186E-3</v>
      </c>
      <c r="G81" s="29">
        <v>169990.63605</v>
      </c>
      <c r="H81" s="30">
        <f t="shared" ref="H81:H141" si="35">IF(G$10&lt;&gt;0,G81/G$10,"-")</f>
        <v>9.3080724277752186E-3</v>
      </c>
      <c r="I81" s="29">
        <v>169990.63605</v>
      </c>
      <c r="J81" s="30">
        <f t="shared" ref="J81:J141" si="36">IF(I$10&lt;&gt;0,I81/I$10,"-")</f>
        <v>9.3080724277752186E-3</v>
      </c>
      <c r="K81" s="29">
        <v>169990.63605</v>
      </c>
      <c r="L81" s="30">
        <f t="shared" ref="L81:L141" si="37">IF(K$10&lt;&gt;0,K81/K$10,"-")</f>
        <v>9.3080724277752186E-3</v>
      </c>
      <c r="M81" s="29">
        <v>169990.63605</v>
      </c>
      <c r="N81" s="30">
        <f t="shared" ref="N81:N141" si="38">IF(M$10&lt;&gt;0,M81/M$10,"-")</f>
        <v>9.3080724277752186E-3</v>
      </c>
      <c r="O81" s="29">
        <v>169990.63605</v>
      </c>
      <c r="P81" s="30">
        <f t="shared" ref="P81:P141" si="39">IF(O$10&lt;&gt;0,O81/O$10,"-")</f>
        <v>9.3080724277752186E-3</v>
      </c>
      <c r="Q81" s="29">
        <v>169990.63605</v>
      </c>
      <c r="R81" s="30">
        <f t="shared" ref="R81:R141" si="40">IF(Q$10&lt;&gt;0,Q81/Q$10,"-")</f>
        <v>9.3080724277752186E-3</v>
      </c>
      <c r="S81" s="29">
        <v>169990.63605</v>
      </c>
      <c r="T81" s="30">
        <f t="shared" ref="T81:T141" si="41">IF(S$10&lt;&gt;0,S81/S$10,"-")</f>
        <v>9.3080724277752186E-3</v>
      </c>
      <c r="U81" s="29">
        <v>169990.63605</v>
      </c>
      <c r="V81" s="30">
        <f t="shared" ref="V81:V141" si="42">IF(U$10&lt;&gt;0,U81/U$10,"-")</f>
        <v>9.3080724277752186E-3</v>
      </c>
      <c r="W81" s="29">
        <v>169990.63605</v>
      </c>
      <c r="X81" s="30">
        <f t="shared" ref="X81:X141" si="43">IF(W$10&lt;&gt;0,W81/W$10,"-")</f>
        <v>9.3080724277752186E-3</v>
      </c>
      <c r="Y81" s="29">
        <v>169990.63605</v>
      </c>
      <c r="Z81" s="30">
        <f t="shared" ref="Z81:AB100" si="44">IF(Y$10&lt;&gt;0,Y81/Y$10,"-")</f>
        <v>9.3080724277752186E-3</v>
      </c>
      <c r="AA81" s="1">
        <f t="shared" si="31"/>
        <v>2039887.6326000004</v>
      </c>
      <c r="AB81" s="30">
        <f t="shared" si="44"/>
        <v>9.3080724277752203E-3</v>
      </c>
      <c r="AC81" s="1">
        <f t="shared" si="32"/>
        <v>169990.63605000003</v>
      </c>
      <c r="AD81" s="30">
        <f t="shared" ref="AD81:AD141" si="45">IF(AC$10&lt;&gt;0,AC81/AC$10,"-")</f>
        <v>9.3080724277752186E-3</v>
      </c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1:66">
      <c r="A82" s="27"/>
      <c r="B82" s="28"/>
      <c r="C82" s="29">
        <v>5033.6400000000003</v>
      </c>
      <c r="D82" s="30">
        <f t="shared" si="33"/>
        <v>2.7562392131743804E-4</v>
      </c>
      <c r="E82" s="29">
        <v>5033.6400000000003</v>
      </c>
      <c r="F82" s="30">
        <f t="shared" si="34"/>
        <v>2.7562392131743804E-4</v>
      </c>
      <c r="G82" s="29">
        <v>5033.6400000000003</v>
      </c>
      <c r="H82" s="30">
        <f t="shared" si="35"/>
        <v>2.7562392131743804E-4</v>
      </c>
      <c r="I82" s="29">
        <v>5033.6400000000003</v>
      </c>
      <c r="J82" s="30">
        <f t="shared" si="36"/>
        <v>2.7562392131743804E-4</v>
      </c>
      <c r="K82" s="29">
        <v>5033.6400000000003</v>
      </c>
      <c r="L82" s="30">
        <f t="shared" si="37"/>
        <v>2.7562392131743804E-4</v>
      </c>
      <c r="M82" s="29">
        <v>5033.6400000000003</v>
      </c>
      <c r="N82" s="30">
        <f t="shared" si="38"/>
        <v>2.7562392131743804E-4</v>
      </c>
      <c r="O82" s="29">
        <v>5033.6400000000003</v>
      </c>
      <c r="P82" s="30">
        <f t="shared" si="39"/>
        <v>2.7562392131743804E-4</v>
      </c>
      <c r="Q82" s="29">
        <v>5033.6400000000003</v>
      </c>
      <c r="R82" s="30">
        <f t="shared" si="40"/>
        <v>2.7562392131743804E-4</v>
      </c>
      <c r="S82" s="29">
        <v>5033.6400000000003</v>
      </c>
      <c r="T82" s="30">
        <f t="shared" si="41"/>
        <v>2.7562392131743804E-4</v>
      </c>
      <c r="U82" s="29">
        <v>5033.6400000000003</v>
      </c>
      <c r="V82" s="30">
        <f t="shared" si="42"/>
        <v>2.7562392131743804E-4</v>
      </c>
      <c r="W82" s="29">
        <v>5033.6400000000003</v>
      </c>
      <c r="X82" s="30">
        <f t="shared" si="43"/>
        <v>2.7562392131743804E-4</v>
      </c>
      <c r="Y82" s="29">
        <v>5033.6400000000003</v>
      </c>
      <c r="Z82" s="30">
        <f t="shared" si="44"/>
        <v>2.7562392131743804E-4</v>
      </c>
      <c r="AA82" s="1">
        <f t="shared" si="31"/>
        <v>60403.68</v>
      </c>
      <c r="AB82" s="30">
        <f t="shared" si="44"/>
        <v>2.7562392131743804E-4</v>
      </c>
      <c r="AC82" s="1">
        <f t="shared" si="32"/>
        <v>5033.6400000000003</v>
      </c>
      <c r="AD82" s="30">
        <f t="shared" si="45"/>
        <v>2.7562392131743804E-4</v>
      </c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1:66">
      <c r="A83" s="27"/>
      <c r="B83" s="28"/>
      <c r="C83" s="29">
        <v>8342.5</v>
      </c>
      <c r="D83" s="30">
        <f t="shared" si="33"/>
        <v>4.5680512781818465E-4</v>
      </c>
      <c r="E83" s="29">
        <v>8342.5</v>
      </c>
      <c r="F83" s="30">
        <f t="shared" si="34"/>
        <v>4.5680512781818465E-4</v>
      </c>
      <c r="G83" s="29">
        <v>8342.5</v>
      </c>
      <c r="H83" s="30">
        <f t="shared" si="35"/>
        <v>4.5680512781818465E-4</v>
      </c>
      <c r="I83" s="29">
        <v>8342.5</v>
      </c>
      <c r="J83" s="30">
        <f t="shared" si="36"/>
        <v>4.5680512781818465E-4</v>
      </c>
      <c r="K83" s="29">
        <v>8342.5</v>
      </c>
      <c r="L83" s="30">
        <f t="shared" si="37"/>
        <v>4.5680512781818465E-4</v>
      </c>
      <c r="M83" s="29">
        <v>8342.5</v>
      </c>
      <c r="N83" s="30">
        <f t="shared" si="38"/>
        <v>4.5680512781818465E-4</v>
      </c>
      <c r="O83" s="29">
        <v>8342.5</v>
      </c>
      <c r="P83" s="30">
        <f t="shared" si="39"/>
        <v>4.5680512781818465E-4</v>
      </c>
      <c r="Q83" s="29">
        <v>8342.5</v>
      </c>
      <c r="R83" s="30">
        <f t="shared" si="40"/>
        <v>4.5680512781818465E-4</v>
      </c>
      <c r="S83" s="29">
        <v>8342.5</v>
      </c>
      <c r="T83" s="30">
        <f t="shared" si="41"/>
        <v>4.5680512781818465E-4</v>
      </c>
      <c r="U83" s="29">
        <v>8342.5</v>
      </c>
      <c r="V83" s="30">
        <f t="shared" si="42"/>
        <v>4.5680512781818465E-4</v>
      </c>
      <c r="W83" s="29">
        <v>8342.5</v>
      </c>
      <c r="X83" s="30">
        <f t="shared" si="43"/>
        <v>4.5680512781818465E-4</v>
      </c>
      <c r="Y83" s="29">
        <v>8342.5</v>
      </c>
      <c r="Z83" s="30">
        <f t="shared" si="44"/>
        <v>4.5680512781818465E-4</v>
      </c>
      <c r="AA83" s="1">
        <f t="shared" si="31"/>
        <v>100110</v>
      </c>
      <c r="AB83" s="30">
        <f t="shared" si="44"/>
        <v>4.5680512781818465E-4</v>
      </c>
      <c r="AC83" s="1">
        <f t="shared" si="32"/>
        <v>8342.5</v>
      </c>
      <c r="AD83" s="30">
        <f t="shared" si="45"/>
        <v>4.5680512781818465E-4</v>
      </c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spans="1:66">
      <c r="A84" s="27"/>
      <c r="B84" s="28"/>
      <c r="C84" s="29">
        <v>18619.813900000001</v>
      </c>
      <c r="D84" s="30">
        <f t="shared" si="33"/>
        <v>1.0195536671909274E-3</v>
      </c>
      <c r="E84" s="29">
        <v>18619.813900000001</v>
      </c>
      <c r="F84" s="30">
        <f t="shared" si="34"/>
        <v>1.0195536671909274E-3</v>
      </c>
      <c r="G84" s="29">
        <v>18619.813900000001</v>
      </c>
      <c r="H84" s="30">
        <f t="shared" si="35"/>
        <v>1.0195536671909274E-3</v>
      </c>
      <c r="I84" s="29">
        <v>18619.813900000001</v>
      </c>
      <c r="J84" s="30">
        <f t="shared" si="36"/>
        <v>1.0195536671909274E-3</v>
      </c>
      <c r="K84" s="29">
        <v>18619.813900000001</v>
      </c>
      <c r="L84" s="30">
        <f t="shared" si="37"/>
        <v>1.0195536671909274E-3</v>
      </c>
      <c r="M84" s="29">
        <v>18619.813900000001</v>
      </c>
      <c r="N84" s="30">
        <f t="shared" si="38"/>
        <v>1.0195536671909274E-3</v>
      </c>
      <c r="O84" s="29">
        <v>18619.813900000001</v>
      </c>
      <c r="P84" s="30">
        <f t="shared" si="39"/>
        <v>1.0195536671909274E-3</v>
      </c>
      <c r="Q84" s="29">
        <v>18619.813900000001</v>
      </c>
      <c r="R84" s="30">
        <f t="shared" si="40"/>
        <v>1.0195536671909274E-3</v>
      </c>
      <c r="S84" s="29">
        <v>18619.813900000001</v>
      </c>
      <c r="T84" s="30">
        <f t="shared" si="41"/>
        <v>1.0195536671909274E-3</v>
      </c>
      <c r="U84" s="29">
        <v>18619.813900000001</v>
      </c>
      <c r="V84" s="30">
        <f t="shared" si="42"/>
        <v>1.0195536671909274E-3</v>
      </c>
      <c r="W84" s="29">
        <v>18619.813900000001</v>
      </c>
      <c r="X84" s="30">
        <f t="shared" si="43"/>
        <v>1.0195536671909274E-3</v>
      </c>
      <c r="Y84" s="29">
        <v>18619.813900000001</v>
      </c>
      <c r="Z84" s="30">
        <f t="shared" si="44"/>
        <v>1.0195536671909274E-3</v>
      </c>
      <c r="AA84" s="1">
        <f t="shared" si="31"/>
        <v>223437.76680000007</v>
      </c>
      <c r="AB84" s="30">
        <f t="shared" si="44"/>
        <v>1.0195536671909276E-3</v>
      </c>
      <c r="AC84" s="1">
        <f t="shared" si="32"/>
        <v>18619.813900000005</v>
      </c>
      <c r="AD84" s="30">
        <f t="shared" si="45"/>
        <v>1.0195536671909276E-3</v>
      </c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spans="1:66">
      <c r="A85" s="27"/>
      <c r="B85" s="28"/>
      <c r="C85" s="29">
        <v>69618.509999999995</v>
      </c>
      <c r="D85" s="30">
        <f t="shared" si="33"/>
        <v>3.8120578194859528E-3</v>
      </c>
      <c r="E85" s="29">
        <v>69618.509999999995</v>
      </c>
      <c r="F85" s="30">
        <f t="shared" si="34"/>
        <v>3.8120578194859528E-3</v>
      </c>
      <c r="G85" s="29">
        <v>69618.509999999995</v>
      </c>
      <c r="H85" s="30">
        <f t="shared" si="35"/>
        <v>3.8120578194859528E-3</v>
      </c>
      <c r="I85" s="29">
        <v>69618.509999999995</v>
      </c>
      <c r="J85" s="30">
        <f t="shared" si="36"/>
        <v>3.8120578194859528E-3</v>
      </c>
      <c r="K85" s="29">
        <v>69618.509999999995</v>
      </c>
      <c r="L85" s="30">
        <f t="shared" si="37"/>
        <v>3.8120578194859528E-3</v>
      </c>
      <c r="M85" s="29">
        <v>69618.509999999995</v>
      </c>
      <c r="N85" s="30">
        <f t="shared" si="38"/>
        <v>3.8120578194859528E-3</v>
      </c>
      <c r="O85" s="29">
        <v>69618.509999999995</v>
      </c>
      <c r="P85" s="30">
        <f t="shared" si="39"/>
        <v>3.8120578194859528E-3</v>
      </c>
      <c r="Q85" s="29">
        <v>69618.509999999995</v>
      </c>
      <c r="R85" s="30">
        <f t="shared" si="40"/>
        <v>3.8120578194859528E-3</v>
      </c>
      <c r="S85" s="29">
        <v>69618.509999999995</v>
      </c>
      <c r="T85" s="30">
        <f t="shared" si="41"/>
        <v>3.8120578194859528E-3</v>
      </c>
      <c r="U85" s="29">
        <v>69618.509999999995</v>
      </c>
      <c r="V85" s="30">
        <f t="shared" si="42"/>
        <v>3.8120578194859528E-3</v>
      </c>
      <c r="W85" s="29">
        <v>69618.509999999995</v>
      </c>
      <c r="X85" s="30">
        <f t="shared" si="43"/>
        <v>3.8120578194859528E-3</v>
      </c>
      <c r="Y85" s="29">
        <v>69618.509999999995</v>
      </c>
      <c r="Z85" s="30">
        <f t="shared" si="44"/>
        <v>3.8120578194859528E-3</v>
      </c>
      <c r="AA85" s="1">
        <f t="shared" si="31"/>
        <v>835422.12</v>
      </c>
      <c r="AB85" s="30">
        <f t="shared" si="44"/>
        <v>3.8120578194859537E-3</v>
      </c>
      <c r="AC85" s="1">
        <f t="shared" si="32"/>
        <v>69618.509999999995</v>
      </c>
      <c r="AD85" s="30">
        <f t="shared" si="45"/>
        <v>3.8120578194859528E-3</v>
      </c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spans="1:66">
      <c r="A86" s="27"/>
      <c r="B86" s="28"/>
      <c r="C86" s="29"/>
      <c r="D86" s="30">
        <f t="shared" si="33"/>
        <v>0</v>
      </c>
      <c r="E86" s="29"/>
      <c r="F86" s="30">
        <f t="shared" si="34"/>
        <v>0</v>
      </c>
      <c r="G86" s="29"/>
      <c r="H86" s="30">
        <f t="shared" si="35"/>
        <v>0</v>
      </c>
      <c r="I86" s="29"/>
      <c r="J86" s="30">
        <f t="shared" si="36"/>
        <v>0</v>
      </c>
      <c r="K86" s="29"/>
      <c r="L86" s="30">
        <f t="shared" si="37"/>
        <v>0</v>
      </c>
      <c r="M86" s="29"/>
      <c r="N86" s="30">
        <f t="shared" si="38"/>
        <v>0</v>
      </c>
      <c r="O86" s="29"/>
      <c r="P86" s="30">
        <f t="shared" si="39"/>
        <v>0</v>
      </c>
      <c r="Q86" s="29"/>
      <c r="R86" s="30">
        <f t="shared" si="40"/>
        <v>0</v>
      </c>
      <c r="S86" s="29"/>
      <c r="T86" s="30">
        <f t="shared" si="41"/>
        <v>0</v>
      </c>
      <c r="U86" s="29"/>
      <c r="V86" s="30">
        <f t="shared" si="42"/>
        <v>0</v>
      </c>
      <c r="W86" s="29"/>
      <c r="X86" s="30">
        <f t="shared" si="43"/>
        <v>0</v>
      </c>
      <c r="Y86" s="29"/>
      <c r="Z86" s="30">
        <f t="shared" si="44"/>
        <v>0</v>
      </c>
      <c r="AA86" s="1">
        <f t="shared" si="31"/>
        <v>0</v>
      </c>
      <c r="AB86" s="30">
        <f t="shared" si="44"/>
        <v>0</v>
      </c>
      <c r="AC86" s="1">
        <f t="shared" si="32"/>
        <v>0</v>
      </c>
      <c r="AD86" s="30">
        <f t="shared" si="45"/>
        <v>0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spans="1:66">
      <c r="A87" s="27"/>
      <c r="B87" s="28"/>
      <c r="C87" s="29">
        <v>154073.30059999999</v>
      </c>
      <c r="D87" s="30">
        <f t="shared" si="33"/>
        <v>8.4364967064971628E-3</v>
      </c>
      <c r="E87" s="29">
        <v>154073.30059999999</v>
      </c>
      <c r="F87" s="30">
        <f t="shared" si="34"/>
        <v>8.4364967064971628E-3</v>
      </c>
      <c r="G87" s="29">
        <v>154073.30059999999</v>
      </c>
      <c r="H87" s="30">
        <f t="shared" si="35"/>
        <v>8.4364967064971628E-3</v>
      </c>
      <c r="I87" s="29">
        <v>154073.30059999999</v>
      </c>
      <c r="J87" s="30">
        <f t="shared" si="36"/>
        <v>8.4364967064971628E-3</v>
      </c>
      <c r="K87" s="29">
        <v>154073.30059999999</v>
      </c>
      <c r="L87" s="30">
        <f t="shared" si="37"/>
        <v>8.4364967064971628E-3</v>
      </c>
      <c r="M87" s="29">
        <v>154073.30059999999</v>
      </c>
      <c r="N87" s="30">
        <f t="shared" si="38"/>
        <v>8.4364967064971628E-3</v>
      </c>
      <c r="O87" s="29">
        <v>154073.30059999999</v>
      </c>
      <c r="P87" s="30">
        <f t="shared" si="39"/>
        <v>8.4364967064971628E-3</v>
      </c>
      <c r="Q87" s="29">
        <v>154073.30059999999</v>
      </c>
      <c r="R87" s="30">
        <f t="shared" si="40"/>
        <v>8.4364967064971628E-3</v>
      </c>
      <c r="S87" s="29">
        <v>154073.30059999999</v>
      </c>
      <c r="T87" s="30">
        <f t="shared" si="41"/>
        <v>8.4364967064971628E-3</v>
      </c>
      <c r="U87" s="29">
        <v>154073.30059999999</v>
      </c>
      <c r="V87" s="30">
        <f t="shared" si="42"/>
        <v>8.4364967064971628E-3</v>
      </c>
      <c r="W87" s="29">
        <v>154073.30059999999</v>
      </c>
      <c r="X87" s="30">
        <f t="shared" si="43"/>
        <v>8.4364967064971628E-3</v>
      </c>
      <c r="Y87" s="29">
        <v>154073.30059999999</v>
      </c>
      <c r="Z87" s="30">
        <f t="shared" si="44"/>
        <v>8.4364967064971628E-3</v>
      </c>
      <c r="AA87" s="1">
        <f t="shared" si="31"/>
        <v>1848879.6071999997</v>
      </c>
      <c r="AB87" s="30">
        <f t="shared" si="44"/>
        <v>8.4364967064971628E-3</v>
      </c>
      <c r="AC87" s="1">
        <f t="shared" si="32"/>
        <v>154073.30059999999</v>
      </c>
      <c r="AD87" s="30">
        <f t="shared" si="45"/>
        <v>8.4364967064971628E-3</v>
      </c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spans="1:66">
      <c r="A88" s="27"/>
      <c r="B88" s="28"/>
      <c r="C88" s="29">
        <v>162239.85440000001</v>
      </c>
      <c r="D88" s="30">
        <f t="shared" si="33"/>
        <v>8.8836676567450607E-3</v>
      </c>
      <c r="E88" s="29">
        <v>162239.85440000001</v>
      </c>
      <c r="F88" s="30">
        <f t="shared" si="34"/>
        <v>8.8836676567450607E-3</v>
      </c>
      <c r="G88" s="29">
        <v>162239.85440000001</v>
      </c>
      <c r="H88" s="30">
        <f t="shared" si="35"/>
        <v>8.8836676567450607E-3</v>
      </c>
      <c r="I88" s="29">
        <v>162239.85440000001</v>
      </c>
      <c r="J88" s="30">
        <f t="shared" si="36"/>
        <v>8.8836676567450607E-3</v>
      </c>
      <c r="K88" s="29">
        <v>162239.85440000001</v>
      </c>
      <c r="L88" s="30">
        <f t="shared" si="37"/>
        <v>8.8836676567450607E-3</v>
      </c>
      <c r="M88" s="29">
        <v>162239.85440000001</v>
      </c>
      <c r="N88" s="30">
        <f t="shared" si="38"/>
        <v>8.8836676567450607E-3</v>
      </c>
      <c r="O88" s="29">
        <v>162239.85440000001</v>
      </c>
      <c r="P88" s="30">
        <f t="shared" si="39"/>
        <v>8.8836676567450607E-3</v>
      </c>
      <c r="Q88" s="29">
        <v>162239.85440000001</v>
      </c>
      <c r="R88" s="30">
        <f t="shared" si="40"/>
        <v>8.8836676567450607E-3</v>
      </c>
      <c r="S88" s="29">
        <v>162239.85440000001</v>
      </c>
      <c r="T88" s="30">
        <f t="shared" si="41"/>
        <v>8.8836676567450607E-3</v>
      </c>
      <c r="U88" s="29">
        <v>162239.85440000001</v>
      </c>
      <c r="V88" s="30">
        <f t="shared" si="42"/>
        <v>8.8836676567450607E-3</v>
      </c>
      <c r="W88" s="29">
        <v>162239.85440000001</v>
      </c>
      <c r="X88" s="30">
        <f t="shared" si="43"/>
        <v>8.8836676567450607E-3</v>
      </c>
      <c r="Y88" s="29">
        <v>162239.85440000001</v>
      </c>
      <c r="Z88" s="30">
        <f t="shared" si="44"/>
        <v>8.8836676567450607E-3</v>
      </c>
      <c r="AA88" s="1">
        <f t="shared" si="31"/>
        <v>1946878.2528000006</v>
      </c>
      <c r="AB88" s="30">
        <f t="shared" si="44"/>
        <v>8.8836676567450642E-3</v>
      </c>
      <c r="AC88" s="1">
        <f t="shared" si="32"/>
        <v>162239.85440000004</v>
      </c>
      <c r="AD88" s="30">
        <f t="shared" si="45"/>
        <v>8.8836676567450625E-3</v>
      </c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spans="1:66">
      <c r="A89" s="27"/>
      <c r="B89" s="28"/>
      <c r="C89" s="29">
        <v>55387.9107</v>
      </c>
      <c r="D89" s="30">
        <f t="shared" si="33"/>
        <v>3.0328416693911533E-3</v>
      </c>
      <c r="E89" s="29">
        <v>55387.9107</v>
      </c>
      <c r="F89" s="30">
        <f t="shared" si="34"/>
        <v>3.0328416693911533E-3</v>
      </c>
      <c r="G89" s="29">
        <v>55387.9107</v>
      </c>
      <c r="H89" s="30">
        <f t="shared" si="35"/>
        <v>3.0328416693911533E-3</v>
      </c>
      <c r="I89" s="29">
        <v>55387.9107</v>
      </c>
      <c r="J89" s="30">
        <f t="shared" si="36"/>
        <v>3.0328416693911533E-3</v>
      </c>
      <c r="K89" s="29">
        <v>55387.9107</v>
      </c>
      <c r="L89" s="30">
        <f t="shared" si="37"/>
        <v>3.0328416693911533E-3</v>
      </c>
      <c r="M89" s="29">
        <v>55387.9107</v>
      </c>
      <c r="N89" s="30">
        <f t="shared" si="38"/>
        <v>3.0328416693911533E-3</v>
      </c>
      <c r="O89" s="29">
        <v>55387.9107</v>
      </c>
      <c r="P89" s="30">
        <f t="shared" si="39"/>
        <v>3.0328416693911533E-3</v>
      </c>
      <c r="Q89" s="29">
        <v>55387.9107</v>
      </c>
      <c r="R89" s="30">
        <f t="shared" si="40"/>
        <v>3.0328416693911533E-3</v>
      </c>
      <c r="S89" s="29">
        <v>55387.9107</v>
      </c>
      <c r="T89" s="30">
        <f t="shared" si="41"/>
        <v>3.0328416693911533E-3</v>
      </c>
      <c r="U89" s="29">
        <v>55387.9107</v>
      </c>
      <c r="V89" s="30">
        <f t="shared" si="42"/>
        <v>3.0328416693911533E-3</v>
      </c>
      <c r="W89" s="29">
        <v>55387.9107</v>
      </c>
      <c r="X89" s="30">
        <f t="shared" si="43"/>
        <v>3.0328416693911533E-3</v>
      </c>
      <c r="Y89" s="29">
        <v>55387.9107</v>
      </c>
      <c r="Z89" s="30">
        <f t="shared" si="44"/>
        <v>3.0328416693911533E-3</v>
      </c>
      <c r="AA89" s="1">
        <f t="shared" si="31"/>
        <v>664654.92839999998</v>
      </c>
      <c r="AB89" s="30">
        <f t="shared" si="44"/>
        <v>3.0328416693911533E-3</v>
      </c>
      <c r="AC89" s="1">
        <f t="shared" si="32"/>
        <v>55387.9107</v>
      </c>
      <c r="AD89" s="30">
        <f t="shared" si="45"/>
        <v>3.0328416693911533E-3</v>
      </c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spans="1:66">
      <c r="A90" s="27"/>
      <c r="B90" s="28"/>
      <c r="C90" s="29"/>
      <c r="D90" s="30">
        <f t="shared" si="33"/>
        <v>0</v>
      </c>
      <c r="E90" s="29"/>
      <c r="F90" s="30">
        <f t="shared" si="34"/>
        <v>0</v>
      </c>
      <c r="G90" s="29"/>
      <c r="H90" s="30">
        <f t="shared" si="35"/>
        <v>0</v>
      </c>
      <c r="I90" s="29"/>
      <c r="J90" s="30">
        <f t="shared" si="36"/>
        <v>0</v>
      </c>
      <c r="K90" s="29"/>
      <c r="L90" s="30">
        <f t="shared" si="37"/>
        <v>0</v>
      </c>
      <c r="M90" s="29"/>
      <c r="N90" s="30">
        <f t="shared" si="38"/>
        <v>0</v>
      </c>
      <c r="O90" s="29"/>
      <c r="P90" s="30">
        <f t="shared" si="39"/>
        <v>0</v>
      </c>
      <c r="Q90" s="29"/>
      <c r="R90" s="30">
        <f t="shared" si="40"/>
        <v>0</v>
      </c>
      <c r="S90" s="29"/>
      <c r="T90" s="30">
        <f t="shared" si="41"/>
        <v>0</v>
      </c>
      <c r="U90" s="29"/>
      <c r="V90" s="30">
        <f t="shared" si="42"/>
        <v>0</v>
      </c>
      <c r="W90" s="29"/>
      <c r="X90" s="30">
        <f t="shared" si="43"/>
        <v>0</v>
      </c>
      <c r="Y90" s="29"/>
      <c r="Z90" s="30">
        <f t="shared" si="44"/>
        <v>0</v>
      </c>
      <c r="AA90" s="1">
        <f t="shared" si="31"/>
        <v>0</v>
      </c>
      <c r="AB90" s="30">
        <f t="shared" si="44"/>
        <v>0</v>
      </c>
      <c r="AC90" s="1">
        <f t="shared" si="32"/>
        <v>0</v>
      </c>
      <c r="AD90" s="30">
        <f t="shared" si="45"/>
        <v>0</v>
      </c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spans="1:66">
      <c r="A91" s="27"/>
      <c r="B91" s="28"/>
      <c r="C91" s="29">
        <v>4154.7124999999996</v>
      </c>
      <c r="D91" s="30">
        <f t="shared" si="33"/>
        <v>2.2749703021999511E-4</v>
      </c>
      <c r="E91" s="29">
        <v>4154.7124999999996</v>
      </c>
      <c r="F91" s="30">
        <f t="shared" si="34"/>
        <v>2.2749703021999511E-4</v>
      </c>
      <c r="G91" s="29">
        <v>4154.7124999999996</v>
      </c>
      <c r="H91" s="30">
        <f t="shared" si="35"/>
        <v>2.2749703021999511E-4</v>
      </c>
      <c r="I91" s="29">
        <v>4154.7124999999996</v>
      </c>
      <c r="J91" s="30">
        <f t="shared" si="36"/>
        <v>2.2749703021999511E-4</v>
      </c>
      <c r="K91" s="29">
        <v>4154.7124999999996</v>
      </c>
      <c r="L91" s="30">
        <f t="shared" si="37"/>
        <v>2.2749703021999511E-4</v>
      </c>
      <c r="M91" s="29">
        <v>4154.7124999999996</v>
      </c>
      <c r="N91" s="30">
        <f t="shared" si="38"/>
        <v>2.2749703021999511E-4</v>
      </c>
      <c r="O91" s="29">
        <v>4154.7124999999996</v>
      </c>
      <c r="P91" s="30">
        <f t="shared" si="39"/>
        <v>2.2749703021999511E-4</v>
      </c>
      <c r="Q91" s="29">
        <v>4154.7124999999996</v>
      </c>
      <c r="R91" s="30">
        <f t="shared" si="40"/>
        <v>2.2749703021999511E-4</v>
      </c>
      <c r="S91" s="29">
        <v>4154.7124999999996</v>
      </c>
      <c r="T91" s="30">
        <f t="shared" si="41"/>
        <v>2.2749703021999511E-4</v>
      </c>
      <c r="U91" s="29">
        <v>4154.7124999999996</v>
      </c>
      <c r="V91" s="30">
        <f t="shared" si="42"/>
        <v>2.2749703021999511E-4</v>
      </c>
      <c r="W91" s="29">
        <v>4154.7124999999996</v>
      </c>
      <c r="X91" s="30">
        <f t="shared" si="43"/>
        <v>2.2749703021999511E-4</v>
      </c>
      <c r="Y91" s="29">
        <v>4154.7124999999996</v>
      </c>
      <c r="Z91" s="30">
        <f t="shared" si="44"/>
        <v>2.2749703021999511E-4</v>
      </c>
      <c r="AA91" s="1">
        <f t="shared" si="31"/>
        <v>49856.55000000001</v>
      </c>
      <c r="AB91" s="30">
        <f t="shared" si="44"/>
        <v>2.2749703021999519E-4</v>
      </c>
      <c r="AC91" s="1">
        <f t="shared" si="32"/>
        <v>4154.7125000000005</v>
      </c>
      <c r="AD91" s="30">
        <f t="shared" si="45"/>
        <v>2.2749703021999516E-4</v>
      </c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spans="1:66">
      <c r="A92" s="27"/>
      <c r="B92" s="28"/>
      <c r="C92" s="29">
        <v>35492.519999999997</v>
      </c>
      <c r="D92" s="30">
        <f t="shared" si="33"/>
        <v>1.943442029989748E-3</v>
      </c>
      <c r="E92" s="29">
        <v>35492.519999999997</v>
      </c>
      <c r="F92" s="30">
        <f t="shared" si="34"/>
        <v>1.943442029989748E-3</v>
      </c>
      <c r="G92" s="29">
        <v>35492.519999999997</v>
      </c>
      <c r="H92" s="30">
        <f t="shared" si="35"/>
        <v>1.943442029989748E-3</v>
      </c>
      <c r="I92" s="29">
        <v>35492.519999999997</v>
      </c>
      <c r="J92" s="30">
        <f t="shared" si="36"/>
        <v>1.943442029989748E-3</v>
      </c>
      <c r="K92" s="29">
        <v>35492.519999999997</v>
      </c>
      <c r="L92" s="30">
        <f t="shared" si="37"/>
        <v>1.943442029989748E-3</v>
      </c>
      <c r="M92" s="29">
        <v>35492.519999999997</v>
      </c>
      <c r="N92" s="30">
        <f t="shared" si="38"/>
        <v>1.943442029989748E-3</v>
      </c>
      <c r="O92" s="29">
        <v>35492.519999999997</v>
      </c>
      <c r="P92" s="30">
        <f t="shared" si="39"/>
        <v>1.943442029989748E-3</v>
      </c>
      <c r="Q92" s="29">
        <v>35492.519999999997</v>
      </c>
      <c r="R92" s="30">
        <f t="shared" si="40"/>
        <v>1.943442029989748E-3</v>
      </c>
      <c r="S92" s="29">
        <v>35492.519999999997</v>
      </c>
      <c r="T92" s="30">
        <f t="shared" si="41"/>
        <v>1.943442029989748E-3</v>
      </c>
      <c r="U92" s="29">
        <v>35492.519999999997</v>
      </c>
      <c r="V92" s="30">
        <f t="shared" si="42"/>
        <v>1.943442029989748E-3</v>
      </c>
      <c r="W92" s="29">
        <v>35492.519999999997</v>
      </c>
      <c r="X92" s="30">
        <f t="shared" si="43"/>
        <v>1.943442029989748E-3</v>
      </c>
      <c r="Y92" s="29">
        <v>35492.519999999997</v>
      </c>
      <c r="Z92" s="30">
        <f t="shared" si="44"/>
        <v>1.943442029989748E-3</v>
      </c>
      <c r="AA92" s="1">
        <f t="shared" si="31"/>
        <v>425910.24000000005</v>
      </c>
      <c r="AB92" s="30">
        <f t="shared" si="44"/>
        <v>1.9434420299897486E-3</v>
      </c>
      <c r="AC92" s="1">
        <f t="shared" si="32"/>
        <v>35492.520000000004</v>
      </c>
      <c r="AD92" s="30">
        <f t="shared" si="45"/>
        <v>1.9434420299897484E-3</v>
      </c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spans="1:66">
      <c r="A93" s="27"/>
      <c r="B93" s="28"/>
      <c r="C93" s="29">
        <v>25004.726699999999</v>
      </c>
      <c r="D93" s="30">
        <f t="shared" si="33"/>
        <v>1.3691683999103713E-3</v>
      </c>
      <c r="E93" s="29">
        <v>25004.726699999999</v>
      </c>
      <c r="F93" s="30">
        <f t="shared" si="34"/>
        <v>1.3691683999103713E-3</v>
      </c>
      <c r="G93" s="29">
        <v>25004.726699999999</v>
      </c>
      <c r="H93" s="30">
        <f t="shared" si="35"/>
        <v>1.3691683999103713E-3</v>
      </c>
      <c r="I93" s="29">
        <v>25004.726699999999</v>
      </c>
      <c r="J93" s="30">
        <f t="shared" si="36"/>
        <v>1.3691683999103713E-3</v>
      </c>
      <c r="K93" s="29">
        <v>25004.726699999999</v>
      </c>
      <c r="L93" s="30">
        <f t="shared" si="37"/>
        <v>1.3691683999103713E-3</v>
      </c>
      <c r="M93" s="29">
        <v>25004.726699999999</v>
      </c>
      <c r="N93" s="30">
        <f t="shared" si="38"/>
        <v>1.3691683999103713E-3</v>
      </c>
      <c r="O93" s="29">
        <v>25004.726699999999</v>
      </c>
      <c r="P93" s="30">
        <f t="shared" si="39"/>
        <v>1.3691683999103713E-3</v>
      </c>
      <c r="Q93" s="29">
        <v>25004.726699999999</v>
      </c>
      <c r="R93" s="30">
        <f t="shared" si="40"/>
        <v>1.3691683999103713E-3</v>
      </c>
      <c r="S93" s="29">
        <v>25004.726699999999</v>
      </c>
      <c r="T93" s="30">
        <f t="shared" si="41"/>
        <v>1.3691683999103713E-3</v>
      </c>
      <c r="U93" s="29">
        <v>25004.726699999999</v>
      </c>
      <c r="V93" s="30">
        <f t="shared" si="42"/>
        <v>1.3691683999103713E-3</v>
      </c>
      <c r="W93" s="29">
        <v>25004.726699999999</v>
      </c>
      <c r="X93" s="30">
        <f t="shared" si="43"/>
        <v>1.3691683999103713E-3</v>
      </c>
      <c r="Y93" s="29">
        <v>25004.726699999999</v>
      </c>
      <c r="Z93" s="30">
        <f t="shared" si="44"/>
        <v>1.3691683999103713E-3</v>
      </c>
      <c r="AA93" s="1">
        <f t="shared" si="31"/>
        <v>300056.72039999999</v>
      </c>
      <c r="AB93" s="30">
        <f t="shared" si="44"/>
        <v>1.3691683999103716E-3</v>
      </c>
      <c r="AC93" s="1">
        <f t="shared" si="32"/>
        <v>25004.726699999999</v>
      </c>
      <c r="AD93" s="30">
        <f t="shared" si="45"/>
        <v>1.3691683999103713E-3</v>
      </c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>
      <c r="A94" s="27"/>
      <c r="B94" s="28"/>
      <c r="C94" s="29">
        <v>4875</v>
      </c>
      <c r="D94" s="30">
        <f t="shared" si="33"/>
        <v>2.6693736866810312E-4</v>
      </c>
      <c r="E94" s="29">
        <v>4875</v>
      </c>
      <c r="F94" s="30">
        <f t="shared" si="34"/>
        <v>2.6693736866810312E-4</v>
      </c>
      <c r="G94" s="29">
        <v>4875</v>
      </c>
      <c r="H94" s="30">
        <f t="shared" si="35"/>
        <v>2.6693736866810312E-4</v>
      </c>
      <c r="I94" s="29">
        <v>4875</v>
      </c>
      <c r="J94" s="30">
        <f t="shared" si="36"/>
        <v>2.6693736866810312E-4</v>
      </c>
      <c r="K94" s="29">
        <v>4875</v>
      </c>
      <c r="L94" s="30">
        <f t="shared" si="37"/>
        <v>2.6693736866810312E-4</v>
      </c>
      <c r="M94" s="29">
        <v>4875</v>
      </c>
      <c r="N94" s="30">
        <f t="shared" si="38"/>
        <v>2.6693736866810312E-4</v>
      </c>
      <c r="O94" s="29">
        <v>4875</v>
      </c>
      <c r="P94" s="30">
        <f t="shared" si="39"/>
        <v>2.6693736866810312E-4</v>
      </c>
      <c r="Q94" s="29">
        <v>4875</v>
      </c>
      <c r="R94" s="30">
        <f t="shared" si="40"/>
        <v>2.6693736866810312E-4</v>
      </c>
      <c r="S94" s="29">
        <v>4875</v>
      </c>
      <c r="T94" s="30">
        <f t="shared" si="41"/>
        <v>2.6693736866810312E-4</v>
      </c>
      <c r="U94" s="29">
        <v>4875</v>
      </c>
      <c r="V94" s="30">
        <f t="shared" si="42"/>
        <v>2.6693736866810312E-4</v>
      </c>
      <c r="W94" s="29">
        <v>4875</v>
      </c>
      <c r="X94" s="30">
        <f t="shared" si="43"/>
        <v>2.6693736866810312E-4</v>
      </c>
      <c r="Y94" s="29">
        <v>4875</v>
      </c>
      <c r="Z94" s="30">
        <f t="shared" si="44"/>
        <v>2.6693736866810312E-4</v>
      </c>
      <c r="AA94" s="1">
        <f t="shared" si="31"/>
        <v>58500</v>
      </c>
      <c r="AB94" s="30">
        <f t="shared" si="44"/>
        <v>2.6693736866810312E-4</v>
      </c>
      <c r="AC94" s="1">
        <f t="shared" si="32"/>
        <v>4875</v>
      </c>
      <c r="AD94" s="30">
        <f t="shared" si="45"/>
        <v>2.6693736866810312E-4</v>
      </c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spans="1:66">
      <c r="A95" s="27"/>
      <c r="B95" s="28"/>
      <c r="C95" s="29"/>
      <c r="D95" s="30"/>
      <c r="E95" s="29"/>
      <c r="F95" s="30"/>
      <c r="G95" s="29"/>
      <c r="H95" s="30"/>
      <c r="I95" s="29"/>
      <c r="J95" s="30"/>
      <c r="K95" s="29"/>
      <c r="L95" s="30"/>
      <c r="M95" s="29"/>
      <c r="N95" s="30"/>
      <c r="O95" s="29"/>
      <c r="P95" s="30"/>
      <c r="Q95" s="29"/>
      <c r="R95" s="30"/>
      <c r="S95" s="29"/>
      <c r="T95" s="30"/>
      <c r="U95" s="29"/>
      <c r="V95" s="30"/>
      <c r="W95" s="29"/>
      <c r="X95" s="30"/>
      <c r="Y95" s="29"/>
      <c r="Z95" s="30"/>
      <c r="AA95" s="1"/>
      <c r="AB95" s="30"/>
      <c r="AC95" s="1"/>
      <c r="AD95" s="30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spans="1:66">
      <c r="A96" s="27"/>
      <c r="B96" s="28"/>
      <c r="C96" s="29"/>
      <c r="D96" s="30"/>
      <c r="E96" s="29"/>
      <c r="F96" s="30"/>
      <c r="G96" s="29"/>
      <c r="H96" s="30"/>
      <c r="I96" s="29"/>
      <c r="J96" s="30"/>
      <c r="K96" s="29"/>
      <c r="L96" s="30"/>
      <c r="M96" s="29"/>
      <c r="N96" s="30"/>
      <c r="O96" s="29"/>
      <c r="P96" s="30"/>
      <c r="Q96" s="29"/>
      <c r="R96" s="30"/>
      <c r="S96" s="29"/>
      <c r="T96" s="30"/>
      <c r="U96" s="29"/>
      <c r="V96" s="30"/>
      <c r="W96" s="29"/>
      <c r="X96" s="30"/>
      <c r="Y96" s="29"/>
      <c r="Z96" s="30"/>
      <c r="AA96" s="1"/>
      <c r="AB96" s="30"/>
      <c r="AC96" s="1"/>
      <c r="AD96" s="30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>
      <c r="A97" s="27"/>
      <c r="B97" s="28"/>
      <c r="C97" s="29"/>
      <c r="D97" s="30"/>
      <c r="E97" s="29"/>
      <c r="F97" s="30"/>
      <c r="G97" s="29"/>
      <c r="H97" s="30"/>
      <c r="I97" s="29"/>
      <c r="J97" s="30"/>
      <c r="K97" s="29"/>
      <c r="L97" s="30"/>
      <c r="M97" s="29"/>
      <c r="N97" s="30"/>
      <c r="O97" s="29"/>
      <c r="P97" s="30"/>
      <c r="Q97" s="29"/>
      <c r="R97" s="30"/>
      <c r="S97" s="29"/>
      <c r="T97" s="30"/>
      <c r="U97" s="29"/>
      <c r="V97" s="30"/>
      <c r="W97" s="29"/>
      <c r="X97" s="30"/>
      <c r="Y97" s="29"/>
      <c r="Z97" s="30"/>
      <c r="AA97" s="1"/>
      <c r="AB97" s="30"/>
      <c r="AC97" s="1"/>
      <c r="AD97" s="30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spans="1:66">
      <c r="A98" s="27"/>
      <c r="B98" s="28"/>
      <c r="C98" s="29"/>
      <c r="D98" s="30"/>
      <c r="E98" s="29"/>
      <c r="F98" s="30"/>
      <c r="G98" s="29"/>
      <c r="H98" s="30"/>
      <c r="I98" s="29"/>
      <c r="J98" s="30"/>
      <c r="K98" s="29"/>
      <c r="L98" s="30"/>
      <c r="M98" s="29"/>
      <c r="N98" s="30"/>
      <c r="O98" s="29"/>
      <c r="P98" s="30"/>
      <c r="Q98" s="29"/>
      <c r="R98" s="30"/>
      <c r="S98" s="29"/>
      <c r="T98" s="30"/>
      <c r="U98" s="29"/>
      <c r="V98" s="30"/>
      <c r="W98" s="29"/>
      <c r="X98" s="30"/>
      <c r="Y98" s="29"/>
      <c r="Z98" s="30"/>
      <c r="AA98" s="1"/>
      <c r="AB98" s="30"/>
      <c r="AC98" s="1"/>
      <c r="AD98" s="30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>
      <c r="A99" s="42"/>
      <c r="B99" s="2"/>
      <c r="C99" s="3">
        <f>SUM(C79:C98)</f>
        <v>2277776.2731499998</v>
      </c>
      <c r="D99" s="61">
        <f t="shared" si="33"/>
        <v>0.12472279072190756</v>
      </c>
      <c r="E99" s="3">
        <f>SUM(E79:E98)</f>
        <v>2277776.2731499998</v>
      </c>
      <c r="F99" s="61">
        <f t="shared" si="34"/>
        <v>0.12472279072190756</v>
      </c>
      <c r="G99" s="3">
        <f>SUM(G79:G98)</f>
        <v>2277776.2731499998</v>
      </c>
      <c r="H99" s="61">
        <f t="shared" si="35"/>
        <v>0.12472279072190756</v>
      </c>
      <c r="I99" s="3">
        <f>SUM(I79:I98)</f>
        <v>2277776.2731499998</v>
      </c>
      <c r="J99" s="61">
        <f t="shared" si="36"/>
        <v>0.12472279072190756</v>
      </c>
      <c r="K99" s="3">
        <f>SUM(K79:K98)</f>
        <v>2277776.2731499998</v>
      </c>
      <c r="L99" s="61">
        <f t="shared" si="37"/>
        <v>0.12472279072190756</v>
      </c>
      <c r="M99" s="3">
        <f>SUM(M79:M98)</f>
        <v>2277776.2731499998</v>
      </c>
      <c r="N99" s="61">
        <f t="shared" si="38"/>
        <v>0.12472279072190756</v>
      </c>
      <c r="O99" s="3">
        <f>SUM(O79:O98)</f>
        <v>2277776.2731499998</v>
      </c>
      <c r="P99" s="61">
        <f t="shared" si="39"/>
        <v>0.12472279072190756</v>
      </c>
      <c r="Q99" s="3">
        <f>SUM(Q79:Q98)</f>
        <v>2277776.2731499998</v>
      </c>
      <c r="R99" s="61">
        <f t="shared" si="40"/>
        <v>0.12472279072190756</v>
      </c>
      <c r="S99" s="3">
        <f>SUM(S79:S98)</f>
        <v>2277776.2731499998</v>
      </c>
      <c r="T99" s="61">
        <f t="shared" si="41"/>
        <v>0.12472279072190756</v>
      </c>
      <c r="U99" s="3">
        <f>SUM(U79:U98)</f>
        <v>2277776.2731499998</v>
      </c>
      <c r="V99" s="61">
        <f t="shared" si="42"/>
        <v>0.12472279072190756</v>
      </c>
      <c r="W99" s="3">
        <f>SUM(W79:W98)</f>
        <v>2277776.2731499998</v>
      </c>
      <c r="X99" s="61">
        <f t="shared" si="43"/>
        <v>0.12472279072190756</v>
      </c>
      <c r="Y99" s="3">
        <f>SUM(Y79:Y98)</f>
        <v>2277776.2731499998</v>
      </c>
      <c r="Z99" s="61">
        <f t="shared" si="44"/>
        <v>0.12472279072190756</v>
      </c>
      <c r="AA99" s="64">
        <f t="shared" si="31"/>
        <v>27333315.277800005</v>
      </c>
      <c r="AB99" s="61">
        <f t="shared" si="44"/>
        <v>0.12472279072190762</v>
      </c>
      <c r="AC99" s="21">
        <f t="shared" si="32"/>
        <v>2277776.2731500003</v>
      </c>
      <c r="AD99" s="61">
        <f t="shared" si="45"/>
        <v>0.12472279072190759</v>
      </c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spans="1:66">
      <c r="A100" s="37"/>
      <c r="B100" s="38"/>
      <c r="C100" s="39"/>
      <c r="D100" s="62">
        <f t="shared" si="33"/>
        <v>0</v>
      </c>
      <c r="E100" s="39"/>
      <c r="F100" s="62">
        <f t="shared" si="34"/>
        <v>0</v>
      </c>
      <c r="G100" s="39"/>
      <c r="H100" s="62">
        <f t="shared" si="35"/>
        <v>0</v>
      </c>
      <c r="I100" s="39"/>
      <c r="J100" s="62">
        <f t="shared" si="36"/>
        <v>0</v>
      </c>
      <c r="K100" s="39"/>
      <c r="L100" s="62">
        <f t="shared" si="37"/>
        <v>0</v>
      </c>
      <c r="M100" s="39"/>
      <c r="N100" s="62">
        <f t="shared" si="38"/>
        <v>0</v>
      </c>
      <c r="O100" s="39"/>
      <c r="P100" s="62">
        <f t="shared" si="39"/>
        <v>0</v>
      </c>
      <c r="Q100" s="39"/>
      <c r="R100" s="62">
        <f t="shared" si="40"/>
        <v>0</v>
      </c>
      <c r="S100" s="39"/>
      <c r="T100" s="62">
        <f t="shared" si="41"/>
        <v>0</v>
      </c>
      <c r="U100" s="39"/>
      <c r="V100" s="62">
        <f t="shared" si="42"/>
        <v>0</v>
      </c>
      <c r="W100" s="39"/>
      <c r="X100" s="62">
        <f t="shared" si="43"/>
        <v>0</v>
      </c>
      <c r="Y100" s="39"/>
      <c r="Z100" s="62">
        <f t="shared" si="44"/>
        <v>0</v>
      </c>
      <c r="AA100" s="63">
        <f t="shared" si="31"/>
        <v>0</v>
      </c>
      <c r="AB100" s="62">
        <f t="shared" si="44"/>
        <v>0</v>
      </c>
      <c r="AC100" s="41">
        <f t="shared" si="32"/>
        <v>0</v>
      </c>
      <c r="AD100" s="62">
        <f t="shared" si="45"/>
        <v>0</v>
      </c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>
      <c r="A101" s="27"/>
      <c r="B101" s="28"/>
      <c r="C101" s="29">
        <v>29998.517199999998</v>
      </c>
      <c r="D101" s="30">
        <f t="shared" si="33"/>
        <v>1.6426103067308372E-3</v>
      </c>
      <c r="E101" s="29">
        <v>29998.517199999998</v>
      </c>
      <c r="F101" s="30">
        <f t="shared" si="34"/>
        <v>1.6426103067308372E-3</v>
      </c>
      <c r="G101" s="29">
        <v>29998.517199999998</v>
      </c>
      <c r="H101" s="30">
        <f t="shared" si="35"/>
        <v>1.6426103067308372E-3</v>
      </c>
      <c r="I101" s="29">
        <v>29998.517199999998</v>
      </c>
      <c r="J101" s="30">
        <f t="shared" si="36"/>
        <v>1.6426103067308372E-3</v>
      </c>
      <c r="K101" s="29">
        <v>29998.517199999998</v>
      </c>
      <c r="L101" s="30">
        <f t="shared" si="37"/>
        <v>1.6426103067308372E-3</v>
      </c>
      <c r="M101" s="29">
        <v>29998.517199999998</v>
      </c>
      <c r="N101" s="30">
        <f t="shared" si="38"/>
        <v>1.6426103067308372E-3</v>
      </c>
      <c r="O101" s="29">
        <v>29998.517199999998</v>
      </c>
      <c r="P101" s="30">
        <f t="shared" si="39"/>
        <v>1.6426103067308372E-3</v>
      </c>
      <c r="Q101" s="29">
        <v>29998.517199999998</v>
      </c>
      <c r="R101" s="30">
        <f t="shared" si="40"/>
        <v>1.6426103067308372E-3</v>
      </c>
      <c r="S101" s="29">
        <v>29998.517199999998</v>
      </c>
      <c r="T101" s="30">
        <f t="shared" si="41"/>
        <v>1.6426103067308372E-3</v>
      </c>
      <c r="U101" s="29">
        <v>29998.517199999998</v>
      </c>
      <c r="V101" s="30">
        <f t="shared" si="42"/>
        <v>1.6426103067308372E-3</v>
      </c>
      <c r="W101" s="29">
        <v>29998.517199999998</v>
      </c>
      <c r="X101" s="30">
        <f t="shared" si="43"/>
        <v>1.6426103067308372E-3</v>
      </c>
      <c r="Y101" s="29">
        <v>29998.517199999998</v>
      </c>
      <c r="Z101" s="30">
        <f t="shared" ref="Z101:AB116" si="46">IF(Y$10&lt;&gt;0,Y101/Y$10,"-")</f>
        <v>1.6426103067308372E-3</v>
      </c>
      <c r="AA101" s="1">
        <f t="shared" si="31"/>
        <v>359982.20639999997</v>
      </c>
      <c r="AB101" s="30">
        <f t="shared" si="46"/>
        <v>1.6426103067308372E-3</v>
      </c>
      <c r="AC101" s="1">
        <f t="shared" si="32"/>
        <v>29998.517199999998</v>
      </c>
      <c r="AD101" s="30">
        <f t="shared" si="45"/>
        <v>1.6426103067308372E-3</v>
      </c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spans="1:66">
      <c r="A102" s="27"/>
      <c r="B102" s="28"/>
      <c r="C102" s="29">
        <v>13235.2</v>
      </c>
      <c r="D102" s="30">
        <f t="shared" si="33"/>
        <v>7.2471168447099036E-4</v>
      </c>
      <c r="E102" s="29">
        <v>13235.2</v>
      </c>
      <c r="F102" s="30">
        <f t="shared" si="34"/>
        <v>7.2471168447099036E-4</v>
      </c>
      <c r="G102" s="29">
        <v>13235.2</v>
      </c>
      <c r="H102" s="30">
        <f t="shared" si="35"/>
        <v>7.2471168447099036E-4</v>
      </c>
      <c r="I102" s="29">
        <v>13235.2</v>
      </c>
      <c r="J102" s="30">
        <f t="shared" si="36"/>
        <v>7.2471168447099036E-4</v>
      </c>
      <c r="K102" s="29">
        <v>13235.2</v>
      </c>
      <c r="L102" s="30">
        <f t="shared" si="37"/>
        <v>7.2471168447099036E-4</v>
      </c>
      <c r="M102" s="29">
        <v>13235.2</v>
      </c>
      <c r="N102" s="30">
        <f t="shared" si="38"/>
        <v>7.2471168447099036E-4</v>
      </c>
      <c r="O102" s="29">
        <v>13235.2</v>
      </c>
      <c r="P102" s="30">
        <f t="shared" si="39"/>
        <v>7.2471168447099036E-4</v>
      </c>
      <c r="Q102" s="29">
        <v>13235.2</v>
      </c>
      <c r="R102" s="30">
        <f t="shared" si="40"/>
        <v>7.2471168447099036E-4</v>
      </c>
      <c r="S102" s="29">
        <v>13235.2</v>
      </c>
      <c r="T102" s="30">
        <f t="shared" si="41"/>
        <v>7.2471168447099036E-4</v>
      </c>
      <c r="U102" s="29">
        <v>13235.2</v>
      </c>
      <c r="V102" s="30">
        <f t="shared" si="42"/>
        <v>7.2471168447099036E-4</v>
      </c>
      <c r="W102" s="29">
        <v>13235.2</v>
      </c>
      <c r="X102" s="30">
        <f t="shared" si="43"/>
        <v>7.2471168447099036E-4</v>
      </c>
      <c r="Y102" s="29">
        <v>13235.2</v>
      </c>
      <c r="Z102" s="30">
        <f t="shared" si="46"/>
        <v>7.2471168447099036E-4</v>
      </c>
      <c r="AA102" s="1">
        <f t="shared" si="31"/>
        <v>158822.40000000002</v>
      </c>
      <c r="AB102" s="30">
        <f t="shared" si="46"/>
        <v>7.2471168447099058E-4</v>
      </c>
      <c r="AC102" s="1">
        <f t="shared" si="32"/>
        <v>13235.200000000003</v>
      </c>
      <c r="AD102" s="30">
        <f t="shared" si="45"/>
        <v>7.2471168447099047E-4</v>
      </c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>
      <c r="A103" s="27"/>
      <c r="B103" s="28"/>
      <c r="C103" s="29">
        <v>3418.02</v>
      </c>
      <c r="D103" s="30">
        <f t="shared" si="33"/>
        <v>1.8715841330357944E-4</v>
      </c>
      <c r="E103" s="29">
        <v>3418.02</v>
      </c>
      <c r="F103" s="30">
        <f t="shared" si="34"/>
        <v>1.8715841330357944E-4</v>
      </c>
      <c r="G103" s="29">
        <v>3418.02</v>
      </c>
      <c r="H103" s="30">
        <f t="shared" si="35"/>
        <v>1.8715841330357944E-4</v>
      </c>
      <c r="I103" s="29">
        <v>3418.02</v>
      </c>
      <c r="J103" s="30">
        <f t="shared" si="36"/>
        <v>1.8715841330357944E-4</v>
      </c>
      <c r="K103" s="29">
        <v>3418.02</v>
      </c>
      <c r="L103" s="30">
        <f t="shared" si="37"/>
        <v>1.8715841330357944E-4</v>
      </c>
      <c r="M103" s="29">
        <v>3418.02</v>
      </c>
      <c r="N103" s="30">
        <f t="shared" si="38"/>
        <v>1.8715841330357944E-4</v>
      </c>
      <c r="O103" s="29">
        <v>3418.02</v>
      </c>
      <c r="P103" s="30">
        <f t="shared" si="39"/>
        <v>1.8715841330357944E-4</v>
      </c>
      <c r="Q103" s="29">
        <v>3418.02</v>
      </c>
      <c r="R103" s="30">
        <f t="shared" si="40"/>
        <v>1.8715841330357944E-4</v>
      </c>
      <c r="S103" s="29">
        <v>3418.02</v>
      </c>
      <c r="T103" s="30">
        <f t="shared" si="41"/>
        <v>1.8715841330357944E-4</v>
      </c>
      <c r="U103" s="29">
        <v>3418.02</v>
      </c>
      <c r="V103" s="30">
        <f t="shared" si="42"/>
        <v>1.8715841330357944E-4</v>
      </c>
      <c r="W103" s="29">
        <v>3418.02</v>
      </c>
      <c r="X103" s="30">
        <f t="shared" si="43"/>
        <v>1.8715841330357944E-4</v>
      </c>
      <c r="Y103" s="29">
        <v>3418.02</v>
      </c>
      <c r="Z103" s="30">
        <f t="shared" si="46"/>
        <v>1.8715841330357944E-4</v>
      </c>
      <c r="AA103" s="1">
        <f t="shared" si="31"/>
        <v>41016.239999999991</v>
      </c>
      <c r="AB103" s="30">
        <f t="shared" si="46"/>
        <v>1.8715841330357942E-4</v>
      </c>
      <c r="AC103" s="1">
        <f t="shared" si="32"/>
        <v>3418.0199999999991</v>
      </c>
      <c r="AD103" s="30">
        <f t="shared" si="45"/>
        <v>1.8715841330357939E-4</v>
      </c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spans="1:66">
      <c r="A104" s="27"/>
      <c r="B104" s="28"/>
      <c r="C104" s="29"/>
      <c r="D104" s="30">
        <f t="shared" si="33"/>
        <v>0</v>
      </c>
      <c r="E104" s="29"/>
      <c r="F104" s="30">
        <f t="shared" si="34"/>
        <v>0</v>
      </c>
      <c r="G104" s="29"/>
      <c r="H104" s="30">
        <f t="shared" si="35"/>
        <v>0</v>
      </c>
      <c r="I104" s="29"/>
      <c r="J104" s="30">
        <f t="shared" si="36"/>
        <v>0</v>
      </c>
      <c r="K104" s="29"/>
      <c r="L104" s="30">
        <f t="shared" si="37"/>
        <v>0</v>
      </c>
      <c r="M104" s="29"/>
      <c r="N104" s="30">
        <f t="shared" si="38"/>
        <v>0</v>
      </c>
      <c r="O104" s="29"/>
      <c r="P104" s="30">
        <f t="shared" si="39"/>
        <v>0</v>
      </c>
      <c r="Q104" s="29"/>
      <c r="R104" s="30">
        <f t="shared" si="40"/>
        <v>0</v>
      </c>
      <c r="S104" s="29"/>
      <c r="T104" s="30">
        <f t="shared" si="41"/>
        <v>0</v>
      </c>
      <c r="U104" s="29"/>
      <c r="V104" s="30">
        <f t="shared" si="42"/>
        <v>0</v>
      </c>
      <c r="W104" s="29"/>
      <c r="X104" s="30">
        <f t="shared" si="43"/>
        <v>0</v>
      </c>
      <c r="Y104" s="29"/>
      <c r="Z104" s="30">
        <f t="shared" si="46"/>
        <v>0</v>
      </c>
      <c r="AA104" s="1">
        <f t="shared" si="31"/>
        <v>0</v>
      </c>
      <c r="AB104" s="30">
        <f t="shared" si="46"/>
        <v>0</v>
      </c>
      <c r="AC104" s="1">
        <f t="shared" si="32"/>
        <v>0</v>
      </c>
      <c r="AD104" s="30">
        <f t="shared" si="45"/>
        <v>0</v>
      </c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spans="1:66">
      <c r="A105" s="27"/>
      <c r="B105" s="28"/>
      <c r="C105" s="29"/>
      <c r="D105" s="30">
        <f t="shared" si="33"/>
        <v>0</v>
      </c>
      <c r="E105" s="29"/>
      <c r="F105" s="30">
        <f t="shared" si="34"/>
        <v>0</v>
      </c>
      <c r="G105" s="29"/>
      <c r="H105" s="30">
        <f t="shared" si="35"/>
        <v>0</v>
      </c>
      <c r="I105" s="29"/>
      <c r="J105" s="30">
        <f t="shared" si="36"/>
        <v>0</v>
      </c>
      <c r="K105" s="29"/>
      <c r="L105" s="30">
        <f t="shared" si="37"/>
        <v>0</v>
      </c>
      <c r="M105" s="29"/>
      <c r="N105" s="30">
        <f t="shared" si="38"/>
        <v>0</v>
      </c>
      <c r="O105" s="29"/>
      <c r="P105" s="30">
        <f t="shared" si="39"/>
        <v>0</v>
      </c>
      <c r="Q105" s="29"/>
      <c r="R105" s="30">
        <f t="shared" si="40"/>
        <v>0</v>
      </c>
      <c r="S105" s="29"/>
      <c r="T105" s="30">
        <f t="shared" si="41"/>
        <v>0</v>
      </c>
      <c r="U105" s="29"/>
      <c r="V105" s="30">
        <f t="shared" si="42"/>
        <v>0</v>
      </c>
      <c r="W105" s="29"/>
      <c r="X105" s="30">
        <f t="shared" si="43"/>
        <v>0</v>
      </c>
      <c r="Y105" s="29"/>
      <c r="Z105" s="30">
        <f t="shared" si="46"/>
        <v>0</v>
      </c>
      <c r="AA105" s="1">
        <f t="shared" si="31"/>
        <v>0</v>
      </c>
      <c r="AB105" s="30">
        <f t="shared" si="46"/>
        <v>0</v>
      </c>
      <c r="AC105" s="1">
        <f t="shared" si="32"/>
        <v>0</v>
      </c>
      <c r="AD105" s="30">
        <f t="shared" si="45"/>
        <v>0</v>
      </c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spans="1:66">
      <c r="A106" s="27"/>
      <c r="B106" s="28"/>
      <c r="C106" s="29"/>
      <c r="D106" s="30">
        <f t="shared" si="33"/>
        <v>0</v>
      </c>
      <c r="E106" s="29"/>
      <c r="F106" s="30">
        <f t="shared" si="34"/>
        <v>0</v>
      </c>
      <c r="G106" s="29"/>
      <c r="H106" s="30">
        <f t="shared" si="35"/>
        <v>0</v>
      </c>
      <c r="I106" s="29"/>
      <c r="J106" s="30">
        <f t="shared" si="36"/>
        <v>0</v>
      </c>
      <c r="K106" s="29"/>
      <c r="L106" s="30">
        <f t="shared" si="37"/>
        <v>0</v>
      </c>
      <c r="M106" s="29"/>
      <c r="N106" s="30">
        <f t="shared" si="38"/>
        <v>0</v>
      </c>
      <c r="O106" s="29"/>
      <c r="P106" s="30">
        <f t="shared" si="39"/>
        <v>0</v>
      </c>
      <c r="Q106" s="29"/>
      <c r="R106" s="30">
        <f t="shared" si="40"/>
        <v>0</v>
      </c>
      <c r="S106" s="29"/>
      <c r="T106" s="30">
        <f t="shared" si="41"/>
        <v>0</v>
      </c>
      <c r="U106" s="29"/>
      <c r="V106" s="30">
        <f t="shared" si="42"/>
        <v>0</v>
      </c>
      <c r="W106" s="29"/>
      <c r="X106" s="30">
        <f t="shared" si="43"/>
        <v>0</v>
      </c>
      <c r="Y106" s="29"/>
      <c r="Z106" s="30">
        <f t="shared" si="46"/>
        <v>0</v>
      </c>
      <c r="AA106" s="1">
        <f t="shared" si="31"/>
        <v>0</v>
      </c>
      <c r="AB106" s="30">
        <f t="shared" si="46"/>
        <v>0</v>
      </c>
      <c r="AC106" s="1">
        <f t="shared" si="32"/>
        <v>0</v>
      </c>
      <c r="AD106" s="30">
        <f t="shared" si="45"/>
        <v>0</v>
      </c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spans="1:66">
      <c r="A107" s="27"/>
      <c r="B107" s="28"/>
      <c r="C107" s="29"/>
      <c r="D107" s="30">
        <f t="shared" si="33"/>
        <v>0</v>
      </c>
      <c r="E107" s="29"/>
      <c r="F107" s="30">
        <f t="shared" si="34"/>
        <v>0</v>
      </c>
      <c r="G107" s="29"/>
      <c r="H107" s="30">
        <f t="shared" si="35"/>
        <v>0</v>
      </c>
      <c r="I107" s="29"/>
      <c r="J107" s="30">
        <f t="shared" si="36"/>
        <v>0</v>
      </c>
      <c r="K107" s="29"/>
      <c r="L107" s="30">
        <f t="shared" si="37"/>
        <v>0</v>
      </c>
      <c r="M107" s="29"/>
      <c r="N107" s="30">
        <f t="shared" si="38"/>
        <v>0</v>
      </c>
      <c r="O107" s="29"/>
      <c r="P107" s="30">
        <f t="shared" si="39"/>
        <v>0</v>
      </c>
      <c r="Q107" s="29"/>
      <c r="R107" s="30">
        <f t="shared" si="40"/>
        <v>0</v>
      </c>
      <c r="S107" s="29"/>
      <c r="T107" s="30">
        <f t="shared" si="41"/>
        <v>0</v>
      </c>
      <c r="U107" s="29"/>
      <c r="V107" s="30">
        <f t="shared" si="42"/>
        <v>0</v>
      </c>
      <c r="W107" s="29"/>
      <c r="X107" s="30">
        <f t="shared" si="43"/>
        <v>0</v>
      </c>
      <c r="Y107" s="29"/>
      <c r="Z107" s="30">
        <f t="shared" si="46"/>
        <v>0</v>
      </c>
      <c r="AA107" s="1">
        <f t="shared" si="31"/>
        <v>0</v>
      </c>
      <c r="AB107" s="30">
        <f t="shared" si="46"/>
        <v>0</v>
      </c>
      <c r="AC107" s="1">
        <f t="shared" si="32"/>
        <v>0</v>
      </c>
      <c r="AD107" s="30">
        <f t="shared" si="45"/>
        <v>0</v>
      </c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spans="1:66">
      <c r="A108" s="27"/>
      <c r="B108" s="28"/>
      <c r="C108" s="29">
        <v>37861.698250000001</v>
      </c>
      <c r="D108" s="30">
        <f t="shared" si="33"/>
        <v>2.0731696623919435E-3</v>
      </c>
      <c r="E108" s="29">
        <v>37861.698250000001</v>
      </c>
      <c r="F108" s="30">
        <f t="shared" si="34"/>
        <v>2.0731696623919435E-3</v>
      </c>
      <c r="G108" s="29">
        <v>37861.698250000001</v>
      </c>
      <c r="H108" s="30">
        <f t="shared" si="35"/>
        <v>2.0731696623919435E-3</v>
      </c>
      <c r="I108" s="29">
        <v>37861.698250000001</v>
      </c>
      <c r="J108" s="30">
        <f t="shared" si="36"/>
        <v>2.0731696623919435E-3</v>
      </c>
      <c r="K108" s="29">
        <v>37861.698250000001</v>
      </c>
      <c r="L108" s="30">
        <f t="shared" si="37"/>
        <v>2.0731696623919435E-3</v>
      </c>
      <c r="M108" s="29">
        <v>37861.698250000001</v>
      </c>
      <c r="N108" s="30">
        <f t="shared" si="38"/>
        <v>2.0731696623919435E-3</v>
      </c>
      <c r="O108" s="29">
        <v>37861.698250000001</v>
      </c>
      <c r="P108" s="30">
        <f t="shared" si="39"/>
        <v>2.0731696623919435E-3</v>
      </c>
      <c r="Q108" s="29">
        <v>37861.698250000001</v>
      </c>
      <c r="R108" s="30">
        <f t="shared" si="40"/>
        <v>2.0731696623919435E-3</v>
      </c>
      <c r="S108" s="29">
        <v>37861.698250000001</v>
      </c>
      <c r="T108" s="30">
        <f t="shared" si="41"/>
        <v>2.0731696623919435E-3</v>
      </c>
      <c r="U108" s="29">
        <v>37861.698250000001</v>
      </c>
      <c r="V108" s="30">
        <f t="shared" si="42"/>
        <v>2.0731696623919435E-3</v>
      </c>
      <c r="W108" s="29">
        <v>37861.698250000001</v>
      </c>
      <c r="X108" s="30">
        <f t="shared" si="43"/>
        <v>2.0731696623919435E-3</v>
      </c>
      <c r="Y108" s="29">
        <v>37861.698250000001</v>
      </c>
      <c r="Z108" s="30">
        <f t="shared" si="46"/>
        <v>2.0731696623919435E-3</v>
      </c>
      <c r="AA108" s="1">
        <f t="shared" si="31"/>
        <v>454340.37900000013</v>
      </c>
      <c r="AB108" s="30">
        <f t="shared" si="46"/>
        <v>2.073169662391944E-3</v>
      </c>
      <c r="AC108" s="1">
        <f t="shared" si="32"/>
        <v>37861.698250000009</v>
      </c>
      <c r="AD108" s="30">
        <f t="shared" si="45"/>
        <v>2.073169662391944E-3</v>
      </c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spans="1:66">
      <c r="A109" s="27"/>
      <c r="B109" s="28"/>
      <c r="C109" s="29">
        <v>8530.1</v>
      </c>
      <c r="D109" s="30">
        <f t="shared" si="33"/>
        <v>4.6707742532836643E-4</v>
      </c>
      <c r="E109" s="29">
        <v>8530.1</v>
      </c>
      <c r="F109" s="30">
        <f t="shared" si="34"/>
        <v>4.6707742532836643E-4</v>
      </c>
      <c r="G109" s="29">
        <v>8530.1</v>
      </c>
      <c r="H109" s="30">
        <f t="shared" si="35"/>
        <v>4.6707742532836643E-4</v>
      </c>
      <c r="I109" s="29">
        <v>8530.1</v>
      </c>
      <c r="J109" s="30">
        <f t="shared" si="36"/>
        <v>4.6707742532836643E-4</v>
      </c>
      <c r="K109" s="29">
        <v>8530.1</v>
      </c>
      <c r="L109" s="30">
        <f t="shared" si="37"/>
        <v>4.6707742532836643E-4</v>
      </c>
      <c r="M109" s="29">
        <v>8530.1</v>
      </c>
      <c r="N109" s="30">
        <f t="shared" si="38"/>
        <v>4.6707742532836643E-4</v>
      </c>
      <c r="O109" s="29">
        <v>8530.1</v>
      </c>
      <c r="P109" s="30">
        <f t="shared" si="39"/>
        <v>4.6707742532836643E-4</v>
      </c>
      <c r="Q109" s="29">
        <v>8530.1</v>
      </c>
      <c r="R109" s="30">
        <f t="shared" si="40"/>
        <v>4.6707742532836643E-4</v>
      </c>
      <c r="S109" s="29">
        <v>8530.1</v>
      </c>
      <c r="T109" s="30">
        <f t="shared" si="41"/>
        <v>4.6707742532836643E-4</v>
      </c>
      <c r="U109" s="29">
        <v>8530.1</v>
      </c>
      <c r="V109" s="30">
        <f t="shared" si="42"/>
        <v>4.6707742532836643E-4</v>
      </c>
      <c r="W109" s="29">
        <v>8530.1</v>
      </c>
      <c r="X109" s="30">
        <f t="shared" si="43"/>
        <v>4.6707742532836643E-4</v>
      </c>
      <c r="Y109" s="29">
        <v>8530.1</v>
      </c>
      <c r="Z109" s="30">
        <f t="shared" si="46"/>
        <v>4.6707742532836643E-4</v>
      </c>
      <c r="AA109" s="1">
        <f t="shared" si="31"/>
        <v>102361.20000000003</v>
      </c>
      <c r="AB109" s="30">
        <f t="shared" si="46"/>
        <v>4.6707742532836653E-4</v>
      </c>
      <c r="AC109" s="1">
        <f t="shared" si="32"/>
        <v>8530.1000000000022</v>
      </c>
      <c r="AD109" s="30">
        <f t="shared" si="45"/>
        <v>4.6707742532836653E-4</v>
      </c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spans="1:66">
      <c r="A110" s="27"/>
      <c r="B110" s="28"/>
      <c r="C110" s="29"/>
      <c r="D110" s="30">
        <f t="shared" si="33"/>
        <v>0</v>
      </c>
      <c r="E110" s="29"/>
      <c r="F110" s="30">
        <f t="shared" si="34"/>
        <v>0</v>
      </c>
      <c r="G110" s="29"/>
      <c r="H110" s="30">
        <f t="shared" si="35"/>
        <v>0</v>
      </c>
      <c r="I110" s="29"/>
      <c r="J110" s="30">
        <f t="shared" si="36"/>
        <v>0</v>
      </c>
      <c r="K110" s="29"/>
      <c r="L110" s="30">
        <f t="shared" si="37"/>
        <v>0</v>
      </c>
      <c r="M110" s="29"/>
      <c r="N110" s="30">
        <f t="shared" si="38"/>
        <v>0</v>
      </c>
      <c r="O110" s="29"/>
      <c r="P110" s="30">
        <f t="shared" si="39"/>
        <v>0</v>
      </c>
      <c r="Q110" s="29"/>
      <c r="R110" s="30">
        <f t="shared" si="40"/>
        <v>0</v>
      </c>
      <c r="S110" s="29"/>
      <c r="T110" s="30">
        <f t="shared" si="41"/>
        <v>0</v>
      </c>
      <c r="U110" s="29"/>
      <c r="V110" s="30">
        <f t="shared" si="42"/>
        <v>0</v>
      </c>
      <c r="W110" s="29"/>
      <c r="X110" s="30">
        <f t="shared" si="43"/>
        <v>0</v>
      </c>
      <c r="Y110" s="29"/>
      <c r="Z110" s="30">
        <f t="shared" si="46"/>
        <v>0</v>
      </c>
      <c r="AA110" s="1">
        <f t="shared" si="31"/>
        <v>0</v>
      </c>
      <c r="AB110" s="30">
        <f t="shared" si="46"/>
        <v>0</v>
      </c>
      <c r="AC110" s="1">
        <f t="shared" si="32"/>
        <v>0</v>
      </c>
      <c r="AD110" s="30">
        <f t="shared" si="45"/>
        <v>0</v>
      </c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>
      <c r="A111" s="27"/>
      <c r="B111" s="28"/>
      <c r="C111" s="29"/>
      <c r="D111" s="30">
        <f t="shared" si="33"/>
        <v>0</v>
      </c>
      <c r="E111" s="29"/>
      <c r="F111" s="30">
        <f t="shared" si="34"/>
        <v>0</v>
      </c>
      <c r="G111" s="29"/>
      <c r="H111" s="30">
        <f t="shared" si="35"/>
        <v>0</v>
      </c>
      <c r="I111" s="29"/>
      <c r="J111" s="30">
        <f t="shared" si="36"/>
        <v>0</v>
      </c>
      <c r="K111" s="29"/>
      <c r="L111" s="30">
        <f t="shared" si="37"/>
        <v>0</v>
      </c>
      <c r="M111" s="29"/>
      <c r="N111" s="30">
        <f t="shared" si="38"/>
        <v>0</v>
      </c>
      <c r="O111" s="29"/>
      <c r="P111" s="30">
        <f t="shared" si="39"/>
        <v>0</v>
      </c>
      <c r="Q111" s="29"/>
      <c r="R111" s="30">
        <f t="shared" si="40"/>
        <v>0</v>
      </c>
      <c r="S111" s="29"/>
      <c r="T111" s="30">
        <f t="shared" si="41"/>
        <v>0</v>
      </c>
      <c r="U111" s="29"/>
      <c r="V111" s="30">
        <f t="shared" si="42"/>
        <v>0</v>
      </c>
      <c r="W111" s="29"/>
      <c r="X111" s="30">
        <f t="shared" si="43"/>
        <v>0</v>
      </c>
      <c r="Y111" s="29"/>
      <c r="Z111" s="30">
        <f t="shared" si="46"/>
        <v>0</v>
      </c>
      <c r="AA111" s="1">
        <f t="shared" si="31"/>
        <v>0</v>
      </c>
      <c r="AB111" s="30">
        <f t="shared" si="46"/>
        <v>0</v>
      </c>
      <c r="AC111" s="1">
        <f t="shared" si="32"/>
        <v>0</v>
      </c>
      <c r="AD111" s="30">
        <f t="shared" si="45"/>
        <v>0</v>
      </c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spans="1:66">
      <c r="A112" s="27"/>
      <c r="B112" s="28"/>
      <c r="C112" s="29"/>
      <c r="D112" s="30">
        <f t="shared" si="33"/>
        <v>0</v>
      </c>
      <c r="E112" s="29"/>
      <c r="F112" s="30">
        <f t="shared" si="34"/>
        <v>0</v>
      </c>
      <c r="G112" s="29"/>
      <c r="H112" s="30">
        <f t="shared" si="35"/>
        <v>0</v>
      </c>
      <c r="I112" s="29"/>
      <c r="J112" s="30">
        <f t="shared" si="36"/>
        <v>0</v>
      </c>
      <c r="K112" s="29"/>
      <c r="L112" s="30">
        <f t="shared" si="37"/>
        <v>0</v>
      </c>
      <c r="M112" s="29"/>
      <c r="N112" s="30">
        <f t="shared" si="38"/>
        <v>0</v>
      </c>
      <c r="O112" s="29"/>
      <c r="P112" s="30">
        <f t="shared" si="39"/>
        <v>0</v>
      </c>
      <c r="Q112" s="29"/>
      <c r="R112" s="30">
        <f t="shared" si="40"/>
        <v>0</v>
      </c>
      <c r="S112" s="29"/>
      <c r="T112" s="30">
        <f t="shared" si="41"/>
        <v>0</v>
      </c>
      <c r="U112" s="29"/>
      <c r="V112" s="30">
        <f t="shared" si="42"/>
        <v>0</v>
      </c>
      <c r="W112" s="29"/>
      <c r="X112" s="30">
        <f t="shared" si="43"/>
        <v>0</v>
      </c>
      <c r="Y112" s="29"/>
      <c r="Z112" s="30">
        <f t="shared" si="46"/>
        <v>0</v>
      </c>
      <c r="AA112" s="1">
        <f t="shared" si="31"/>
        <v>0</v>
      </c>
      <c r="AB112" s="30">
        <f t="shared" si="46"/>
        <v>0</v>
      </c>
      <c r="AC112" s="1">
        <f t="shared" si="32"/>
        <v>0</v>
      </c>
      <c r="AD112" s="30">
        <f t="shared" si="45"/>
        <v>0</v>
      </c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spans="1:66">
      <c r="A113" s="27"/>
      <c r="B113" s="28"/>
      <c r="C113" s="29">
        <v>229340.83004999999</v>
      </c>
      <c r="D113" s="30">
        <f t="shared" si="33"/>
        <v>1.2557874400349871E-2</v>
      </c>
      <c r="E113" s="29">
        <v>229340.83004999999</v>
      </c>
      <c r="F113" s="30">
        <f t="shared" si="34"/>
        <v>1.2557874400349871E-2</v>
      </c>
      <c r="G113" s="29">
        <v>229340.83004999999</v>
      </c>
      <c r="H113" s="30">
        <f t="shared" si="35"/>
        <v>1.2557874400349871E-2</v>
      </c>
      <c r="I113" s="29">
        <v>229340.83004999999</v>
      </c>
      <c r="J113" s="30">
        <f t="shared" si="36"/>
        <v>1.2557874400349871E-2</v>
      </c>
      <c r="K113" s="29">
        <v>229340.83004999999</v>
      </c>
      <c r="L113" s="30">
        <f t="shared" si="37"/>
        <v>1.2557874400349871E-2</v>
      </c>
      <c r="M113" s="29">
        <v>229340.83004999999</v>
      </c>
      <c r="N113" s="30">
        <f t="shared" si="38"/>
        <v>1.2557874400349871E-2</v>
      </c>
      <c r="O113" s="29">
        <v>229340.83004999999</v>
      </c>
      <c r="P113" s="30">
        <f t="shared" si="39"/>
        <v>1.2557874400349871E-2</v>
      </c>
      <c r="Q113" s="29">
        <v>229340.83004999999</v>
      </c>
      <c r="R113" s="30">
        <f t="shared" si="40"/>
        <v>1.2557874400349871E-2</v>
      </c>
      <c r="S113" s="29">
        <v>229340.83004999999</v>
      </c>
      <c r="T113" s="30">
        <f t="shared" si="41"/>
        <v>1.2557874400349871E-2</v>
      </c>
      <c r="U113" s="29">
        <v>229340.83004999999</v>
      </c>
      <c r="V113" s="30">
        <f t="shared" si="42"/>
        <v>1.2557874400349871E-2</v>
      </c>
      <c r="W113" s="29">
        <v>229340.83004999999</v>
      </c>
      <c r="X113" s="30">
        <f t="shared" si="43"/>
        <v>1.2557874400349871E-2</v>
      </c>
      <c r="Y113" s="29">
        <v>229340.83004999999</v>
      </c>
      <c r="Z113" s="30">
        <f t="shared" si="46"/>
        <v>1.2557874400349871E-2</v>
      </c>
      <c r="AA113" s="1">
        <f t="shared" si="31"/>
        <v>2752089.9605999999</v>
      </c>
      <c r="AB113" s="30">
        <f t="shared" si="46"/>
        <v>1.2557874400349873E-2</v>
      </c>
      <c r="AC113" s="1">
        <f t="shared" si="32"/>
        <v>229340.83004999999</v>
      </c>
      <c r="AD113" s="30">
        <f t="shared" si="45"/>
        <v>1.2557874400349871E-2</v>
      </c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spans="1:66">
      <c r="A114" s="27"/>
      <c r="B114" s="28"/>
      <c r="C114" s="29">
        <v>295.83499999999998</v>
      </c>
      <c r="D114" s="30">
        <f t="shared" si="33"/>
        <v>1.6198854658446824E-5</v>
      </c>
      <c r="E114" s="29">
        <v>295.83499999999998</v>
      </c>
      <c r="F114" s="30">
        <f t="shared" si="34"/>
        <v>1.6198854658446824E-5</v>
      </c>
      <c r="G114" s="29">
        <v>295.83499999999998</v>
      </c>
      <c r="H114" s="30">
        <f t="shared" si="35"/>
        <v>1.6198854658446824E-5</v>
      </c>
      <c r="I114" s="29">
        <v>295.83499999999998</v>
      </c>
      <c r="J114" s="30">
        <f t="shared" si="36"/>
        <v>1.6198854658446824E-5</v>
      </c>
      <c r="K114" s="29">
        <v>295.83499999999998</v>
      </c>
      <c r="L114" s="30">
        <f t="shared" si="37"/>
        <v>1.6198854658446824E-5</v>
      </c>
      <c r="M114" s="29">
        <v>295.83499999999998</v>
      </c>
      <c r="N114" s="30">
        <f t="shared" si="38"/>
        <v>1.6198854658446824E-5</v>
      </c>
      <c r="O114" s="29">
        <v>295.83499999999998</v>
      </c>
      <c r="P114" s="30">
        <f t="shared" si="39"/>
        <v>1.6198854658446824E-5</v>
      </c>
      <c r="Q114" s="29">
        <v>295.83499999999998</v>
      </c>
      <c r="R114" s="30">
        <f t="shared" si="40"/>
        <v>1.6198854658446824E-5</v>
      </c>
      <c r="S114" s="29">
        <v>295.83499999999998</v>
      </c>
      <c r="T114" s="30">
        <f t="shared" si="41"/>
        <v>1.6198854658446824E-5</v>
      </c>
      <c r="U114" s="29">
        <v>295.83499999999998</v>
      </c>
      <c r="V114" s="30">
        <f t="shared" si="42"/>
        <v>1.6198854658446824E-5</v>
      </c>
      <c r="W114" s="29">
        <v>295.83499999999998</v>
      </c>
      <c r="X114" s="30">
        <f t="shared" si="43"/>
        <v>1.6198854658446824E-5</v>
      </c>
      <c r="Y114" s="29">
        <v>295.83499999999998</v>
      </c>
      <c r="Z114" s="30">
        <f t="shared" si="46"/>
        <v>1.6198854658446824E-5</v>
      </c>
      <c r="AA114" s="1">
        <f t="shared" si="31"/>
        <v>3550.02</v>
      </c>
      <c r="AB114" s="30">
        <f t="shared" si="46"/>
        <v>1.6198854658446827E-5</v>
      </c>
      <c r="AC114" s="1">
        <f t="shared" si="32"/>
        <v>295.83499999999998</v>
      </c>
      <c r="AD114" s="30">
        <f t="shared" si="45"/>
        <v>1.6198854658446824E-5</v>
      </c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spans="1:66">
      <c r="A115" s="27"/>
      <c r="B115" s="28"/>
      <c r="C115" s="29"/>
      <c r="D115" s="30">
        <f t="shared" si="33"/>
        <v>0</v>
      </c>
      <c r="E115" s="29"/>
      <c r="F115" s="30">
        <f t="shared" si="34"/>
        <v>0</v>
      </c>
      <c r="G115" s="29"/>
      <c r="H115" s="30">
        <f t="shared" si="35"/>
        <v>0</v>
      </c>
      <c r="I115" s="29"/>
      <c r="J115" s="30">
        <f t="shared" si="36"/>
        <v>0</v>
      </c>
      <c r="K115" s="29"/>
      <c r="L115" s="30">
        <f t="shared" si="37"/>
        <v>0</v>
      </c>
      <c r="M115" s="29"/>
      <c r="N115" s="30">
        <f t="shared" si="38"/>
        <v>0</v>
      </c>
      <c r="O115" s="29"/>
      <c r="P115" s="30">
        <f t="shared" si="39"/>
        <v>0</v>
      </c>
      <c r="Q115" s="29"/>
      <c r="R115" s="30">
        <f t="shared" si="40"/>
        <v>0</v>
      </c>
      <c r="S115" s="29"/>
      <c r="T115" s="30">
        <f t="shared" si="41"/>
        <v>0</v>
      </c>
      <c r="U115" s="29"/>
      <c r="V115" s="30">
        <f t="shared" si="42"/>
        <v>0</v>
      </c>
      <c r="W115" s="29"/>
      <c r="X115" s="30">
        <f t="shared" si="43"/>
        <v>0</v>
      </c>
      <c r="Y115" s="29"/>
      <c r="Z115" s="30">
        <f t="shared" si="46"/>
        <v>0</v>
      </c>
      <c r="AA115" s="1">
        <f t="shared" si="31"/>
        <v>0</v>
      </c>
      <c r="AB115" s="30">
        <f t="shared" si="46"/>
        <v>0</v>
      </c>
      <c r="AC115" s="1">
        <f t="shared" si="32"/>
        <v>0</v>
      </c>
      <c r="AD115" s="30">
        <f t="shared" si="45"/>
        <v>0</v>
      </c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  <row r="116" spans="1:66">
      <c r="A116" s="27"/>
      <c r="B116" s="28"/>
      <c r="C116" s="29">
        <v>2678.6927000000001</v>
      </c>
      <c r="D116" s="30">
        <f t="shared" si="33"/>
        <v>1.4667552426840134E-4</v>
      </c>
      <c r="E116" s="29">
        <v>2678.6927000000001</v>
      </c>
      <c r="F116" s="30">
        <f t="shared" si="34"/>
        <v>1.4667552426840134E-4</v>
      </c>
      <c r="G116" s="29">
        <v>2678.6927000000001</v>
      </c>
      <c r="H116" s="30">
        <f t="shared" si="35"/>
        <v>1.4667552426840134E-4</v>
      </c>
      <c r="I116" s="29">
        <v>2678.6927000000001</v>
      </c>
      <c r="J116" s="30">
        <f t="shared" si="36"/>
        <v>1.4667552426840134E-4</v>
      </c>
      <c r="K116" s="29">
        <v>2678.6927000000001</v>
      </c>
      <c r="L116" s="30">
        <f t="shared" si="37"/>
        <v>1.4667552426840134E-4</v>
      </c>
      <c r="M116" s="29">
        <v>2678.6927000000001</v>
      </c>
      <c r="N116" s="30">
        <f t="shared" si="38"/>
        <v>1.4667552426840134E-4</v>
      </c>
      <c r="O116" s="29">
        <v>2678.6927000000001</v>
      </c>
      <c r="P116" s="30">
        <f t="shared" si="39"/>
        <v>1.4667552426840134E-4</v>
      </c>
      <c r="Q116" s="29">
        <v>2678.6927000000001</v>
      </c>
      <c r="R116" s="30">
        <f t="shared" si="40"/>
        <v>1.4667552426840134E-4</v>
      </c>
      <c r="S116" s="29">
        <v>2678.6927000000001</v>
      </c>
      <c r="T116" s="30">
        <f t="shared" si="41"/>
        <v>1.4667552426840134E-4</v>
      </c>
      <c r="U116" s="29">
        <v>2678.6927000000001</v>
      </c>
      <c r="V116" s="30">
        <f t="shared" si="42"/>
        <v>1.4667552426840134E-4</v>
      </c>
      <c r="W116" s="29">
        <v>2678.6927000000001</v>
      </c>
      <c r="X116" s="30">
        <f t="shared" si="43"/>
        <v>1.4667552426840134E-4</v>
      </c>
      <c r="Y116" s="29">
        <v>2678.6927000000001</v>
      </c>
      <c r="Z116" s="30">
        <f t="shared" si="46"/>
        <v>1.4667552426840134E-4</v>
      </c>
      <c r="AA116" s="1">
        <f t="shared" si="31"/>
        <v>32144.312399999999</v>
      </c>
      <c r="AB116" s="30">
        <f t="shared" si="46"/>
        <v>1.4667552426840134E-4</v>
      </c>
      <c r="AC116" s="1">
        <f t="shared" si="32"/>
        <v>2678.6927000000001</v>
      </c>
      <c r="AD116" s="30">
        <f t="shared" si="45"/>
        <v>1.4667552426840134E-4</v>
      </c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</row>
    <row r="117" spans="1:66">
      <c r="A117" s="27"/>
      <c r="B117" s="28"/>
      <c r="C117" s="29">
        <v>6510.85</v>
      </c>
      <c r="D117" s="30">
        <f t="shared" si="33"/>
        <v>3.5651059831645523E-4</v>
      </c>
      <c r="E117" s="29">
        <v>6510.85</v>
      </c>
      <c r="F117" s="30">
        <f t="shared" si="34"/>
        <v>3.5651059831645523E-4</v>
      </c>
      <c r="G117" s="29">
        <v>6510.85</v>
      </c>
      <c r="H117" s="30">
        <f t="shared" si="35"/>
        <v>3.5651059831645523E-4</v>
      </c>
      <c r="I117" s="29">
        <v>6510.85</v>
      </c>
      <c r="J117" s="30">
        <f t="shared" si="36"/>
        <v>3.5651059831645523E-4</v>
      </c>
      <c r="K117" s="29">
        <v>6510.85</v>
      </c>
      <c r="L117" s="30">
        <f t="shared" si="37"/>
        <v>3.5651059831645523E-4</v>
      </c>
      <c r="M117" s="29">
        <v>6510.85</v>
      </c>
      <c r="N117" s="30">
        <f t="shared" si="38"/>
        <v>3.5651059831645523E-4</v>
      </c>
      <c r="O117" s="29">
        <v>6510.85</v>
      </c>
      <c r="P117" s="30">
        <f t="shared" si="39"/>
        <v>3.5651059831645523E-4</v>
      </c>
      <c r="Q117" s="29">
        <v>6510.85</v>
      </c>
      <c r="R117" s="30">
        <f t="shared" si="40"/>
        <v>3.5651059831645523E-4</v>
      </c>
      <c r="S117" s="29">
        <v>6510.85</v>
      </c>
      <c r="T117" s="30">
        <f t="shared" si="41"/>
        <v>3.5651059831645523E-4</v>
      </c>
      <c r="U117" s="29">
        <v>6510.85</v>
      </c>
      <c r="V117" s="30">
        <f t="shared" si="42"/>
        <v>3.5651059831645523E-4</v>
      </c>
      <c r="W117" s="29">
        <v>6510.85</v>
      </c>
      <c r="X117" s="30">
        <f t="shared" si="43"/>
        <v>3.5651059831645523E-4</v>
      </c>
      <c r="Y117" s="29">
        <v>6510.85</v>
      </c>
      <c r="Z117" s="30">
        <f t="shared" ref="Z117:AB136" si="47">IF(Y$10&lt;&gt;0,Y117/Y$10,"-")</f>
        <v>3.5651059831645523E-4</v>
      </c>
      <c r="AA117" s="1">
        <f t="shared" si="31"/>
        <v>78130.2</v>
      </c>
      <c r="AB117" s="30">
        <f t="shared" si="47"/>
        <v>3.5651059831645518E-4</v>
      </c>
      <c r="AC117" s="1">
        <f t="shared" si="32"/>
        <v>6510.8499999999995</v>
      </c>
      <c r="AD117" s="30">
        <f t="shared" si="45"/>
        <v>3.5651059831645518E-4</v>
      </c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</row>
    <row r="118" spans="1:66">
      <c r="A118" s="27"/>
      <c r="B118" s="28"/>
      <c r="C118" s="29"/>
      <c r="D118" s="30">
        <f t="shared" si="33"/>
        <v>0</v>
      </c>
      <c r="E118" s="29"/>
      <c r="F118" s="30">
        <f t="shared" si="34"/>
        <v>0</v>
      </c>
      <c r="G118" s="29"/>
      <c r="H118" s="30">
        <f t="shared" si="35"/>
        <v>0</v>
      </c>
      <c r="I118" s="29"/>
      <c r="J118" s="30">
        <f t="shared" si="36"/>
        <v>0</v>
      </c>
      <c r="K118" s="29"/>
      <c r="L118" s="30">
        <f t="shared" si="37"/>
        <v>0</v>
      </c>
      <c r="M118" s="29"/>
      <c r="N118" s="30">
        <f t="shared" si="38"/>
        <v>0</v>
      </c>
      <c r="O118" s="29"/>
      <c r="P118" s="30">
        <f t="shared" si="39"/>
        <v>0</v>
      </c>
      <c r="Q118" s="29"/>
      <c r="R118" s="30">
        <f t="shared" si="40"/>
        <v>0</v>
      </c>
      <c r="S118" s="29"/>
      <c r="T118" s="30">
        <f t="shared" si="41"/>
        <v>0</v>
      </c>
      <c r="U118" s="29"/>
      <c r="V118" s="30">
        <f t="shared" si="42"/>
        <v>0</v>
      </c>
      <c r="W118" s="29"/>
      <c r="X118" s="30">
        <f t="shared" si="43"/>
        <v>0</v>
      </c>
      <c r="Y118" s="29"/>
      <c r="Z118" s="30">
        <f t="shared" si="47"/>
        <v>0</v>
      </c>
      <c r="AA118" s="1">
        <f t="shared" si="31"/>
        <v>0</v>
      </c>
      <c r="AB118" s="30">
        <f t="shared" si="47"/>
        <v>0</v>
      </c>
      <c r="AC118" s="1">
        <f t="shared" si="32"/>
        <v>0</v>
      </c>
      <c r="AD118" s="30">
        <f t="shared" si="45"/>
        <v>0</v>
      </c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</row>
    <row r="119" spans="1:66">
      <c r="A119" s="27"/>
      <c r="B119" s="28"/>
      <c r="C119" s="29"/>
      <c r="D119" s="30">
        <f t="shared" si="33"/>
        <v>0</v>
      </c>
      <c r="E119" s="29"/>
      <c r="F119" s="30">
        <f t="shared" si="34"/>
        <v>0</v>
      </c>
      <c r="G119" s="29"/>
      <c r="H119" s="30">
        <f t="shared" si="35"/>
        <v>0</v>
      </c>
      <c r="I119" s="29"/>
      <c r="J119" s="30">
        <f t="shared" si="36"/>
        <v>0</v>
      </c>
      <c r="K119" s="29"/>
      <c r="L119" s="30">
        <f t="shared" si="37"/>
        <v>0</v>
      </c>
      <c r="M119" s="29"/>
      <c r="N119" s="30">
        <f t="shared" si="38"/>
        <v>0</v>
      </c>
      <c r="O119" s="29"/>
      <c r="P119" s="30">
        <f t="shared" si="39"/>
        <v>0</v>
      </c>
      <c r="Q119" s="29"/>
      <c r="R119" s="30">
        <f t="shared" si="40"/>
        <v>0</v>
      </c>
      <c r="S119" s="29"/>
      <c r="T119" s="30">
        <f t="shared" si="41"/>
        <v>0</v>
      </c>
      <c r="U119" s="29"/>
      <c r="V119" s="30">
        <f t="shared" si="42"/>
        <v>0</v>
      </c>
      <c r="W119" s="29"/>
      <c r="X119" s="30">
        <f t="shared" si="43"/>
        <v>0</v>
      </c>
      <c r="Y119" s="29"/>
      <c r="Z119" s="30">
        <f t="shared" si="47"/>
        <v>0</v>
      </c>
      <c r="AA119" s="1">
        <f t="shared" si="31"/>
        <v>0</v>
      </c>
      <c r="AB119" s="30">
        <f t="shared" si="47"/>
        <v>0</v>
      </c>
      <c r="AC119" s="1">
        <f t="shared" si="32"/>
        <v>0</v>
      </c>
      <c r="AD119" s="30">
        <f t="shared" si="45"/>
        <v>0</v>
      </c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</row>
    <row r="120" spans="1:66">
      <c r="A120" s="27"/>
      <c r="B120" s="28"/>
      <c r="C120" s="29">
        <v>73959.850000000006</v>
      </c>
      <c r="D120" s="30">
        <f t="shared" si="33"/>
        <v>4.0497738966333548E-3</v>
      </c>
      <c r="E120" s="29">
        <v>73959.850000000006</v>
      </c>
      <c r="F120" s="30">
        <f t="shared" si="34"/>
        <v>4.0497738966333548E-3</v>
      </c>
      <c r="G120" s="29">
        <v>73959.850000000006</v>
      </c>
      <c r="H120" s="30">
        <f t="shared" si="35"/>
        <v>4.0497738966333548E-3</v>
      </c>
      <c r="I120" s="29">
        <v>73959.850000000006</v>
      </c>
      <c r="J120" s="30">
        <f t="shared" si="36"/>
        <v>4.0497738966333548E-3</v>
      </c>
      <c r="K120" s="29">
        <v>73959.850000000006</v>
      </c>
      <c r="L120" s="30">
        <f t="shared" si="37"/>
        <v>4.0497738966333548E-3</v>
      </c>
      <c r="M120" s="29">
        <v>73959.850000000006</v>
      </c>
      <c r="N120" s="30">
        <f t="shared" si="38"/>
        <v>4.0497738966333548E-3</v>
      </c>
      <c r="O120" s="29">
        <v>73959.850000000006</v>
      </c>
      <c r="P120" s="30">
        <f t="shared" si="39"/>
        <v>4.0497738966333548E-3</v>
      </c>
      <c r="Q120" s="29">
        <v>73959.850000000006</v>
      </c>
      <c r="R120" s="30">
        <f t="shared" si="40"/>
        <v>4.0497738966333548E-3</v>
      </c>
      <c r="S120" s="29">
        <v>73959.850000000006</v>
      </c>
      <c r="T120" s="30">
        <f t="shared" si="41"/>
        <v>4.0497738966333548E-3</v>
      </c>
      <c r="U120" s="29">
        <v>73959.850000000006</v>
      </c>
      <c r="V120" s="30">
        <f t="shared" si="42"/>
        <v>4.0497738966333548E-3</v>
      </c>
      <c r="W120" s="29">
        <v>73959.850000000006</v>
      </c>
      <c r="X120" s="30">
        <f t="shared" si="43"/>
        <v>4.0497738966333548E-3</v>
      </c>
      <c r="Y120" s="29">
        <v>73959.850000000006</v>
      </c>
      <c r="Z120" s="30">
        <f t="shared" si="47"/>
        <v>4.0497738966333548E-3</v>
      </c>
      <c r="AA120" s="1">
        <f t="shared" si="31"/>
        <v>887518.19999999984</v>
      </c>
      <c r="AB120" s="30">
        <f t="shared" si="47"/>
        <v>4.0497738966333539E-3</v>
      </c>
      <c r="AC120" s="1">
        <f t="shared" si="32"/>
        <v>73959.849999999991</v>
      </c>
      <c r="AD120" s="30">
        <f t="shared" si="45"/>
        <v>4.0497738966333539E-3</v>
      </c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</row>
    <row r="121" spans="1:66">
      <c r="A121" s="27"/>
      <c r="B121" s="28"/>
      <c r="C121" s="29"/>
      <c r="D121" s="30"/>
      <c r="E121" s="29"/>
      <c r="F121" s="30"/>
      <c r="G121" s="29"/>
      <c r="H121" s="30"/>
      <c r="I121" s="29"/>
      <c r="J121" s="30"/>
      <c r="K121" s="29"/>
      <c r="L121" s="30"/>
      <c r="M121" s="29"/>
      <c r="N121" s="30"/>
      <c r="O121" s="29"/>
      <c r="P121" s="30"/>
      <c r="Q121" s="29"/>
      <c r="R121" s="30"/>
      <c r="S121" s="29"/>
      <c r="T121" s="30"/>
      <c r="U121" s="29"/>
      <c r="V121" s="30"/>
      <c r="W121" s="29"/>
      <c r="X121" s="30"/>
      <c r="Y121" s="29"/>
      <c r="Z121" s="30"/>
      <c r="AA121" s="1"/>
      <c r="AB121" s="30"/>
      <c r="AC121" s="1"/>
      <c r="AD121" s="30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</row>
    <row r="122" spans="1:66">
      <c r="A122" s="27"/>
      <c r="B122" s="28"/>
      <c r="C122" s="29"/>
      <c r="D122" s="30"/>
      <c r="E122" s="29"/>
      <c r="F122" s="30"/>
      <c r="G122" s="29"/>
      <c r="H122" s="30"/>
      <c r="I122" s="29"/>
      <c r="J122" s="30"/>
      <c r="K122" s="29"/>
      <c r="L122" s="30"/>
      <c r="M122" s="29"/>
      <c r="N122" s="30"/>
      <c r="O122" s="29"/>
      <c r="P122" s="30"/>
      <c r="Q122" s="29"/>
      <c r="R122" s="30"/>
      <c r="S122" s="29"/>
      <c r="T122" s="30"/>
      <c r="U122" s="29"/>
      <c r="V122" s="30"/>
      <c r="W122" s="29"/>
      <c r="X122" s="30"/>
      <c r="Y122" s="29"/>
      <c r="Z122" s="30"/>
      <c r="AA122" s="1"/>
      <c r="AB122" s="30"/>
      <c r="AC122" s="1"/>
      <c r="AD122" s="30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</row>
    <row r="123" spans="1:66">
      <c r="A123" s="27"/>
      <c r="B123" s="28"/>
      <c r="C123" s="29"/>
      <c r="D123" s="30"/>
      <c r="E123" s="29"/>
      <c r="F123" s="30"/>
      <c r="G123" s="29"/>
      <c r="H123" s="30"/>
      <c r="I123" s="29"/>
      <c r="J123" s="30"/>
      <c r="K123" s="29"/>
      <c r="L123" s="30"/>
      <c r="M123" s="29"/>
      <c r="N123" s="30"/>
      <c r="O123" s="29"/>
      <c r="P123" s="30"/>
      <c r="Q123" s="29"/>
      <c r="R123" s="30"/>
      <c r="S123" s="29"/>
      <c r="T123" s="30"/>
      <c r="U123" s="29"/>
      <c r="V123" s="30"/>
      <c r="W123" s="29"/>
      <c r="X123" s="30"/>
      <c r="Y123" s="29"/>
      <c r="Z123" s="30"/>
      <c r="AA123" s="1"/>
      <c r="AB123" s="30"/>
      <c r="AC123" s="1"/>
      <c r="AD123" s="30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</row>
    <row r="124" spans="1:66">
      <c r="A124" s="27"/>
      <c r="B124" s="28"/>
      <c r="C124" s="29"/>
      <c r="D124" s="30"/>
      <c r="E124" s="29"/>
      <c r="F124" s="30"/>
      <c r="G124" s="29"/>
      <c r="H124" s="30"/>
      <c r="I124" s="29"/>
      <c r="J124" s="30"/>
      <c r="K124" s="29"/>
      <c r="L124" s="30"/>
      <c r="M124" s="29"/>
      <c r="N124" s="30"/>
      <c r="O124" s="29"/>
      <c r="P124" s="30"/>
      <c r="Q124" s="29"/>
      <c r="R124" s="30"/>
      <c r="S124" s="29"/>
      <c r="T124" s="30"/>
      <c r="U124" s="29"/>
      <c r="V124" s="30"/>
      <c r="W124" s="29"/>
      <c r="X124" s="30"/>
      <c r="Y124" s="29"/>
      <c r="Z124" s="30"/>
      <c r="AA124" s="1"/>
      <c r="AB124" s="30"/>
      <c r="AC124" s="1"/>
      <c r="AD124" s="30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</row>
    <row r="125" spans="1:66">
      <c r="A125" s="42"/>
      <c r="B125" s="2"/>
      <c r="C125" s="3">
        <f>SUM(C100:C124)</f>
        <v>405829.5932</v>
      </c>
      <c r="D125" s="61">
        <f t="shared" si="33"/>
        <v>2.2221760766452249E-2</v>
      </c>
      <c r="E125" s="3">
        <f>SUM(E100:E124)</f>
        <v>405829.5932</v>
      </c>
      <c r="F125" s="61">
        <f t="shared" si="34"/>
        <v>2.2221760766452249E-2</v>
      </c>
      <c r="G125" s="3">
        <f>SUM(G100:G124)</f>
        <v>405829.5932</v>
      </c>
      <c r="H125" s="61">
        <f t="shared" si="35"/>
        <v>2.2221760766452249E-2</v>
      </c>
      <c r="I125" s="3">
        <f>SUM(I100:I124)</f>
        <v>405829.5932</v>
      </c>
      <c r="J125" s="61">
        <f t="shared" si="36"/>
        <v>2.2221760766452249E-2</v>
      </c>
      <c r="K125" s="3">
        <f>SUM(K100:K124)</f>
        <v>405829.5932</v>
      </c>
      <c r="L125" s="61">
        <f t="shared" si="37"/>
        <v>2.2221760766452249E-2</v>
      </c>
      <c r="M125" s="3">
        <f>SUM(M100:M124)</f>
        <v>405829.5932</v>
      </c>
      <c r="N125" s="61">
        <f t="shared" si="38"/>
        <v>2.2221760766452249E-2</v>
      </c>
      <c r="O125" s="3">
        <f>SUM(O100:O124)</f>
        <v>405829.5932</v>
      </c>
      <c r="P125" s="61">
        <f t="shared" si="39"/>
        <v>2.2221760766452249E-2</v>
      </c>
      <c r="Q125" s="3">
        <f>SUM(Q100:Q124)</f>
        <v>405829.5932</v>
      </c>
      <c r="R125" s="61">
        <f t="shared" si="40"/>
        <v>2.2221760766452249E-2</v>
      </c>
      <c r="S125" s="3">
        <f>SUM(S100:S124)</f>
        <v>405829.5932</v>
      </c>
      <c r="T125" s="61">
        <f t="shared" si="41"/>
        <v>2.2221760766452249E-2</v>
      </c>
      <c r="U125" s="3">
        <f>SUM(U100:U124)</f>
        <v>405829.5932</v>
      </c>
      <c r="V125" s="61">
        <f t="shared" si="42"/>
        <v>2.2221760766452249E-2</v>
      </c>
      <c r="W125" s="3">
        <f>SUM(W100:W124)</f>
        <v>405829.5932</v>
      </c>
      <c r="X125" s="61">
        <f t="shared" si="43"/>
        <v>2.2221760766452249E-2</v>
      </c>
      <c r="Y125" s="3">
        <f>SUM(Y100:Y124)</f>
        <v>405829.5932</v>
      </c>
      <c r="Z125" s="61">
        <f t="shared" si="47"/>
        <v>2.2221760766452249E-2</v>
      </c>
      <c r="AA125" s="64">
        <f t="shared" si="31"/>
        <v>4869955.1184</v>
      </c>
      <c r="AB125" s="61">
        <f t="shared" si="47"/>
        <v>2.2221760766452249E-2</v>
      </c>
      <c r="AC125" s="21">
        <f t="shared" si="32"/>
        <v>405829.5932</v>
      </c>
      <c r="AD125" s="61">
        <f t="shared" si="45"/>
        <v>2.2221760766452249E-2</v>
      </c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</row>
    <row r="126" spans="1:66">
      <c r="A126" s="37"/>
      <c r="B126" s="38"/>
      <c r="C126" s="39"/>
      <c r="D126" s="62">
        <f t="shared" si="33"/>
        <v>0</v>
      </c>
      <c r="E126" s="39"/>
      <c r="F126" s="62">
        <f t="shared" si="34"/>
        <v>0</v>
      </c>
      <c r="G126" s="39"/>
      <c r="H126" s="62">
        <f t="shared" si="35"/>
        <v>0</v>
      </c>
      <c r="I126" s="39"/>
      <c r="J126" s="62">
        <f t="shared" si="36"/>
        <v>0</v>
      </c>
      <c r="K126" s="39"/>
      <c r="L126" s="62">
        <f t="shared" si="37"/>
        <v>0</v>
      </c>
      <c r="M126" s="39"/>
      <c r="N126" s="62">
        <f t="shared" si="38"/>
        <v>0</v>
      </c>
      <c r="O126" s="39"/>
      <c r="P126" s="62">
        <f t="shared" si="39"/>
        <v>0</v>
      </c>
      <c r="Q126" s="39"/>
      <c r="R126" s="62">
        <f t="shared" si="40"/>
        <v>0</v>
      </c>
      <c r="S126" s="39"/>
      <c r="T126" s="62">
        <f t="shared" si="41"/>
        <v>0</v>
      </c>
      <c r="U126" s="39"/>
      <c r="V126" s="62">
        <f t="shared" si="42"/>
        <v>0</v>
      </c>
      <c r="W126" s="39"/>
      <c r="X126" s="62">
        <f t="shared" si="43"/>
        <v>0</v>
      </c>
      <c r="Y126" s="39"/>
      <c r="Z126" s="62">
        <f t="shared" si="47"/>
        <v>0</v>
      </c>
      <c r="AA126" s="63">
        <f t="shared" si="31"/>
        <v>0</v>
      </c>
      <c r="AB126" s="62">
        <f t="shared" si="47"/>
        <v>0</v>
      </c>
      <c r="AC126" s="41">
        <f t="shared" si="32"/>
        <v>0</v>
      </c>
      <c r="AD126" s="62">
        <f t="shared" si="45"/>
        <v>0</v>
      </c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</row>
    <row r="127" spans="1:66">
      <c r="A127" s="27"/>
      <c r="B127" s="28"/>
      <c r="C127" s="29">
        <v>-236416.39415000001</v>
      </c>
      <c r="D127" s="30">
        <f t="shared" si="33"/>
        <v>-1.294530670039018E-2</v>
      </c>
      <c r="E127" s="29">
        <v>-236416.39415000001</v>
      </c>
      <c r="F127" s="30">
        <f t="shared" si="34"/>
        <v>-1.294530670039018E-2</v>
      </c>
      <c r="G127" s="29">
        <v>-236416.39415000001</v>
      </c>
      <c r="H127" s="30">
        <f t="shared" si="35"/>
        <v>-1.294530670039018E-2</v>
      </c>
      <c r="I127" s="29">
        <v>-236416.39415000001</v>
      </c>
      <c r="J127" s="30">
        <f t="shared" si="36"/>
        <v>-1.294530670039018E-2</v>
      </c>
      <c r="K127" s="29">
        <v>-236416.39415000001</v>
      </c>
      <c r="L127" s="30">
        <f t="shared" si="37"/>
        <v>-1.294530670039018E-2</v>
      </c>
      <c r="M127" s="29">
        <v>-236416.39415000001</v>
      </c>
      <c r="N127" s="30">
        <f t="shared" si="38"/>
        <v>-1.294530670039018E-2</v>
      </c>
      <c r="O127" s="29">
        <v>-236416.39415000001</v>
      </c>
      <c r="P127" s="30">
        <f t="shared" si="39"/>
        <v>-1.294530670039018E-2</v>
      </c>
      <c r="Q127" s="29">
        <v>-236416.39415000001</v>
      </c>
      <c r="R127" s="30">
        <f t="shared" si="40"/>
        <v>-1.294530670039018E-2</v>
      </c>
      <c r="S127" s="29">
        <v>-236416.39415000001</v>
      </c>
      <c r="T127" s="30">
        <f t="shared" si="41"/>
        <v>-1.294530670039018E-2</v>
      </c>
      <c r="U127" s="29">
        <v>-236416.39415000001</v>
      </c>
      <c r="V127" s="30">
        <f t="shared" si="42"/>
        <v>-1.294530670039018E-2</v>
      </c>
      <c r="W127" s="29">
        <v>-236416.39415000001</v>
      </c>
      <c r="X127" s="30">
        <f t="shared" si="43"/>
        <v>-1.294530670039018E-2</v>
      </c>
      <c r="Y127" s="29">
        <v>-236416.39415000001</v>
      </c>
      <c r="Z127" s="30">
        <f t="shared" si="47"/>
        <v>-1.294530670039018E-2</v>
      </c>
      <c r="AA127" s="1">
        <f t="shared" si="31"/>
        <v>-2836996.7298000003</v>
      </c>
      <c r="AB127" s="30">
        <f t="shared" si="47"/>
        <v>-1.2945306700390182E-2</v>
      </c>
      <c r="AC127" s="1">
        <f t="shared" si="32"/>
        <v>-236416.39415000004</v>
      </c>
      <c r="AD127" s="30">
        <f t="shared" si="45"/>
        <v>-1.294530670039018E-2</v>
      </c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</row>
    <row r="128" spans="1:66">
      <c r="A128" s="27"/>
      <c r="B128" s="28"/>
      <c r="C128" s="29">
        <v>163687.19820000001</v>
      </c>
      <c r="D128" s="30">
        <f t="shared" si="33"/>
        <v>8.9629189686486702E-3</v>
      </c>
      <c r="E128" s="29">
        <v>163687.19820000001</v>
      </c>
      <c r="F128" s="30">
        <f t="shared" si="34"/>
        <v>8.9629189686486702E-3</v>
      </c>
      <c r="G128" s="29">
        <v>163687.19820000001</v>
      </c>
      <c r="H128" s="30">
        <f t="shared" si="35"/>
        <v>8.9629189686486702E-3</v>
      </c>
      <c r="I128" s="29">
        <v>163687.19820000001</v>
      </c>
      <c r="J128" s="30">
        <f t="shared" si="36"/>
        <v>8.9629189686486702E-3</v>
      </c>
      <c r="K128" s="29">
        <v>163687.19820000001</v>
      </c>
      <c r="L128" s="30">
        <f t="shared" si="37"/>
        <v>8.9629189686486702E-3</v>
      </c>
      <c r="M128" s="29">
        <v>163687.19820000001</v>
      </c>
      <c r="N128" s="30">
        <f t="shared" si="38"/>
        <v>8.9629189686486702E-3</v>
      </c>
      <c r="O128" s="29">
        <v>163687.19820000001</v>
      </c>
      <c r="P128" s="30">
        <f t="shared" si="39"/>
        <v>8.9629189686486702E-3</v>
      </c>
      <c r="Q128" s="29">
        <v>163687.19820000001</v>
      </c>
      <c r="R128" s="30">
        <f t="shared" si="40"/>
        <v>8.9629189686486702E-3</v>
      </c>
      <c r="S128" s="29">
        <v>163687.19820000001</v>
      </c>
      <c r="T128" s="30">
        <f t="shared" si="41"/>
        <v>8.9629189686486702E-3</v>
      </c>
      <c r="U128" s="29">
        <v>163687.19820000001</v>
      </c>
      <c r="V128" s="30">
        <f t="shared" si="42"/>
        <v>8.9629189686486702E-3</v>
      </c>
      <c r="W128" s="29">
        <v>163687.19820000001</v>
      </c>
      <c r="X128" s="30">
        <f t="shared" si="43"/>
        <v>8.9629189686486702E-3</v>
      </c>
      <c r="Y128" s="29">
        <v>163687.19820000001</v>
      </c>
      <c r="Z128" s="30">
        <f t="shared" si="47"/>
        <v>8.9629189686486702E-3</v>
      </c>
      <c r="AA128" s="1">
        <f t="shared" si="31"/>
        <v>1964246.3784</v>
      </c>
      <c r="AB128" s="30">
        <f t="shared" si="47"/>
        <v>8.9629189686486702E-3</v>
      </c>
      <c r="AC128" s="1">
        <f t="shared" si="32"/>
        <v>163687.19820000001</v>
      </c>
      <c r="AD128" s="30">
        <f t="shared" si="45"/>
        <v>8.9629189686486702E-3</v>
      </c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</row>
    <row r="129" spans="1:66">
      <c r="A129" s="27"/>
      <c r="B129" s="28"/>
      <c r="C129" s="29">
        <v>25081.5</v>
      </c>
      <c r="D129" s="30">
        <f t="shared" si="33"/>
        <v>1.3733722281536467E-3</v>
      </c>
      <c r="E129" s="29">
        <v>25081.5</v>
      </c>
      <c r="F129" s="30">
        <f t="shared" si="34"/>
        <v>1.3733722281536467E-3</v>
      </c>
      <c r="G129" s="29">
        <v>25081.5</v>
      </c>
      <c r="H129" s="30">
        <f t="shared" si="35"/>
        <v>1.3733722281536467E-3</v>
      </c>
      <c r="I129" s="29">
        <v>25081.5</v>
      </c>
      <c r="J129" s="30">
        <f t="shared" si="36"/>
        <v>1.3733722281536467E-3</v>
      </c>
      <c r="K129" s="29">
        <v>25081.5</v>
      </c>
      <c r="L129" s="30">
        <f t="shared" si="37"/>
        <v>1.3733722281536467E-3</v>
      </c>
      <c r="M129" s="29">
        <v>25081.5</v>
      </c>
      <c r="N129" s="30">
        <f t="shared" si="38"/>
        <v>1.3733722281536467E-3</v>
      </c>
      <c r="O129" s="29">
        <v>25081.5</v>
      </c>
      <c r="P129" s="30">
        <f t="shared" si="39"/>
        <v>1.3733722281536467E-3</v>
      </c>
      <c r="Q129" s="29">
        <v>25081.5</v>
      </c>
      <c r="R129" s="30">
        <f t="shared" si="40"/>
        <v>1.3733722281536467E-3</v>
      </c>
      <c r="S129" s="29">
        <v>25081.5</v>
      </c>
      <c r="T129" s="30">
        <f t="shared" si="41"/>
        <v>1.3733722281536467E-3</v>
      </c>
      <c r="U129" s="29">
        <v>25081.5</v>
      </c>
      <c r="V129" s="30">
        <f t="shared" si="42"/>
        <v>1.3733722281536467E-3</v>
      </c>
      <c r="W129" s="29">
        <v>25081.5</v>
      </c>
      <c r="X129" s="30">
        <f t="shared" si="43"/>
        <v>1.3733722281536467E-3</v>
      </c>
      <c r="Y129" s="29">
        <v>25081.5</v>
      </c>
      <c r="Z129" s="30">
        <f t="shared" si="47"/>
        <v>1.3733722281536467E-3</v>
      </c>
      <c r="AA129" s="1">
        <f t="shared" si="31"/>
        <v>300978</v>
      </c>
      <c r="AB129" s="30">
        <f t="shared" si="47"/>
        <v>1.3733722281536469E-3</v>
      </c>
      <c r="AC129" s="1">
        <f t="shared" si="32"/>
        <v>25081.5</v>
      </c>
      <c r="AD129" s="30">
        <f t="shared" si="45"/>
        <v>1.3733722281536467E-3</v>
      </c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</row>
    <row r="130" spans="1:66">
      <c r="A130" s="27"/>
      <c r="B130" s="28"/>
      <c r="C130" s="29">
        <v>-1321.2790500000001</v>
      </c>
      <c r="D130" s="30">
        <f t="shared" si="33"/>
        <v>-7.2348462129905855E-5</v>
      </c>
      <c r="E130" s="29">
        <v>-1321.2790500000001</v>
      </c>
      <c r="F130" s="30">
        <f t="shared" si="34"/>
        <v>-7.2348462129905855E-5</v>
      </c>
      <c r="G130" s="29">
        <v>-1321.2790500000001</v>
      </c>
      <c r="H130" s="30">
        <f t="shared" si="35"/>
        <v>-7.2348462129905855E-5</v>
      </c>
      <c r="I130" s="29">
        <v>-1321.2790500000001</v>
      </c>
      <c r="J130" s="30">
        <f t="shared" si="36"/>
        <v>-7.2348462129905855E-5</v>
      </c>
      <c r="K130" s="29">
        <v>-1321.2790500000001</v>
      </c>
      <c r="L130" s="30">
        <f t="shared" si="37"/>
        <v>-7.2348462129905855E-5</v>
      </c>
      <c r="M130" s="29">
        <v>-1321.2790500000001</v>
      </c>
      <c r="N130" s="30">
        <f t="shared" si="38"/>
        <v>-7.2348462129905855E-5</v>
      </c>
      <c r="O130" s="29">
        <v>-1321.2790500000001</v>
      </c>
      <c r="P130" s="30">
        <f t="shared" si="39"/>
        <v>-7.2348462129905855E-5</v>
      </c>
      <c r="Q130" s="29">
        <v>-1321.2790500000001</v>
      </c>
      <c r="R130" s="30">
        <f t="shared" si="40"/>
        <v>-7.2348462129905855E-5</v>
      </c>
      <c r="S130" s="29">
        <v>-1321.2790500000001</v>
      </c>
      <c r="T130" s="30">
        <f t="shared" si="41"/>
        <v>-7.2348462129905855E-5</v>
      </c>
      <c r="U130" s="29">
        <v>-1321.2790500000001</v>
      </c>
      <c r="V130" s="30">
        <f t="shared" si="42"/>
        <v>-7.2348462129905855E-5</v>
      </c>
      <c r="W130" s="29">
        <v>-1321.2790500000001</v>
      </c>
      <c r="X130" s="30">
        <f t="shared" si="43"/>
        <v>-7.2348462129905855E-5</v>
      </c>
      <c r="Y130" s="29">
        <v>-1321.2790500000001</v>
      </c>
      <c r="Z130" s="30">
        <f t="shared" si="47"/>
        <v>-7.2348462129905855E-5</v>
      </c>
      <c r="AA130" s="1">
        <f t="shared" si="31"/>
        <v>-15855.348600000005</v>
      </c>
      <c r="AB130" s="30">
        <f t="shared" si="47"/>
        <v>-7.2348462129905882E-5</v>
      </c>
      <c r="AC130" s="1">
        <f t="shared" si="32"/>
        <v>-1321.2790500000003</v>
      </c>
      <c r="AD130" s="30">
        <f t="shared" si="45"/>
        <v>-7.2348462129905868E-5</v>
      </c>
      <c r="AE130" s="20"/>
      <c r="AF130" s="20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</row>
    <row r="131" spans="1:66">
      <c r="A131" s="27"/>
      <c r="B131" s="28"/>
      <c r="C131" s="29">
        <v>-651.53465000000006</v>
      </c>
      <c r="D131" s="30">
        <f t="shared" si="33"/>
        <v>-3.5675681039403799E-5</v>
      </c>
      <c r="E131" s="29">
        <v>-651.53465000000006</v>
      </c>
      <c r="F131" s="30">
        <f t="shared" si="34"/>
        <v>-3.5675681039403799E-5</v>
      </c>
      <c r="G131" s="29">
        <v>-651.53465000000006</v>
      </c>
      <c r="H131" s="30">
        <f t="shared" si="35"/>
        <v>-3.5675681039403799E-5</v>
      </c>
      <c r="I131" s="29">
        <v>-651.53465000000006</v>
      </c>
      <c r="J131" s="30">
        <f t="shared" si="36"/>
        <v>-3.5675681039403799E-5</v>
      </c>
      <c r="K131" s="29">
        <v>-651.53465000000006</v>
      </c>
      <c r="L131" s="30">
        <f t="shared" si="37"/>
        <v>-3.5675681039403799E-5</v>
      </c>
      <c r="M131" s="29">
        <v>-651.53465000000006</v>
      </c>
      <c r="N131" s="30">
        <f t="shared" si="38"/>
        <v>-3.5675681039403799E-5</v>
      </c>
      <c r="O131" s="29">
        <v>-651.53465000000006</v>
      </c>
      <c r="P131" s="30">
        <f t="shared" si="39"/>
        <v>-3.5675681039403799E-5</v>
      </c>
      <c r="Q131" s="29">
        <v>-651.53465000000006</v>
      </c>
      <c r="R131" s="30">
        <f t="shared" si="40"/>
        <v>-3.5675681039403799E-5</v>
      </c>
      <c r="S131" s="29">
        <v>-651.53465000000006</v>
      </c>
      <c r="T131" s="30">
        <f t="shared" si="41"/>
        <v>-3.5675681039403799E-5</v>
      </c>
      <c r="U131" s="29">
        <v>-651.53465000000006</v>
      </c>
      <c r="V131" s="30">
        <f t="shared" si="42"/>
        <v>-3.5675681039403799E-5</v>
      </c>
      <c r="W131" s="29">
        <v>-651.53465000000006</v>
      </c>
      <c r="X131" s="30">
        <f t="shared" si="43"/>
        <v>-3.5675681039403799E-5</v>
      </c>
      <c r="Y131" s="29">
        <v>-651.53465000000006</v>
      </c>
      <c r="Z131" s="30">
        <f t="shared" si="47"/>
        <v>-3.5675681039403799E-5</v>
      </c>
      <c r="AA131" s="1">
        <f t="shared" si="31"/>
        <v>-7818.4157999999989</v>
      </c>
      <c r="AB131" s="30">
        <f t="shared" si="47"/>
        <v>-3.5675681039403792E-5</v>
      </c>
      <c r="AC131" s="1">
        <f t="shared" si="32"/>
        <v>-651.53464999999994</v>
      </c>
      <c r="AD131" s="30">
        <f t="shared" si="45"/>
        <v>-3.5675681039403792E-5</v>
      </c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</row>
    <row r="132" spans="1:66" s="18" customFormat="1">
      <c r="A132" s="27"/>
      <c r="B132" s="28"/>
      <c r="C132" s="29">
        <v>-161.8252</v>
      </c>
      <c r="D132" s="30">
        <f t="shared" si="33"/>
        <v>-8.8609626814747721E-6</v>
      </c>
      <c r="E132" s="29">
        <v>-161.8252</v>
      </c>
      <c r="F132" s="30">
        <f t="shared" si="34"/>
        <v>-8.8609626814747721E-6</v>
      </c>
      <c r="G132" s="29">
        <v>-161.8252</v>
      </c>
      <c r="H132" s="30">
        <f t="shared" si="35"/>
        <v>-8.8609626814747721E-6</v>
      </c>
      <c r="I132" s="29">
        <v>-161.8252</v>
      </c>
      <c r="J132" s="30">
        <f t="shared" si="36"/>
        <v>-8.8609626814747721E-6</v>
      </c>
      <c r="K132" s="29">
        <v>-161.8252</v>
      </c>
      <c r="L132" s="30">
        <f t="shared" si="37"/>
        <v>-8.8609626814747721E-6</v>
      </c>
      <c r="M132" s="29">
        <v>-161.8252</v>
      </c>
      <c r="N132" s="30">
        <f t="shared" si="38"/>
        <v>-8.8609626814747721E-6</v>
      </c>
      <c r="O132" s="29">
        <v>-161.8252</v>
      </c>
      <c r="P132" s="30">
        <f t="shared" si="39"/>
        <v>-8.8609626814747721E-6</v>
      </c>
      <c r="Q132" s="29">
        <v>-161.8252</v>
      </c>
      <c r="R132" s="30">
        <f t="shared" si="40"/>
        <v>-8.8609626814747721E-6</v>
      </c>
      <c r="S132" s="29">
        <v>-161.8252</v>
      </c>
      <c r="T132" s="30">
        <f t="shared" si="41"/>
        <v>-8.8609626814747721E-6</v>
      </c>
      <c r="U132" s="29">
        <v>-161.8252</v>
      </c>
      <c r="V132" s="30">
        <f t="shared" si="42"/>
        <v>-8.8609626814747721E-6</v>
      </c>
      <c r="W132" s="29">
        <v>-161.8252</v>
      </c>
      <c r="X132" s="30">
        <f t="shared" si="43"/>
        <v>-8.8609626814747721E-6</v>
      </c>
      <c r="Y132" s="29">
        <v>-161.8252</v>
      </c>
      <c r="Z132" s="30">
        <f t="shared" si="47"/>
        <v>-8.8609626814747721E-6</v>
      </c>
      <c r="AA132" s="1">
        <f t="shared" si="31"/>
        <v>-1941.9023999999999</v>
      </c>
      <c r="AB132" s="30">
        <f t="shared" si="47"/>
        <v>-8.8609626814747738E-6</v>
      </c>
      <c r="AC132" s="1">
        <f t="shared" si="32"/>
        <v>-161.8252</v>
      </c>
      <c r="AD132" s="30">
        <f t="shared" si="45"/>
        <v>-8.8609626814747721E-6</v>
      </c>
      <c r="AE132" s="83"/>
      <c r="AF132" s="83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</row>
    <row r="133" spans="1:66">
      <c r="A133" s="27"/>
      <c r="B133" s="28"/>
      <c r="C133" s="29">
        <v>0</v>
      </c>
      <c r="D133" s="30">
        <f t="shared" si="33"/>
        <v>0</v>
      </c>
      <c r="E133" s="29">
        <v>0</v>
      </c>
      <c r="F133" s="30">
        <f t="shared" si="34"/>
        <v>0</v>
      </c>
      <c r="G133" s="29">
        <v>0</v>
      </c>
      <c r="H133" s="30">
        <f t="shared" si="35"/>
        <v>0</v>
      </c>
      <c r="I133" s="29">
        <v>0</v>
      </c>
      <c r="J133" s="30">
        <f t="shared" si="36"/>
        <v>0</v>
      </c>
      <c r="K133" s="29">
        <v>0</v>
      </c>
      <c r="L133" s="30">
        <f t="shared" si="37"/>
        <v>0</v>
      </c>
      <c r="M133" s="29">
        <v>0</v>
      </c>
      <c r="N133" s="30">
        <f t="shared" si="38"/>
        <v>0</v>
      </c>
      <c r="O133" s="29">
        <v>0</v>
      </c>
      <c r="P133" s="30">
        <f t="shared" si="39"/>
        <v>0</v>
      </c>
      <c r="Q133" s="29">
        <v>0</v>
      </c>
      <c r="R133" s="30">
        <f t="shared" si="40"/>
        <v>0</v>
      </c>
      <c r="S133" s="29">
        <v>0</v>
      </c>
      <c r="T133" s="30">
        <f t="shared" si="41"/>
        <v>0</v>
      </c>
      <c r="U133" s="29">
        <v>0</v>
      </c>
      <c r="V133" s="30">
        <f t="shared" si="42"/>
        <v>0</v>
      </c>
      <c r="W133" s="29">
        <v>0</v>
      </c>
      <c r="X133" s="30">
        <f t="shared" si="43"/>
        <v>0</v>
      </c>
      <c r="Y133" s="29">
        <v>0</v>
      </c>
      <c r="Z133" s="30">
        <f t="shared" si="47"/>
        <v>0</v>
      </c>
      <c r="AA133" s="1">
        <f t="shared" si="31"/>
        <v>0</v>
      </c>
      <c r="AB133" s="30">
        <f t="shared" si="47"/>
        <v>0</v>
      </c>
      <c r="AC133" s="1">
        <f t="shared" si="32"/>
        <v>0</v>
      </c>
      <c r="AD133" s="30">
        <f t="shared" si="45"/>
        <v>0</v>
      </c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</row>
    <row r="134" spans="1:66" s="16" customFormat="1">
      <c r="A134" s="27"/>
      <c r="B134" s="28"/>
      <c r="C134" s="29">
        <v>17223</v>
      </c>
      <c r="D134" s="30">
        <f t="shared" si="33"/>
        <v>9.4306918986066456E-4</v>
      </c>
      <c r="E134" s="29">
        <v>17223</v>
      </c>
      <c r="F134" s="30">
        <f t="shared" si="34"/>
        <v>9.4306918986066456E-4</v>
      </c>
      <c r="G134" s="29">
        <v>17223</v>
      </c>
      <c r="H134" s="30">
        <f t="shared" si="35"/>
        <v>9.4306918986066456E-4</v>
      </c>
      <c r="I134" s="29">
        <v>17223</v>
      </c>
      <c r="J134" s="30">
        <f t="shared" si="36"/>
        <v>9.4306918986066456E-4</v>
      </c>
      <c r="K134" s="29">
        <v>17223</v>
      </c>
      <c r="L134" s="30">
        <f t="shared" si="37"/>
        <v>9.4306918986066456E-4</v>
      </c>
      <c r="M134" s="29">
        <v>17223</v>
      </c>
      <c r="N134" s="30">
        <f t="shared" si="38"/>
        <v>9.4306918986066456E-4</v>
      </c>
      <c r="O134" s="29">
        <v>17223</v>
      </c>
      <c r="P134" s="30">
        <f t="shared" si="39"/>
        <v>9.4306918986066456E-4</v>
      </c>
      <c r="Q134" s="29">
        <v>17223</v>
      </c>
      <c r="R134" s="30">
        <f t="shared" si="40"/>
        <v>9.4306918986066456E-4</v>
      </c>
      <c r="S134" s="29">
        <v>17223</v>
      </c>
      <c r="T134" s="30">
        <f t="shared" si="41"/>
        <v>9.4306918986066456E-4</v>
      </c>
      <c r="U134" s="29">
        <v>17223</v>
      </c>
      <c r="V134" s="30">
        <f t="shared" si="42"/>
        <v>9.4306918986066456E-4</v>
      </c>
      <c r="W134" s="29">
        <v>17223</v>
      </c>
      <c r="X134" s="30">
        <f t="shared" si="43"/>
        <v>9.4306918986066456E-4</v>
      </c>
      <c r="Y134" s="29">
        <v>17223</v>
      </c>
      <c r="Z134" s="30">
        <f t="shared" si="47"/>
        <v>9.4306918986066456E-4</v>
      </c>
      <c r="AA134" s="1">
        <f t="shared" si="31"/>
        <v>206676</v>
      </c>
      <c r="AB134" s="30">
        <f t="shared" si="47"/>
        <v>9.4306918986066456E-4</v>
      </c>
      <c r="AC134" s="1">
        <f t="shared" si="32"/>
        <v>17223</v>
      </c>
      <c r="AD134" s="30">
        <f t="shared" si="45"/>
        <v>9.4306918986066456E-4</v>
      </c>
      <c r="AE134" s="20"/>
      <c r="AF134" s="20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</row>
    <row r="135" spans="1:66">
      <c r="A135" s="27"/>
      <c r="B135" s="28"/>
      <c r="C135" s="29">
        <v>13658.15</v>
      </c>
      <c r="D135" s="30">
        <f t="shared" si="33"/>
        <v>7.4787089679471844E-4</v>
      </c>
      <c r="E135" s="29">
        <v>13658.15</v>
      </c>
      <c r="F135" s="30">
        <f t="shared" si="34"/>
        <v>7.4787089679471844E-4</v>
      </c>
      <c r="G135" s="29">
        <v>13658.15</v>
      </c>
      <c r="H135" s="30">
        <f t="shared" si="35"/>
        <v>7.4787089679471844E-4</v>
      </c>
      <c r="I135" s="29">
        <v>13658.15</v>
      </c>
      <c r="J135" s="30">
        <f t="shared" si="36"/>
        <v>7.4787089679471844E-4</v>
      </c>
      <c r="K135" s="29">
        <v>13658.15</v>
      </c>
      <c r="L135" s="30">
        <f t="shared" si="37"/>
        <v>7.4787089679471844E-4</v>
      </c>
      <c r="M135" s="29">
        <v>13658.15</v>
      </c>
      <c r="N135" s="30">
        <f t="shared" si="38"/>
        <v>7.4787089679471844E-4</v>
      </c>
      <c r="O135" s="29">
        <v>13658.15</v>
      </c>
      <c r="P135" s="30">
        <f t="shared" si="39"/>
        <v>7.4787089679471844E-4</v>
      </c>
      <c r="Q135" s="29">
        <v>13658.15</v>
      </c>
      <c r="R135" s="30">
        <f t="shared" si="40"/>
        <v>7.4787089679471844E-4</v>
      </c>
      <c r="S135" s="29">
        <v>13658.15</v>
      </c>
      <c r="T135" s="30">
        <f t="shared" si="41"/>
        <v>7.4787089679471844E-4</v>
      </c>
      <c r="U135" s="29">
        <v>13658.15</v>
      </c>
      <c r="V135" s="30">
        <f t="shared" si="42"/>
        <v>7.4787089679471844E-4</v>
      </c>
      <c r="W135" s="29">
        <v>13658.15</v>
      </c>
      <c r="X135" s="30">
        <f t="shared" si="43"/>
        <v>7.4787089679471844E-4</v>
      </c>
      <c r="Y135" s="29">
        <v>13658.15</v>
      </c>
      <c r="Z135" s="30">
        <f t="shared" si="47"/>
        <v>7.4787089679471844E-4</v>
      </c>
      <c r="AA135" s="1">
        <f t="shared" ref="AA135:AA165" si="48">C135+E135+G135+I135+K135+M135+O135+Q135+S135+U135+W135+Y135</f>
        <v>163897.79999999996</v>
      </c>
      <c r="AB135" s="30">
        <f t="shared" si="47"/>
        <v>7.4787089679471833E-4</v>
      </c>
      <c r="AC135" s="1">
        <f t="shared" si="32"/>
        <v>13658.149999999996</v>
      </c>
      <c r="AD135" s="30">
        <f t="shared" si="45"/>
        <v>7.4787089679471822E-4</v>
      </c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</row>
    <row r="136" spans="1:66" s="18" customFormat="1">
      <c r="A136" s="27"/>
      <c r="B136" s="28"/>
      <c r="C136" s="29">
        <v>168490.57519999999</v>
      </c>
      <c r="D136" s="30">
        <f t="shared" si="33"/>
        <v>9.225934520874491E-3</v>
      </c>
      <c r="E136" s="29">
        <v>168490.57519999999</v>
      </c>
      <c r="F136" s="30">
        <f t="shared" si="34"/>
        <v>9.225934520874491E-3</v>
      </c>
      <c r="G136" s="29">
        <v>168490.57519999999</v>
      </c>
      <c r="H136" s="30">
        <f t="shared" si="35"/>
        <v>9.225934520874491E-3</v>
      </c>
      <c r="I136" s="29">
        <v>168490.57519999999</v>
      </c>
      <c r="J136" s="30">
        <f t="shared" si="36"/>
        <v>9.225934520874491E-3</v>
      </c>
      <c r="K136" s="29">
        <v>168490.57519999999</v>
      </c>
      <c r="L136" s="30">
        <f t="shared" si="37"/>
        <v>9.225934520874491E-3</v>
      </c>
      <c r="M136" s="29">
        <v>168490.57519999999</v>
      </c>
      <c r="N136" s="30">
        <f t="shared" si="38"/>
        <v>9.225934520874491E-3</v>
      </c>
      <c r="O136" s="29">
        <v>168490.57519999999</v>
      </c>
      <c r="P136" s="30">
        <f t="shared" si="39"/>
        <v>9.225934520874491E-3</v>
      </c>
      <c r="Q136" s="29">
        <v>168490.57519999999</v>
      </c>
      <c r="R136" s="30">
        <f t="shared" si="40"/>
        <v>9.225934520874491E-3</v>
      </c>
      <c r="S136" s="29">
        <v>168490.57519999999</v>
      </c>
      <c r="T136" s="30">
        <f t="shared" si="41"/>
        <v>9.225934520874491E-3</v>
      </c>
      <c r="U136" s="29">
        <v>168490.57519999999</v>
      </c>
      <c r="V136" s="30">
        <f t="shared" si="42"/>
        <v>9.225934520874491E-3</v>
      </c>
      <c r="W136" s="29">
        <v>168490.57519999999</v>
      </c>
      <c r="X136" s="30">
        <f t="shared" si="43"/>
        <v>9.225934520874491E-3</v>
      </c>
      <c r="Y136" s="29">
        <v>168490.57519999999</v>
      </c>
      <c r="Z136" s="30">
        <f t="shared" si="47"/>
        <v>9.225934520874491E-3</v>
      </c>
      <c r="AA136" s="1">
        <f t="shared" si="48"/>
        <v>2021886.9024000003</v>
      </c>
      <c r="AB136" s="30">
        <f t="shared" si="47"/>
        <v>9.2259345208744944E-3</v>
      </c>
      <c r="AC136" s="1">
        <f t="shared" si="32"/>
        <v>168490.57520000002</v>
      </c>
      <c r="AD136" s="30">
        <f t="shared" si="45"/>
        <v>9.2259345208744927E-3</v>
      </c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</row>
    <row r="137" spans="1:66">
      <c r="A137" s="27"/>
      <c r="B137" s="28"/>
      <c r="C137" s="29">
        <v>24802.06165</v>
      </c>
      <c r="D137" s="30">
        <f t="shared" si="33"/>
        <v>1.3580711947477069E-3</v>
      </c>
      <c r="E137" s="29">
        <v>24802.06165</v>
      </c>
      <c r="F137" s="30">
        <f t="shared" si="34"/>
        <v>1.3580711947477069E-3</v>
      </c>
      <c r="G137" s="29">
        <v>24802.06165</v>
      </c>
      <c r="H137" s="30">
        <f t="shared" si="35"/>
        <v>1.3580711947477069E-3</v>
      </c>
      <c r="I137" s="29">
        <v>24802.06165</v>
      </c>
      <c r="J137" s="30">
        <f t="shared" si="36"/>
        <v>1.3580711947477069E-3</v>
      </c>
      <c r="K137" s="29">
        <v>24802.06165</v>
      </c>
      <c r="L137" s="30">
        <f t="shared" si="37"/>
        <v>1.3580711947477069E-3</v>
      </c>
      <c r="M137" s="29">
        <v>24802.06165</v>
      </c>
      <c r="N137" s="30">
        <f t="shared" si="38"/>
        <v>1.3580711947477069E-3</v>
      </c>
      <c r="O137" s="29">
        <v>24802.06165</v>
      </c>
      <c r="P137" s="30">
        <f t="shared" si="39"/>
        <v>1.3580711947477069E-3</v>
      </c>
      <c r="Q137" s="29">
        <v>24802.06165</v>
      </c>
      <c r="R137" s="30">
        <f t="shared" si="40"/>
        <v>1.3580711947477069E-3</v>
      </c>
      <c r="S137" s="29">
        <v>24802.06165</v>
      </c>
      <c r="T137" s="30">
        <f t="shared" si="41"/>
        <v>1.3580711947477069E-3</v>
      </c>
      <c r="U137" s="29">
        <v>24802.06165</v>
      </c>
      <c r="V137" s="30">
        <f t="shared" si="42"/>
        <v>1.3580711947477069E-3</v>
      </c>
      <c r="W137" s="29">
        <v>24802.06165</v>
      </c>
      <c r="X137" s="30">
        <f t="shared" si="43"/>
        <v>1.3580711947477069E-3</v>
      </c>
      <c r="Y137" s="29">
        <v>24802.06165</v>
      </c>
      <c r="Z137" s="30">
        <f t="shared" ref="Z137:AB141" si="49">IF(Y$10&lt;&gt;0,Y137/Y$10,"-")</f>
        <v>1.3580711947477069E-3</v>
      </c>
      <c r="AA137" s="1">
        <f t="shared" si="48"/>
        <v>297624.73979999992</v>
      </c>
      <c r="AB137" s="30">
        <f t="shared" si="49"/>
        <v>1.3580711947477067E-3</v>
      </c>
      <c r="AC137" s="1">
        <f t="shared" si="32"/>
        <v>24802.061649999992</v>
      </c>
      <c r="AD137" s="30">
        <f t="shared" si="45"/>
        <v>1.3580711947477064E-3</v>
      </c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</row>
    <row r="138" spans="1:66">
      <c r="A138" s="27"/>
      <c r="B138" s="28"/>
      <c r="C138" s="29">
        <v>209.81</v>
      </c>
      <c r="D138" s="30">
        <f t="shared" si="33"/>
        <v>1.1488436783641993E-5</v>
      </c>
      <c r="E138" s="29">
        <v>209.81</v>
      </c>
      <c r="F138" s="30">
        <f t="shared" si="34"/>
        <v>1.1488436783641993E-5</v>
      </c>
      <c r="G138" s="29">
        <v>209.81</v>
      </c>
      <c r="H138" s="30">
        <f t="shared" si="35"/>
        <v>1.1488436783641993E-5</v>
      </c>
      <c r="I138" s="29">
        <v>209.81</v>
      </c>
      <c r="J138" s="30">
        <f t="shared" si="36"/>
        <v>1.1488436783641993E-5</v>
      </c>
      <c r="K138" s="29">
        <v>209.81</v>
      </c>
      <c r="L138" s="30">
        <f t="shared" si="37"/>
        <v>1.1488436783641993E-5</v>
      </c>
      <c r="M138" s="29">
        <v>209.81</v>
      </c>
      <c r="N138" s="30">
        <f t="shared" si="38"/>
        <v>1.1488436783641993E-5</v>
      </c>
      <c r="O138" s="29">
        <v>209.81</v>
      </c>
      <c r="P138" s="30">
        <f t="shared" si="39"/>
        <v>1.1488436783641993E-5</v>
      </c>
      <c r="Q138" s="29">
        <v>209.81</v>
      </c>
      <c r="R138" s="30">
        <f t="shared" si="40"/>
        <v>1.1488436783641993E-5</v>
      </c>
      <c r="S138" s="29">
        <v>209.81</v>
      </c>
      <c r="T138" s="30">
        <f t="shared" si="41"/>
        <v>1.1488436783641993E-5</v>
      </c>
      <c r="U138" s="29">
        <v>209.81</v>
      </c>
      <c r="V138" s="30">
        <f t="shared" si="42"/>
        <v>1.1488436783641993E-5</v>
      </c>
      <c r="W138" s="29">
        <v>209.81</v>
      </c>
      <c r="X138" s="30">
        <f t="shared" si="43"/>
        <v>1.1488436783641993E-5</v>
      </c>
      <c r="Y138" s="29">
        <v>209.81</v>
      </c>
      <c r="Z138" s="30">
        <f t="shared" si="49"/>
        <v>1.1488436783641993E-5</v>
      </c>
      <c r="AA138" s="1">
        <f t="shared" si="48"/>
        <v>2517.7199999999998</v>
      </c>
      <c r="AB138" s="30">
        <f t="shared" si="49"/>
        <v>1.1488436783641991E-5</v>
      </c>
      <c r="AC138" s="1">
        <f t="shared" si="32"/>
        <v>209.80999999999997</v>
      </c>
      <c r="AD138" s="30">
        <f t="shared" si="45"/>
        <v>1.1488436783641991E-5</v>
      </c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</row>
    <row r="139" spans="1:66">
      <c r="A139" s="42"/>
      <c r="B139" s="2"/>
      <c r="C139" s="3">
        <f>SUM(C126:C138)</f>
        <v>174601.26199999999</v>
      </c>
      <c r="D139" s="61">
        <f t="shared" si="33"/>
        <v>9.5605336296225758E-3</v>
      </c>
      <c r="E139" s="3">
        <f>SUM(E126:E138)</f>
        <v>174601.26199999999</v>
      </c>
      <c r="F139" s="61">
        <f t="shared" si="34"/>
        <v>9.5605336296225758E-3</v>
      </c>
      <c r="G139" s="3">
        <f>SUM(G126:G138)</f>
        <v>174601.26199999999</v>
      </c>
      <c r="H139" s="61">
        <f t="shared" si="35"/>
        <v>9.5605336296225758E-3</v>
      </c>
      <c r="I139" s="3">
        <f>SUM(I126:I138)</f>
        <v>174601.26199999999</v>
      </c>
      <c r="J139" s="61">
        <f t="shared" si="36"/>
        <v>9.5605336296225758E-3</v>
      </c>
      <c r="K139" s="3">
        <f>SUM(K126:K138)</f>
        <v>174601.26199999999</v>
      </c>
      <c r="L139" s="61">
        <f t="shared" si="37"/>
        <v>9.5605336296225758E-3</v>
      </c>
      <c r="M139" s="3">
        <f>SUM(M126:M138)</f>
        <v>174601.26199999999</v>
      </c>
      <c r="N139" s="61">
        <f t="shared" si="38"/>
        <v>9.5605336296225758E-3</v>
      </c>
      <c r="O139" s="3">
        <f>SUM(O126:O138)</f>
        <v>174601.26199999999</v>
      </c>
      <c r="P139" s="61">
        <f t="shared" si="39"/>
        <v>9.5605336296225758E-3</v>
      </c>
      <c r="Q139" s="3">
        <f>SUM(Q126:Q138)</f>
        <v>174601.26199999999</v>
      </c>
      <c r="R139" s="61">
        <f t="shared" si="40"/>
        <v>9.5605336296225758E-3</v>
      </c>
      <c r="S139" s="3">
        <f>SUM(S126:S138)</f>
        <v>174601.26199999999</v>
      </c>
      <c r="T139" s="61">
        <f t="shared" si="41"/>
        <v>9.5605336296225758E-3</v>
      </c>
      <c r="U139" s="3">
        <f>SUM(U126:U138)</f>
        <v>174601.26199999999</v>
      </c>
      <c r="V139" s="61">
        <f t="shared" si="42"/>
        <v>9.5605336296225758E-3</v>
      </c>
      <c r="W139" s="3">
        <f>SUM(W126:W138)</f>
        <v>174601.26199999999</v>
      </c>
      <c r="X139" s="61">
        <f t="shared" si="43"/>
        <v>9.5605336296225758E-3</v>
      </c>
      <c r="Y139" s="3">
        <f>SUM(Y126:Y138)</f>
        <v>174601.26199999999</v>
      </c>
      <c r="Z139" s="61">
        <f t="shared" si="49"/>
        <v>9.5605336296225758E-3</v>
      </c>
      <c r="AA139" s="64">
        <f t="shared" si="48"/>
        <v>2095215.1440000003</v>
      </c>
      <c r="AB139" s="61">
        <f t="shared" si="49"/>
        <v>9.5605336296225793E-3</v>
      </c>
      <c r="AC139" s="21">
        <f t="shared" si="32"/>
        <v>174601.26200000002</v>
      </c>
      <c r="AD139" s="61">
        <f t="shared" si="45"/>
        <v>9.5605336296225776E-3</v>
      </c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</row>
    <row r="140" spans="1:66">
      <c r="A140" s="37"/>
      <c r="B140" s="38"/>
      <c r="C140" s="39"/>
      <c r="D140" s="62">
        <f t="shared" si="33"/>
        <v>0</v>
      </c>
      <c r="E140" s="39"/>
      <c r="F140" s="62">
        <f t="shared" si="34"/>
        <v>0</v>
      </c>
      <c r="G140" s="39"/>
      <c r="H140" s="62">
        <f t="shared" si="35"/>
        <v>0</v>
      </c>
      <c r="I140" s="39"/>
      <c r="J140" s="62">
        <f t="shared" si="36"/>
        <v>0</v>
      </c>
      <c r="K140" s="39"/>
      <c r="L140" s="62">
        <f t="shared" si="37"/>
        <v>0</v>
      </c>
      <c r="M140" s="39"/>
      <c r="N140" s="62">
        <f t="shared" si="38"/>
        <v>0</v>
      </c>
      <c r="O140" s="39"/>
      <c r="P140" s="62">
        <f t="shared" si="39"/>
        <v>0</v>
      </c>
      <c r="Q140" s="39"/>
      <c r="R140" s="62">
        <f t="shared" si="40"/>
        <v>0</v>
      </c>
      <c r="S140" s="39"/>
      <c r="T140" s="62">
        <f t="shared" si="41"/>
        <v>0</v>
      </c>
      <c r="U140" s="39"/>
      <c r="V140" s="62">
        <f t="shared" si="42"/>
        <v>0</v>
      </c>
      <c r="W140" s="39"/>
      <c r="X140" s="62">
        <f t="shared" si="43"/>
        <v>0</v>
      </c>
      <c r="Y140" s="39"/>
      <c r="Z140" s="62">
        <f t="shared" si="49"/>
        <v>0</v>
      </c>
      <c r="AA140" s="63">
        <f t="shared" si="48"/>
        <v>0</v>
      </c>
      <c r="AB140" s="62">
        <f t="shared" si="49"/>
        <v>0</v>
      </c>
      <c r="AC140" s="41">
        <f t="shared" si="32"/>
        <v>0</v>
      </c>
      <c r="AD140" s="62">
        <f t="shared" si="45"/>
        <v>0</v>
      </c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</row>
    <row r="141" spans="1:66">
      <c r="A141" s="66"/>
      <c r="B141" s="67"/>
      <c r="C141" s="68">
        <f>C36-C40-C78-C99-C125-C139</f>
        <v>2356803.9151999997</v>
      </c>
      <c r="D141" s="69">
        <f t="shared" si="33"/>
        <v>0.12905005858259921</v>
      </c>
      <c r="E141" s="68">
        <f>E36-E40-E78-E99-E125-E139</f>
        <v>2356803.9151999997</v>
      </c>
      <c r="F141" s="69">
        <f t="shared" si="34"/>
        <v>0.12905005858259921</v>
      </c>
      <c r="G141" s="68">
        <f>G36-G40-G78-G99-G125-G139</f>
        <v>2356803.9151999997</v>
      </c>
      <c r="H141" s="69">
        <f t="shared" si="35"/>
        <v>0.12905005858259921</v>
      </c>
      <c r="I141" s="68">
        <f>I36-I40-I78-I99-I125-I139</f>
        <v>2356803.9151999997</v>
      </c>
      <c r="J141" s="69">
        <f t="shared" si="36"/>
        <v>0.12905005858259921</v>
      </c>
      <c r="K141" s="68">
        <f>K36-K40-K78-K99-K125-K139</f>
        <v>2356803.9151999997</v>
      </c>
      <c r="L141" s="69">
        <f t="shared" si="37"/>
        <v>0.12905005858259921</v>
      </c>
      <c r="M141" s="68">
        <f>M36-M40-M78-M99-M125-M139</f>
        <v>2356803.9151999997</v>
      </c>
      <c r="N141" s="69">
        <f t="shared" si="38"/>
        <v>0.12905005858259921</v>
      </c>
      <c r="O141" s="68">
        <f>O36-O40-O78-O99-O125-O139</f>
        <v>2356803.9151999997</v>
      </c>
      <c r="P141" s="69">
        <f t="shared" si="39"/>
        <v>0.12905005858259921</v>
      </c>
      <c r="Q141" s="68">
        <f>Q36-Q40-Q78-Q99-Q125-Q139</f>
        <v>2356803.9151999997</v>
      </c>
      <c r="R141" s="69">
        <f t="shared" si="40"/>
        <v>0.12905005858259921</v>
      </c>
      <c r="S141" s="68">
        <f>S36-S40-S78-S99-S125-S139</f>
        <v>2356803.9151999997</v>
      </c>
      <c r="T141" s="69">
        <f t="shared" si="41"/>
        <v>0.12905005858259921</v>
      </c>
      <c r="U141" s="68">
        <f>U36-U40-U78-U99-U125-U139</f>
        <v>2356803.9151999997</v>
      </c>
      <c r="V141" s="69">
        <f t="shared" si="42"/>
        <v>0.12905005858259921</v>
      </c>
      <c r="W141" s="68">
        <f>W36-W40-W78-W99-W125-W139</f>
        <v>2356803.9151999997</v>
      </c>
      <c r="X141" s="69">
        <f t="shared" si="43"/>
        <v>0.12905005858259921</v>
      </c>
      <c r="Y141" s="68">
        <f>Y36-Y40-Y78-Y99-Y125-Y139</f>
        <v>2356803.9151999997</v>
      </c>
      <c r="Z141" s="69">
        <f t="shared" si="49"/>
        <v>0.12905005858259921</v>
      </c>
      <c r="AA141" s="70">
        <f t="shared" si="48"/>
        <v>28281646.982399989</v>
      </c>
      <c r="AB141" s="69">
        <f t="shared" si="49"/>
        <v>0.12905005858259919</v>
      </c>
      <c r="AC141" s="70">
        <f t="shared" si="32"/>
        <v>2356803.9151999992</v>
      </c>
      <c r="AD141" s="69">
        <f t="shared" si="45"/>
        <v>0.12905005858259919</v>
      </c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</row>
    <row r="142" spans="1:66">
      <c r="A142" s="71"/>
      <c r="B142" s="72"/>
      <c r="C142" s="73"/>
      <c r="D142" s="74"/>
      <c r="E142" s="73"/>
      <c r="F142" s="74"/>
      <c r="G142" s="73"/>
      <c r="H142" s="74"/>
      <c r="I142" s="73"/>
      <c r="J142" s="74"/>
      <c r="K142" s="73"/>
      <c r="L142" s="74"/>
      <c r="M142" s="73"/>
      <c r="N142" s="74"/>
      <c r="O142" s="73"/>
      <c r="P142" s="74"/>
      <c r="Q142" s="73"/>
      <c r="R142" s="74"/>
      <c r="S142" s="73"/>
      <c r="T142" s="74"/>
      <c r="U142" s="73"/>
      <c r="V142" s="74"/>
      <c r="W142" s="73"/>
      <c r="X142" s="74"/>
      <c r="Y142" s="73"/>
      <c r="Z142" s="74"/>
      <c r="AA142" s="75"/>
      <c r="AB142" s="74"/>
      <c r="AC142" s="75"/>
      <c r="AD142" s="74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</row>
    <row r="143" spans="1:66">
      <c r="A143" s="76"/>
      <c r="B143" s="13"/>
      <c r="C143" s="14">
        <v>160808.44</v>
      </c>
      <c r="D143" s="77">
        <f t="shared" si="33"/>
        <v>8.8052885811738535E-3</v>
      </c>
      <c r="E143" s="14">
        <v>160808.44</v>
      </c>
      <c r="F143" s="77">
        <f t="shared" ref="F143:F165" si="50">IF(E$10&lt;&gt;0,E143/E$10,"-")</f>
        <v>8.8052885811738535E-3</v>
      </c>
      <c r="G143" s="14">
        <v>160808.44</v>
      </c>
      <c r="H143" s="77">
        <f t="shared" ref="H143:H165" si="51">IF(G$10&lt;&gt;0,G143/G$10,"-")</f>
        <v>8.8052885811738535E-3</v>
      </c>
      <c r="I143" s="14">
        <v>160808.44</v>
      </c>
      <c r="J143" s="77">
        <f t="shared" ref="J143:J165" si="52">IF(I$10&lt;&gt;0,I143/I$10,"-")</f>
        <v>8.8052885811738535E-3</v>
      </c>
      <c r="K143" s="14">
        <v>160808.44</v>
      </c>
      <c r="L143" s="77">
        <f t="shared" ref="L143:L165" si="53">IF(K$10&lt;&gt;0,K143/K$10,"-")</f>
        <v>8.8052885811738535E-3</v>
      </c>
      <c r="M143" s="14">
        <v>160808.44</v>
      </c>
      <c r="N143" s="77">
        <f t="shared" ref="N143:N165" si="54">IF(M$10&lt;&gt;0,M143/M$10,"-")</f>
        <v>8.8052885811738535E-3</v>
      </c>
      <c r="O143" s="14">
        <v>160808.44</v>
      </c>
      <c r="P143" s="77">
        <f t="shared" ref="P143:P165" si="55">IF(O$10&lt;&gt;0,O143/O$10,"-")</f>
        <v>8.8052885811738535E-3</v>
      </c>
      <c r="Q143" s="14">
        <v>160808.44</v>
      </c>
      <c r="R143" s="77">
        <f t="shared" ref="R143:R165" si="56">IF(Q$10&lt;&gt;0,Q143/Q$10,"-")</f>
        <v>8.8052885811738535E-3</v>
      </c>
      <c r="S143" s="14">
        <v>160808.44</v>
      </c>
      <c r="T143" s="77">
        <f t="shared" ref="T143:T165" si="57">IF(S$10&lt;&gt;0,S143/S$10,"-")</f>
        <v>8.8052885811738535E-3</v>
      </c>
      <c r="U143" s="14">
        <v>160808.44</v>
      </c>
      <c r="V143" s="77">
        <f t="shared" ref="V143:V165" si="58">IF(U$10&lt;&gt;0,U143/U$10,"-")</f>
        <v>8.8052885811738535E-3</v>
      </c>
      <c r="W143" s="14">
        <v>160808.44</v>
      </c>
      <c r="X143" s="77">
        <f t="shared" ref="X143:X165" si="59">IF(W$10&lt;&gt;0,W143/W$10,"-")</f>
        <v>8.8052885811738535E-3</v>
      </c>
      <c r="Y143" s="14">
        <v>160808.44</v>
      </c>
      <c r="Z143" s="77">
        <f t="shared" ref="Z143:AB162" si="60">IF(Y$10&lt;&gt;0,Y143/Y$10,"-")</f>
        <v>8.8052885811738535E-3</v>
      </c>
      <c r="AA143" s="15">
        <f t="shared" si="48"/>
        <v>1929701.2799999996</v>
      </c>
      <c r="AB143" s="77">
        <f t="shared" si="60"/>
        <v>8.8052885811738518E-3</v>
      </c>
      <c r="AC143" s="15">
        <f t="shared" ref="AC143:AC165" si="61">AA143/12</f>
        <v>160808.43999999997</v>
      </c>
      <c r="AD143" s="77">
        <f t="shared" ref="AD143:AD166" si="62">IF(AC$10&lt;&gt;0,AC143/AC$10,"-")</f>
        <v>8.8052885811738518E-3</v>
      </c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</row>
    <row r="144" spans="1:66">
      <c r="A144" s="78"/>
      <c r="B144" s="79"/>
      <c r="C144" s="80"/>
      <c r="D144" s="81">
        <f t="shared" si="33"/>
        <v>0</v>
      </c>
      <c r="E144" s="80"/>
      <c r="F144" s="81">
        <f t="shared" si="50"/>
        <v>0</v>
      </c>
      <c r="G144" s="80"/>
      <c r="H144" s="81">
        <f t="shared" si="51"/>
        <v>0</v>
      </c>
      <c r="I144" s="80"/>
      <c r="J144" s="81">
        <f t="shared" si="52"/>
        <v>0</v>
      </c>
      <c r="K144" s="80"/>
      <c r="L144" s="81">
        <f t="shared" si="53"/>
        <v>0</v>
      </c>
      <c r="M144" s="80"/>
      <c r="N144" s="81">
        <f t="shared" si="54"/>
        <v>0</v>
      </c>
      <c r="O144" s="80"/>
      <c r="P144" s="81">
        <f t="shared" si="55"/>
        <v>0</v>
      </c>
      <c r="Q144" s="80"/>
      <c r="R144" s="81">
        <f t="shared" si="56"/>
        <v>0</v>
      </c>
      <c r="S144" s="80"/>
      <c r="T144" s="81">
        <f t="shared" si="57"/>
        <v>0</v>
      </c>
      <c r="U144" s="80"/>
      <c r="V144" s="81">
        <f t="shared" si="58"/>
        <v>0</v>
      </c>
      <c r="W144" s="80"/>
      <c r="X144" s="81">
        <f t="shared" si="59"/>
        <v>0</v>
      </c>
      <c r="Y144" s="80"/>
      <c r="Z144" s="81">
        <f t="shared" si="60"/>
        <v>0</v>
      </c>
      <c r="AA144" s="82">
        <f t="shared" si="48"/>
        <v>0</v>
      </c>
      <c r="AB144" s="81">
        <f t="shared" si="60"/>
        <v>0</v>
      </c>
      <c r="AC144" s="82">
        <f t="shared" si="61"/>
        <v>0</v>
      </c>
      <c r="AD144" s="81">
        <f t="shared" si="62"/>
        <v>0</v>
      </c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</row>
    <row r="145" spans="1:66" s="17" customFormat="1">
      <c r="A145" s="66"/>
      <c r="B145" s="67"/>
      <c r="C145" s="68">
        <f>C141-C143</f>
        <v>2195995.4751999998</v>
      </c>
      <c r="D145" s="69">
        <f t="shared" si="33"/>
        <v>0.12024477000142535</v>
      </c>
      <c r="E145" s="68">
        <f>E141-E143</f>
        <v>2195995.4751999998</v>
      </c>
      <c r="F145" s="69">
        <f t="shared" si="50"/>
        <v>0.12024477000142535</v>
      </c>
      <c r="G145" s="68">
        <f>G141-G143</f>
        <v>2195995.4751999998</v>
      </c>
      <c r="H145" s="69">
        <f t="shared" si="51"/>
        <v>0.12024477000142535</v>
      </c>
      <c r="I145" s="68">
        <f>I141-I143</f>
        <v>2195995.4751999998</v>
      </c>
      <c r="J145" s="69">
        <f t="shared" si="52"/>
        <v>0.12024477000142535</v>
      </c>
      <c r="K145" s="68">
        <f>K141-K143</f>
        <v>2195995.4751999998</v>
      </c>
      <c r="L145" s="69">
        <f t="shared" si="53"/>
        <v>0.12024477000142535</v>
      </c>
      <c r="M145" s="68">
        <f>M141-M143</f>
        <v>2195995.4751999998</v>
      </c>
      <c r="N145" s="69">
        <f t="shared" si="54"/>
        <v>0.12024477000142535</v>
      </c>
      <c r="O145" s="68">
        <f>O141-O143</f>
        <v>2195995.4751999998</v>
      </c>
      <c r="P145" s="69">
        <f t="shared" si="55"/>
        <v>0.12024477000142535</v>
      </c>
      <c r="Q145" s="68">
        <f>Q141-Q143</f>
        <v>2195995.4751999998</v>
      </c>
      <c r="R145" s="69">
        <f t="shared" si="56"/>
        <v>0.12024477000142535</v>
      </c>
      <c r="S145" s="68">
        <f>S141-S143</f>
        <v>2195995.4751999998</v>
      </c>
      <c r="T145" s="69">
        <f t="shared" si="57"/>
        <v>0.12024477000142535</v>
      </c>
      <c r="U145" s="68">
        <f>U141-U143</f>
        <v>2195995.4751999998</v>
      </c>
      <c r="V145" s="69">
        <f t="shared" si="58"/>
        <v>0.12024477000142535</v>
      </c>
      <c r="W145" s="68">
        <f>W141-W143</f>
        <v>2195995.4751999998</v>
      </c>
      <c r="X145" s="69">
        <f t="shared" si="59"/>
        <v>0.12024477000142535</v>
      </c>
      <c r="Y145" s="68">
        <f>Y141-Y143</f>
        <v>2195995.4751999998</v>
      </c>
      <c r="Z145" s="69">
        <f t="shared" si="60"/>
        <v>0.12024477000142535</v>
      </c>
      <c r="AA145" s="70">
        <f t="shared" si="48"/>
        <v>26351945.702400003</v>
      </c>
      <c r="AB145" s="69">
        <f t="shared" si="60"/>
        <v>0.12024477000142539</v>
      </c>
      <c r="AC145" s="70">
        <f t="shared" si="61"/>
        <v>2195995.4752000002</v>
      </c>
      <c r="AD145" s="69">
        <f t="shared" si="62"/>
        <v>0.12024477000142537</v>
      </c>
      <c r="AE145"/>
      <c r="AF145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</row>
    <row r="146" spans="1:66" s="10" customFormat="1">
      <c r="A146" s="71"/>
      <c r="B146" s="72"/>
      <c r="C146" s="73"/>
      <c r="D146" s="74">
        <f t="shared" si="33"/>
        <v>0</v>
      </c>
      <c r="E146" s="73"/>
      <c r="F146" s="74">
        <f t="shared" si="50"/>
        <v>0</v>
      </c>
      <c r="G146" s="73"/>
      <c r="H146" s="74">
        <f t="shared" si="51"/>
        <v>0</v>
      </c>
      <c r="I146" s="73"/>
      <c r="J146" s="74">
        <f t="shared" si="52"/>
        <v>0</v>
      </c>
      <c r="K146" s="73"/>
      <c r="L146" s="74">
        <f t="shared" si="53"/>
        <v>0</v>
      </c>
      <c r="M146" s="73"/>
      <c r="N146" s="74">
        <f t="shared" si="54"/>
        <v>0</v>
      </c>
      <c r="O146" s="73"/>
      <c r="P146" s="74">
        <f t="shared" si="55"/>
        <v>0</v>
      </c>
      <c r="Q146" s="73"/>
      <c r="R146" s="74">
        <f t="shared" si="56"/>
        <v>0</v>
      </c>
      <c r="S146" s="73"/>
      <c r="T146" s="74">
        <f t="shared" si="57"/>
        <v>0</v>
      </c>
      <c r="U146" s="73"/>
      <c r="V146" s="74">
        <f t="shared" si="58"/>
        <v>0</v>
      </c>
      <c r="W146" s="73"/>
      <c r="X146" s="74">
        <f t="shared" si="59"/>
        <v>0</v>
      </c>
      <c r="Y146" s="73"/>
      <c r="Z146" s="74">
        <f t="shared" si="60"/>
        <v>0</v>
      </c>
      <c r="AA146" s="75">
        <f t="shared" si="48"/>
        <v>0</v>
      </c>
      <c r="AB146" s="74">
        <f t="shared" si="60"/>
        <v>0</v>
      </c>
      <c r="AC146" s="75">
        <f t="shared" si="61"/>
        <v>0</v>
      </c>
      <c r="AD146" s="74">
        <f t="shared" si="62"/>
        <v>0</v>
      </c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</row>
    <row r="147" spans="1:66" s="18" customFormat="1">
      <c r="A147" s="27"/>
      <c r="B147" s="28"/>
      <c r="C147" s="29">
        <v>1041556.93065</v>
      </c>
      <c r="D147" s="30">
        <f t="shared" si="33"/>
        <v>5.7031890540663988E-2</v>
      </c>
      <c r="E147" s="29">
        <v>1041556.93065</v>
      </c>
      <c r="F147" s="30">
        <f t="shared" si="50"/>
        <v>5.7031890540663988E-2</v>
      </c>
      <c r="G147" s="29">
        <v>1041556.93065</v>
      </c>
      <c r="H147" s="30">
        <f t="shared" si="51"/>
        <v>5.7031890540663988E-2</v>
      </c>
      <c r="I147" s="29">
        <v>1041556.93065</v>
      </c>
      <c r="J147" s="30">
        <f t="shared" si="52"/>
        <v>5.7031890540663988E-2</v>
      </c>
      <c r="K147" s="29">
        <v>1041556.93065</v>
      </c>
      <c r="L147" s="30">
        <f t="shared" si="53"/>
        <v>5.7031890540663988E-2</v>
      </c>
      <c r="M147" s="29">
        <v>1041556.93065</v>
      </c>
      <c r="N147" s="30">
        <f t="shared" si="54"/>
        <v>5.7031890540663988E-2</v>
      </c>
      <c r="O147" s="29">
        <v>1041556.93065</v>
      </c>
      <c r="P147" s="30">
        <f t="shared" si="55"/>
        <v>5.7031890540663988E-2</v>
      </c>
      <c r="Q147" s="29">
        <v>1041556.93065</v>
      </c>
      <c r="R147" s="30">
        <f t="shared" si="56"/>
        <v>5.7031890540663988E-2</v>
      </c>
      <c r="S147" s="29">
        <v>1041556.93065</v>
      </c>
      <c r="T147" s="30">
        <f t="shared" si="57"/>
        <v>5.7031890540663988E-2</v>
      </c>
      <c r="U147" s="29">
        <v>1041556.93065</v>
      </c>
      <c r="V147" s="30">
        <f t="shared" si="58"/>
        <v>5.7031890540663988E-2</v>
      </c>
      <c r="W147" s="29">
        <v>1041556.93065</v>
      </c>
      <c r="X147" s="30">
        <f t="shared" si="59"/>
        <v>5.7031890540663988E-2</v>
      </c>
      <c r="Y147" s="29">
        <v>1041556.93065</v>
      </c>
      <c r="Z147" s="30">
        <f t="shared" si="60"/>
        <v>5.7031890540663988E-2</v>
      </c>
      <c r="AA147" s="1">
        <f t="shared" si="48"/>
        <v>12498683.167799996</v>
      </c>
      <c r="AB147" s="30">
        <f t="shared" si="60"/>
        <v>5.7031890540663974E-2</v>
      </c>
      <c r="AC147" s="1">
        <f t="shared" si="61"/>
        <v>1041556.9306499996</v>
      </c>
      <c r="AD147" s="30">
        <f t="shared" si="62"/>
        <v>5.7031890540663967E-2</v>
      </c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</row>
    <row r="148" spans="1:66">
      <c r="A148" s="27"/>
      <c r="B148" s="28"/>
      <c r="C148" s="29">
        <v>94178.289950000006</v>
      </c>
      <c r="D148" s="30">
        <f t="shared" si="33"/>
        <v>5.1568625445978789E-3</v>
      </c>
      <c r="E148" s="29">
        <v>94178.289950000006</v>
      </c>
      <c r="F148" s="30">
        <f t="shared" si="50"/>
        <v>5.1568625445978789E-3</v>
      </c>
      <c r="G148" s="29">
        <v>94178.289950000006</v>
      </c>
      <c r="H148" s="30">
        <f t="shared" si="51"/>
        <v>5.1568625445978789E-3</v>
      </c>
      <c r="I148" s="29">
        <v>94178.289950000006</v>
      </c>
      <c r="J148" s="30">
        <f t="shared" si="52"/>
        <v>5.1568625445978789E-3</v>
      </c>
      <c r="K148" s="29">
        <v>94178.289950000006</v>
      </c>
      <c r="L148" s="30">
        <f t="shared" si="53"/>
        <v>5.1568625445978789E-3</v>
      </c>
      <c r="M148" s="29">
        <v>94178.289950000006</v>
      </c>
      <c r="N148" s="30">
        <f t="shared" si="54"/>
        <v>5.1568625445978789E-3</v>
      </c>
      <c r="O148" s="29">
        <v>94178.289950000006</v>
      </c>
      <c r="P148" s="30">
        <f t="shared" si="55"/>
        <v>5.1568625445978789E-3</v>
      </c>
      <c r="Q148" s="29">
        <v>94178.289950000006</v>
      </c>
      <c r="R148" s="30">
        <f t="shared" si="56"/>
        <v>5.1568625445978789E-3</v>
      </c>
      <c r="S148" s="29">
        <v>94178.289950000006</v>
      </c>
      <c r="T148" s="30">
        <f t="shared" si="57"/>
        <v>5.1568625445978789E-3</v>
      </c>
      <c r="U148" s="29">
        <v>94178.289950000006</v>
      </c>
      <c r="V148" s="30">
        <f t="shared" si="58"/>
        <v>5.1568625445978789E-3</v>
      </c>
      <c r="W148" s="29">
        <v>94178.289950000006</v>
      </c>
      <c r="X148" s="30">
        <f t="shared" si="59"/>
        <v>5.1568625445978789E-3</v>
      </c>
      <c r="Y148" s="29">
        <v>94178.289950000006</v>
      </c>
      <c r="Z148" s="30">
        <f t="shared" si="60"/>
        <v>5.1568625445978789E-3</v>
      </c>
      <c r="AA148" s="1">
        <f t="shared" si="48"/>
        <v>1130139.4794000001</v>
      </c>
      <c r="AB148" s="30">
        <f t="shared" si="60"/>
        <v>5.1568625445978797E-3</v>
      </c>
      <c r="AC148" s="1">
        <f t="shared" si="61"/>
        <v>94178.289950000006</v>
      </c>
      <c r="AD148" s="30">
        <f t="shared" si="62"/>
        <v>5.1568625445978789E-3</v>
      </c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spans="1:66">
      <c r="A149" s="27"/>
      <c r="B149" s="28"/>
      <c r="C149" s="29">
        <v>2249.2637500000001</v>
      </c>
      <c r="D149" s="30">
        <f t="shared" si="33"/>
        <v>1.2316154807498464E-4</v>
      </c>
      <c r="E149" s="29">
        <v>2249.2637500000001</v>
      </c>
      <c r="F149" s="30">
        <f t="shared" si="50"/>
        <v>1.2316154807498464E-4</v>
      </c>
      <c r="G149" s="29">
        <v>2249.2637500000001</v>
      </c>
      <c r="H149" s="30">
        <f t="shared" si="51"/>
        <v>1.2316154807498464E-4</v>
      </c>
      <c r="I149" s="29">
        <v>2249.2637500000001</v>
      </c>
      <c r="J149" s="30">
        <f t="shared" si="52"/>
        <v>1.2316154807498464E-4</v>
      </c>
      <c r="K149" s="29">
        <v>2249.2637500000001</v>
      </c>
      <c r="L149" s="30">
        <f t="shared" si="53"/>
        <v>1.2316154807498464E-4</v>
      </c>
      <c r="M149" s="29">
        <v>2249.2637500000001</v>
      </c>
      <c r="N149" s="30">
        <f t="shared" si="54"/>
        <v>1.2316154807498464E-4</v>
      </c>
      <c r="O149" s="29">
        <v>2249.2637500000001</v>
      </c>
      <c r="P149" s="30">
        <f t="shared" si="55"/>
        <v>1.2316154807498464E-4</v>
      </c>
      <c r="Q149" s="29">
        <v>2249.2637500000001</v>
      </c>
      <c r="R149" s="30">
        <f t="shared" si="56"/>
        <v>1.2316154807498464E-4</v>
      </c>
      <c r="S149" s="29">
        <v>2249.2637500000001</v>
      </c>
      <c r="T149" s="30">
        <f t="shared" si="57"/>
        <v>1.2316154807498464E-4</v>
      </c>
      <c r="U149" s="29">
        <v>2249.2637500000001</v>
      </c>
      <c r="V149" s="30">
        <f t="shared" si="58"/>
        <v>1.2316154807498464E-4</v>
      </c>
      <c r="W149" s="29">
        <v>2249.2637500000001</v>
      </c>
      <c r="X149" s="30">
        <f t="shared" si="59"/>
        <v>1.2316154807498464E-4</v>
      </c>
      <c r="Y149" s="29">
        <v>2249.2637500000001</v>
      </c>
      <c r="Z149" s="30">
        <f t="shared" si="60"/>
        <v>1.2316154807498464E-4</v>
      </c>
      <c r="AA149" s="1">
        <f t="shared" si="48"/>
        <v>26991.164999999994</v>
      </c>
      <c r="AB149" s="30">
        <f t="shared" si="60"/>
        <v>1.2316154807498462E-4</v>
      </c>
      <c r="AC149" s="1">
        <f t="shared" si="61"/>
        <v>2249.2637499999996</v>
      </c>
      <c r="AD149" s="30">
        <f t="shared" si="62"/>
        <v>1.2316154807498462E-4</v>
      </c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</row>
    <row r="150" spans="1:66">
      <c r="A150" s="27"/>
      <c r="B150" s="28"/>
      <c r="C150" s="29"/>
      <c r="D150" s="30">
        <f t="shared" si="33"/>
        <v>0</v>
      </c>
      <c r="E150" s="29"/>
      <c r="F150" s="30">
        <f t="shared" si="50"/>
        <v>0</v>
      </c>
      <c r="G150" s="29"/>
      <c r="H150" s="30">
        <f t="shared" si="51"/>
        <v>0</v>
      </c>
      <c r="I150" s="29"/>
      <c r="J150" s="30">
        <f t="shared" si="52"/>
        <v>0</v>
      </c>
      <c r="K150" s="29"/>
      <c r="L150" s="30">
        <f t="shared" si="53"/>
        <v>0</v>
      </c>
      <c r="M150" s="29"/>
      <c r="N150" s="30">
        <f t="shared" si="54"/>
        <v>0</v>
      </c>
      <c r="O150" s="29"/>
      <c r="P150" s="30">
        <f t="shared" si="55"/>
        <v>0</v>
      </c>
      <c r="Q150" s="29"/>
      <c r="R150" s="30">
        <f t="shared" si="56"/>
        <v>0</v>
      </c>
      <c r="S150" s="29"/>
      <c r="T150" s="30">
        <f t="shared" si="57"/>
        <v>0</v>
      </c>
      <c r="U150" s="29"/>
      <c r="V150" s="30">
        <f t="shared" si="58"/>
        <v>0</v>
      </c>
      <c r="W150" s="29"/>
      <c r="X150" s="30">
        <f t="shared" si="59"/>
        <v>0</v>
      </c>
      <c r="Y150" s="29"/>
      <c r="Z150" s="30">
        <f t="shared" si="60"/>
        <v>0</v>
      </c>
      <c r="AA150" s="1">
        <f t="shared" si="48"/>
        <v>0</v>
      </c>
      <c r="AB150" s="30">
        <f t="shared" si="60"/>
        <v>0</v>
      </c>
      <c r="AC150" s="1">
        <f t="shared" si="61"/>
        <v>0</v>
      </c>
      <c r="AD150" s="30">
        <f t="shared" si="62"/>
        <v>0</v>
      </c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</row>
    <row r="151" spans="1:66" s="18" customFormat="1">
      <c r="A151" s="27"/>
      <c r="B151" s="28"/>
      <c r="C151" s="29"/>
      <c r="D151" s="30">
        <f t="shared" si="33"/>
        <v>0</v>
      </c>
      <c r="E151" s="29"/>
      <c r="F151" s="30">
        <f t="shared" si="50"/>
        <v>0</v>
      </c>
      <c r="G151" s="29"/>
      <c r="H151" s="30">
        <f t="shared" si="51"/>
        <v>0</v>
      </c>
      <c r="I151" s="29"/>
      <c r="J151" s="30">
        <f t="shared" si="52"/>
        <v>0</v>
      </c>
      <c r="K151" s="29"/>
      <c r="L151" s="30">
        <f t="shared" si="53"/>
        <v>0</v>
      </c>
      <c r="M151" s="29"/>
      <c r="N151" s="30">
        <f t="shared" si="54"/>
        <v>0</v>
      </c>
      <c r="O151" s="29"/>
      <c r="P151" s="30">
        <f t="shared" si="55"/>
        <v>0</v>
      </c>
      <c r="Q151" s="29"/>
      <c r="R151" s="30">
        <f t="shared" si="56"/>
        <v>0</v>
      </c>
      <c r="S151" s="29"/>
      <c r="T151" s="30">
        <f t="shared" si="57"/>
        <v>0</v>
      </c>
      <c r="U151" s="29"/>
      <c r="V151" s="30">
        <f t="shared" si="58"/>
        <v>0</v>
      </c>
      <c r="W151" s="29"/>
      <c r="X151" s="30">
        <f t="shared" si="59"/>
        <v>0</v>
      </c>
      <c r="Y151" s="29"/>
      <c r="Z151" s="30">
        <f t="shared" si="60"/>
        <v>0</v>
      </c>
      <c r="AA151" s="1">
        <f t="shared" si="48"/>
        <v>0</v>
      </c>
      <c r="AB151" s="30">
        <f t="shared" si="60"/>
        <v>0</v>
      </c>
      <c r="AC151" s="1">
        <f t="shared" si="61"/>
        <v>0</v>
      </c>
      <c r="AD151" s="30">
        <f t="shared" si="62"/>
        <v>0</v>
      </c>
      <c r="AE151" s="100"/>
      <c r="AF151" s="100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spans="1:66">
      <c r="A152" s="27"/>
      <c r="B152" s="28"/>
      <c r="C152" s="29"/>
      <c r="D152" s="30"/>
      <c r="E152" s="29"/>
      <c r="F152" s="30"/>
      <c r="G152" s="29"/>
      <c r="H152" s="30"/>
      <c r="I152" s="29"/>
      <c r="J152" s="30"/>
      <c r="K152" s="29"/>
      <c r="L152" s="30"/>
      <c r="M152" s="29"/>
      <c r="N152" s="30"/>
      <c r="O152" s="29"/>
      <c r="P152" s="30"/>
      <c r="Q152" s="29"/>
      <c r="R152" s="30"/>
      <c r="S152" s="29"/>
      <c r="T152" s="30"/>
      <c r="U152" s="29"/>
      <c r="V152" s="30"/>
      <c r="W152" s="29"/>
      <c r="X152" s="30"/>
      <c r="Y152" s="29"/>
      <c r="Z152" s="30"/>
      <c r="AA152" s="1"/>
      <c r="AB152" s="30"/>
      <c r="AC152" s="1"/>
      <c r="AD152" s="30"/>
      <c r="AE152" s="19"/>
      <c r="AF152" s="19"/>
    </row>
    <row r="153" spans="1:66">
      <c r="A153" s="27"/>
      <c r="B153" s="28"/>
      <c r="C153" s="29"/>
      <c r="D153" s="30"/>
      <c r="E153" s="29"/>
      <c r="F153" s="30"/>
      <c r="G153" s="29"/>
      <c r="H153" s="30"/>
      <c r="I153" s="29"/>
      <c r="J153" s="30"/>
      <c r="K153" s="29"/>
      <c r="L153" s="30"/>
      <c r="M153" s="29"/>
      <c r="N153" s="30"/>
      <c r="O153" s="29"/>
      <c r="P153" s="30"/>
      <c r="Q153" s="29"/>
      <c r="R153" s="30"/>
      <c r="S153" s="29"/>
      <c r="T153" s="30"/>
      <c r="U153" s="29"/>
      <c r="V153" s="30"/>
      <c r="W153" s="29"/>
      <c r="X153" s="30"/>
      <c r="Y153" s="29"/>
      <c r="Z153" s="30"/>
      <c r="AA153" s="1"/>
      <c r="AB153" s="30"/>
      <c r="AC153" s="1"/>
      <c r="AD153" s="30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spans="1:66">
      <c r="A154" s="27"/>
      <c r="B154" s="28"/>
      <c r="C154" s="29"/>
      <c r="D154" s="30"/>
      <c r="E154" s="29"/>
      <c r="F154" s="30"/>
      <c r="G154" s="29"/>
      <c r="H154" s="30"/>
      <c r="I154" s="29"/>
      <c r="J154" s="30"/>
      <c r="K154" s="29"/>
      <c r="L154" s="30"/>
      <c r="M154" s="29"/>
      <c r="N154" s="30"/>
      <c r="O154" s="29"/>
      <c r="P154" s="30"/>
      <c r="Q154" s="29"/>
      <c r="R154" s="30"/>
      <c r="S154" s="29"/>
      <c r="T154" s="30"/>
      <c r="U154" s="29"/>
      <c r="V154" s="30"/>
      <c r="W154" s="29"/>
      <c r="X154" s="30"/>
      <c r="Y154" s="29"/>
      <c r="Z154" s="30"/>
      <c r="AA154" s="1"/>
      <c r="AB154" s="30"/>
      <c r="AC154" s="1"/>
      <c r="AD154" s="30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spans="1:66">
      <c r="A155" s="27"/>
      <c r="B155" s="28"/>
      <c r="C155" s="29"/>
      <c r="D155" s="30"/>
      <c r="E155" s="29"/>
      <c r="F155" s="30"/>
      <c r="G155" s="29"/>
      <c r="H155" s="30"/>
      <c r="I155" s="29"/>
      <c r="J155" s="30"/>
      <c r="K155" s="29"/>
      <c r="L155" s="30"/>
      <c r="M155" s="29"/>
      <c r="N155" s="30"/>
      <c r="O155" s="29"/>
      <c r="P155" s="30"/>
      <c r="Q155" s="29"/>
      <c r="R155" s="30"/>
      <c r="S155" s="29"/>
      <c r="T155" s="30"/>
      <c r="U155" s="29"/>
      <c r="V155" s="30"/>
      <c r="W155" s="29"/>
      <c r="X155" s="30"/>
      <c r="Y155" s="29"/>
      <c r="Z155" s="30"/>
      <c r="AA155" s="1"/>
      <c r="AB155" s="30"/>
      <c r="AC155" s="1"/>
      <c r="AD155" s="30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</row>
    <row r="156" spans="1:66">
      <c r="A156" s="27"/>
      <c r="B156" s="28"/>
      <c r="C156" s="29"/>
      <c r="D156" s="30">
        <f t="shared" si="33"/>
        <v>0</v>
      </c>
      <c r="E156" s="29"/>
      <c r="F156" s="30">
        <f t="shared" si="50"/>
        <v>0</v>
      </c>
      <c r="G156" s="29"/>
      <c r="H156" s="30">
        <f t="shared" si="51"/>
        <v>0</v>
      </c>
      <c r="I156" s="29"/>
      <c r="J156" s="30">
        <f t="shared" si="52"/>
        <v>0</v>
      </c>
      <c r="K156" s="29"/>
      <c r="L156" s="30">
        <f t="shared" si="53"/>
        <v>0</v>
      </c>
      <c r="M156" s="29"/>
      <c r="N156" s="30">
        <f t="shared" si="54"/>
        <v>0</v>
      </c>
      <c r="O156" s="29"/>
      <c r="P156" s="30">
        <f t="shared" si="55"/>
        <v>0</v>
      </c>
      <c r="Q156" s="29"/>
      <c r="R156" s="30">
        <f t="shared" si="56"/>
        <v>0</v>
      </c>
      <c r="S156" s="29"/>
      <c r="T156" s="30">
        <f t="shared" si="57"/>
        <v>0</v>
      </c>
      <c r="U156" s="29"/>
      <c r="V156" s="30">
        <f t="shared" si="58"/>
        <v>0</v>
      </c>
      <c r="W156" s="29"/>
      <c r="X156" s="30">
        <f t="shared" si="59"/>
        <v>0</v>
      </c>
      <c r="Y156" s="29"/>
      <c r="Z156" s="30">
        <f t="shared" si="60"/>
        <v>0</v>
      </c>
      <c r="AA156" s="1">
        <f t="shared" si="48"/>
        <v>0</v>
      </c>
      <c r="AB156" s="30">
        <f t="shared" si="60"/>
        <v>0</v>
      </c>
      <c r="AC156" s="1">
        <f t="shared" si="61"/>
        <v>0</v>
      </c>
      <c r="AD156" s="30">
        <f t="shared" si="62"/>
        <v>0</v>
      </c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</row>
    <row r="157" spans="1:66">
      <c r="A157" s="27"/>
      <c r="B157" s="28"/>
      <c r="C157" s="29">
        <v>800203.61699999997</v>
      </c>
      <c r="D157" s="30">
        <f t="shared" ref="D157:D165" si="63">IF(C$10&lt;&gt;0,C157/C$10,"-")</f>
        <v>4.3816255983728937E-2</v>
      </c>
      <c r="E157" s="29">
        <v>800203.61699999997</v>
      </c>
      <c r="F157" s="30">
        <f t="shared" si="50"/>
        <v>4.3816255983728937E-2</v>
      </c>
      <c r="G157" s="29">
        <v>800203.61699999997</v>
      </c>
      <c r="H157" s="30">
        <f t="shared" si="51"/>
        <v>4.3816255983728937E-2</v>
      </c>
      <c r="I157" s="29">
        <v>800203.61699999997</v>
      </c>
      <c r="J157" s="30">
        <f t="shared" si="52"/>
        <v>4.3816255983728937E-2</v>
      </c>
      <c r="K157" s="29">
        <v>800203.61699999997</v>
      </c>
      <c r="L157" s="30">
        <f t="shared" si="53"/>
        <v>4.3816255983728937E-2</v>
      </c>
      <c r="M157" s="29">
        <v>800203.61699999997</v>
      </c>
      <c r="N157" s="30">
        <f t="shared" si="54"/>
        <v>4.3816255983728937E-2</v>
      </c>
      <c r="O157" s="29">
        <v>800203.61699999997</v>
      </c>
      <c r="P157" s="30">
        <f t="shared" si="55"/>
        <v>4.3816255983728937E-2</v>
      </c>
      <c r="Q157" s="29">
        <v>800203.61699999997</v>
      </c>
      <c r="R157" s="30">
        <f t="shared" si="56"/>
        <v>4.3816255983728937E-2</v>
      </c>
      <c r="S157" s="29">
        <v>800203.61699999997</v>
      </c>
      <c r="T157" s="30">
        <f t="shared" si="57"/>
        <v>4.3816255983728937E-2</v>
      </c>
      <c r="U157" s="29">
        <v>800203.61699999997</v>
      </c>
      <c r="V157" s="30">
        <f t="shared" si="58"/>
        <v>4.3816255983728937E-2</v>
      </c>
      <c r="W157" s="29">
        <v>800203.61699999997</v>
      </c>
      <c r="X157" s="30">
        <f t="shared" si="59"/>
        <v>4.3816255983728937E-2</v>
      </c>
      <c r="Y157" s="29">
        <v>800203.61699999997</v>
      </c>
      <c r="Z157" s="30">
        <f t="shared" si="60"/>
        <v>4.3816255983728937E-2</v>
      </c>
      <c r="AA157" s="1">
        <f t="shared" si="48"/>
        <v>9602443.4039999992</v>
      </c>
      <c r="AB157" s="30">
        <f t="shared" si="60"/>
        <v>4.3816255983728937E-2</v>
      </c>
      <c r="AC157" s="1">
        <f t="shared" si="61"/>
        <v>800203.61699999997</v>
      </c>
      <c r="AD157" s="30">
        <f t="shared" si="62"/>
        <v>4.3816255983728937E-2</v>
      </c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</row>
    <row r="158" spans="1:66">
      <c r="A158" s="27"/>
      <c r="B158" s="28"/>
      <c r="C158" s="29"/>
      <c r="D158" s="30">
        <f t="shared" si="63"/>
        <v>0</v>
      </c>
      <c r="E158" s="29"/>
      <c r="F158" s="30">
        <f t="shared" si="50"/>
        <v>0</v>
      </c>
      <c r="G158" s="29"/>
      <c r="H158" s="30">
        <f t="shared" si="51"/>
        <v>0</v>
      </c>
      <c r="I158" s="29"/>
      <c r="J158" s="30">
        <f t="shared" si="52"/>
        <v>0</v>
      </c>
      <c r="K158" s="29"/>
      <c r="L158" s="30">
        <f t="shared" si="53"/>
        <v>0</v>
      </c>
      <c r="M158" s="29"/>
      <c r="N158" s="30">
        <f t="shared" si="54"/>
        <v>0</v>
      </c>
      <c r="O158" s="29"/>
      <c r="P158" s="30">
        <f t="shared" si="55"/>
        <v>0</v>
      </c>
      <c r="Q158" s="29"/>
      <c r="R158" s="30">
        <f t="shared" si="56"/>
        <v>0</v>
      </c>
      <c r="S158" s="29"/>
      <c r="T158" s="30">
        <f t="shared" si="57"/>
        <v>0</v>
      </c>
      <c r="U158" s="29"/>
      <c r="V158" s="30">
        <f t="shared" si="58"/>
        <v>0</v>
      </c>
      <c r="W158" s="29"/>
      <c r="X158" s="30">
        <f t="shared" si="59"/>
        <v>0</v>
      </c>
      <c r="Y158" s="29"/>
      <c r="Z158" s="30">
        <f t="shared" si="60"/>
        <v>0</v>
      </c>
      <c r="AA158" s="84">
        <f t="shared" si="48"/>
        <v>0</v>
      </c>
      <c r="AB158" s="30">
        <f t="shared" si="60"/>
        <v>0</v>
      </c>
      <c r="AC158" s="1">
        <f t="shared" si="61"/>
        <v>0</v>
      </c>
      <c r="AD158" s="30">
        <f t="shared" si="62"/>
        <v>0</v>
      </c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</row>
    <row r="159" spans="1:66">
      <c r="A159" s="42"/>
      <c r="B159" s="2"/>
      <c r="C159" s="3">
        <f>SUM(C146:C158)</f>
        <v>1938188.1013500001</v>
      </c>
      <c r="D159" s="61">
        <f t="shared" si="63"/>
        <v>0.1061281706170658</v>
      </c>
      <c r="E159" s="3">
        <f>SUM(E146:E158)</f>
        <v>1938188.1013500001</v>
      </c>
      <c r="F159" s="61">
        <f t="shared" si="50"/>
        <v>0.1061281706170658</v>
      </c>
      <c r="G159" s="3">
        <f>SUM(G146:G158)</f>
        <v>1938188.1013500001</v>
      </c>
      <c r="H159" s="61">
        <f t="shared" si="51"/>
        <v>0.1061281706170658</v>
      </c>
      <c r="I159" s="3">
        <f>SUM(I146:I158)</f>
        <v>1938188.1013500001</v>
      </c>
      <c r="J159" s="61">
        <f t="shared" si="52"/>
        <v>0.1061281706170658</v>
      </c>
      <c r="K159" s="3">
        <f>SUM(K146:K158)</f>
        <v>1938188.1013500001</v>
      </c>
      <c r="L159" s="61">
        <f t="shared" si="53"/>
        <v>0.1061281706170658</v>
      </c>
      <c r="M159" s="3">
        <f>SUM(M146:M158)</f>
        <v>1938188.1013500001</v>
      </c>
      <c r="N159" s="61">
        <f t="shared" si="54"/>
        <v>0.1061281706170658</v>
      </c>
      <c r="O159" s="3">
        <f>SUM(O146:O158)</f>
        <v>1938188.1013500001</v>
      </c>
      <c r="P159" s="61">
        <f t="shared" si="55"/>
        <v>0.1061281706170658</v>
      </c>
      <c r="Q159" s="3">
        <f>SUM(Q146:Q158)</f>
        <v>1938188.1013500001</v>
      </c>
      <c r="R159" s="61">
        <f t="shared" si="56"/>
        <v>0.1061281706170658</v>
      </c>
      <c r="S159" s="3">
        <f>SUM(S146:S158)</f>
        <v>1938188.1013500001</v>
      </c>
      <c r="T159" s="61">
        <f t="shared" si="57"/>
        <v>0.1061281706170658</v>
      </c>
      <c r="U159" s="3">
        <f>SUM(U146:U158)</f>
        <v>1938188.1013500001</v>
      </c>
      <c r="V159" s="61">
        <f t="shared" si="58"/>
        <v>0.1061281706170658</v>
      </c>
      <c r="W159" s="3">
        <f>SUM(W146:W158)</f>
        <v>1938188.1013500001</v>
      </c>
      <c r="X159" s="61">
        <f t="shared" si="59"/>
        <v>0.1061281706170658</v>
      </c>
      <c r="Y159" s="3">
        <f>SUM(Y146:Y158)</f>
        <v>1938188.1013500001</v>
      </c>
      <c r="Z159" s="61">
        <f t="shared" si="60"/>
        <v>0.1061281706170658</v>
      </c>
      <c r="AA159" s="64">
        <f t="shared" si="48"/>
        <v>23258257.216200009</v>
      </c>
      <c r="AB159" s="61">
        <f t="shared" si="60"/>
        <v>0.10612817061706584</v>
      </c>
      <c r="AC159" s="21">
        <f t="shared" si="61"/>
        <v>1938188.1013500008</v>
      </c>
      <c r="AD159" s="61">
        <f t="shared" si="62"/>
        <v>0.10612817061706584</v>
      </c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</row>
    <row r="160" spans="1:66">
      <c r="A160" s="47"/>
      <c r="B160" s="48"/>
      <c r="C160" s="85">
        <f>C40+C78+C99+C125+C139+C143+C159</f>
        <v>8594301.693</v>
      </c>
      <c r="D160" s="86">
        <f t="shared" si="63"/>
        <v>0.47059287783984483</v>
      </c>
      <c r="E160" s="85">
        <f>E40+E78+E99+E125+E139+E143+E159</f>
        <v>8594301.693</v>
      </c>
      <c r="F160" s="86">
        <f t="shared" si="50"/>
        <v>0.47059287783984483</v>
      </c>
      <c r="G160" s="85">
        <f>G40+G78+G99+G125+G139+G143+G159</f>
        <v>8594301.693</v>
      </c>
      <c r="H160" s="86">
        <f t="shared" si="51"/>
        <v>0.47059287783984483</v>
      </c>
      <c r="I160" s="85">
        <f>I40+I78+I99+I125+I139+I143+I159</f>
        <v>8594301.693</v>
      </c>
      <c r="J160" s="86">
        <f t="shared" si="52"/>
        <v>0.47059287783984483</v>
      </c>
      <c r="K160" s="85">
        <f>K40+K78+K99+K125+K139+K143+K159</f>
        <v>8594301.693</v>
      </c>
      <c r="L160" s="86">
        <f t="shared" si="53"/>
        <v>0.47059287783984483</v>
      </c>
      <c r="M160" s="85">
        <f>M40+M78+M99+M125+M139+M143+M159</f>
        <v>8594301.693</v>
      </c>
      <c r="N160" s="86">
        <f t="shared" si="54"/>
        <v>0.47059287783984483</v>
      </c>
      <c r="O160" s="85">
        <f>O40+O78+O99+O125+O139+O143+O159</f>
        <v>8594301.693</v>
      </c>
      <c r="P160" s="86">
        <f t="shared" si="55"/>
        <v>0.47059287783984483</v>
      </c>
      <c r="Q160" s="85">
        <f>Q40+Q78+Q99+Q125+Q139+Q143+Q159</f>
        <v>8594301.693</v>
      </c>
      <c r="R160" s="86">
        <f t="shared" si="56"/>
        <v>0.47059287783984483</v>
      </c>
      <c r="S160" s="85">
        <f>S40+S78+S99+S125+S139+S143+S159</f>
        <v>8594301.693</v>
      </c>
      <c r="T160" s="86">
        <f t="shared" si="57"/>
        <v>0.47059287783984483</v>
      </c>
      <c r="U160" s="85">
        <f>U40+U78+U99+U125+U139+U143+U159</f>
        <v>8594301.693</v>
      </c>
      <c r="V160" s="86">
        <f t="shared" si="58"/>
        <v>0.47059287783984483</v>
      </c>
      <c r="W160" s="85">
        <f>W40+W78+W99+W125+W139+W143+W159</f>
        <v>8594301.693</v>
      </c>
      <c r="X160" s="86">
        <f t="shared" si="59"/>
        <v>0.47059287783984483</v>
      </c>
      <c r="Y160" s="85">
        <f>Y40+Y78+Y99+Y125+Y139+Y143+Y159</f>
        <v>8594301.693</v>
      </c>
      <c r="Z160" s="86">
        <f t="shared" si="60"/>
        <v>0.47059287783984483</v>
      </c>
      <c r="AA160" s="51">
        <f t="shared" si="48"/>
        <v>103131620.31600003</v>
      </c>
      <c r="AB160" s="86">
        <f t="shared" si="60"/>
        <v>0.47059287783984499</v>
      </c>
      <c r="AC160" s="51">
        <f t="shared" si="61"/>
        <v>8594301.6930000018</v>
      </c>
      <c r="AD160" s="86">
        <f t="shared" si="62"/>
        <v>0.47059287783984494</v>
      </c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</row>
    <row r="161" spans="1:66">
      <c r="A161" s="87"/>
      <c r="B161" s="7"/>
      <c r="C161" s="8">
        <f>C36-C160</f>
        <v>257807.37385000102</v>
      </c>
      <c r="D161" s="88">
        <f t="shared" si="63"/>
        <v>1.4116599384359631E-2</v>
      </c>
      <c r="E161" s="8">
        <f>E36-E160</f>
        <v>257807.37385000102</v>
      </c>
      <c r="F161" s="88">
        <f t="shared" si="50"/>
        <v>1.4116599384359631E-2</v>
      </c>
      <c r="G161" s="8">
        <f>G36-G160</f>
        <v>257807.37385000102</v>
      </c>
      <c r="H161" s="88">
        <f t="shared" si="51"/>
        <v>1.4116599384359631E-2</v>
      </c>
      <c r="I161" s="8">
        <f>I36-I160</f>
        <v>257807.37385000102</v>
      </c>
      <c r="J161" s="88">
        <f t="shared" si="52"/>
        <v>1.4116599384359631E-2</v>
      </c>
      <c r="K161" s="8">
        <f>K36-K160</f>
        <v>257807.37385000102</v>
      </c>
      <c r="L161" s="88">
        <f t="shared" si="53"/>
        <v>1.4116599384359631E-2</v>
      </c>
      <c r="M161" s="8">
        <f>M36-M160</f>
        <v>257807.37385000102</v>
      </c>
      <c r="N161" s="88">
        <f t="shared" si="54"/>
        <v>1.4116599384359631E-2</v>
      </c>
      <c r="O161" s="8">
        <f>O36-O160</f>
        <v>257807.37385000102</v>
      </c>
      <c r="P161" s="88">
        <f t="shared" si="55"/>
        <v>1.4116599384359631E-2</v>
      </c>
      <c r="Q161" s="8">
        <f>Q36-Q160</f>
        <v>257807.37385000102</v>
      </c>
      <c r="R161" s="88">
        <f t="shared" si="56"/>
        <v>1.4116599384359631E-2</v>
      </c>
      <c r="S161" s="8">
        <f>S36-S160</f>
        <v>257807.37385000102</v>
      </c>
      <c r="T161" s="88">
        <f t="shared" si="57"/>
        <v>1.4116599384359631E-2</v>
      </c>
      <c r="U161" s="8">
        <f>U36-U160</f>
        <v>257807.37385000102</v>
      </c>
      <c r="V161" s="88">
        <f t="shared" si="58"/>
        <v>1.4116599384359631E-2</v>
      </c>
      <c r="W161" s="8">
        <f>W36-W160</f>
        <v>257807.37385000102</v>
      </c>
      <c r="X161" s="88">
        <f t="shared" si="59"/>
        <v>1.4116599384359631E-2</v>
      </c>
      <c r="Y161" s="8">
        <f>Y36-Y160</f>
        <v>257807.37385000102</v>
      </c>
      <c r="Z161" s="88">
        <f t="shared" si="60"/>
        <v>1.4116599384359631E-2</v>
      </c>
      <c r="AA161" s="89">
        <f t="shared" si="48"/>
        <v>3093688.4862000123</v>
      </c>
      <c r="AB161" s="88">
        <f t="shared" si="60"/>
        <v>1.4116599384359633E-2</v>
      </c>
      <c r="AC161" s="89">
        <f t="shared" si="61"/>
        <v>257807.37385000102</v>
      </c>
      <c r="AD161" s="88">
        <f t="shared" si="62"/>
        <v>1.4116599384359631E-2</v>
      </c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</row>
    <row r="162" spans="1:66">
      <c r="A162" s="37"/>
      <c r="B162" s="38"/>
      <c r="C162" s="39">
        <v>83265.466799999995</v>
      </c>
      <c r="D162" s="74">
        <f t="shared" si="63"/>
        <v>4.5593158171309328E-3</v>
      </c>
      <c r="E162" s="39">
        <v>83265.466799999995</v>
      </c>
      <c r="F162" s="74">
        <f t="shared" si="50"/>
        <v>4.5593158171309328E-3</v>
      </c>
      <c r="G162" s="39">
        <v>83265.466799999995</v>
      </c>
      <c r="H162" s="74">
        <f t="shared" si="51"/>
        <v>4.5593158171309328E-3</v>
      </c>
      <c r="I162" s="39">
        <v>83265.466799999995</v>
      </c>
      <c r="J162" s="74">
        <f t="shared" si="52"/>
        <v>4.5593158171309328E-3</v>
      </c>
      <c r="K162" s="39">
        <v>83265.466799999995</v>
      </c>
      <c r="L162" s="74">
        <f t="shared" si="53"/>
        <v>4.5593158171309328E-3</v>
      </c>
      <c r="M162" s="39">
        <v>83265.466799999995</v>
      </c>
      <c r="N162" s="74">
        <f t="shared" si="54"/>
        <v>4.5593158171309328E-3</v>
      </c>
      <c r="O162" s="39">
        <v>83265.466799999995</v>
      </c>
      <c r="P162" s="74">
        <f t="shared" si="55"/>
        <v>4.5593158171309328E-3</v>
      </c>
      <c r="Q162" s="39">
        <v>83265.466799999995</v>
      </c>
      <c r="R162" s="74">
        <f t="shared" si="56"/>
        <v>4.5593158171309328E-3</v>
      </c>
      <c r="S162" s="39">
        <v>83265.466799999995</v>
      </c>
      <c r="T162" s="74">
        <f t="shared" si="57"/>
        <v>4.5593158171309328E-3</v>
      </c>
      <c r="U162" s="39">
        <v>83265.466799999995</v>
      </c>
      <c r="V162" s="74">
        <f t="shared" si="58"/>
        <v>4.5593158171309328E-3</v>
      </c>
      <c r="W162" s="39">
        <v>83265.466799999995</v>
      </c>
      <c r="X162" s="74">
        <f t="shared" si="59"/>
        <v>4.5593158171309328E-3</v>
      </c>
      <c r="Y162" s="39">
        <v>83265.466799999995</v>
      </c>
      <c r="Z162" s="74">
        <f t="shared" si="60"/>
        <v>4.5593158171309328E-3</v>
      </c>
      <c r="AA162" s="63">
        <f t="shared" si="48"/>
        <v>999185.60160000017</v>
      </c>
      <c r="AB162" s="74">
        <f t="shared" si="60"/>
        <v>4.5593158171309345E-3</v>
      </c>
      <c r="AC162" s="63">
        <f t="shared" si="61"/>
        <v>83265.466800000009</v>
      </c>
      <c r="AD162" s="74">
        <f t="shared" si="62"/>
        <v>4.5593158171309336E-3</v>
      </c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</row>
    <row r="163" spans="1:66">
      <c r="A163" s="27"/>
      <c r="B163" s="28"/>
      <c r="C163" s="29"/>
      <c r="D163" s="30">
        <f t="shared" si="63"/>
        <v>0</v>
      </c>
      <c r="E163" s="29"/>
      <c r="F163" s="30">
        <f t="shared" si="50"/>
        <v>0</v>
      </c>
      <c r="G163" s="29"/>
      <c r="H163" s="30">
        <f t="shared" si="51"/>
        <v>0</v>
      </c>
      <c r="I163" s="29"/>
      <c r="J163" s="30">
        <f t="shared" si="52"/>
        <v>0</v>
      </c>
      <c r="K163" s="29"/>
      <c r="L163" s="30">
        <f t="shared" si="53"/>
        <v>0</v>
      </c>
      <c r="M163" s="29"/>
      <c r="N163" s="30">
        <f t="shared" si="54"/>
        <v>0</v>
      </c>
      <c r="O163" s="29"/>
      <c r="P163" s="30">
        <f t="shared" si="55"/>
        <v>0</v>
      </c>
      <c r="Q163" s="29"/>
      <c r="R163" s="30">
        <f t="shared" si="56"/>
        <v>0</v>
      </c>
      <c r="S163" s="29"/>
      <c r="T163" s="30">
        <f t="shared" si="57"/>
        <v>0</v>
      </c>
      <c r="U163" s="29"/>
      <c r="V163" s="30">
        <f t="shared" si="58"/>
        <v>0</v>
      </c>
      <c r="W163" s="29"/>
      <c r="X163" s="30">
        <f t="shared" si="59"/>
        <v>0</v>
      </c>
      <c r="Y163" s="29"/>
      <c r="Z163" s="30">
        <f t="shared" ref="Z163:AB165" si="64">IF(Y$10&lt;&gt;0,Y163/Y$10,"-")</f>
        <v>0</v>
      </c>
      <c r="AA163" s="1">
        <f t="shared" si="48"/>
        <v>0</v>
      </c>
      <c r="AB163" s="30">
        <f t="shared" si="64"/>
        <v>0</v>
      </c>
      <c r="AC163" s="1">
        <f t="shared" si="61"/>
        <v>0</v>
      </c>
      <c r="AD163" s="30">
        <f t="shared" si="62"/>
        <v>0</v>
      </c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</row>
    <row r="164" spans="1:66">
      <c r="A164" s="27"/>
      <c r="B164" s="28"/>
      <c r="C164" s="29"/>
      <c r="D164" s="30">
        <f t="shared" si="63"/>
        <v>0</v>
      </c>
      <c r="E164" s="29"/>
      <c r="F164" s="30">
        <f t="shared" si="50"/>
        <v>0</v>
      </c>
      <c r="G164" s="29"/>
      <c r="H164" s="30">
        <f t="shared" si="51"/>
        <v>0</v>
      </c>
      <c r="I164" s="29"/>
      <c r="J164" s="30">
        <f t="shared" si="52"/>
        <v>0</v>
      </c>
      <c r="K164" s="29"/>
      <c r="L164" s="30">
        <f t="shared" si="53"/>
        <v>0</v>
      </c>
      <c r="M164" s="29"/>
      <c r="N164" s="30">
        <f t="shared" si="54"/>
        <v>0</v>
      </c>
      <c r="O164" s="29"/>
      <c r="P164" s="30">
        <f t="shared" si="55"/>
        <v>0</v>
      </c>
      <c r="Q164" s="29"/>
      <c r="R164" s="30">
        <f t="shared" si="56"/>
        <v>0</v>
      </c>
      <c r="S164" s="29"/>
      <c r="T164" s="30">
        <f t="shared" si="57"/>
        <v>0</v>
      </c>
      <c r="U164" s="29"/>
      <c r="V164" s="30">
        <f t="shared" si="58"/>
        <v>0</v>
      </c>
      <c r="W164" s="29"/>
      <c r="X164" s="30">
        <f t="shared" si="59"/>
        <v>0</v>
      </c>
      <c r="Y164" s="29"/>
      <c r="Z164" s="30">
        <f t="shared" si="64"/>
        <v>0</v>
      </c>
      <c r="AA164" s="1">
        <f t="shared" si="48"/>
        <v>0</v>
      </c>
      <c r="AB164" s="30">
        <f t="shared" si="64"/>
        <v>0</v>
      </c>
      <c r="AC164" s="1">
        <f t="shared" si="61"/>
        <v>0</v>
      </c>
      <c r="AD164" s="30">
        <f t="shared" si="62"/>
        <v>0</v>
      </c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</row>
    <row r="165" spans="1:66">
      <c r="A165" s="66"/>
      <c r="B165" s="67"/>
      <c r="C165" s="68">
        <f>C161-C162-C163-C164</f>
        <v>174541.90705000103</v>
      </c>
      <c r="D165" s="69">
        <f t="shared" si="63"/>
        <v>9.5572835672286995E-3</v>
      </c>
      <c r="E165" s="68">
        <f>E161-E162-E163-E164</f>
        <v>174541.90705000103</v>
      </c>
      <c r="F165" s="69">
        <f t="shared" si="50"/>
        <v>9.5572835672286995E-3</v>
      </c>
      <c r="G165" s="68">
        <f>G161-G162-G163-G164</f>
        <v>174541.90705000103</v>
      </c>
      <c r="H165" s="69">
        <f t="shared" si="51"/>
        <v>9.5572835672286995E-3</v>
      </c>
      <c r="I165" s="68">
        <f>I161-I162-I163-I164</f>
        <v>174541.90705000103</v>
      </c>
      <c r="J165" s="69">
        <f t="shared" si="52"/>
        <v>9.5572835672286995E-3</v>
      </c>
      <c r="K165" s="68">
        <f>K161-K162-K163-K164</f>
        <v>174541.90705000103</v>
      </c>
      <c r="L165" s="69">
        <f t="shared" si="53"/>
        <v>9.5572835672286995E-3</v>
      </c>
      <c r="M165" s="68">
        <f>M161-M162-M163-M164</f>
        <v>174541.90705000103</v>
      </c>
      <c r="N165" s="69">
        <f t="shared" si="54"/>
        <v>9.5572835672286995E-3</v>
      </c>
      <c r="O165" s="68">
        <f>O161-O162-O163-O164</f>
        <v>174541.90705000103</v>
      </c>
      <c r="P165" s="69">
        <f t="shared" si="55"/>
        <v>9.5572835672286995E-3</v>
      </c>
      <c r="Q165" s="68">
        <f>Q161-Q162-Q163-Q164</f>
        <v>174541.90705000103</v>
      </c>
      <c r="R165" s="69">
        <f t="shared" si="56"/>
        <v>9.5572835672286995E-3</v>
      </c>
      <c r="S165" s="68">
        <f>S161-S162-S163-S164</f>
        <v>174541.90705000103</v>
      </c>
      <c r="T165" s="69">
        <f t="shared" si="57"/>
        <v>9.5572835672286995E-3</v>
      </c>
      <c r="U165" s="68">
        <f>U161-U162-U163-U164</f>
        <v>174541.90705000103</v>
      </c>
      <c r="V165" s="69">
        <f t="shared" si="58"/>
        <v>9.5572835672286995E-3</v>
      </c>
      <c r="W165" s="68">
        <f>W161-W162-W163-W164</f>
        <v>174541.90705000103</v>
      </c>
      <c r="X165" s="69">
        <f t="shared" si="59"/>
        <v>9.5572835672286995E-3</v>
      </c>
      <c r="Y165" s="68">
        <f>Y161-Y162-Y163-Y164</f>
        <v>174541.90705000103</v>
      </c>
      <c r="Z165" s="69">
        <f t="shared" si="64"/>
        <v>9.5572835672286995E-3</v>
      </c>
      <c r="AA165" s="70">
        <f t="shared" si="48"/>
        <v>2094502.8846000119</v>
      </c>
      <c r="AB165" s="69">
        <f t="shared" si="64"/>
        <v>9.5572835672286978E-3</v>
      </c>
      <c r="AC165" s="70">
        <f t="shared" si="61"/>
        <v>174541.907050001</v>
      </c>
      <c r="AD165" s="69">
        <f t="shared" si="62"/>
        <v>9.5572835672286978E-3</v>
      </c>
    </row>
    <row r="166" spans="1:66">
      <c r="A166" s="90"/>
      <c r="B166" s="91"/>
      <c r="C166" s="92">
        <f>C165</f>
        <v>174541.90705000103</v>
      </c>
      <c r="D166" s="93"/>
      <c r="E166" s="92">
        <f>E165</f>
        <v>174541.90705000103</v>
      </c>
      <c r="F166" s="93"/>
      <c r="G166" s="92">
        <f>G165</f>
        <v>174541.90705000103</v>
      </c>
      <c r="H166" s="93"/>
      <c r="I166" s="92">
        <f>I165</f>
        <v>174541.90705000103</v>
      </c>
      <c r="J166" s="93"/>
      <c r="K166" s="92">
        <f>K165</f>
        <v>174541.90705000103</v>
      </c>
      <c r="L166" s="93"/>
      <c r="M166" s="92">
        <f>M165</f>
        <v>174541.90705000103</v>
      </c>
      <c r="N166" s="93"/>
      <c r="O166" s="92">
        <f>O165</f>
        <v>174541.90705000103</v>
      </c>
      <c r="P166" s="93"/>
      <c r="Q166" s="92">
        <f>Q165</f>
        <v>174541.90705000103</v>
      </c>
      <c r="R166" s="93"/>
      <c r="S166" s="92">
        <f>S165</f>
        <v>174541.90705000103</v>
      </c>
      <c r="T166" s="93"/>
      <c r="U166" s="92">
        <f>U165</f>
        <v>174541.90705000103</v>
      </c>
      <c r="V166" s="93"/>
      <c r="W166" s="92">
        <f>W165</f>
        <v>174541.90705000103</v>
      </c>
      <c r="X166" s="93"/>
      <c r="Y166" s="92">
        <f>Y165</f>
        <v>174541.90705000103</v>
      </c>
      <c r="Z166" s="93"/>
      <c r="AA166" s="94"/>
      <c r="AB166" s="93"/>
      <c r="AC166" s="94"/>
      <c r="AD166" s="93">
        <f t="shared" si="62"/>
        <v>0</v>
      </c>
    </row>
    <row r="167" spans="1:66">
      <c r="A167" s="95"/>
      <c r="B167" s="96"/>
      <c r="C167" s="29"/>
      <c r="D167" s="97"/>
      <c r="E167" s="29"/>
      <c r="F167" s="97"/>
      <c r="G167" s="29"/>
      <c r="H167" s="97"/>
      <c r="I167" s="29"/>
      <c r="J167" s="98"/>
      <c r="K167" s="29"/>
      <c r="L167" s="28"/>
      <c r="M167" s="29"/>
      <c r="N167" s="28"/>
      <c r="O167" s="29"/>
      <c r="P167" s="28"/>
      <c r="Q167" s="29"/>
      <c r="R167" s="28"/>
      <c r="S167" s="29"/>
      <c r="T167" s="28"/>
      <c r="U167" s="29"/>
      <c r="V167" s="28"/>
      <c r="W167" s="29"/>
      <c r="X167" s="28"/>
      <c r="Y167" s="29"/>
      <c r="Z167" s="28"/>
      <c r="AA167" s="99"/>
      <c r="AB167" s="28"/>
      <c r="AC167" s="99"/>
      <c r="AD167" s="28"/>
    </row>
    <row r="169" spans="1:66">
      <c r="AA169" s="101"/>
    </row>
    <row r="170" spans="1:66">
      <c r="AE170" s="19"/>
    </row>
    <row r="171" spans="1:66">
      <c r="AE171" s="19"/>
    </row>
    <row r="172" spans="1:66">
      <c r="AE172" s="19"/>
    </row>
    <row r="173" spans="1:66">
      <c r="AE173" s="19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dcterms:created xsi:type="dcterms:W3CDTF">2016-11-22T09:55:24Z</dcterms:created>
  <dcterms:modified xsi:type="dcterms:W3CDTF">2017-03-08T08:08:08Z</dcterms:modified>
</cp:coreProperties>
</file>