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  <Override PartName="/xl/revisions/revisionLog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\\NET1.cec.eu.int\HOMES\103\gomerla\My Documents\CoEPM\Spanish\Final versions after translator´s feedback\"/>
    </mc:Choice>
  </mc:AlternateContent>
  <bookViews>
    <workbookView xWindow="-108" yWindow="-108" windowWidth="38616" windowHeight="21216" tabRatio="888" firstSheet="1" activeTab="1"/>
  </bookViews>
  <sheets>
    <sheet name="Resumen RCP" sheetId="1" r:id="rId1"/>
    <sheet name="Recomendaciones" sheetId="2" r:id="rId2"/>
    <sheet name="Alcance" sheetId="3" r:id="rId3"/>
    <sheet name="Tiempo" sheetId="4" r:id="rId4"/>
    <sheet name="Coste" sheetId="5" r:id="rId5"/>
    <sheet name="Calidad" sheetId="6" r:id="rId6"/>
    <sheet name="Riesgo" sheetId="7" r:id="rId7"/>
    <sheet name="Incidencias y Decisiones" sheetId="8" r:id="rId8"/>
    <sheet name="Comunicación" sheetId="9" r:id="rId9"/>
    <sheet name="Organización del proyecto" sheetId="10" r:id="rId10"/>
    <sheet name="Externalización" sheetId="11" r:id="rId11"/>
    <sheet name="Satisfacción del Cliente" sheetId="12" r:id="rId12"/>
    <sheet name="Ammendments" sheetId="13" state="hidden" r:id="rId13"/>
  </sheets>
  <definedNames>
    <definedName name="\P" localSheetId="5">#REF!</definedName>
    <definedName name="\P" localSheetId="8">#REF!</definedName>
    <definedName name="\P" localSheetId="4">#REF!</definedName>
    <definedName name="\P" localSheetId="10">#REF!</definedName>
    <definedName name="\P" localSheetId="7">#REF!</definedName>
    <definedName name="\P" localSheetId="9">#REF!</definedName>
    <definedName name="\P" localSheetId="6">#REF!</definedName>
    <definedName name="\P" localSheetId="11">#REF!</definedName>
    <definedName name="\P" localSheetId="3">#REF!</definedName>
    <definedName name="\P">#REF!</definedName>
    <definedName name="__123Graph_A" localSheetId="5" hidden="1">'Resumen RCP'!#REF!</definedName>
    <definedName name="__123Graph_A" localSheetId="8" hidden="1">'Resumen RCP'!#REF!</definedName>
    <definedName name="__123Graph_A" localSheetId="4" hidden="1">'Resumen RCP'!#REF!</definedName>
    <definedName name="__123Graph_A" localSheetId="10" hidden="1">'Resumen RCP'!#REF!</definedName>
    <definedName name="__123Graph_A" localSheetId="7" hidden="1">'Resumen RCP'!#REF!</definedName>
    <definedName name="__123Graph_A" localSheetId="9" hidden="1">'Resumen RCP'!#REF!</definedName>
    <definedName name="__123Graph_A" localSheetId="6" hidden="1">'Resumen RCP'!#REF!</definedName>
    <definedName name="__123Graph_A" localSheetId="11" hidden="1">'Resumen RCP'!#REF!</definedName>
    <definedName name="__123Graph_A" localSheetId="3" hidden="1">'Resumen RCP'!#REF!</definedName>
    <definedName name="__123Graph_A" hidden="1">'Resumen RCP'!#REF!</definedName>
    <definedName name="__123Graph_B" localSheetId="5" hidden="1">'Resumen RCP'!#REF!</definedName>
    <definedName name="__123Graph_B" localSheetId="8" hidden="1">'Resumen RCP'!#REF!</definedName>
    <definedName name="__123Graph_B" localSheetId="4" hidden="1">'Resumen RCP'!#REF!</definedName>
    <definedName name="__123Graph_B" localSheetId="10" hidden="1">'Resumen RCP'!#REF!</definedName>
    <definedName name="__123Graph_B" localSheetId="7" hidden="1">'Resumen RCP'!#REF!</definedName>
    <definedName name="__123Graph_B" localSheetId="9" hidden="1">'Resumen RCP'!#REF!</definedName>
    <definedName name="__123Graph_B" localSheetId="6" hidden="1">'Resumen RCP'!#REF!</definedName>
    <definedName name="__123Graph_B" localSheetId="11" hidden="1">'Resumen RCP'!#REF!</definedName>
    <definedName name="__123Graph_B" localSheetId="3" hidden="1">'Resumen RCP'!#REF!</definedName>
    <definedName name="__123Graph_B" hidden="1">'Resumen RCP'!#REF!</definedName>
    <definedName name="__123Graph_X" localSheetId="5" hidden="1">'Resumen RCP'!#REF!</definedName>
    <definedName name="__123Graph_X" localSheetId="8" hidden="1">'Resumen RCP'!#REF!</definedName>
    <definedName name="__123Graph_X" localSheetId="4" hidden="1">'Resumen RCP'!#REF!</definedName>
    <definedName name="__123Graph_X" localSheetId="10" hidden="1">'Resumen RCP'!#REF!</definedName>
    <definedName name="__123Graph_X" localSheetId="7" hidden="1">'Resumen RCP'!#REF!</definedName>
    <definedName name="__123Graph_X" localSheetId="9" hidden="1">'Resumen RCP'!#REF!</definedName>
    <definedName name="__123Graph_X" localSheetId="6" hidden="1">'Resumen RCP'!#REF!</definedName>
    <definedName name="__123Graph_X" localSheetId="11" hidden="1">'Resumen RCP'!#REF!</definedName>
    <definedName name="__123Graph_X" localSheetId="3" hidden="1">'Resumen RCP'!#REF!</definedName>
    <definedName name="__123Graph_X" hidden="1">'Resumen RCP'!#REF!</definedName>
    <definedName name="_2__123Graph_APROJECT_QUALITY" localSheetId="5" hidden="1">'Resumen RCP'!#REF!</definedName>
    <definedName name="_2__123Graph_APROJECT_QUALITY" localSheetId="8" hidden="1">'Resumen RCP'!#REF!</definedName>
    <definedName name="_2__123Graph_APROJECT_QUALITY" localSheetId="4" hidden="1">'Resumen RCP'!#REF!</definedName>
    <definedName name="_2__123Graph_APROJECT_QUALITY" localSheetId="10" hidden="1">'Resumen RCP'!#REF!</definedName>
    <definedName name="_2__123Graph_APROJECT_QUALITY" localSheetId="7" hidden="1">'Resumen RCP'!#REF!</definedName>
    <definedName name="_2__123Graph_APROJECT_QUALITY" localSheetId="9" hidden="1">'Resumen RCP'!#REF!</definedName>
    <definedName name="_2__123Graph_APROJECT_QUALITY" localSheetId="6" hidden="1">'Resumen RCP'!#REF!</definedName>
    <definedName name="_2__123Graph_APROJECT_QUALITY" localSheetId="11" hidden="1">'Resumen RCP'!#REF!</definedName>
    <definedName name="_2__123Graph_APROJECT_QUALITY" localSheetId="3" hidden="1">'Resumen RCP'!#REF!</definedName>
    <definedName name="_2__123Graph_APROJECT_QUALITY" hidden="1">'Resumen RCP'!#REF!</definedName>
    <definedName name="_4__123Graph_BPROJECT_QUALITY" localSheetId="5" hidden="1">'Resumen RCP'!#REF!</definedName>
    <definedName name="_4__123Graph_BPROJECT_QUALITY" localSheetId="8" hidden="1">'Resumen RCP'!#REF!</definedName>
    <definedName name="_4__123Graph_BPROJECT_QUALITY" localSheetId="4" hidden="1">'Resumen RCP'!#REF!</definedName>
    <definedName name="_4__123Graph_BPROJECT_QUALITY" localSheetId="10" hidden="1">'Resumen RCP'!#REF!</definedName>
    <definedName name="_4__123Graph_BPROJECT_QUALITY" localSheetId="7" hidden="1">'Resumen RCP'!#REF!</definedName>
    <definedName name="_4__123Graph_BPROJECT_QUALITY" localSheetId="9" hidden="1">'Resumen RCP'!#REF!</definedName>
    <definedName name="_4__123Graph_BPROJECT_QUALITY" localSheetId="6" hidden="1">'Resumen RCP'!#REF!</definedName>
    <definedName name="_4__123Graph_BPROJECT_QUALITY" localSheetId="11" hidden="1">'Resumen RCP'!#REF!</definedName>
    <definedName name="_4__123Graph_BPROJECT_QUALITY" localSheetId="3" hidden="1">'Resumen RCP'!#REF!</definedName>
    <definedName name="_4__123Graph_BPROJECT_QUALITY" hidden="1">'Resumen RCP'!#REF!</definedName>
    <definedName name="_6__123Graph_CPROJECT_QUALITY" localSheetId="5" hidden="1">'Resumen RCP'!#REF!</definedName>
    <definedName name="_6__123Graph_CPROJECT_QUALITY" localSheetId="8" hidden="1">'Resumen RCP'!#REF!</definedName>
    <definedName name="_6__123Graph_CPROJECT_QUALITY" localSheetId="4" hidden="1">'Resumen RCP'!#REF!</definedName>
    <definedName name="_6__123Graph_CPROJECT_QUALITY" localSheetId="10" hidden="1">'Resumen RCP'!#REF!</definedName>
    <definedName name="_6__123Graph_CPROJECT_QUALITY" localSheetId="7" hidden="1">'Resumen RCP'!#REF!</definedName>
    <definedName name="_6__123Graph_CPROJECT_QUALITY" localSheetId="9" hidden="1">'Resumen RCP'!#REF!</definedName>
    <definedName name="_6__123Graph_CPROJECT_QUALITY" localSheetId="6" hidden="1">'Resumen RCP'!#REF!</definedName>
    <definedName name="_6__123Graph_CPROJECT_QUALITY" localSheetId="11" hidden="1">'Resumen RCP'!#REF!</definedName>
    <definedName name="_6__123Graph_CPROJECT_QUALITY" localSheetId="3" hidden="1">'Resumen RCP'!#REF!</definedName>
    <definedName name="_6__123Graph_CPROJECT_QUALITY" hidden="1">'Resumen RCP'!#REF!</definedName>
    <definedName name="_8__123Graph_XPROJECT_QUALITY" localSheetId="5" hidden="1">'Resumen RCP'!#REF!</definedName>
    <definedName name="_8__123Graph_XPROJECT_QUALITY" localSheetId="8" hidden="1">'Resumen RCP'!#REF!</definedName>
    <definedName name="_8__123Graph_XPROJECT_QUALITY" localSheetId="4" hidden="1">'Resumen RCP'!#REF!</definedName>
    <definedName name="_8__123Graph_XPROJECT_QUALITY" localSheetId="10" hidden="1">'Resumen RCP'!#REF!</definedName>
    <definedName name="_8__123Graph_XPROJECT_QUALITY" localSheetId="7" hidden="1">'Resumen RCP'!#REF!</definedName>
    <definedName name="_8__123Graph_XPROJECT_QUALITY" localSheetId="9" hidden="1">'Resumen RCP'!#REF!</definedName>
    <definedName name="_8__123Graph_XPROJECT_QUALITY" localSheetId="6" hidden="1">'Resumen RCP'!#REF!</definedName>
    <definedName name="_8__123Graph_XPROJECT_QUALITY" localSheetId="11" hidden="1">'Resumen RCP'!#REF!</definedName>
    <definedName name="_8__123Graph_XPROJECT_QUALITY" localSheetId="3" hidden="1">'Resumen RCP'!#REF!</definedName>
    <definedName name="_8__123Graph_XPROJECT_QUALITY" hidden="1">'Resumen RCP'!#REF!</definedName>
    <definedName name="_xlnm._FilterDatabase" localSheetId="0" hidden="1">'Resumen RCP'!$H$29:$H$30</definedName>
    <definedName name="EPAGE">Recomendaciones!$A$1:$E$14</definedName>
    <definedName name="_xlnm.Print_Area" localSheetId="2">Alcance!$A$1:$E$29</definedName>
    <definedName name="_xlnm.Print_Area" localSheetId="5">Calidad!$A$1:$E$35</definedName>
    <definedName name="_xlnm.Print_Area" localSheetId="8">Comunicación!$A$1:$E$24</definedName>
    <definedName name="_xlnm.Print_Area" localSheetId="4">Coste!$A$1:$E$20</definedName>
    <definedName name="_xlnm.Print_Area" localSheetId="10">Externalización!$A$1:$E$14</definedName>
    <definedName name="_xlnm.Print_Area" localSheetId="7">'Incidencias y Decisiones'!$A$1:$E$21</definedName>
    <definedName name="_xlnm.Print_Area" localSheetId="9">'Organización del proyecto'!$A$1:$E$17</definedName>
    <definedName name="_xlnm.Print_Area" localSheetId="1">Recomendaciones!$A$1:$E$14</definedName>
    <definedName name="_xlnm.Print_Area" localSheetId="0">'Resumen RCP'!$A$3:$N$43</definedName>
    <definedName name="_xlnm.Print_Area" localSheetId="6">Riesgo!$A$1:$E$29</definedName>
    <definedName name="_xlnm.Print_Area" localSheetId="11">'Satisfacción del Cliente'!$A$1:$E$9</definedName>
    <definedName name="_xlnm.Print_Area" localSheetId="3">Tiempo!$A$1:$E$36</definedName>
    <definedName name="SPAGE">'Resumen RCP'!$A$3:$G$35</definedName>
    <definedName name="Z_2DE0BD1D_8DE8_46A5_BE66_D9113A4104BF_.wvu.Cols" localSheetId="2" hidden="1">Alcance!$K:$K</definedName>
    <definedName name="Z_2DE0BD1D_8DE8_46A5_BE66_D9113A4104BF_.wvu.Cols" localSheetId="5" hidden="1">Calidad!$J:$K</definedName>
    <definedName name="Z_2DE0BD1D_8DE8_46A5_BE66_D9113A4104BF_.wvu.Cols" localSheetId="8" hidden="1">Comunicación!$J:$K</definedName>
    <definedName name="Z_2DE0BD1D_8DE8_46A5_BE66_D9113A4104BF_.wvu.Cols" localSheetId="4" hidden="1">Coste!$K:$K</definedName>
    <definedName name="Z_2DE0BD1D_8DE8_46A5_BE66_D9113A4104BF_.wvu.Cols" localSheetId="10" hidden="1">Externalización!$J:$K</definedName>
    <definedName name="Z_2DE0BD1D_8DE8_46A5_BE66_D9113A4104BF_.wvu.Cols" localSheetId="7" hidden="1">'Incidencias y Decisiones'!$J:$K</definedName>
    <definedName name="Z_2DE0BD1D_8DE8_46A5_BE66_D9113A4104BF_.wvu.Cols" localSheetId="9" hidden="1">'Organización del proyecto'!$J:$K</definedName>
    <definedName name="Z_2DE0BD1D_8DE8_46A5_BE66_D9113A4104BF_.wvu.Cols" localSheetId="6" hidden="1">Riesgo!$J:$K</definedName>
    <definedName name="Z_2DE0BD1D_8DE8_46A5_BE66_D9113A4104BF_.wvu.Cols" localSheetId="11" hidden="1">'Satisfacción del Cliente'!$J:$K</definedName>
    <definedName name="Z_2DE0BD1D_8DE8_46A5_BE66_D9113A4104BF_.wvu.Cols" localSheetId="3" hidden="1">Tiempo!$K:$K</definedName>
    <definedName name="Z_2DE0BD1D_8DE8_46A5_BE66_D9113A4104BF_.wvu.FilterData" localSheetId="0" hidden="1">'Resumen RCP'!$H$29:$H$30</definedName>
    <definedName name="Z_2DE0BD1D_8DE8_46A5_BE66_D9113A4104BF_.wvu.PrintArea" localSheetId="2" hidden="1">Alcance!$A$1:$E$29</definedName>
    <definedName name="Z_2DE0BD1D_8DE8_46A5_BE66_D9113A4104BF_.wvu.PrintArea" localSheetId="5" hidden="1">Calidad!$A$1:$E$35</definedName>
    <definedName name="Z_2DE0BD1D_8DE8_46A5_BE66_D9113A4104BF_.wvu.PrintArea" localSheetId="8" hidden="1">Comunicación!$A$1:$E$24</definedName>
    <definedName name="Z_2DE0BD1D_8DE8_46A5_BE66_D9113A4104BF_.wvu.PrintArea" localSheetId="4" hidden="1">Coste!$A$1:$E$20</definedName>
    <definedName name="Z_2DE0BD1D_8DE8_46A5_BE66_D9113A4104BF_.wvu.PrintArea" localSheetId="10" hidden="1">Externalización!$A$1:$E$14</definedName>
    <definedName name="Z_2DE0BD1D_8DE8_46A5_BE66_D9113A4104BF_.wvu.PrintArea" localSheetId="7" hidden="1">'Incidencias y Decisiones'!$A$1:$E$21</definedName>
    <definedName name="Z_2DE0BD1D_8DE8_46A5_BE66_D9113A4104BF_.wvu.PrintArea" localSheetId="9" hidden="1">'Organización del proyecto'!$A$1:$E$17</definedName>
    <definedName name="Z_2DE0BD1D_8DE8_46A5_BE66_D9113A4104BF_.wvu.PrintArea" localSheetId="1" hidden="1">Recomendaciones!$A$1:$E$14</definedName>
    <definedName name="Z_2DE0BD1D_8DE8_46A5_BE66_D9113A4104BF_.wvu.PrintArea" localSheetId="0" hidden="1">'Resumen RCP'!$A$3:$N$43</definedName>
    <definedName name="Z_2DE0BD1D_8DE8_46A5_BE66_D9113A4104BF_.wvu.PrintArea" localSheetId="6" hidden="1">Riesgo!$A$1:$E$29</definedName>
    <definedName name="Z_2DE0BD1D_8DE8_46A5_BE66_D9113A4104BF_.wvu.PrintArea" localSheetId="11" hidden="1">'Satisfacción del Cliente'!$A$1:$E$9</definedName>
    <definedName name="Z_2DE0BD1D_8DE8_46A5_BE66_D9113A4104BF_.wvu.PrintArea" localSheetId="3" hidden="1">Tiempo!$A$1:$E$36</definedName>
    <definedName name="Z_2DE0BD1D_8DE8_46A5_BE66_D9113A4104BF_.wvu.Rows" localSheetId="5" hidden="1">Calidad!$36:$36</definedName>
    <definedName name="Z_2DE0BD1D_8DE8_46A5_BE66_D9113A4104BF_.wvu.Rows" localSheetId="8" hidden="1">Comunicación!$25:$25</definedName>
    <definedName name="Z_2DE0BD1D_8DE8_46A5_BE66_D9113A4104BF_.wvu.Rows" localSheetId="4" hidden="1">Coste!$21:$21</definedName>
    <definedName name="Z_2DE0BD1D_8DE8_46A5_BE66_D9113A4104BF_.wvu.Rows" localSheetId="10" hidden="1">Externalización!$15:$15</definedName>
    <definedName name="Z_2DE0BD1D_8DE8_46A5_BE66_D9113A4104BF_.wvu.Rows" localSheetId="7" hidden="1">'Incidencias y Decisiones'!$22:$22</definedName>
    <definedName name="Z_2DE0BD1D_8DE8_46A5_BE66_D9113A4104BF_.wvu.Rows" localSheetId="9" hidden="1">'Organización del proyecto'!$18:$18</definedName>
    <definedName name="Z_2DE0BD1D_8DE8_46A5_BE66_D9113A4104BF_.wvu.Rows" localSheetId="6" hidden="1">Riesgo!$30:$30</definedName>
    <definedName name="Z_2DE0BD1D_8DE8_46A5_BE66_D9113A4104BF_.wvu.Rows" localSheetId="11" hidden="1">'Satisfacción del Cliente'!$10:$10</definedName>
    <definedName name="Z_6F5F2045_387C_4188_B393_B1D8CD6EF1DD_.wvu.Cols" localSheetId="2" hidden="1">Alcance!$K:$K</definedName>
    <definedName name="Z_6F5F2045_387C_4188_B393_B1D8CD6EF1DD_.wvu.Cols" localSheetId="5" hidden="1">Calidad!$J:$K</definedName>
    <definedName name="Z_6F5F2045_387C_4188_B393_B1D8CD6EF1DD_.wvu.Cols" localSheetId="8" hidden="1">Comunicación!$J:$K</definedName>
    <definedName name="Z_6F5F2045_387C_4188_B393_B1D8CD6EF1DD_.wvu.Cols" localSheetId="4" hidden="1">Coste!$K:$K</definedName>
    <definedName name="Z_6F5F2045_387C_4188_B393_B1D8CD6EF1DD_.wvu.Cols" localSheetId="10" hidden="1">Externalización!$J:$K</definedName>
    <definedName name="Z_6F5F2045_387C_4188_B393_B1D8CD6EF1DD_.wvu.Cols" localSheetId="7" hidden="1">'Incidencias y Decisiones'!$J:$K</definedName>
    <definedName name="Z_6F5F2045_387C_4188_B393_B1D8CD6EF1DD_.wvu.Cols" localSheetId="9" hidden="1">'Organización del proyecto'!$J:$K</definedName>
    <definedName name="Z_6F5F2045_387C_4188_B393_B1D8CD6EF1DD_.wvu.Cols" localSheetId="6" hidden="1">Riesgo!$J:$K</definedName>
    <definedName name="Z_6F5F2045_387C_4188_B393_B1D8CD6EF1DD_.wvu.Cols" localSheetId="11" hidden="1">'Satisfacción del Cliente'!$J:$K</definedName>
    <definedName name="Z_6F5F2045_387C_4188_B393_B1D8CD6EF1DD_.wvu.Cols" localSheetId="3" hidden="1">Tiempo!$K:$K</definedName>
    <definedName name="Z_6F5F2045_387C_4188_B393_B1D8CD6EF1DD_.wvu.FilterData" localSheetId="0" hidden="1">'Resumen RCP'!$H$29:$H$30</definedName>
    <definedName name="Z_6F5F2045_387C_4188_B393_B1D8CD6EF1DD_.wvu.PrintArea" localSheetId="2" hidden="1">Alcance!$A$1:$E$29</definedName>
    <definedName name="Z_6F5F2045_387C_4188_B393_B1D8CD6EF1DD_.wvu.PrintArea" localSheetId="5" hidden="1">Calidad!$A$1:$E$35</definedName>
    <definedName name="Z_6F5F2045_387C_4188_B393_B1D8CD6EF1DD_.wvu.PrintArea" localSheetId="8" hidden="1">Comunicación!$A$1:$E$24</definedName>
    <definedName name="Z_6F5F2045_387C_4188_B393_B1D8CD6EF1DD_.wvu.PrintArea" localSheetId="4" hidden="1">Coste!$A$1:$E$20</definedName>
    <definedName name="Z_6F5F2045_387C_4188_B393_B1D8CD6EF1DD_.wvu.PrintArea" localSheetId="10" hidden="1">Externalización!$A$1:$E$14</definedName>
    <definedName name="Z_6F5F2045_387C_4188_B393_B1D8CD6EF1DD_.wvu.PrintArea" localSheetId="7" hidden="1">'Incidencias y Decisiones'!$A$1:$E$21</definedName>
    <definedName name="Z_6F5F2045_387C_4188_B393_B1D8CD6EF1DD_.wvu.PrintArea" localSheetId="9" hidden="1">'Organización del proyecto'!$A$1:$E$17</definedName>
    <definedName name="Z_6F5F2045_387C_4188_B393_B1D8CD6EF1DD_.wvu.PrintArea" localSheetId="1" hidden="1">Recomendaciones!$A$1:$E$14</definedName>
    <definedName name="Z_6F5F2045_387C_4188_B393_B1D8CD6EF1DD_.wvu.PrintArea" localSheetId="0" hidden="1">'Resumen RCP'!$A$3:$N$43</definedName>
    <definedName name="Z_6F5F2045_387C_4188_B393_B1D8CD6EF1DD_.wvu.PrintArea" localSheetId="6" hidden="1">Riesgo!$A$1:$E$29</definedName>
    <definedName name="Z_6F5F2045_387C_4188_B393_B1D8CD6EF1DD_.wvu.PrintArea" localSheetId="11" hidden="1">'Satisfacción del Cliente'!$A$1:$E$9</definedName>
    <definedName name="Z_6F5F2045_387C_4188_B393_B1D8CD6EF1DD_.wvu.PrintArea" localSheetId="3" hidden="1">Tiempo!$A$1:$E$36</definedName>
    <definedName name="Z_6F5F2045_387C_4188_B393_B1D8CD6EF1DD_.wvu.Rows" localSheetId="5" hidden="1">Calidad!$36:$36</definedName>
    <definedName name="Z_6F5F2045_387C_4188_B393_B1D8CD6EF1DD_.wvu.Rows" localSheetId="8" hidden="1">Comunicación!$25:$25</definedName>
    <definedName name="Z_6F5F2045_387C_4188_B393_B1D8CD6EF1DD_.wvu.Rows" localSheetId="4" hidden="1">Coste!$21:$21</definedName>
    <definedName name="Z_6F5F2045_387C_4188_B393_B1D8CD6EF1DD_.wvu.Rows" localSheetId="10" hidden="1">Externalización!$15:$15</definedName>
    <definedName name="Z_6F5F2045_387C_4188_B393_B1D8CD6EF1DD_.wvu.Rows" localSheetId="7" hidden="1">'Incidencias y Decisiones'!$22:$22</definedName>
    <definedName name="Z_6F5F2045_387C_4188_B393_B1D8CD6EF1DD_.wvu.Rows" localSheetId="9" hidden="1">'Organización del proyecto'!$18:$18</definedName>
    <definedName name="Z_6F5F2045_387C_4188_B393_B1D8CD6EF1DD_.wvu.Rows" localSheetId="6" hidden="1">Riesgo!$30:$30</definedName>
    <definedName name="Z_6F5F2045_387C_4188_B393_B1D8CD6EF1DD_.wvu.Rows" localSheetId="11" hidden="1">'Satisfacción del Cliente'!$10:$10</definedName>
    <definedName name="Z_E4AF3869_A5CB_4894_A209_3A72DD9CBB03_.wvu.Cols" localSheetId="2" hidden="1">Alcance!$K:$K</definedName>
    <definedName name="Z_E4AF3869_A5CB_4894_A209_3A72DD9CBB03_.wvu.Cols" localSheetId="5" hidden="1">Calidad!$J:$K</definedName>
    <definedName name="Z_E4AF3869_A5CB_4894_A209_3A72DD9CBB03_.wvu.Cols" localSheetId="8" hidden="1">Comunicación!$J:$K</definedName>
    <definedName name="Z_E4AF3869_A5CB_4894_A209_3A72DD9CBB03_.wvu.Cols" localSheetId="4" hidden="1">Coste!$K:$K</definedName>
    <definedName name="Z_E4AF3869_A5CB_4894_A209_3A72DD9CBB03_.wvu.Cols" localSheetId="10" hidden="1">Externalización!$J:$K</definedName>
    <definedName name="Z_E4AF3869_A5CB_4894_A209_3A72DD9CBB03_.wvu.Cols" localSheetId="7" hidden="1">'Incidencias y Decisiones'!$J:$K</definedName>
    <definedName name="Z_E4AF3869_A5CB_4894_A209_3A72DD9CBB03_.wvu.Cols" localSheetId="9" hidden="1">'Organización del proyecto'!$J:$K</definedName>
    <definedName name="Z_E4AF3869_A5CB_4894_A209_3A72DD9CBB03_.wvu.Cols" localSheetId="6" hidden="1">Riesgo!$J:$K</definedName>
    <definedName name="Z_E4AF3869_A5CB_4894_A209_3A72DD9CBB03_.wvu.Cols" localSheetId="11" hidden="1">'Satisfacción del Cliente'!$J:$K</definedName>
    <definedName name="Z_E4AF3869_A5CB_4894_A209_3A72DD9CBB03_.wvu.Cols" localSheetId="3" hidden="1">Tiempo!$K:$K</definedName>
    <definedName name="Z_E4AF3869_A5CB_4894_A209_3A72DD9CBB03_.wvu.FilterData" localSheetId="0" hidden="1">'Resumen RCP'!$H$29:$H$30</definedName>
    <definedName name="Z_E4AF3869_A5CB_4894_A209_3A72DD9CBB03_.wvu.PrintArea" localSheetId="2" hidden="1">Alcance!$A$1:$E$29</definedName>
    <definedName name="Z_E4AF3869_A5CB_4894_A209_3A72DD9CBB03_.wvu.PrintArea" localSheetId="5" hidden="1">Calidad!$A$1:$E$35</definedName>
    <definedName name="Z_E4AF3869_A5CB_4894_A209_3A72DD9CBB03_.wvu.PrintArea" localSheetId="8" hidden="1">Comunicación!$A$1:$E$24</definedName>
    <definedName name="Z_E4AF3869_A5CB_4894_A209_3A72DD9CBB03_.wvu.PrintArea" localSheetId="4" hidden="1">Coste!$A$1:$E$20</definedName>
    <definedName name="Z_E4AF3869_A5CB_4894_A209_3A72DD9CBB03_.wvu.PrintArea" localSheetId="10" hidden="1">Externalización!$A$1:$E$14</definedName>
    <definedName name="Z_E4AF3869_A5CB_4894_A209_3A72DD9CBB03_.wvu.PrintArea" localSheetId="7" hidden="1">'Incidencias y Decisiones'!$A$1:$E$21</definedName>
    <definedName name="Z_E4AF3869_A5CB_4894_A209_3A72DD9CBB03_.wvu.PrintArea" localSheetId="9" hidden="1">'Organización del proyecto'!$A$1:$E$17</definedName>
    <definedName name="Z_E4AF3869_A5CB_4894_A209_3A72DD9CBB03_.wvu.PrintArea" localSheetId="1" hidden="1">Recomendaciones!$A$1:$E$14</definedName>
    <definedName name="Z_E4AF3869_A5CB_4894_A209_3A72DD9CBB03_.wvu.PrintArea" localSheetId="0" hidden="1">'Resumen RCP'!$A$3:$N$43</definedName>
    <definedName name="Z_E4AF3869_A5CB_4894_A209_3A72DD9CBB03_.wvu.PrintArea" localSheetId="6" hidden="1">Riesgo!$A$1:$E$29</definedName>
    <definedName name="Z_E4AF3869_A5CB_4894_A209_3A72DD9CBB03_.wvu.PrintArea" localSheetId="11" hidden="1">'Satisfacción del Cliente'!$A$1:$E$9</definedName>
    <definedName name="Z_E4AF3869_A5CB_4894_A209_3A72DD9CBB03_.wvu.PrintArea" localSheetId="3" hidden="1">Tiempo!$A$1:$E$36</definedName>
    <definedName name="Z_E4AF3869_A5CB_4894_A209_3A72DD9CBB03_.wvu.Rows" localSheetId="5" hidden="1">Calidad!$36:$36</definedName>
    <definedName name="Z_E4AF3869_A5CB_4894_A209_3A72DD9CBB03_.wvu.Rows" localSheetId="8" hidden="1">Comunicación!$25:$25</definedName>
    <definedName name="Z_E4AF3869_A5CB_4894_A209_3A72DD9CBB03_.wvu.Rows" localSheetId="4" hidden="1">Coste!$21:$21</definedName>
    <definedName name="Z_E4AF3869_A5CB_4894_A209_3A72DD9CBB03_.wvu.Rows" localSheetId="10" hidden="1">Externalización!$15:$15</definedName>
    <definedName name="Z_E4AF3869_A5CB_4894_A209_3A72DD9CBB03_.wvu.Rows" localSheetId="7" hidden="1">'Incidencias y Decisiones'!$22:$22</definedName>
    <definedName name="Z_E4AF3869_A5CB_4894_A209_3A72DD9CBB03_.wvu.Rows" localSheetId="9" hidden="1">'Organización del proyecto'!$18:$18</definedName>
    <definedName name="Z_E4AF3869_A5CB_4894_A209_3A72DD9CBB03_.wvu.Rows" localSheetId="6" hidden="1">Riesgo!$30:$30</definedName>
    <definedName name="Z_E4AF3869_A5CB_4894_A209_3A72DD9CBB03_.wvu.Rows" localSheetId="11" hidden="1">'Satisfacción del Cliente'!$10:$10</definedName>
  </definedNames>
  <calcPr calcId="162913"/>
  <customWorkbookViews>
    <customWorkbookView name="GOMERO Lars (DIGIT-EXT) - Personal View" guid="{2DE0BD1D-8DE8-46A5-BE66-D9113A4104BF}" mergeInterval="0" personalView="1" maximized="1" xWindow="-9" yWindow="-9" windowWidth="1938" windowHeight="1048" tabRatio="888" activeSheetId="2"/>
    <customWorkbookView name="Agus - Vista personalizada" guid="{6F5F2045-387C-4188-B393-B1D8CD6EF1DD}" mergeInterval="0" personalView="1" maximized="1" xWindow="-11" yWindow="-11" windowWidth="3862" windowHeight="2122" tabRatio="888" activeSheetId="1"/>
    <customWorkbookView name="LOPEZ FERNANDEZ Eduardo - Personal View" guid="{E4AF3869-A5CB-4894-A209-3A72DD9CBB03}" mergeInterval="0" personalView="1" maximized="1" xWindow="-13" yWindow="-13" windowWidth="2762" windowHeight="1770" tabRatio="888" activeSheetId="5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1" l="1"/>
  <c r="D13" i="11"/>
  <c r="D12" i="11"/>
  <c r="D11" i="11"/>
  <c r="D10" i="11"/>
  <c r="D8" i="11"/>
  <c r="D7" i="11"/>
  <c r="D6" i="11"/>
  <c r="D5" i="11"/>
  <c r="D4" i="11"/>
  <c r="D16" i="10"/>
  <c r="D15" i="10"/>
  <c r="D13" i="10"/>
  <c r="D12" i="10"/>
  <c r="D11" i="10"/>
  <c r="D9" i="10"/>
  <c r="D8" i="10"/>
  <c r="D7" i="10"/>
  <c r="D6" i="10"/>
  <c r="D5" i="10"/>
  <c r="D4" i="10"/>
  <c r="D24" i="9"/>
  <c r="D23" i="9"/>
  <c r="D22" i="9"/>
  <c r="D20" i="9"/>
  <c r="D19" i="9"/>
  <c r="D18" i="9"/>
  <c r="D16" i="9"/>
  <c r="D15" i="9"/>
  <c r="D14" i="9"/>
  <c r="D13" i="9"/>
  <c r="D12" i="9"/>
  <c r="D11" i="9"/>
  <c r="D10" i="9"/>
  <c r="D8" i="9"/>
  <c r="D7" i="9"/>
  <c r="D6" i="9"/>
  <c r="D5" i="9"/>
  <c r="D4" i="9"/>
  <c r="D21" i="8"/>
  <c r="D20" i="8"/>
  <c r="D19" i="8"/>
  <c r="D18" i="8"/>
  <c r="D16" i="8"/>
  <c r="D15" i="8"/>
  <c r="D14" i="8"/>
  <c r="D13" i="8"/>
  <c r="D12" i="8"/>
  <c r="D11" i="8"/>
  <c r="D10" i="8"/>
  <c r="D8" i="8"/>
  <c r="D7" i="8"/>
  <c r="D6" i="8"/>
  <c r="D5" i="8"/>
  <c r="D4" i="8"/>
  <c r="D29" i="7"/>
  <c r="D28" i="7"/>
  <c r="D27" i="7"/>
  <c r="D26" i="7"/>
  <c r="D25" i="7"/>
  <c r="D24" i="7"/>
  <c r="D23" i="7"/>
  <c r="D22" i="7"/>
  <c r="D20" i="7"/>
  <c r="D19" i="7"/>
  <c r="D18" i="7"/>
  <c r="D17" i="7"/>
  <c r="D15" i="7"/>
  <c r="D14" i="7"/>
  <c r="D13" i="7"/>
  <c r="D12" i="7"/>
  <c r="D11" i="7"/>
  <c r="D10" i="7"/>
  <c r="D8" i="7"/>
  <c r="D7" i="7"/>
  <c r="D6" i="7"/>
  <c r="D5" i="7"/>
  <c r="D4" i="7"/>
  <c r="D35" i="6"/>
  <c r="D34" i="6"/>
  <c r="D33" i="6"/>
  <c r="D32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4" i="6"/>
  <c r="D13" i="6"/>
  <c r="D12" i="6"/>
  <c r="D11" i="6"/>
  <c r="D10" i="6"/>
  <c r="D9" i="6"/>
  <c r="D8" i="6"/>
  <c r="D7" i="6"/>
  <c r="D6" i="6"/>
  <c r="D20" i="5"/>
  <c r="D19" i="5"/>
  <c r="D17" i="5"/>
  <c r="D16" i="5"/>
  <c r="D15" i="5"/>
  <c r="D13" i="5"/>
  <c r="D12" i="5"/>
  <c r="D11" i="5"/>
  <c r="D10" i="5"/>
  <c r="D9" i="5"/>
  <c r="D8" i="5"/>
  <c r="D6" i="5"/>
  <c r="D5" i="5"/>
  <c r="D4" i="5"/>
  <c r="D36" i="4"/>
  <c r="D35" i="4"/>
  <c r="D34" i="4"/>
  <c r="D33" i="4"/>
  <c r="D32" i="4"/>
  <c r="D31" i="4"/>
  <c r="D30" i="4"/>
  <c r="D29" i="4"/>
  <c r="D28" i="4"/>
  <c r="D27" i="4"/>
  <c r="D25" i="4"/>
  <c r="D24" i="4"/>
  <c r="D23" i="4"/>
  <c r="D21" i="4"/>
  <c r="D20" i="4"/>
  <c r="D19" i="4"/>
  <c r="D18" i="4"/>
  <c r="D16" i="4"/>
  <c r="D15" i="4"/>
  <c r="D14" i="4"/>
  <c r="D12" i="4"/>
  <c r="D11" i="4"/>
  <c r="D10" i="4"/>
  <c r="D9" i="4"/>
  <c r="D8" i="4"/>
  <c r="D7" i="4"/>
  <c r="D6" i="4"/>
  <c r="D5" i="4"/>
  <c r="D4" i="4"/>
  <c r="D29" i="3"/>
  <c r="D28" i="3"/>
  <c r="D27" i="3"/>
  <c r="D26" i="3"/>
  <c r="D25" i="3"/>
  <c r="D24" i="3"/>
  <c r="D23" i="3"/>
  <c r="D21" i="3"/>
  <c r="D20" i="3"/>
  <c r="D19" i="3"/>
  <c r="D18" i="3"/>
  <c r="D16" i="3"/>
  <c r="D15" i="3"/>
  <c r="D14" i="3"/>
  <c r="D13" i="3"/>
  <c r="D12" i="3"/>
  <c r="D11" i="3"/>
  <c r="D9" i="3"/>
  <c r="D8" i="3"/>
  <c r="D7" i="3"/>
  <c r="D6" i="3"/>
  <c r="D5" i="3"/>
  <c r="D4" i="3"/>
  <c r="D17" i="10" l="1"/>
  <c r="D10" i="3" l="1"/>
  <c r="C10" i="12" l="1"/>
  <c r="C15" i="11"/>
  <c r="D6" i="12"/>
  <c r="D7" i="12"/>
  <c r="D8" i="12"/>
  <c r="D9" i="12"/>
  <c r="D5" i="12"/>
  <c r="D4" i="12"/>
  <c r="A10" i="11"/>
  <c r="A11" i="11" s="1"/>
  <c r="A12" i="11" s="1"/>
  <c r="A13" i="11" s="1"/>
  <c r="A14" i="11" s="1"/>
  <c r="C18" i="10"/>
  <c r="A11" i="10"/>
  <c r="A12" i="10" s="1"/>
  <c r="A13" i="10" s="1"/>
  <c r="A15" i="10" s="1"/>
  <c r="C25" i="9"/>
  <c r="A10" i="9"/>
  <c r="A11" i="9" s="1"/>
  <c r="A12" i="9" s="1"/>
  <c r="A13" i="9" s="1"/>
  <c r="A14" i="9" s="1"/>
  <c r="A15" i="9" s="1"/>
  <c r="A16" i="9" s="1"/>
  <c r="C22" i="8"/>
  <c r="A10" i="8"/>
  <c r="A11" i="8" s="1"/>
  <c r="A12" i="8" s="1"/>
  <c r="A13" i="8" s="1"/>
  <c r="A14" i="8" s="1"/>
  <c r="A15" i="8" s="1"/>
  <c r="A16" i="8" s="1"/>
  <c r="A18" i="8" s="1"/>
  <c r="A10" i="7"/>
  <c r="A11" i="7" s="1"/>
  <c r="A12" i="7" s="1"/>
  <c r="A13" i="7" s="1"/>
  <c r="A14" i="7" s="1"/>
  <c r="A15" i="7" s="1"/>
  <c r="A17" i="7" s="1"/>
  <c r="C30" i="7"/>
  <c r="D5" i="6"/>
  <c r="D4" i="6"/>
  <c r="C36" i="6"/>
  <c r="A16" i="6"/>
  <c r="A17" i="6" s="1"/>
  <c r="A18" i="6" s="1"/>
  <c r="A19" i="6" s="1"/>
  <c r="A20" i="6" s="1"/>
  <c r="A8" i="5"/>
  <c r="A9" i="5" s="1"/>
  <c r="A10" i="5" s="1"/>
  <c r="A11" i="5" s="1"/>
  <c r="A12" i="5" s="1"/>
  <c r="A13" i="5" s="1"/>
  <c r="A15" i="5" s="1"/>
  <c r="A16" i="5" s="1"/>
  <c r="C21" i="5"/>
  <c r="C37" i="4"/>
  <c r="A14" i="4"/>
  <c r="A15" i="4" s="1"/>
  <c r="A16" i="4" s="1"/>
  <c r="A18" i="4" s="1"/>
  <c r="A19" i="4" s="1"/>
  <c r="A20" i="4" s="1"/>
  <c r="A21" i="4" s="1"/>
  <c r="A23" i="4" s="1"/>
  <c r="A24" i="4" s="1"/>
  <c r="A25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C30" i="3"/>
  <c r="D10" i="12" l="1"/>
  <c r="D1" i="12" s="1"/>
  <c r="D30" i="1" s="1"/>
  <c r="D15" i="11"/>
  <c r="D1" i="11" s="1"/>
  <c r="D29" i="1" s="1"/>
  <c r="A16" i="10"/>
  <c r="A17" i="10" s="1"/>
  <c r="D18" i="10"/>
  <c r="D1" i="10" s="1"/>
  <c r="D28" i="1" s="1"/>
  <c r="A18" i="9"/>
  <c r="A19" i="9" s="1"/>
  <c r="A20" i="9" s="1"/>
  <c r="D25" i="9"/>
  <c r="D22" i="8"/>
  <c r="D1" i="8" s="1"/>
  <c r="D26" i="1" s="1"/>
  <c r="A19" i="8"/>
  <c r="A20" i="8" s="1"/>
  <c r="A21" i="8" s="1"/>
  <c r="D30" i="7"/>
  <c r="D1" i="7" s="1"/>
  <c r="A18" i="7"/>
  <c r="A19" i="7" s="1"/>
  <c r="A20" i="7" s="1"/>
  <c r="A21" i="6"/>
  <c r="A22" i="6" s="1"/>
  <c r="A23" i="6" s="1"/>
  <c r="A24" i="6" s="1"/>
  <c r="A25" i="6" s="1"/>
  <c r="A26" i="6" s="1"/>
  <c r="A27" i="6" s="1"/>
  <c r="A28" i="6" s="1"/>
  <c r="A29" i="6" s="1"/>
  <c r="D36" i="6"/>
  <c r="D1" i="6" s="1"/>
  <c r="D24" i="1" s="1"/>
  <c r="A17" i="5"/>
  <c r="A19" i="5" s="1"/>
  <c r="A20" i="5" s="1"/>
  <c r="D21" i="5"/>
  <c r="D37" i="4"/>
  <c r="D1" i="4" s="1"/>
  <c r="D22" i="1" s="1"/>
  <c r="E1" i="7" l="1"/>
  <c r="C25" i="1" s="1"/>
  <c r="D25" i="1"/>
  <c r="E1" i="8"/>
  <c r="C26" i="1" s="1"/>
  <c r="E1" i="4"/>
  <c r="C22" i="1" s="1"/>
  <c r="D1" i="5"/>
  <c r="D23" i="1" s="1"/>
  <c r="D1" i="9"/>
  <c r="D27" i="1" s="1"/>
  <c r="A31" i="6"/>
  <c r="A32" i="6" s="1"/>
  <c r="A33" i="6" s="1"/>
  <c r="A34" i="6" s="1"/>
  <c r="A35" i="6" s="1"/>
  <c r="A22" i="9"/>
  <c r="A23" i="9" s="1"/>
  <c r="A24" i="9" s="1"/>
  <c r="A22" i="7"/>
  <c r="A23" i="7" s="1"/>
  <c r="A24" i="7" s="1"/>
  <c r="A25" i="7" s="1"/>
  <c r="A26" i="7" s="1"/>
  <c r="A27" i="7" s="1"/>
  <c r="A28" i="7" s="1"/>
  <c r="A29" i="7" s="1"/>
  <c r="E1" i="6"/>
  <c r="C24" i="1" s="1"/>
  <c r="E1" i="12" l="1"/>
  <c r="C30" i="1" s="1"/>
  <c r="E1" i="11"/>
  <c r="C29" i="1" s="1"/>
  <c r="E1" i="10"/>
  <c r="C28" i="1" s="1"/>
  <c r="E1" i="9"/>
  <c r="C27" i="1" s="1"/>
  <c r="E1" i="5"/>
  <c r="C23" i="1" s="1"/>
  <c r="A18" i="3"/>
  <c r="A19" i="3" s="1"/>
  <c r="A20" i="3" s="1"/>
  <c r="A21" i="3" s="1"/>
  <c r="A23" i="3" s="1"/>
  <c r="A24" i="3" s="1"/>
  <c r="A25" i="3" s="1"/>
  <c r="A26" i="3" s="1"/>
  <c r="A27" i="3" s="1"/>
  <c r="A28" i="3" s="1"/>
  <c r="A29" i="3" s="1"/>
  <c r="D30" i="3" l="1"/>
  <c r="D1" i="3" s="1"/>
  <c r="D21" i="1" s="1"/>
  <c r="E1" i="3" l="1"/>
  <c r="C21" i="1" s="1"/>
  <c r="A6" i="2"/>
  <c r="A7" i="2" s="1"/>
  <c r="A8" i="2" s="1"/>
  <c r="A9" i="2" s="1"/>
  <c r="A10" i="2" s="1"/>
  <c r="A11" i="2" s="1"/>
  <c r="A12" i="2" s="1"/>
  <c r="A13" i="2" s="1"/>
  <c r="A14" i="2" s="1"/>
  <c r="C17" i="1" l="1"/>
  <c r="C18" i="1" s="1"/>
</calcChain>
</file>

<file path=xl/comments1.xml><?xml version="1.0" encoding="utf-8"?>
<comments xmlns="http://schemas.openxmlformats.org/spreadsheetml/2006/main">
  <authors>
    <author>A satisfied Microsoft Office user</author>
    <author>MARTA Ana (DIGIT-EXT)</author>
  </authors>
  <commentList>
    <comment ref="A4" authorId="0" guid="{BD357A6A-C565-4A6C-A56F-204236D4285F}" shapeId="0">
      <text>
        <r>
          <rPr>
            <sz val="10"/>
            <color indexed="81"/>
            <rFont val="Calibri"/>
            <family val="2"/>
            <scheme val="minor"/>
          </rPr>
          <t>Identificador de los hallazgos. Debería ser numerado de forma secuencial.</t>
        </r>
      </text>
    </comment>
    <comment ref="B4" authorId="1" guid="{CE839A23-968B-46AC-9F6E-DA4832F6D62C}" shapeId="0">
      <text>
        <r>
          <rPr>
            <sz val="10"/>
            <color indexed="81"/>
            <rFont val="Calibri"/>
            <family val="2"/>
            <scheme val="minor"/>
          </rPr>
          <t>Descripción corta de la no-conformidad u oportunidad para mejorar que ha sido identificada durante la ejecución del aseguramiento de la calidad o las actividades de control de calidad.</t>
        </r>
      </text>
    </comment>
    <comment ref="C4" authorId="0" guid="{0BF28679-1E04-4422-B143-9A44057E706E}" shapeId="0">
      <text>
        <r>
          <rPr>
            <sz val="10"/>
            <color indexed="81"/>
            <rFont val="Calibri"/>
            <family val="2"/>
            <scheme val="minor"/>
          </rPr>
          <t xml:space="preserve">Un valor numérico indicando la severidad / impacto de una no-conformidad / oportunidad para mejorar. Los valores posibles son:
</t>
        </r>
        <r>
          <rPr>
            <b/>
            <sz val="10"/>
            <color indexed="81"/>
            <rFont val="Calibri"/>
            <family val="2"/>
            <scheme val="minor"/>
          </rPr>
          <t>5</t>
        </r>
        <r>
          <rPr>
            <sz val="10"/>
            <color indexed="81"/>
            <rFont val="Calibri"/>
            <family val="2"/>
            <scheme val="minor"/>
          </rPr>
          <t xml:space="preserve">=Muy alto
</t>
        </r>
        <r>
          <rPr>
            <b/>
            <sz val="10"/>
            <color indexed="81"/>
            <rFont val="Calibri"/>
            <family val="2"/>
            <scheme val="minor"/>
          </rPr>
          <t>4</t>
        </r>
        <r>
          <rPr>
            <sz val="10"/>
            <color indexed="81"/>
            <rFont val="Calibri"/>
            <family val="2"/>
            <scheme val="minor"/>
          </rPr>
          <t xml:space="preserve">=Alto
</t>
        </r>
        <r>
          <rPr>
            <b/>
            <sz val="10"/>
            <color indexed="81"/>
            <rFont val="Calibri"/>
            <family val="2"/>
            <scheme val="minor"/>
          </rPr>
          <t>3</t>
        </r>
        <r>
          <rPr>
            <sz val="10"/>
            <color indexed="81"/>
            <rFont val="Calibri"/>
            <family val="2"/>
            <scheme val="minor"/>
          </rPr>
          <t xml:space="preserve">=Medio
</t>
        </r>
        <r>
          <rPr>
            <b/>
            <sz val="10"/>
            <color indexed="81"/>
            <rFont val="Calibri"/>
            <family val="2"/>
            <scheme val="minor"/>
          </rPr>
          <t>2</t>
        </r>
        <r>
          <rPr>
            <sz val="10"/>
            <color indexed="81"/>
            <rFont val="Calibri"/>
            <family val="2"/>
            <scheme val="minor"/>
          </rPr>
          <t xml:space="preserve">=Bajo
</t>
        </r>
        <r>
          <rPr>
            <b/>
            <sz val="10"/>
            <color indexed="81"/>
            <rFont val="Calibri"/>
            <family val="2"/>
            <scheme val="minor"/>
          </rPr>
          <t>1</t>
        </r>
        <r>
          <rPr>
            <sz val="10"/>
            <color indexed="81"/>
            <rFont val="Calibri"/>
            <family val="2"/>
            <scheme val="minor"/>
          </rPr>
          <t>=Muy bajo</t>
        </r>
      </text>
    </comment>
    <comment ref="D4" authorId="1" guid="{0AF10980-15A3-4D9F-914B-819769A7636F}" shapeId="0">
      <text>
        <r>
          <rPr>
            <sz val="10"/>
            <color indexed="81"/>
            <rFont val="Calibri"/>
            <family val="2"/>
            <scheme val="minor"/>
          </rPr>
          <t>Descripción de las alternativas y el enfoque para resolver la no-conformidad o para implementar la oportunidad de mejora.</t>
        </r>
      </text>
    </comment>
    <comment ref="E4" authorId="1" guid="{6AC45FDE-3882-4B6E-8326-069207F97928}" shapeId="0">
      <text>
        <r>
          <rPr>
            <sz val="10"/>
            <color indexed="81"/>
            <rFont val="Calibri"/>
            <family val="2"/>
            <scheme val="minor"/>
          </rPr>
          <t>Descripción de la acción recomendada, persona responsable, pasos a realizar, entregables, tiempo, recursos y esfuerzo implicados.</t>
        </r>
      </text>
    </comment>
  </commentList>
</comments>
</file>

<file path=xl/sharedStrings.xml><?xml version="1.0" encoding="utf-8"?>
<sst xmlns="http://schemas.openxmlformats.org/spreadsheetml/2006/main" count="649" uniqueCount="296">
  <si>
    <t xml:space="preserve"> </t>
  </si>
  <si>
    <t>Yes</t>
  </si>
  <si>
    <t>Raised by</t>
  </si>
  <si>
    <t>David Greeen</t>
  </si>
  <si>
    <t>Carmelo Costa</t>
  </si>
  <si>
    <t>Version</t>
  </si>
  <si>
    <t>Issue 1.0</t>
  </si>
  <si>
    <t>Description of Issue</t>
  </si>
  <si>
    <t>Correction Details</t>
  </si>
  <si>
    <t>Corrected bugs raised</t>
  </si>
  <si>
    <t>Corrected By</t>
  </si>
  <si>
    <t>Add NA in the pulldown list as a way of indicating not applicable.</t>
  </si>
  <si>
    <t>Included Suggestion</t>
  </si>
  <si>
    <t>Automatically generate category assessment (Red/Yellow/Green) but allow reviewer to override.</t>
  </si>
  <si>
    <t>Terry Ash</t>
  </si>
  <si>
    <t>Issue 1.0a</t>
  </si>
  <si>
    <t>Issue 1.2</t>
  </si>
  <si>
    <t>Add Terms and Abbreviations Sheet</t>
  </si>
  <si>
    <t>Eiichi Nakamura</t>
  </si>
  <si>
    <t>Move Area Selection to First Sheet, Corrected Header and Footer page settings and other improvements.</t>
  </si>
  <si>
    <t>The problem isn't with setting NA for one item, it's with setting NA for all items within an area. Try setting NA for each of 1.1.1, 1.1.2, 1.1.3 and 1.1.4 - you'll get the error in the total for 1.1 Scope Initiation and an error in the Category Total for</t>
  </si>
  <si>
    <t>No</t>
  </si>
  <si>
    <t>ID</t>
  </si>
  <si>
    <t>&lt;dd/mm/yyyy&gt;</t>
  </si>
  <si>
    <t>N/A</t>
  </si>
  <si>
    <t>1 to 10</t>
  </si>
  <si>
    <t>Yes, Partially</t>
  </si>
  <si>
    <t>Revisión de Calidad del Proyecto</t>
  </si>
  <si>
    <t>Organización / Departamento</t>
  </si>
  <si>
    <t>Nombre del Proyecto:</t>
  </si>
  <si>
    <t>Propietario del Proyecto:</t>
  </si>
  <si>
    <t>Responsable de Negocio:</t>
  </si>
  <si>
    <t>Proveedor de Soluciones:</t>
  </si>
  <si>
    <t>Director del Proyecto:</t>
  </si>
  <si>
    <t>Fecha de revisión:</t>
  </si>
  <si>
    <t>Punturación Global:</t>
  </si>
  <si>
    <t>Evaluación Global de la Calidad del Proyecto</t>
  </si>
  <si>
    <t>Área</t>
  </si>
  <si>
    <t>Alcance</t>
  </si>
  <si>
    <t>Tiempo</t>
  </si>
  <si>
    <t>Coste</t>
  </si>
  <si>
    <t>Calidad</t>
  </si>
  <si>
    <t>Comunicación</t>
  </si>
  <si>
    <t>Organización del Proyecto</t>
  </si>
  <si>
    <t>Satisfacción del cliente</t>
  </si>
  <si>
    <t>Clave de Evaluación Global:</t>
  </si>
  <si>
    <t>&lt;Nombre del proyecto.&gt;</t>
  </si>
  <si>
    <t>&lt;Nombre del Propietario del Proyecto.&gt;</t>
  </si>
  <si>
    <t>&lt;Nombre de la organización y departamento.&gt;</t>
  </si>
  <si>
    <t>&lt;Nombre del Responsable de Negocio.&gt;</t>
  </si>
  <si>
    <t>&lt;Nombre del Proveedor de Soluciones.&gt;</t>
  </si>
  <si>
    <t>&lt;Nombre del Director del Proyecto.&gt;</t>
  </si>
  <si>
    <t>Revisor de la Calidad del Proyecto:</t>
  </si>
  <si>
    <t>&lt;Nombre de la persona que realiza la revisión de la calidad.&gt;</t>
  </si>
  <si>
    <t>% de Conformidad de Calidad</t>
  </si>
  <si>
    <t>Puntuación</t>
  </si>
  <si>
    <t>¿Incluída?</t>
  </si>
  <si>
    <t>"No": no se ha realizado nada.</t>
  </si>
  <si>
    <t>"Sí, parcialmente": se ha hecho algún trabajo, pero no al nivel requerido/esperado.</t>
  </si>
  <si>
    <t>"Sí". Se han alcanzado los requerimientos y expectativas de la metodología PM².</t>
  </si>
  <si>
    <t>Este control no es aplicable a este proyecto</t>
  </si>
  <si>
    <t xml:space="preserve"> Aspectos críticos/significativos o no-conformidad importante del proceso.</t>
  </si>
  <si>
    <t xml:space="preserve"> A menos que se tomen acciones inmediatas el proyecto puede pasar a nivel rojo.</t>
  </si>
  <si>
    <t xml:space="preserve">  En este momento no se prevén no-conformidades significativas.</t>
  </si>
  <si>
    <t>Hallazgos</t>
  </si>
  <si>
    <t>Impacto</t>
  </si>
  <si>
    <t>Recomendación</t>
  </si>
  <si>
    <r>
      <t xml:space="preserve">Detalles de la Acción
</t>
    </r>
    <r>
      <rPr>
        <sz val="10"/>
        <rFont val="Calibri"/>
        <family val="2"/>
        <scheme val="minor"/>
      </rPr>
      <t>(esfuerzo y responsable)</t>
    </r>
  </si>
  <si>
    <t>% de Conformidad de la Calidad</t>
  </si>
  <si>
    <t>Respuesta</t>
  </si>
  <si>
    <t>Comentarios</t>
  </si>
  <si>
    <t>Planificación del Alcance</t>
  </si>
  <si>
    <t>Control de Cambios del Alcance</t>
  </si>
  <si>
    <t>Inicio del Alcance</t>
  </si>
  <si>
    <t>&lt;Añada aquí la justificación para la respuesta ofrecida.&gt;</t>
  </si>
  <si>
    <t>Clave para las puntuaciones:</t>
  </si>
  <si>
    <t>Incidencias y Decisiones</t>
  </si>
  <si>
    <t>Externalización</t>
  </si>
  <si>
    <t>Sí</t>
  </si>
  <si>
    <t>Sí, parcialmente</t>
  </si>
  <si>
    <t>Satisfacción del Cliente (Escala: mínimo 0 - máximo 10)</t>
  </si>
  <si>
    <t>¿Cómo de satisfecho está el cliente/solicitante en relación con los requerimientos?</t>
  </si>
  <si>
    <t>¿Cómo de satisfecho está el cliente/solicitante en relación con la calidad de los entregables?</t>
  </si>
  <si>
    <t>¿Cómo de satisfecho está el cliente/solicitante en relación con la comunicación del proyecto?</t>
  </si>
  <si>
    <t>¿Cuál es la satisfacción global del cliente/solicitante?</t>
  </si>
  <si>
    <t>¿Cómo de satisfecho está el cliente/solicitante en relación con la programación (permitiendo Solicitud de Cambios)?</t>
  </si>
  <si>
    <t>Definición de Actividades</t>
  </si>
  <si>
    <t>Organización y Planificación</t>
  </si>
  <si>
    <t>Desarrollo del Equipo</t>
  </si>
  <si>
    <t>Planificación de Comunicaciones</t>
  </si>
  <si>
    <t>Información de Avances</t>
  </si>
  <si>
    <t>Gestión del Escalado</t>
  </si>
  <si>
    <t>Identificación y Descripción de Incidencias</t>
  </si>
  <si>
    <t>Identificación de Riesgos</t>
  </si>
  <si>
    <t>Evaluación de Riesgos</t>
  </si>
  <si>
    <t>Desarrollo de Respuesta a los Riesgos</t>
  </si>
  <si>
    <t>Seguimiento y Control de Riesgos</t>
  </si>
  <si>
    <t>Planificación de la Calidad</t>
  </si>
  <si>
    <t>Aseguramiento de la Calidad</t>
  </si>
  <si>
    <t>Control de Calidad</t>
  </si>
  <si>
    <t>Planificación de Recursos</t>
  </si>
  <si>
    <t>Estimación de Costes</t>
  </si>
  <si>
    <t>Control de Costes</t>
  </si>
  <si>
    <t>Presupuesto de Costes</t>
  </si>
  <si>
    <t>Secuenciación de Actividades</t>
  </si>
  <si>
    <t>Estimación de la Duración de Actividades</t>
  </si>
  <si>
    <t>Desarrollo del Calendario</t>
  </si>
  <si>
    <t>Control de Calendario</t>
  </si>
  <si>
    <t>Plan de Externalización</t>
  </si>
  <si>
    <t>Administración de contratos de externalización</t>
  </si>
  <si>
    <t>Adquisición de Personal</t>
  </si>
  <si>
    <t>¿Están las necesidades del solicitante claramente documentadas (descripción de la necesidad, quién la está solicitando y su justificación / prioridad)?</t>
  </si>
  <si>
    <t>¿La descripción del alcance describe de forma explítica los resultados que estarán DENTRO y FUERA del alcance del proyecto?</t>
  </si>
  <si>
    <t xml:space="preserve">¿Hay una Declaración de Alcance formalizada? </t>
  </si>
  <si>
    <t>¿Las necesidades del solicitante están asignadas a características/entregables?</t>
  </si>
  <si>
    <t>¿Están todos los entregables claramente identificados?</t>
  </si>
  <si>
    <t>¿Han estado tanto la parte proveedora como la parte solicitante involucradas en la descripción del alcance del proyecto y los entregables?</t>
  </si>
  <si>
    <t>¿Los criterios de éxito del proyecto pueden ser medidos fácilmente?</t>
  </si>
  <si>
    <t>¿El Comité de Dirección del Proyecto (CDP) ha aprobado el Acta de Constitución del Proyecto?</t>
  </si>
  <si>
    <t xml:space="preserve">¿Están documentados los supuestos y las restricciones? </t>
  </si>
  <si>
    <t>¿Han sido identificados y documentados los aspectos de los que depende el proyecto?</t>
  </si>
  <si>
    <t>¿Están documentados los criterios de aceptación?</t>
  </si>
  <si>
    <t>¿Se pueden seguir fácilmente los entregables del proyecto desde el Acta de Constitución hasta el Plan de Trabajo del Proyecto?</t>
  </si>
  <si>
    <t>¿La desagregación de la Estructura de Desglose del Trabajo es apropiada para la complejidad/envergadura del proyecto?</t>
  </si>
  <si>
    <t xml:space="preserve">¿Está documentado un Plan de Gestión de Cambios del Proyecto? </t>
  </si>
  <si>
    <t>¿Se mantiene un Registro de Cambios?</t>
  </si>
  <si>
    <t>¿El Registro de Cambios se revisa regularmente, p.ej. semanalmente?</t>
  </si>
  <si>
    <t xml:space="preserve">¿Existen Reuniones de Control de Cambios? </t>
  </si>
  <si>
    <t>¿Está documentado y se está siguiendo un procedimiento de escalado para los cambios del proyecto?</t>
  </si>
  <si>
    <t>¿Fueron aprobados todos los cambios en el alcance por el Propietario del Proyecto (PP) / Comité de Dirección del Proyecto (CDP)?</t>
  </si>
  <si>
    <t>¿Se comprenden bien los resultados del contrato?</t>
  </si>
  <si>
    <t>¿Hay un Plan de Externalización?</t>
  </si>
  <si>
    <t>¿Hay un calendario concreto de entrega de resultados?</t>
  </si>
  <si>
    <t>¿Están documentados los procesos de dirección del proyecto y los controles de calidad que tiene que seguir la subcontrata?</t>
  </si>
  <si>
    <t>¿Están claramente definidos los criterios de evaluación de la subcontrata (servicios y entregables)?</t>
  </si>
  <si>
    <t>¿El contratista ha sido elegido de acuerdo a los estándares y procesos de la institución?</t>
  </si>
  <si>
    <t>¿Se han firmado los contratos?</t>
  </si>
  <si>
    <t>¿Están los Acuerdos de Nivel de Servicio (ANS) definidos en el contrato?</t>
  </si>
  <si>
    <t>¿En qué medida están bien documentados los acuerdos internos?</t>
  </si>
  <si>
    <t>¿Están definidos y documentados los roles del proyecto y las responsabilidades?</t>
  </si>
  <si>
    <t>¿Existe un diagrama de la Organización del Proyecto con todas las interacciones?</t>
  </si>
  <si>
    <t>¿Existe un Comité de Dirección del Proyecto?</t>
  </si>
  <si>
    <t>¿El Equipo de Desarrollo del Proyecto tiene la habilidad técnica para conseguir realizar el trabajo?</t>
  </si>
  <si>
    <t>¿Cómo de satisfecho está el cliente/solicitante en relación con la habilidad técnica del Equipo de Desarrollo del Proyecto (EDP)?</t>
  </si>
  <si>
    <t>&lt;Esta tabla debería usarse para documentar los hallazgos y las recomendaciones del aseguramiento de la calidad y el control de actividades. El Equipo de Desarrollo del Proyecto (EDP) debería contribuir a definir el plan de acción y los Revisores de la Calidad del Proyecto deberían validar si el plan es adecuado para resolver los hallazagos identificados.&gt;</t>
  </si>
  <si>
    <t>¿Se usan de forma adecuada los recursos subcontratados (si aplica)?</t>
  </si>
  <si>
    <t>¿Hay recursos apropiados y suficientes para cumplir los requisitos?</t>
  </si>
  <si>
    <t>¿Los miembros subcontratados han sido adecuadamente seleccionados/filtrados?</t>
  </si>
  <si>
    <t>¿Se ha utilizado un mecanismo/acuerdo de recursos aprobado?</t>
  </si>
  <si>
    <t>¿Hay criterios de evaluación definidos para el personal del proyecto/subcontratados?</t>
  </si>
  <si>
    <t>¿El nivel de cooperación entre los equipos en sede y fuera de sede es satisfactorio para el Director del Proyecto (DP)?</t>
  </si>
  <si>
    <t>¿Las incidencias en el equipo de trabajo se han manejado correctamente?</t>
  </si>
  <si>
    <t>¿En qué medida están satisfechos los miembros del equipo con el proyecto (escala: 0 mínimo - 10 máximo)?</t>
  </si>
  <si>
    <t>Riesgo</t>
  </si>
  <si>
    <t>¿Hay un Plan de Trabajo del Proyecto (EDP+esfuerzo y estimación de costes+calendario del proyecto?</t>
  </si>
  <si>
    <t>¿Hay una programación consolidada (gráfico GANTT)?</t>
  </si>
  <si>
    <t>¿Se pueden conectar las actividades con el Desglose del Trabajo?</t>
  </si>
  <si>
    <t>¿El nivel de detalle de la programación es adecuado?</t>
  </si>
  <si>
    <t>¿Están en la programación las actividades relacionadas con la implementación en el negocio?</t>
  </si>
  <si>
    <t>¿Están las actividades relevantes de dirección del proyecto en la programación?</t>
  </si>
  <si>
    <t>¿Las tareas/actividades han documentado sus eventos de inicio y finalización?</t>
  </si>
  <si>
    <t>¿Tienen todas las actividades del trabajo un resultado medible?</t>
  </si>
  <si>
    <t>¿Se han contabilizado las dependencias externas?</t>
  </si>
  <si>
    <t>¿Se ha definido un Camino Crítico para el conjunto del Proyecto?</t>
  </si>
  <si>
    <t>¿Se define el Camino Crítico para cada entregable (iteración en el caso de los proyectos PM²-Agile) cuando se inicia?</t>
  </si>
  <si>
    <t>¿El Camino Crítico se define después de consultar al Equipo de Desarrollo de Proyecto?</t>
  </si>
  <si>
    <t>¿Las estimaciones han sido precisas hasta este momento?</t>
  </si>
  <si>
    <t>¿Las estimaciones han sido realizadas por los miembros del equipo que tendrán que implementar las actividades?</t>
  </si>
  <si>
    <t>¿Se ha hecho referencia (para la estimación) a algún proyecto previo similar o a una fase previa del proyecto? ¿A cuáles?</t>
  </si>
  <si>
    <t>¿El calendario/programación tiene una línea de base?</t>
  </si>
  <si>
    <t>¿La línea de base de la programación ha sido aprobada?</t>
  </si>
  <si>
    <t>Si se ha reajustado la línea de base, ¿se hizo siguiendo el proceso de gestión de cambios?</t>
  </si>
  <si>
    <t>¿La programación (con el plan de iteraciones para los proyectos PM²-Agile) se actualiza normalmente en tiempo real?</t>
  </si>
  <si>
    <t>¿El proyecto está en plazo en relación con la programación (con el plan de iteraciones/sprints para los proyectos PM²-Agile)?</t>
  </si>
  <si>
    <t>¿La programación se revisa regularmente para considerar lo cambios del proyecto?</t>
  </si>
  <si>
    <t>¿El camino crítico se revisa de forma regular?</t>
  </si>
  <si>
    <t>¿Se comprueba semanalmente la asignación de recursos?</t>
  </si>
  <si>
    <t>¿Están todos los recursos asignados de acuerdo a la cantidad de trabajo (no sobreasignados)?</t>
  </si>
  <si>
    <t>¿Los recursos internos y/o subcontratados están entregando resultados de acuerdo al plan?</t>
  </si>
  <si>
    <t>¿Se realizan de forma regular revisiones de los recursos internos y/o subcontratados?</t>
  </si>
  <si>
    <t>¿Se están utilizando los procesos de dirección de proyectos con los recursos internos y subcontratados?</t>
  </si>
  <si>
    <t>¿Hay un Plan de Recursos?</t>
  </si>
  <si>
    <t>¿Se incluyen en el Plan de Recursos todos los tipos de recursos, incluyendo las necesidades de formación?</t>
  </si>
  <si>
    <t xml:space="preserve">¿Se conecta el Plan de Recursos con el Desglose de Trabajo y la programación? </t>
  </si>
  <si>
    <t>¿El equipo proveedor actual estuvo implicado en las estimaciones?</t>
  </si>
  <si>
    <t>¿Están identificados todos los costes del proyecto, incluyendo tanto los de la parte del proveedor y los de la parte del solicitante?</t>
  </si>
  <si>
    <t>¿Se ha utilizado el Desglose del Trabajo como ayuda para estimar los costes?</t>
  </si>
  <si>
    <t>¿Está considerado en las estimaciones del proyecto el esfuerzo en dirección del proyecto?</t>
  </si>
  <si>
    <t>¿Se ha identificado el coste de los riesgos?</t>
  </si>
  <si>
    <t>¿Se ha aprobado el presupuesto?</t>
  </si>
  <si>
    <t>¿Se ha definido un calendario de pagos adecuado?</t>
  </si>
  <si>
    <t>¿Están las Órdenes de Pago para todos los pagos y compras autorizados?</t>
  </si>
  <si>
    <t>¿Los costes se están gestionando activamente?</t>
  </si>
  <si>
    <t>¿El "porcentaje completado" (basado en la duración) es preciso?</t>
  </si>
  <si>
    <t>¿En qué medida se está utilizando la metodología PM² (Escala: 0 mínimo - 10 máximo)</t>
  </si>
  <si>
    <t>¿En qué medida se están usando las plantillas PM² ?  (Escala: 0 mínimo - 10 máximo)</t>
  </si>
  <si>
    <t>¿El Plan de Gestión de la Calidad es comprendido por todos?</t>
  </si>
  <si>
    <t>¿Se han establecido características de calidad para el proyecto?</t>
  </si>
  <si>
    <t>¿Se ha establecido un Plan de Gestión de la Calidad?</t>
  </si>
  <si>
    <t>¿Hay un Plan de Gestión de Aceptación de Entregables?</t>
  </si>
  <si>
    <t>¿Tienen todos los entregables criterios de aceptación?</t>
  </si>
  <si>
    <t>¿El plan de pruebas para la aceptación ha sido aprobado por el solicitante?</t>
  </si>
  <si>
    <t>¿Hay un plan de pruebas para la aceptación?</t>
  </si>
  <si>
    <t>¿Hay un procedimiento para la gestión de la configuración (documentado e implementado)?</t>
  </si>
  <si>
    <t>¿El procedimiento para la gestión de la configuración están siendo ejecutado?</t>
  </si>
  <si>
    <t>¿Se está manteniendo un repositorio del proyecto?</t>
  </si>
  <si>
    <t xml:space="preserve">¿Está actualizado el repositorio del proyecto? </t>
  </si>
  <si>
    <t>¿El proyecto tiene un equipo/persona para el Aseguramiento de la Calidad del Proyecto (ACP)?</t>
  </si>
  <si>
    <t>¿Se está midiendo la calidad de forma independiente?</t>
  </si>
  <si>
    <t>¿Los entregables se están ajustando a sus criterios de aceptación?</t>
  </si>
  <si>
    <t>Cuando se han completado, ¿los entregables han sido aceptados y firmados?</t>
  </si>
  <si>
    <t>¿Se han implementado las recomendaciones de la revisión previa?</t>
  </si>
  <si>
    <t>¿Se ha llevado a cabo un revisión por pares de los entregables?</t>
  </si>
  <si>
    <t>¿Se revisaron todos los artefactos del proyecto antes de ser enviados al solicitante para su aprobación?</t>
  </si>
  <si>
    <t>¿Los planes del proyecto se revisan regularmente por el solicitante?</t>
  </si>
  <si>
    <t>¿Las revisiones de proyecto/hitos/salida de fase se han realizado con el solicitante?</t>
  </si>
  <si>
    <t>¿Las especificaciones y casos de estudio de las pruebas están documentados?</t>
  </si>
  <si>
    <t>¿Las pruebas verificarán que todos los entregables cumplen los criterios de aceptación?</t>
  </si>
  <si>
    <t>¿Se están llevando a cabo actividades de control de calidad?</t>
  </si>
  <si>
    <t>¿Se han tomado acciones correctivas cuando ha sido necesario?</t>
  </si>
  <si>
    <t>¿Las revisiones de calidad del proyecto están siguiendo las actividades y la frecuencia planificadas?</t>
  </si>
  <si>
    <t>¿Se están llevando a cabo actividades de seguridad y de continuidad de la actividad?</t>
  </si>
  <si>
    <t>¿Hay un registro de configuración del proyecto?</t>
  </si>
  <si>
    <t>¿Hay un Plan de Gestión de Riesgos?</t>
  </si>
  <si>
    <t>¿Se han identificado los riesgos para este proyecto?</t>
  </si>
  <si>
    <t>¿Se está usando un Registro de Riesgos en el proyecto?</t>
  </si>
  <si>
    <t>¿Tanto la parte solicitante como la parte proveedora están involucradas en la identificación de riesgos, incluído el Equipo de Desarrollo del Proyecto (EDP)?</t>
  </si>
  <si>
    <t>¿Los riesgos identificados pertenecen a más de una categoría de riesgo?</t>
  </si>
  <si>
    <t>¿Los riesgos han estados cuantificados en términos de su nivel de riesgo (probabilidad e impacto)?</t>
  </si>
  <si>
    <t>¿Los datos de la evaluación de riesgos son precisos?</t>
  </si>
  <si>
    <t>¿Se ha evaluado el riesgo de impacto en el presupuesto del proyecto?</t>
  </si>
  <si>
    <t>¿Se aprobaron todos los riesgos tal y como fueron definidos en el proceso de escalado a instancias superiores?</t>
  </si>
  <si>
    <t>¿Todos los riesgos clasificados con valor alto o muy alto (nivel de riesgo&gt;15) fueron aprobados por el Comité de Dirección del Proyecto (CDP)?</t>
  </si>
  <si>
    <t>¿Existe un plan sobre cómo financiar las acciones asociadas al riesgo?</t>
  </si>
  <si>
    <t>¿Los riesgos con valor alto o muy alto han sido evitados o reducidos de forma inmediata?</t>
  </si>
  <si>
    <t>¿Se han seleccionado estrategias de respuesta para cada riesgo aprobado?</t>
  </si>
  <si>
    <t>¿Se han definido planes de contingencia para cada riesgo aceptado?</t>
  </si>
  <si>
    <t>¿Se han incorporado al Plan de Trabajo del Proyecto las acciones relacionadas con las estrategias de respuesta a riesgos?</t>
  </si>
  <si>
    <t>¿El Registro de Riesgos se revisa frecuentemente (al menos de forma semanal)?</t>
  </si>
  <si>
    <t>¿Se discuten los riesgos en las Reuniones de Seguimiento del Proyecto?</t>
  </si>
  <si>
    <t>¿Se discuten los riesgos en las Reuniones del Equipo de Desarrollo del Proyecto?</t>
  </si>
  <si>
    <t>¿Se discuten los riesgos en las Reuniones de Revisión del Proyecto?</t>
  </si>
  <si>
    <t>¿Se discuten los riesgos en las Reuniones del Comité de Dirección del Proyecto?</t>
  </si>
  <si>
    <t>¿Los riesgos se revisan regularmente (identificación de nuevos riesgos, evaluación del nivel de riesgos, y evaluación del nivel de riesgos y la eficacia de las acctiones implementadas)?</t>
  </si>
  <si>
    <t>¿Se revisa el registro de riesgos cuando se aprueban los cambios?</t>
  </si>
  <si>
    <t>¿Se están llevando a cabo los planes de mitigación del riesgo?</t>
  </si>
  <si>
    <t>¿Hay un proceso de gestión de incidencias?</t>
  </si>
  <si>
    <t>¿Hay un Plan de Gestión de Incidencias?</t>
  </si>
  <si>
    <t>¿Se utiliza un Registro de Incidencias en el proyecto?</t>
  </si>
  <si>
    <t>¿Tano la parte solicitante como la parte proveedora están involucradas en la identificación de incidencias?</t>
  </si>
  <si>
    <t>¿Se está utilizando un Registro de Decisiones en el proyecto?</t>
  </si>
  <si>
    <t>¿Las incidencias se evalúan en función de su urgencia, impacto y envergadura?</t>
  </si>
  <si>
    <t>¿Los datos de la evaluación de incidencia son precisos?</t>
  </si>
  <si>
    <t>¿Se está evaluando adecuadamente el esfuerzo realizado en la acción relacionada con la incidencia?</t>
  </si>
  <si>
    <t>¿Son las acciones seleccionadas para cada incidencia?</t>
  </si>
  <si>
    <t>¿Hay un procedimiento claramente definido de escalado a instancias superiores para las incidencias (basado en la urgencia, impacto y envergadura)?</t>
  </si>
  <si>
    <t>¿Se asignan propietarios de la incidencia a las acciones?</t>
  </si>
  <si>
    <t>¿Las decisiones están siguiendo el procedimiento de escalado para las incidencias, riesgos y cambios?</t>
  </si>
  <si>
    <t>¿El Registro de Incidencias se revisa a intervalos apropiados?</t>
  </si>
  <si>
    <t>¿Está bien monitorizada y reportada la situación de las incidencias?</t>
  </si>
  <si>
    <t>¿El equipo está cerrando las incidencias en un tiempo aceptable?</t>
  </si>
  <si>
    <t>¿Hay una lista de contactos del proyecto (matriz de partes interesadas)?</t>
  </si>
  <si>
    <t>¿Existe un Plan de Comunicación del Proyecto?</t>
  </si>
  <si>
    <t>¿Están documentados los informes y las reuniones de proyectos previstas?</t>
  </si>
  <si>
    <t>¿Incluye el Plan de Gestión de las Comunicaciones a todas las partes interesadas?</t>
  </si>
  <si>
    <t>¿Las principales partes interesadas están conformes con el plan de comunicación?</t>
  </si>
  <si>
    <t>¿Se realizó una reunión interna de lanzamiento?</t>
  </si>
  <si>
    <t>¿La situación del proyecto se comunica a las diferentes partes interesadas, incluyendo el Equipo de Desarrollo del Proyecto (EDP), de acuerdo al Plan de Comunicación?</t>
  </si>
  <si>
    <t>¿Se suceden de forma regular Reuniones de Seguimiento del Proyecto?</t>
  </si>
  <si>
    <t>¿Se mantiene a los equipos remotos informados (si aplica)?</t>
  </si>
  <si>
    <t>¿Hay reuniones regulares del Equipo de Desarrollo del Proyecto (EDP)?</t>
  </si>
  <si>
    <t>¿Se realizó una reunión de lanzamiento externa?</t>
  </si>
  <si>
    <t>¿Se están realizando las reuniones del Comité de Dirección del Proyecto como estaba planeado?</t>
  </si>
  <si>
    <t>¿Se publican las actas tras las reuniones?</t>
  </si>
  <si>
    <t>¿Siguen los informes y las reuniones la frecuencia planificada?</t>
  </si>
  <si>
    <t>¿Los diferentes aspectos de comunicación (informes, reuniones, otros) se adecúan a los destinatarios de los mismos (partes interesadas)?</t>
  </si>
  <si>
    <t>¿Hay documentado un proceso de escalado y se comprende?</t>
  </si>
  <si>
    <t>¿Se está usando de forma efectiva?</t>
  </si>
  <si>
    <t>¿Los resultados del escalado han sido satisfactorios (si los hubo)?</t>
  </si>
  <si>
    <t>&lt;Esta lista de control debería ser revisada y adaptada (si es necesario), durante la planificación de la calidad. El propósito principal de la Lista de Control de la Revisión de la Calidad es apoyar a los Revisores de la Calidad del Proyecto cuando están verificando si las actividades clave del proyecto fueron desarrolladas conforme se esperaba, así como cuando están identificando evidencias de calidad.&gt;</t>
  </si>
  <si>
    <t xml:space="preserve">Riesgo </t>
  </si>
  <si>
    <t>Las preguntas que comienzan con ¿en qué medida...? deberían ser contestadas valorando la actividad relacionad de 1 a 10, siendo 1 "muy pobre", 5 "medio" (los requerimientos han sido cumplidos) y 10 "excelente" (la documenación puede usarse como referencia).</t>
  </si>
  <si>
    <t>¿En qué medida están bien documentadas las descripciones de los entregables? (Escala: 0 mínimo - 10 máximo)</t>
  </si>
  <si>
    <t>¿Están los criterios de éxito del proyecto claramente identificados?</t>
  </si>
  <si>
    <t>¿Las partes interesadas clave han comprendido claramente el alcance del proyecto en la Reunión de Inicio para la Planificación?</t>
  </si>
  <si>
    <t>¿El Director del Proyecto (DP) está cómodo con la Estructura de Desglose del Trabajo?</t>
  </si>
  <si>
    <t>¿Está documentado un Proceso de Gestión de Cambios?</t>
  </si>
  <si>
    <t>¿El estatus / % completado de cada tarea se ha seguido y documentado?</t>
  </si>
  <si>
    <t>¿Están escritos los compromisos de las subcontratas (entregables y esfuerzo)?</t>
  </si>
  <si>
    <t>¿Fue el Plan de Gestión de Calidad aprobado por el Comité de Dirección del Proyecto (CDP?</t>
  </si>
  <si>
    <t>¿Ha habido una revisión de las estimaciones por pares? ¿Por quíen?</t>
  </si>
  <si>
    <t>Evaluación de Incidencias y Descripción de las Acciones</t>
  </si>
  <si>
    <t>Seguimiento y Control de Incidencias</t>
  </si>
  <si>
    <t>Distribución de Información</t>
  </si>
  <si>
    <t>¿Los contratos fueron revisados por el departamento lega (o son estándar)?</t>
  </si>
  <si>
    <t>¿Se ha realizado algún seguimiento de las últimas preguntas?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</si>
</sst>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_)"/>
    <numFmt numFmtId="165" formatCode="0_)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0"/>
      <color indexed="81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b/>
      <u/>
      <sz val="14"/>
      <color indexed="50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1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color rgb="FF1B6FB5"/>
      <name val="Calibri"/>
      <family val="2"/>
      <scheme val="minor"/>
    </font>
    <font>
      <sz val="10"/>
      <name val="Arial"/>
      <family val="2"/>
    </font>
    <font>
      <b/>
      <sz val="20"/>
      <color indexed="9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8"/>
      <name val="Calibri"/>
      <family val="2"/>
      <scheme val="minor"/>
    </font>
    <font>
      <b/>
      <sz val="24"/>
      <color indexed="12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i/>
      <sz val="2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3CE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7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9" fontId="20" fillId="0" borderId="0" applyFont="0" applyFill="0" applyBorder="0" applyAlignment="0" applyProtection="0"/>
  </cellStyleXfs>
  <cellXfs count="189">
    <xf numFmtId="0" fontId="0" fillId="0" borderId="0" xfId="0"/>
    <xf numFmtId="0" fontId="4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1" fillId="0" borderId="0" xfId="1" applyFont="1"/>
    <xf numFmtId="0" fontId="11" fillId="0" borderId="0" xfId="1" applyFont="1" applyAlignment="1">
      <alignment horizontal="center"/>
    </xf>
    <xf numFmtId="0" fontId="11" fillId="2" borderId="0" xfId="1" applyFont="1" applyFill="1"/>
    <xf numFmtId="0" fontId="11" fillId="2" borderId="0" xfId="1" applyFont="1" applyFill="1" applyAlignment="1">
      <alignment horizontal="center"/>
    </xf>
    <xf numFmtId="0" fontId="17" fillId="2" borderId="16" xfId="1" applyFont="1" applyFill="1" applyBorder="1" applyAlignment="1" applyProtection="1">
      <alignment horizontal="left" wrapText="1" indent="1"/>
      <protection locked="0"/>
    </xf>
    <xf numFmtId="0" fontId="17" fillId="2" borderId="19" xfId="1" applyFont="1" applyFill="1" applyBorder="1" applyAlignment="1">
      <alignment horizontal="center" vertical="center" wrapText="1"/>
    </xf>
    <xf numFmtId="0" fontId="17" fillId="2" borderId="14" xfId="1" applyFont="1" applyFill="1" applyBorder="1" applyAlignment="1" applyProtection="1">
      <alignment horizontal="left" wrapText="1" indent="1"/>
      <protection locked="0"/>
    </xf>
    <xf numFmtId="0" fontId="17" fillId="2" borderId="12" xfId="1" applyFont="1" applyFill="1" applyBorder="1" applyAlignment="1">
      <alignment horizontal="center" vertical="center" wrapText="1"/>
    </xf>
    <xf numFmtId="0" fontId="17" fillId="2" borderId="15" xfId="1" applyFont="1" applyFill="1" applyBorder="1" applyAlignment="1" applyProtection="1">
      <alignment horizontal="left" wrapText="1" indent="1"/>
      <protection locked="0"/>
    </xf>
    <xf numFmtId="0" fontId="17" fillId="2" borderId="20" xfId="1" applyFont="1" applyFill="1" applyBorder="1" applyAlignment="1" applyProtection="1">
      <alignment horizontal="left" wrapText="1" indent="1"/>
      <protection locked="0"/>
    </xf>
    <xf numFmtId="0" fontId="17" fillId="2" borderId="18" xfId="1" applyFont="1" applyFill="1" applyBorder="1" applyAlignment="1">
      <alignment horizontal="center" vertical="center" wrapText="1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64" fontId="7" fillId="2" borderId="0" xfId="0" applyNumberFormat="1" applyFont="1" applyFill="1" applyProtection="1"/>
    <xf numFmtId="0" fontId="11" fillId="2" borderId="0" xfId="0" applyFont="1" applyFill="1"/>
    <xf numFmtId="0" fontId="12" fillId="2" borderId="0" xfId="0" applyFont="1" applyFill="1" applyProtection="1"/>
    <xf numFmtId="0" fontId="7" fillId="2" borderId="0" xfId="0" applyFont="1" applyFill="1" applyProtection="1"/>
    <xf numFmtId="0" fontId="8" fillId="2" borderId="0" xfId="0" applyFont="1" applyFill="1" applyBorder="1" applyProtection="1">
      <protection locked="0"/>
    </xf>
    <xf numFmtId="0" fontId="13" fillId="2" borderId="0" xfId="0" applyFont="1" applyFill="1"/>
    <xf numFmtId="0" fontId="8" fillId="2" borderId="8" xfId="0" applyFont="1" applyFill="1" applyBorder="1" applyAlignment="1" applyProtection="1">
      <alignment horizontal="left" vertical="top" wrapText="1"/>
      <protection locked="0"/>
    </xf>
    <xf numFmtId="0" fontId="8" fillId="2" borderId="8" xfId="0" applyFont="1" applyFill="1" applyBorder="1" applyAlignment="1" applyProtection="1">
      <alignment horizontal="center" vertical="top"/>
      <protection locked="0"/>
    </xf>
    <xf numFmtId="0" fontId="8" fillId="2" borderId="1" xfId="0" applyFont="1" applyFill="1" applyBorder="1" applyAlignment="1" applyProtection="1">
      <alignment horizontal="left" vertical="top" wrapText="1"/>
      <protection locked="0"/>
    </xf>
    <xf numFmtId="0" fontId="8" fillId="2" borderId="1" xfId="0" applyFont="1" applyFill="1" applyBorder="1" applyAlignment="1" applyProtection="1">
      <alignment horizontal="center" vertical="top"/>
      <protection locked="0"/>
    </xf>
    <xf numFmtId="0" fontId="7" fillId="2" borderId="0" xfId="0" applyFont="1" applyFill="1" applyBorder="1"/>
    <xf numFmtId="0" fontId="19" fillId="2" borderId="0" xfId="0" applyFont="1" applyFill="1" applyBorder="1" applyAlignment="1" applyProtection="1">
      <alignment vertical="center" wrapText="1"/>
      <protection locked="0"/>
    </xf>
    <xf numFmtId="0" fontId="7" fillId="2" borderId="25" xfId="0" applyFont="1" applyFill="1" applyBorder="1" applyAlignment="1" applyProtection="1">
      <alignment vertical="center"/>
    </xf>
    <xf numFmtId="0" fontId="12" fillId="2" borderId="27" xfId="0" applyFont="1" applyFill="1" applyBorder="1" applyAlignment="1" applyProtection="1">
      <alignment horizontal="right" vertical="center"/>
    </xf>
    <xf numFmtId="0" fontId="12" fillId="2" borderId="27" xfId="0" applyFont="1" applyFill="1" applyBorder="1" applyAlignment="1" applyProtection="1">
      <alignment vertical="center"/>
    </xf>
    <xf numFmtId="0" fontId="11" fillId="2" borderId="27" xfId="0" applyFont="1" applyFill="1" applyBorder="1" applyAlignment="1" applyProtection="1">
      <alignment vertical="center"/>
    </xf>
    <xf numFmtId="0" fontId="15" fillId="2" borderId="27" xfId="0" applyFont="1" applyFill="1" applyBorder="1" applyAlignment="1" applyProtection="1">
      <alignment horizontal="right" vertical="center" wrapText="1"/>
    </xf>
    <xf numFmtId="0" fontId="12" fillId="2" borderId="25" xfId="0" applyFont="1" applyFill="1" applyBorder="1" applyProtection="1"/>
    <xf numFmtId="0" fontId="12" fillId="2" borderId="27" xfId="0" applyFont="1" applyFill="1" applyBorder="1" applyProtection="1"/>
    <xf numFmtId="0" fontId="12" fillId="2" borderId="29" xfId="0" applyFont="1" applyFill="1" applyBorder="1" applyProtection="1"/>
    <xf numFmtId="165" fontId="11" fillId="2" borderId="31" xfId="0" applyNumberFormat="1" applyFont="1" applyFill="1" applyBorder="1" applyAlignment="1" applyProtection="1">
      <alignment horizontal="center" vertical="center"/>
      <protection locked="0"/>
    </xf>
    <xf numFmtId="0" fontId="8" fillId="2" borderId="32" xfId="0" applyFont="1" applyFill="1" applyBorder="1" applyAlignment="1" applyProtection="1">
      <alignment horizontal="left" vertical="top" wrapText="1"/>
      <protection locked="0"/>
    </xf>
    <xf numFmtId="165" fontId="11" fillId="2" borderId="33" xfId="0" applyNumberFormat="1" applyFont="1" applyFill="1" applyBorder="1" applyAlignment="1" applyProtection="1">
      <alignment horizontal="center" vertical="center"/>
      <protection locked="0"/>
    </xf>
    <xf numFmtId="0" fontId="8" fillId="2" borderId="34" xfId="0" applyFont="1" applyFill="1" applyBorder="1" applyAlignment="1" applyProtection="1">
      <alignment horizontal="left" vertical="top" wrapText="1"/>
      <protection locked="0"/>
    </xf>
    <xf numFmtId="165" fontId="11" fillId="2" borderId="35" xfId="0" applyNumberFormat="1" applyFont="1" applyFill="1" applyBorder="1" applyAlignment="1" applyProtection="1">
      <alignment horizontal="center" vertical="center"/>
      <protection locked="0"/>
    </xf>
    <xf numFmtId="0" fontId="8" fillId="2" borderId="36" xfId="0" applyFont="1" applyFill="1" applyBorder="1" applyAlignment="1" applyProtection="1">
      <alignment horizontal="left" vertical="top" wrapText="1"/>
      <protection locked="0"/>
    </xf>
    <xf numFmtId="0" fontId="8" fillId="2" borderId="36" xfId="0" applyFont="1" applyFill="1" applyBorder="1" applyAlignment="1" applyProtection="1">
      <alignment horizontal="center" vertical="top"/>
      <protection locked="0"/>
    </xf>
    <xf numFmtId="0" fontId="8" fillId="2" borderId="37" xfId="0" applyFont="1" applyFill="1" applyBorder="1" applyAlignment="1" applyProtection="1">
      <alignment horizontal="left" vertical="top" wrapText="1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2" borderId="4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" fillId="2" borderId="39" xfId="0" applyFont="1" applyFill="1" applyBorder="1" applyAlignment="1" applyProtection="1">
      <alignment vertical="center"/>
    </xf>
    <xf numFmtId="0" fontId="7" fillId="2" borderId="40" xfId="0" applyFont="1" applyFill="1" applyBorder="1" applyAlignment="1" applyProtection="1">
      <alignment vertical="center"/>
    </xf>
    <xf numFmtId="0" fontId="11" fillId="2" borderId="9" xfId="1" applyFont="1" applyFill="1" applyBorder="1"/>
    <xf numFmtId="0" fontId="11" fillId="2" borderId="10" xfId="1" applyFont="1" applyFill="1" applyBorder="1"/>
    <xf numFmtId="0" fontId="11" fillId="2" borderId="11" xfId="1" applyFont="1" applyFill="1" applyBorder="1"/>
    <xf numFmtId="0" fontId="17" fillId="2" borderId="30" xfId="0" applyFont="1" applyFill="1" applyBorder="1" applyAlignment="1">
      <alignment horizontal="center" vertical="center" wrapText="1"/>
    </xf>
    <xf numFmtId="0" fontId="19" fillId="2" borderId="17" xfId="0" applyFont="1" applyFill="1" applyBorder="1" applyAlignment="1" applyProtection="1">
      <alignment horizontal="left" wrapText="1" indent="1"/>
      <protection locked="0"/>
    </xf>
    <xf numFmtId="0" fontId="18" fillId="2" borderId="10" xfId="0" applyFont="1" applyFill="1" applyBorder="1" applyAlignment="1">
      <alignment horizontal="center" vertical="center"/>
    </xf>
    <xf numFmtId="0" fontId="15" fillId="3" borderId="9" xfId="1" applyFont="1" applyFill="1" applyBorder="1" applyAlignment="1">
      <alignment vertical="center"/>
    </xf>
    <xf numFmtId="0" fontId="15" fillId="3" borderId="10" xfId="1" applyFont="1" applyFill="1" applyBorder="1" applyAlignment="1">
      <alignment vertical="center"/>
    </xf>
    <xf numFmtId="0" fontId="15" fillId="3" borderId="11" xfId="1" applyFont="1" applyFill="1" applyBorder="1" applyAlignment="1">
      <alignment vertical="center"/>
    </xf>
    <xf numFmtId="0" fontId="15" fillId="3" borderId="9" xfId="1" applyFont="1" applyFill="1" applyBorder="1" applyAlignment="1">
      <alignment horizontal="left" vertical="center"/>
    </xf>
    <xf numFmtId="0" fontId="15" fillId="3" borderId="10" xfId="1" applyFont="1" applyFill="1" applyBorder="1" applyAlignment="1">
      <alignment horizontal="left" vertical="center"/>
    </xf>
    <xf numFmtId="0" fontId="15" fillId="3" borderId="11" xfId="1" applyFont="1" applyFill="1" applyBorder="1" applyAlignment="1">
      <alignment horizontal="left" vertical="center"/>
    </xf>
    <xf numFmtId="0" fontId="15" fillId="3" borderId="23" xfId="1" applyFont="1" applyFill="1" applyBorder="1" applyAlignment="1">
      <alignment vertical="center"/>
    </xf>
    <xf numFmtId="0" fontId="15" fillId="3" borderId="13" xfId="1" applyFont="1" applyFill="1" applyBorder="1" applyAlignment="1">
      <alignment vertical="center"/>
    </xf>
    <xf numFmtId="0" fontId="15" fillId="3" borderId="24" xfId="1" applyFont="1" applyFill="1" applyBorder="1" applyAlignment="1">
      <alignment vertical="center" wrapText="1"/>
    </xf>
    <xf numFmtId="0" fontId="12" fillId="4" borderId="9" xfId="1" applyFont="1" applyFill="1" applyBorder="1" applyAlignment="1">
      <alignment horizontal="center" vertical="center"/>
    </xf>
    <xf numFmtId="0" fontId="12" fillId="4" borderId="10" xfId="1" applyFont="1" applyFill="1" applyBorder="1" applyAlignment="1">
      <alignment horizontal="center" vertical="center"/>
    </xf>
    <xf numFmtId="0" fontId="12" fillId="4" borderId="11" xfId="1" applyFont="1" applyFill="1" applyBorder="1" applyAlignment="1">
      <alignment horizontal="center" vertical="center"/>
    </xf>
    <xf numFmtId="0" fontId="12" fillId="5" borderId="9" xfId="1" quotePrefix="1" applyFont="1" applyFill="1" applyBorder="1" applyAlignment="1">
      <alignment horizontal="center" vertical="center"/>
    </xf>
    <xf numFmtId="0" fontId="12" fillId="5" borderId="10" xfId="1" quotePrefix="1" applyFont="1" applyFill="1" applyBorder="1" applyAlignment="1">
      <alignment horizontal="right" vertical="center"/>
    </xf>
    <xf numFmtId="0" fontId="12" fillId="5" borderId="10" xfId="1" quotePrefix="1" applyFont="1" applyFill="1" applyBorder="1" applyAlignment="1">
      <alignment horizontal="center" vertical="center" wrapText="1"/>
    </xf>
    <xf numFmtId="9" fontId="12" fillId="5" borderId="10" xfId="3" quotePrefix="1" applyFont="1" applyFill="1" applyBorder="1" applyAlignment="1">
      <alignment horizontal="center" vertical="center"/>
    </xf>
    <xf numFmtId="0" fontId="12" fillId="5" borderId="11" xfId="1" applyFont="1" applyFill="1" applyBorder="1" applyAlignment="1">
      <alignment horizontal="center" vertical="center"/>
    </xf>
    <xf numFmtId="0" fontId="18" fillId="2" borderId="26" xfId="1" applyFont="1" applyFill="1" applyBorder="1" applyAlignment="1" applyProtection="1">
      <alignment horizontal="center" vertical="center" wrapText="1"/>
      <protection locked="0"/>
    </xf>
    <xf numFmtId="0" fontId="18" fillId="2" borderId="28" xfId="1" applyFont="1" applyFill="1" applyBorder="1" applyAlignment="1" applyProtection="1">
      <alignment horizontal="center" vertical="center" wrapText="1"/>
      <protection locked="0"/>
    </xf>
    <xf numFmtId="0" fontId="18" fillId="2" borderId="30" xfId="1" applyFont="1" applyFill="1" applyBorder="1" applyAlignment="1" applyProtection="1">
      <alignment horizontal="center" vertical="center" wrapText="1"/>
      <protection locked="0"/>
    </xf>
    <xf numFmtId="0" fontId="17" fillId="2" borderId="10" xfId="1" applyFont="1" applyFill="1" applyBorder="1" applyAlignment="1">
      <alignment horizontal="center" vertical="center"/>
    </xf>
    <xf numFmtId="9" fontId="23" fillId="3" borderId="11" xfId="1" quotePrefix="1" applyNumberFormat="1" applyFont="1" applyFill="1" applyBorder="1" applyAlignment="1" applyProtection="1">
      <alignment horizontal="center" vertical="center"/>
    </xf>
    <xf numFmtId="0" fontId="12" fillId="4" borderId="10" xfId="1" quotePrefix="1" applyFont="1" applyFill="1" applyBorder="1" applyAlignment="1">
      <alignment horizontal="center" vertical="center"/>
    </xf>
    <xf numFmtId="0" fontId="18" fillId="2" borderId="57" xfId="1" applyFont="1" applyFill="1" applyBorder="1" applyAlignment="1" applyProtection="1">
      <alignment horizontal="center" vertical="center" wrapText="1"/>
      <protection locked="0"/>
    </xf>
    <xf numFmtId="0" fontId="18" fillId="2" borderId="58" xfId="1" applyFont="1" applyFill="1" applyBorder="1" applyAlignment="1" applyProtection="1">
      <alignment horizontal="center" vertical="center" wrapText="1"/>
      <protection locked="0"/>
    </xf>
    <xf numFmtId="0" fontId="18" fillId="2" borderId="59" xfId="1" applyFont="1" applyFill="1" applyBorder="1" applyAlignment="1" applyProtection="1">
      <alignment horizontal="center" vertical="center" wrapText="1"/>
      <protection locked="0"/>
    </xf>
    <xf numFmtId="0" fontId="17" fillId="2" borderId="25" xfId="0" applyFont="1" applyFill="1" applyBorder="1" applyAlignment="1" applyProtection="1">
      <alignment horizontal="left" vertical="center" wrapText="1"/>
      <protection locked="0"/>
    </xf>
    <xf numFmtId="0" fontId="19" fillId="2" borderId="17" xfId="0" applyFont="1" applyFill="1" applyBorder="1" applyAlignment="1" applyProtection="1">
      <alignment horizontal="left" vertical="center" wrapText="1"/>
      <protection locked="0"/>
    </xf>
    <xf numFmtId="0" fontId="17" fillId="2" borderId="27" xfId="0" applyFont="1" applyFill="1" applyBorder="1" applyAlignment="1" applyProtection="1">
      <alignment horizontal="left" vertical="center" wrapText="1"/>
      <protection locked="0"/>
    </xf>
    <xf numFmtId="0" fontId="17" fillId="2" borderId="14" xfId="1" applyFont="1" applyFill="1" applyBorder="1" applyAlignment="1" applyProtection="1">
      <alignment horizontal="left" vertical="center" wrapText="1"/>
      <protection locked="0"/>
    </xf>
    <xf numFmtId="0" fontId="17" fillId="2" borderId="20" xfId="1" applyFont="1" applyFill="1" applyBorder="1" applyAlignment="1" applyProtection="1">
      <alignment horizontal="left" vertical="center" wrapText="1"/>
      <protection locked="0"/>
    </xf>
    <xf numFmtId="0" fontId="17" fillId="2" borderId="29" xfId="0" applyFont="1" applyFill="1" applyBorder="1" applyAlignment="1" applyProtection="1">
      <alignment horizontal="left" vertical="center" wrapText="1"/>
      <protection locked="0"/>
    </xf>
    <xf numFmtId="0" fontId="17" fillId="2" borderId="15" xfId="1" applyFont="1" applyFill="1" applyBorder="1" applyAlignment="1" applyProtection="1">
      <alignment horizontal="left" vertical="center" wrapText="1"/>
      <protection locked="0"/>
    </xf>
    <xf numFmtId="0" fontId="17" fillId="2" borderId="50" xfId="0" applyFont="1" applyFill="1" applyBorder="1" applyAlignment="1" applyProtection="1">
      <alignment horizontal="left" vertical="center" wrapText="1"/>
      <protection locked="0"/>
    </xf>
    <xf numFmtId="0" fontId="17" fillId="2" borderId="60" xfId="0" applyFont="1" applyFill="1" applyBorder="1" applyAlignment="1" applyProtection="1">
      <alignment horizontal="left" vertical="center" wrapText="1"/>
      <protection locked="0"/>
    </xf>
    <xf numFmtId="0" fontId="17" fillId="2" borderId="16" xfId="1" applyFont="1" applyFill="1" applyBorder="1" applyAlignment="1" applyProtection="1">
      <alignment horizontal="left" vertical="center" wrapText="1"/>
      <protection locked="0"/>
    </xf>
    <xf numFmtId="0" fontId="11" fillId="2" borderId="10" xfId="1" applyFont="1" applyFill="1" applyBorder="1" applyAlignment="1">
      <alignment vertical="center"/>
    </xf>
    <xf numFmtId="0" fontId="11" fillId="2" borderId="11" xfId="1" applyFont="1" applyFill="1" applyBorder="1" applyAlignment="1">
      <alignment vertical="center"/>
    </xf>
    <xf numFmtId="0" fontId="18" fillId="2" borderId="61" xfId="1" applyFont="1" applyFill="1" applyBorder="1" applyAlignment="1" applyProtection="1">
      <alignment horizontal="center" vertical="center" wrapText="1"/>
      <protection locked="0"/>
    </xf>
    <xf numFmtId="0" fontId="17" fillId="2" borderId="21" xfId="1" applyFont="1" applyFill="1" applyBorder="1" applyAlignment="1" applyProtection="1">
      <alignment horizontal="left" vertical="center" wrapText="1"/>
      <protection locked="0"/>
    </xf>
    <xf numFmtId="0" fontId="17" fillId="2" borderId="29" xfId="2" applyFont="1" applyFill="1" applyBorder="1" applyAlignment="1" applyProtection="1">
      <alignment horizontal="left" wrapText="1"/>
      <protection locked="0"/>
    </xf>
    <xf numFmtId="0" fontId="19" fillId="2" borderId="21" xfId="0" applyFont="1" applyFill="1" applyBorder="1" applyAlignment="1" applyProtection="1">
      <alignment horizontal="left" vertical="center" wrapText="1"/>
      <protection locked="0"/>
    </xf>
    <xf numFmtId="0" fontId="15" fillId="2" borderId="63" xfId="0" applyFont="1" applyFill="1" applyBorder="1" applyAlignment="1" applyProtection="1">
      <alignment horizontal="right" vertical="center" wrapText="1"/>
    </xf>
    <xf numFmtId="0" fontId="17" fillId="2" borderId="65" xfId="1" applyFont="1" applyFill="1" applyBorder="1" applyAlignment="1">
      <alignment horizontal="center" vertical="center" wrapText="1"/>
    </xf>
    <xf numFmtId="0" fontId="17" fillId="2" borderId="66" xfId="1" applyFont="1" applyFill="1" applyBorder="1" applyAlignment="1">
      <alignment horizontal="center" vertical="center" wrapText="1"/>
    </xf>
    <xf numFmtId="0" fontId="17" fillId="2" borderId="63" xfId="1" applyFont="1" applyFill="1" applyBorder="1" applyAlignment="1">
      <alignment horizontal="center" vertical="center" wrapText="1"/>
    </xf>
    <xf numFmtId="0" fontId="12" fillId="4" borderId="9" xfId="1" quotePrefix="1" applyFont="1" applyFill="1" applyBorder="1" applyAlignment="1">
      <alignment horizontal="center" vertical="center"/>
    </xf>
    <xf numFmtId="0" fontId="12" fillId="3" borderId="10" xfId="1" applyFont="1" applyFill="1" applyBorder="1" applyAlignment="1">
      <alignment horizontal="center" vertical="center"/>
    </xf>
    <xf numFmtId="0" fontId="12" fillId="3" borderId="11" xfId="1" applyFont="1" applyFill="1" applyBorder="1" applyAlignment="1">
      <alignment horizontal="center" vertical="center"/>
    </xf>
    <xf numFmtId="0" fontId="25" fillId="2" borderId="21" xfId="0" applyFont="1" applyFill="1" applyBorder="1" applyAlignment="1" applyProtection="1">
      <alignment horizontal="center" vertical="center" wrapText="1"/>
      <protection locked="0"/>
    </xf>
    <xf numFmtId="0" fontId="25" fillId="2" borderId="14" xfId="0" applyFont="1" applyFill="1" applyBorder="1" applyAlignment="1" applyProtection="1">
      <alignment horizontal="center" vertical="center" wrapText="1"/>
      <protection locked="0"/>
    </xf>
    <xf numFmtId="0" fontId="25" fillId="2" borderId="16" xfId="0" applyFont="1" applyFill="1" applyBorder="1" applyAlignment="1" applyProtection="1">
      <alignment horizontal="center" vertical="center" wrapText="1"/>
      <protection locked="0"/>
    </xf>
    <xf numFmtId="0" fontId="17" fillId="2" borderId="51" xfId="0" applyFont="1" applyFill="1" applyBorder="1" applyAlignment="1" applyProtection="1">
      <alignment horizontal="center" vertical="center" wrapText="1"/>
      <protection hidden="1"/>
    </xf>
    <xf numFmtId="0" fontId="17" fillId="2" borderId="26" xfId="0" applyFont="1" applyFill="1" applyBorder="1" applyAlignment="1" applyProtection="1">
      <alignment horizontal="center" vertical="center" wrapText="1"/>
      <protection hidden="1"/>
    </xf>
    <xf numFmtId="0" fontId="17" fillId="2" borderId="67" xfId="0" applyFont="1" applyFill="1" applyBorder="1" applyAlignment="1" applyProtection="1">
      <alignment horizontal="center" vertical="center" wrapText="1"/>
      <protection hidden="1"/>
    </xf>
    <xf numFmtId="9" fontId="23" fillId="3" borderId="11" xfId="1" quotePrefix="1" applyNumberFormat="1" applyFont="1" applyFill="1" applyBorder="1" applyAlignment="1" applyProtection="1">
      <alignment horizontal="center" vertical="center"/>
      <protection hidden="1"/>
    </xf>
    <xf numFmtId="0" fontId="17" fillId="2" borderId="28" xfId="0" applyFont="1" applyFill="1" applyBorder="1" applyAlignment="1" applyProtection="1">
      <alignment horizontal="center" vertical="center" wrapText="1"/>
      <protection hidden="1"/>
    </xf>
    <xf numFmtId="0" fontId="17" fillId="2" borderId="30" xfId="0" applyFont="1" applyFill="1" applyBorder="1" applyAlignment="1" applyProtection="1">
      <alignment horizontal="center" vertical="center" wrapText="1"/>
      <protection hidden="1"/>
    </xf>
    <xf numFmtId="0" fontId="12" fillId="4" borderId="10" xfId="1" applyFont="1" applyFill="1" applyBorder="1" applyAlignment="1" applyProtection="1">
      <alignment horizontal="center" vertical="center"/>
      <protection hidden="1"/>
    </xf>
    <xf numFmtId="0" fontId="18" fillId="2" borderId="70" xfId="1" applyFont="1" applyFill="1" applyBorder="1" applyAlignment="1" applyProtection="1">
      <alignment horizontal="center" vertical="center" wrapText="1"/>
      <protection locked="0"/>
    </xf>
    <xf numFmtId="0" fontId="17" fillId="2" borderId="25" xfId="1" applyFont="1" applyFill="1" applyBorder="1" applyAlignment="1" applyProtection="1">
      <alignment horizontal="left" wrapText="1"/>
      <protection locked="0"/>
    </xf>
    <xf numFmtId="0" fontId="17" fillId="2" borderId="27" xfId="1" applyFont="1" applyFill="1" applyBorder="1" applyAlignment="1" applyProtection="1">
      <alignment horizontal="left" wrapText="1"/>
      <protection locked="0"/>
    </xf>
    <xf numFmtId="0" fontId="17" fillId="2" borderId="29" xfId="1" applyFont="1" applyFill="1" applyBorder="1" applyAlignment="1" applyProtection="1">
      <alignment horizontal="left" wrapText="1"/>
      <protection locked="0"/>
    </xf>
    <xf numFmtId="0" fontId="17" fillId="2" borderId="47" xfId="1" applyFont="1" applyFill="1" applyBorder="1" applyAlignment="1" applyProtection="1">
      <alignment horizontal="left" wrapText="1"/>
      <protection locked="0"/>
    </xf>
    <xf numFmtId="0" fontId="17" fillId="2" borderId="48" xfId="1" applyFont="1" applyFill="1" applyBorder="1" applyAlignment="1" applyProtection="1">
      <alignment horizontal="left" wrapText="1"/>
      <protection locked="0"/>
    </xf>
    <xf numFmtId="0" fontId="17" fillId="2" borderId="49" xfId="1" applyFont="1" applyFill="1" applyBorder="1" applyAlignment="1" applyProtection="1">
      <alignment horizontal="left" wrapText="1"/>
      <protection locked="0"/>
    </xf>
    <xf numFmtId="0" fontId="17" fillId="2" borderId="68" xfId="1" applyFont="1" applyFill="1" applyBorder="1" applyAlignment="1" applyProtection="1">
      <alignment horizontal="left" wrapText="1"/>
      <protection locked="0"/>
    </xf>
    <xf numFmtId="0" fontId="17" fillId="2" borderId="66" xfId="1" applyFont="1" applyFill="1" applyBorder="1" applyAlignment="1" applyProtection="1">
      <alignment horizontal="left" wrapText="1"/>
      <protection locked="0"/>
    </xf>
    <xf numFmtId="0" fontId="17" fillId="2" borderId="69" xfId="1" applyFont="1" applyFill="1" applyBorder="1" applyAlignment="1" applyProtection="1">
      <alignment horizontal="left" wrapText="1"/>
      <protection locked="0"/>
    </xf>
    <xf numFmtId="0" fontId="17" fillId="2" borderId="63" xfId="1" applyFont="1" applyFill="1" applyBorder="1" applyAlignment="1" applyProtection="1">
      <alignment horizontal="left" wrapText="1"/>
      <protection locked="0"/>
    </xf>
    <xf numFmtId="0" fontId="17" fillId="2" borderId="25" xfId="0" applyFont="1" applyFill="1" applyBorder="1" applyAlignment="1" applyProtection="1">
      <alignment horizontal="left" wrapText="1"/>
      <protection locked="0"/>
    </xf>
    <xf numFmtId="0" fontId="17" fillId="2" borderId="27" xfId="0" applyFont="1" applyFill="1" applyBorder="1" applyAlignment="1" applyProtection="1">
      <alignment horizontal="left" wrapText="1"/>
      <protection locked="0"/>
    </xf>
    <xf numFmtId="0" fontId="17" fillId="2" borderId="29" xfId="0" applyFont="1" applyFill="1" applyBorder="1" applyAlignment="1" applyProtection="1">
      <alignment horizontal="left" wrapText="1"/>
      <protection locked="0"/>
    </xf>
    <xf numFmtId="0" fontId="17" fillId="2" borderId="50" xfId="0" applyFont="1" applyFill="1" applyBorder="1" applyAlignment="1" applyProtection="1">
      <alignment horizontal="left" wrapText="1"/>
      <protection locked="0"/>
    </xf>
    <xf numFmtId="0" fontId="17" fillId="2" borderId="25" xfId="2" applyFont="1" applyFill="1" applyBorder="1" applyAlignment="1" applyProtection="1">
      <alignment horizontal="left" wrapText="1"/>
      <protection locked="0"/>
    </xf>
    <xf numFmtId="0" fontId="17" fillId="2" borderId="27" xfId="2" applyFont="1" applyFill="1" applyBorder="1" applyAlignment="1" applyProtection="1">
      <alignment horizontal="left" wrapText="1"/>
      <protection locked="0"/>
    </xf>
    <xf numFmtId="9" fontId="23" fillId="4" borderId="26" xfId="1" quotePrefix="1" applyNumberFormat="1" applyFont="1" applyFill="1" applyBorder="1" applyAlignment="1" applyProtection="1">
      <alignment horizontal="center" vertical="center"/>
      <protection hidden="1"/>
    </xf>
    <xf numFmtId="9" fontId="12" fillId="2" borderId="57" xfId="0" applyNumberFormat="1" applyFont="1" applyFill="1" applyBorder="1" applyAlignment="1" applyProtection="1">
      <alignment horizontal="center"/>
      <protection hidden="1"/>
    </xf>
    <xf numFmtId="9" fontId="23" fillId="4" borderId="28" xfId="1" quotePrefix="1" applyNumberFormat="1" applyFont="1" applyFill="1" applyBorder="1" applyAlignment="1" applyProtection="1">
      <alignment horizontal="center" vertical="center"/>
      <protection hidden="1"/>
    </xf>
    <xf numFmtId="9" fontId="12" fillId="2" borderId="28" xfId="0" applyNumberFormat="1" applyFont="1" applyFill="1" applyBorder="1" applyAlignment="1" applyProtection="1">
      <alignment horizontal="center"/>
      <protection hidden="1"/>
    </xf>
    <xf numFmtId="9" fontId="23" fillId="4" borderId="30" xfId="1" quotePrefix="1" applyNumberFormat="1" applyFont="1" applyFill="1" applyBorder="1" applyAlignment="1" applyProtection="1">
      <alignment horizontal="center" vertical="center"/>
      <protection hidden="1"/>
    </xf>
    <xf numFmtId="9" fontId="12" fillId="2" borderId="30" xfId="0" applyNumberFormat="1" applyFont="1" applyFill="1" applyBorder="1" applyAlignment="1" applyProtection="1">
      <alignment horizontal="center"/>
      <protection hidden="1"/>
    </xf>
    <xf numFmtId="9" fontId="26" fillId="2" borderId="11" xfId="1" quotePrefix="1" applyNumberFormat="1" applyFont="1" applyFill="1" applyBorder="1" applyAlignment="1" applyProtection="1">
      <alignment horizontal="center" vertical="center"/>
      <protection hidden="1"/>
    </xf>
    <xf numFmtId="0" fontId="17" fillId="2" borderId="65" xfId="0" applyFont="1" applyFill="1" applyBorder="1" applyAlignment="1" applyProtection="1">
      <alignment horizontal="left" vertical="center" wrapText="1"/>
      <protection locked="0"/>
    </xf>
    <xf numFmtId="0" fontId="17" fillId="2" borderId="71" xfId="1" applyFont="1" applyFill="1" applyBorder="1" applyAlignment="1" applyProtection="1">
      <alignment horizontal="left" wrapText="1" indent="1"/>
      <protection locked="0"/>
    </xf>
    <xf numFmtId="0" fontId="18" fillId="2" borderId="72" xfId="1" applyFont="1" applyFill="1" applyBorder="1" applyAlignment="1" applyProtection="1">
      <alignment horizontal="center" vertical="center" wrapText="1"/>
      <protection locked="0"/>
    </xf>
    <xf numFmtId="0" fontId="18" fillId="2" borderId="74" xfId="0" applyFont="1" applyFill="1" applyBorder="1" applyAlignment="1">
      <alignment horizontal="center" vertical="center"/>
    </xf>
    <xf numFmtId="0" fontId="18" fillId="2" borderId="73" xfId="1" applyFont="1" applyFill="1" applyBorder="1" applyAlignment="1" applyProtection="1">
      <alignment horizontal="center" vertical="center" wrapText="1"/>
      <protection locked="0"/>
    </xf>
    <xf numFmtId="0" fontId="12" fillId="3" borderId="10" xfId="1" applyFont="1" applyFill="1" applyBorder="1" applyAlignment="1">
      <alignment horizontal="right" vertical="center" wrapText="1"/>
    </xf>
    <xf numFmtId="9" fontId="12" fillId="3" borderId="10" xfId="3" applyFont="1" applyFill="1" applyBorder="1" applyAlignment="1" applyProtection="1">
      <alignment horizontal="center" vertical="center" wrapText="1"/>
      <protection hidden="1"/>
    </xf>
    <xf numFmtId="0" fontId="12" fillId="3" borderId="9" xfId="1" applyFont="1" applyFill="1" applyBorder="1" applyAlignment="1">
      <alignment vertical="center"/>
    </xf>
    <xf numFmtId="0" fontId="12" fillId="3" borderId="10" xfId="1" applyFont="1" applyFill="1" applyBorder="1" applyAlignment="1">
      <alignment vertical="center"/>
    </xf>
    <xf numFmtId="9" fontId="12" fillId="3" borderId="10" xfId="3" applyFont="1" applyFill="1" applyBorder="1" applyAlignment="1" applyProtection="1">
      <alignment horizontal="center" vertical="center" wrapText="1"/>
      <protection locked="0"/>
    </xf>
    <xf numFmtId="0" fontId="22" fillId="2" borderId="42" xfId="0" applyFont="1" applyFill="1" applyBorder="1" applyAlignment="1" applyProtection="1">
      <alignment horizontal="center" vertical="center"/>
      <protection hidden="1"/>
    </xf>
    <xf numFmtId="0" fontId="22" fillId="2" borderId="39" xfId="0" applyFont="1" applyFill="1" applyBorder="1" applyAlignment="1" applyProtection="1">
      <alignment horizontal="center" vertical="center"/>
      <protection hidden="1"/>
    </xf>
    <xf numFmtId="0" fontId="21" fillId="2" borderId="52" xfId="0" applyFont="1" applyFill="1" applyBorder="1" applyAlignment="1" applyProtection="1">
      <alignment horizontal="center" vertical="center"/>
      <protection hidden="1"/>
    </xf>
    <xf numFmtId="0" fontId="21" fillId="2" borderId="53" xfId="0" applyFont="1" applyFill="1" applyBorder="1" applyAlignment="1" applyProtection="1">
      <alignment horizontal="center" vertical="center"/>
      <protection hidden="1"/>
    </xf>
    <xf numFmtId="0" fontId="22" fillId="2" borderId="41" xfId="0" applyFont="1" applyFill="1" applyBorder="1" applyAlignment="1" applyProtection="1">
      <alignment horizontal="center" vertical="center"/>
      <protection hidden="1"/>
    </xf>
    <xf numFmtId="0" fontId="22" fillId="2" borderId="38" xfId="0" applyFont="1" applyFill="1" applyBorder="1" applyAlignment="1" applyProtection="1">
      <alignment horizontal="center" vertical="center"/>
      <protection hidden="1"/>
    </xf>
    <xf numFmtId="0" fontId="7" fillId="2" borderId="26" xfId="0" applyFont="1" applyFill="1" applyBorder="1" applyAlignment="1" applyProtection="1">
      <alignment horizontal="center" vertical="center" wrapText="1"/>
    </xf>
    <xf numFmtId="0" fontId="7" fillId="2" borderId="21" xfId="0" applyFont="1" applyFill="1" applyBorder="1" applyAlignment="1" applyProtection="1">
      <alignment horizontal="center" vertical="center" wrapText="1"/>
    </xf>
    <xf numFmtId="0" fontId="16" fillId="2" borderId="28" xfId="0" applyFont="1" applyFill="1" applyBorder="1" applyAlignment="1" applyProtection="1">
      <alignment horizontal="center" vertical="center" wrapText="1"/>
      <protection locked="0"/>
    </xf>
    <xf numFmtId="0" fontId="16" fillId="2" borderId="14" xfId="0" applyFont="1" applyFill="1" applyBorder="1" applyAlignment="1" applyProtection="1">
      <alignment horizontal="center" vertical="center" wrapText="1"/>
      <protection locked="0"/>
    </xf>
    <xf numFmtId="0" fontId="11" fillId="2" borderId="28" xfId="0" applyFont="1" applyFill="1" applyBorder="1" applyAlignment="1" applyProtection="1">
      <alignment horizontal="center" vertical="center" wrapText="1"/>
    </xf>
    <xf numFmtId="0" fontId="11" fillId="2" borderId="14" xfId="0" applyFont="1" applyFill="1" applyBorder="1" applyAlignment="1" applyProtection="1">
      <alignment horizontal="center" vertical="center" wrapText="1"/>
    </xf>
    <xf numFmtId="0" fontId="7" fillId="2" borderId="44" xfId="0" applyFont="1" applyFill="1" applyBorder="1" applyAlignment="1" applyProtection="1">
      <alignment vertical="center" wrapText="1"/>
    </xf>
    <xf numFmtId="0" fontId="7" fillId="2" borderId="45" xfId="0" applyFont="1" applyFill="1" applyBorder="1" applyAlignment="1" applyProtection="1">
      <alignment vertical="center" wrapText="1"/>
    </xf>
    <xf numFmtId="0" fontId="7" fillId="2" borderId="46" xfId="0" applyFont="1" applyFill="1" applyBorder="1" applyAlignment="1" applyProtection="1">
      <alignment vertical="center" wrapText="1"/>
    </xf>
    <xf numFmtId="0" fontId="7" fillId="2" borderId="7" xfId="0" applyFont="1" applyFill="1" applyBorder="1" applyAlignment="1" applyProtection="1">
      <alignment horizontal="left" vertical="center" wrapText="1"/>
    </xf>
    <xf numFmtId="0" fontId="7" fillId="2" borderId="38" xfId="0" applyFont="1" applyFill="1" applyBorder="1" applyAlignment="1" applyProtection="1">
      <alignment horizontal="left" vertical="center" wrapText="1"/>
    </xf>
    <xf numFmtId="0" fontId="7" fillId="2" borderId="6" xfId="0" applyFont="1" applyFill="1" applyBorder="1" applyAlignment="1" applyProtection="1">
      <alignment horizontal="left" vertical="center" wrapText="1"/>
    </xf>
    <xf numFmtId="0" fontId="7" fillId="2" borderId="55" xfId="0" applyFont="1" applyFill="1" applyBorder="1" applyAlignment="1" applyProtection="1">
      <alignment horizontal="left" vertical="center" wrapText="1"/>
    </xf>
    <xf numFmtId="0" fontId="7" fillId="2" borderId="53" xfId="0" applyFont="1" applyFill="1" applyBorder="1" applyAlignment="1" applyProtection="1">
      <alignment horizontal="left" vertical="center" wrapText="1"/>
    </xf>
    <xf numFmtId="0" fontId="7" fillId="2" borderId="54" xfId="0" applyFont="1" applyFill="1" applyBorder="1" applyAlignment="1" applyProtection="1">
      <alignment horizontal="left" vertical="center" wrapText="1"/>
    </xf>
    <xf numFmtId="0" fontId="7" fillId="2" borderId="56" xfId="0" applyFont="1" applyFill="1" applyBorder="1" applyAlignment="1" applyProtection="1">
      <alignment horizontal="left" vertical="center" wrapText="1"/>
    </xf>
    <xf numFmtId="0" fontId="7" fillId="2" borderId="39" xfId="0" applyFont="1" applyFill="1" applyBorder="1" applyAlignment="1" applyProtection="1">
      <alignment horizontal="left" vertical="center" wrapText="1"/>
    </xf>
    <xf numFmtId="0" fontId="7" fillId="2" borderId="40" xfId="0" applyFont="1" applyFill="1" applyBorder="1" applyAlignment="1" applyProtection="1">
      <alignment horizontal="left" vertical="center" wrapText="1"/>
    </xf>
    <xf numFmtId="0" fontId="19" fillId="2" borderId="0" xfId="0" applyFont="1" applyFill="1" applyBorder="1" applyAlignment="1" applyProtection="1">
      <alignment horizontal="left" vertical="center" wrapText="1"/>
      <protection locked="0"/>
    </xf>
    <xf numFmtId="2" fontId="24" fillId="2" borderId="49" xfId="0" applyNumberFormat="1" applyFont="1" applyFill="1" applyBorder="1" applyAlignment="1" applyProtection="1">
      <alignment horizontal="center" vertical="center"/>
      <protection hidden="1"/>
    </xf>
    <xf numFmtId="0" fontId="24" fillId="2" borderId="64" xfId="0" applyFont="1" applyFill="1" applyBorder="1" applyAlignment="1" applyProtection="1">
      <alignment horizontal="center" vertical="center"/>
      <protection hidden="1"/>
    </xf>
    <xf numFmtId="0" fontId="24" fillId="2" borderId="22" xfId="0" applyFont="1" applyFill="1" applyBorder="1" applyAlignment="1" applyProtection="1">
      <alignment horizontal="center" vertical="center"/>
      <protection hidden="1"/>
    </xf>
    <xf numFmtId="0" fontId="7" fillId="2" borderId="2" xfId="0" applyFont="1" applyFill="1" applyBorder="1" applyAlignment="1" applyProtection="1">
      <alignment vertical="center" wrapText="1"/>
    </xf>
    <xf numFmtId="0" fontId="7" fillId="2" borderId="7" xfId="0" applyFont="1" applyFill="1" applyBorder="1" applyAlignment="1" applyProtection="1">
      <alignment vertical="center" wrapText="1"/>
    </xf>
    <xf numFmtId="0" fontId="7" fillId="2" borderId="5" xfId="0" applyFont="1" applyFill="1" applyBorder="1" applyAlignment="1" applyProtection="1">
      <alignment vertical="center" wrapText="1"/>
    </xf>
    <xf numFmtId="0" fontId="7" fillId="2" borderId="28" xfId="0" applyFont="1" applyFill="1" applyBorder="1" applyAlignment="1" applyProtection="1">
      <alignment horizontal="center" vertical="center" wrapText="1"/>
    </xf>
    <xf numFmtId="0" fontId="7" fillId="2" borderId="14" xfId="0" applyFont="1" applyFill="1" applyBorder="1" applyAlignment="1" applyProtection="1">
      <alignment horizontal="center" vertical="center" wrapText="1"/>
    </xf>
    <xf numFmtId="9" fontId="15" fillId="2" borderId="62" xfId="3" applyFont="1" applyFill="1" applyBorder="1" applyAlignment="1" applyProtection="1">
      <alignment horizontal="center" vertical="center" wrapText="1"/>
      <protection hidden="1"/>
    </xf>
    <xf numFmtId="9" fontId="15" fillId="2" borderId="15" xfId="3" applyFont="1" applyFill="1" applyBorder="1" applyAlignment="1" applyProtection="1">
      <alignment horizontal="center" vertical="center" wrapText="1"/>
      <protection hidden="1"/>
    </xf>
    <xf numFmtId="0" fontId="15" fillId="3" borderId="9" xfId="1" applyFont="1" applyFill="1" applyBorder="1" applyAlignment="1">
      <alignment horizontal="center" vertical="center"/>
    </xf>
    <xf numFmtId="0" fontId="15" fillId="3" borderId="10" xfId="1" applyFont="1" applyFill="1" applyBorder="1" applyAlignment="1">
      <alignment horizontal="center" vertical="center"/>
    </xf>
    <xf numFmtId="0" fontId="15" fillId="3" borderId="11" xfId="1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wrapText="1"/>
    </xf>
  </cellXfs>
  <cellStyles count="4">
    <cellStyle name="Normal" xfId="0" builtinId="0"/>
    <cellStyle name="Normal 2" xfId="1"/>
    <cellStyle name="Normal 3" xfId="2"/>
    <cellStyle name="Percent" xfId="3" builtinId="5"/>
  </cellStyles>
  <dxfs count="3">
    <dxf>
      <fill>
        <patternFill>
          <bgColor indexed="11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EFE6"/>
      <color rgb="FFFBFAF7"/>
      <color rgb="FFEFFBFF"/>
      <color rgb="FFD9F5FF"/>
      <color rgb="FF97E4FF"/>
      <color rgb="FF43CEFF"/>
      <color rgb="FF0DC0FF"/>
      <color rgb="FFF2DC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usernames" Target="revisions/userNam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Revisión de la Calidad del Proyecto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60026794563393"/>
          <c:y val="0.31412879492425649"/>
          <c:w val="0.54227435043105376"/>
          <c:h val="0.56255626511253021"/>
        </c:manualLayout>
      </c:layout>
      <c:radarChart>
        <c:radarStyle val="filled"/>
        <c:varyColors val="0"/>
        <c:ser>
          <c:idx val="0"/>
          <c:order val="0"/>
          <c:tx>
            <c:v>% of Quality Compliance</c:v>
          </c:tx>
          <c:cat>
            <c:strRef>
              <c:f>'Resumen RCP'!$B$21:$B$30</c:f>
              <c:strCache>
                <c:ptCount val="10"/>
                <c:pt idx="0">
                  <c:v>Alcance</c:v>
                </c:pt>
                <c:pt idx="1">
                  <c:v>Tiempo</c:v>
                </c:pt>
                <c:pt idx="2">
                  <c:v>Coste</c:v>
                </c:pt>
                <c:pt idx="3">
                  <c:v>Calidad</c:v>
                </c:pt>
                <c:pt idx="4">
                  <c:v>Riesgo </c:v>
                </c:pt>
                <c:pt idx="5">
                  <c:v>Incidencias y Decisiones</c:v>
                </c:pt>
                <c:pt idx="6">
                  <c:v>Comunicación</c:v>
                </c:pt>
                <c:pt idx="7">
                  <c:v>Organización del Proyecto</c:v>
                </c:pt>
                <c:pt idx="8">
                  <c:v>Externalización</c:v>
                </c:pt>
                <c:pt idx="9">
                  <c:v>Satisfacción del cliente</c:v>
                </c:pt>
              </c:strCache>
            </c:strRef>
          </c:cat>
          <c:val>
            <c:numRef>
              <c:f>'Resumen RCP'!$D$21:$D$30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6-4BC6-816C-A7F24ACCA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82064"/>
        <c:axId val="142383240"/>
      </c:radarChart>
      <c:catAx>
        <c:axId val="1423820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1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en-US"/>
          </a:p>
        </c:txPr>
        <c:crossAx val="142383240"/>
        <c:crosses val="autoZero"/>
        <c:auto val="0"/>
        <c:lblAlgn val="ctr"/>
        <c:lblOffset val="100"/>
        <c:noMultiLvlLbl val="0"/>
      </c:catAx>
      <c:valAx>
        <c:axId val="14238324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b="1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en-US"/>
          </a:p>
        </c:txPr>
        <c:crossAx val="142382064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r"/>
      <c:legendEntry>
        <c:idx val="0"/>
        <c:txPr>
          <a:bodyPr/>
          <a:lstStyle/>
          <a:p>
            <a:pPr>
              <a:defRPr b="1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82246798846538882"/>
          <c:y val="0.51691880050426764"/>
          <c:w val="0.16235174587996232"/>
          <c:h val="0.15769793539587079"/>
        </c:manualLayout>
      </c:layout>
      <c:overlay val="0"/>
      <c:txPr>
        <a:bodyPr/>
        <a:lstStyle/>
        <a:p>
          <a:pPr>
            <a:defRPr>
              <a:solidFill>
                <a:schemeClr val="tx1">
                  <a:lumMod val="85000"/>
                  <a:lumOff val="15000"/>
                </a:schemeClr>
              </a:solidFill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>
        <a:lumMod val="95000"/>
      </a:schemeClr>
    </a:solidFill>
    <a:ln>
      <a:noFill/>
    </a:ln>
    <a:effectLst/>
  </c:spPr>
  <c:printSettings>
    <c:headerFooter alignWithMargins="0"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800"/>
              <a:t>Revisión de la</a:t>
            </a:r>
            <a:r>
              <a:rPr lang="en-GB" sz="1800" baseline="0"/>
              <a:t> Calidad del Proyecto</a:t>
            </a:r>
            <a:endParaRPr lang="en-GB" sz="1800"/>
          </a:p>
        </c:rich>
      </c:tx>
      <c:layout>
        <c:manualLayout>
          <c:xMode val="edge"/>
          <c:yMode val="edge"/>
          <c:x val="0.28900691596059996"/>
          <c:y val="3.585653305215897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1470235422093152"/>
          <c:y val="0.2565629836227275"/>
          <c:w val="0.84600820334720517"/>
          <c:h val="0.39761568680804743"/>
        </c:manualLayout>
      </c:layout>
      <c:bar3DChart>
        <c:barDir val="col"/>
        <c:grouping val="clustered"/>
        <c:varyColors val="0"/>
        <c:ser>
          <c:idx val="0"/>
          <c:order val="0"/>
          <c:tx>
            <c:v>% of Quality Compliance</c:v>
          </c:tx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cat>
            <c:strRef>
              <c:f>'Resumen RCP'!$B$21:$B$30</c:f>
              <c:strCache>
                <c:ptCount val="10"/>
                <c:pt idx="0">
                  <c:v>Alcance</c:v>
                </c:pt>
                <c:pt idx="1">
                  <c:v>Tiempo</c:v>
                </c:pt>
                <c:pt idx="2">
                  <c:v>Coste</c:v>
                </c:pt>
                <c:pt idx="3">
                  <c:v>Calidad</c:v>
                </c:pt>
                <c:pt idx="4">
                  <c:v>Riesgo </c:v>
                </c:pt>
                <c:pt idx="5">
                  <c:v>Incidencias y Decisiones</c:v>
                </c:pt>
                <c:pt idx="6">
                  <c:v>Comunicación</c:v>
                </c:pt>
                <c:pt idx="7">
                  <c:v>Organización del Proyecto</c:v>
                </c:pt>
                <c:pt idx="8">
                  <c:v>Externalización</c:v>
                </c:pt>
                <c:pt idx="9">
                  <c:v>Satisfacción del cliente</c:v>
                </c:pt>
              </c:strCache>
            </c:strRef>
          </c:cat>
          <c:val>
            <c:numRef>
              <c:f>'Resumen RCP'!$D$21:$D$30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0-4975-9592-C3CD43260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386376"/>
        <c:axId val="128090112"/>
        <c:axId val="0"/>
      </c:bar3DChart>
      <c:catAx>
        <c:axId val="14238637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900" b="1" i="1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090112"/>
        <c:crosses val="autoZero"/>
        <c:auto val="1"/>
        <c:lblAlgn val="ctr"/>
        <c:lblOffset val="100"/>
        <c:noMultiLvlLbl val="0"/>
      </c:catAx>
      <c:valAx>
        <c:axId val="1280901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23863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7934173627536099"/>
          <c:y val="0.87610981672647303"/>
          <c:w val="0.62864405257327627"/>
          <c:h val="7.492795389048991E-2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chemeClr val="bg1">
        <a:lumMod val="95000"/>
      </a:schemeClr>
    </a:solidFill>
    <a:ln w="3175">
      <a:noFill/>
      <a:prstDash val="solid"/>
    </a:ln>
  </c:spPr>
  <c:printSettings>
    <c:headerFooter alignWithMargins="0"/>
    <c:pageMargins b="1" l="0.75000000000000022" r="0.75000000000000022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2</xdr:row>
      <xdr:rowOff>247650</xdr:rowOff>
    </xdr:from>
    <xdr:to>
      <xdr:col>13</xdr:col>
      <xdr:colOff>190500</xdr:colOff>
      <xdr:row>23</xdr:row>
      <xdr:rowOff>114300</xdr:rowOff>
    </xdr:to>
    <xdr:graphicFrame macro="">
      <xdr:nvGraphicFramePr>
        <xdr:cNvPr id="1139" name="Chart 18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457200</xdr:colOff>
      <xdr:row>26</xdr:row>
      <xdr:rowOff>114300</xdr:rowOff>
    </xdr:from>
    <xdr:to>
      <xdr:col>13</xdr:col>
      <xdr:colOff>180975</xdr:colOff>
      <xdr:row>42</xdr:row>
      <xdr:rowOff>9525</xdr:rowOff>
    </xdr:to>
    <xdr:graphicFrame macro="">
      <xdr:nvGraphicFramePr>
        <xdr:cNvPr id="1140" name="Chart 1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1.xml"/><Relationship Id="rId7" Type="http://schemas.openxmlformats.org/officeDocument/2006/relationships/revisionLog" Target="revisionLog7.xml"/><Relationship Id="rId9" Type="http://schemas.openxmlformats.org/officeDocument/2006/relationships/revisionLog" Target="revisionLog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0721400-BE2D-44A7-8209-5657FAC515F5}" diskRevisions="1" revisionId="239" version="3">
  <header guid="{989B79D8-C375-47E4-8B9F-175C0AB8C9E1}" dateTime="2020-08-17T20:12:45" maxSheetId="14" userName="Agus" r:id="rId7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B50C452-EC0C-47DF-82B6-9026751039D6}" dateTime="2021-01-20T21:59:33" maxSheetId="14" userName="GOMERO Lars (DIGIT-EXT)" r:id="rId8" minRId="177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0721400-BE2D-44A7-8209-5657FAC515F5}" dateTime="2021-02-17T18:41:15" maxSheetId="14" userName="GOMERO Lars (DIGIT-EXT)" r:id="rId9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" sId="8">
    <oc r="B21" t="inlineStr">
      <is>
        <t>¿Se ha realizado algún seguimiento de las últimas cuestiones?</t>
      </is>
    </oc>
    <nc r="B21" t="inlineStr">
      <is>
        <r>
          <t xml:space="preserve">¿Se ha realizado algún seguimiento de las últimas </t>
        </r>
        <r>
          <rPr>
            <sz val="11"/>
            <color rgb="FFFF0000"/>
            <rFont val="Calibri"/>
            <family val="2"/>
          </rPr>
          <t>preguntas</t>
        </r>
        <r>
          <rPr>
            <sz val="11"/>
            <rFont val="Calibri"/>
            <family val="2"/>
          </rPr>
          <t>?</t>
        </r>
      </is>
    </nc>
  </rcc>
  <rdn rId="0" localSheetId="1" customView="1" name="Z_2DE0BD1D_8DE8_46A5_BE66_D9113A4104BF_.wvu.PrintArea" hidden="1" oldHidden="1">
    <formula>'Resumen RCP'!$A$3:$N$43</formula>
  </rdn>
  <rdn rId="0" localSheetId="1" customView="1" name="Z_2DE0BD1D_8DE8_46A5_BE66_D9113A4104BF_.wvu.FilterData" hidden="1" oldHidden="1">
    <formula>'Resumen RCP'!$H$29:$H$30</formula>
  </rdn>
  <rdn rId="0" localSheetId="2" customView="1" name="Z_2DE0BD1D_8DE8_46A5_BE66_D9113A4104BF_.wvu.PrintArea" hidden="1" oldHidden="1">
    <formula>Recomendaciones!$A$1:$E$14</formula>
  </rdn>
  <rdn rId="0" localSheetId="3" customView="1" name="Z_2DE0BD1D_8DE8_46A5_BE66_D9113A4104BF_.wvu.PrintArea" hidden="1" oldHidden="1">
    <formula>Alcance!$A$1:$E$29</formula>
  </rdn>
  <rdn rId="0" localSheetId="3" customView="1" name="Z_2DE0BD1D_8DE8_46A5_BE66_D9113A4104BF_.wvu.Cols" hidden="1" oldHidden="1">
    <formula>Alcance!$K:$K</formula>
  </rdn>
  <rdn rId="0" localSheetId="4" customView="1" name="Z_2DE0BD1D_8DE8_46A5_BE66_D9113A4104BF_.wvu.PrintArea" hidden="1" oldHidden="1">
    <formula>Tiempo!$A$1:$E$36</formula>
  </rdn>
  <rdn rId="0" localSheetId="4" customView="1" name="Z_2DE0BD1D_8DE8_46A5_BE66_D9113A4104BF_.wvu.Cols" hidden="1" oldHidden="1">
    <formula>Tiempo!$K:$K</formula>
  </rdn>
  <rdn rId="0" localSheetId="5" customView="1" name="Z_2DE0BD1D_8DE8_46A5_BE66_D9113A4104BF_.wvu.PrintArea" hidden="1" oldHidden="1">
    <formula>Coste!$A$1:$E$20</formula>
  </rdn>
  <rdn rId="0" localSheetId="5" customView="1" name="Z_2DE0BD1D_8DE8_46A5_BE66_D9113A4104BF_.wvu.Rows" hidden="1" oldHidden="1">
    <formula>Coste!$21:$21</formula>
  </rdn>
  <rdn rId="0" localSheetId="5" customView="1" name="Z_2DE0BD1D_8DE8_46A5_BE66_D9113A4104BF_.wvu.Cols" hidden="1" oldHidden="1">
    <formula>Coste!$K:$K</formula>
  </rdn>
  <rdn rId="0" localSheetId="6" customView="1" name="Z_2DE0BD1D_8DE8_46A5_BE66_D9113A4104BF_.wvu.PrintArea" hidden="1" oldHidden="1">
    <formula>Calidad!$A$1:$E$35</formula>
  </rdn>
  <rdn rId="0" localSheetId="6" customView="1" name="Z_2DE0BD1D_8DE8_46A5_BE66_D9113A4104BF_.wvu.Rows" hidden="1" oldHidden="1">
    <formula>Calidad!$36:$36</formula>
  </rdn>
  <rdn rId="0" localSheetId="6" customView="1" name="Z_2DE0BD1D_8DE8_46A5_BE66_D9113A4104BF_.wvu.Cols" hidden="1" oldHidden="1">
    <formula>Calidad!$J:$K</formula>
  </rdn>
  <rdn rId="0" localSheetId="7" customView="1" name="Z_2DE0BD1D_8DE8_46A5_BE66_D9113A4104BF_.wvu.PrintArea" hidden="1" oldHidden="1">
    <formula>Riesgo!$A$1:$E$29</formula>
  </rdn>
  <rdn rId="0" localSheetId="7" customView="1" name="Z_2DE0BD1D_8DE8_46A5_BE66_D9113A4104BF_.wvu.Rows" hidden="1" oldHidden="1">
    <formula>Riesgo!$30:$30</formula>
  </rdn>
  <rdn rId="0" localSheetId="7" customView="1" name="Z_2DE0BD1D_8DE8_46A5_BE66_D9113A4104BF_.wvu.Cols" hidden="1" oldHidden="1">
    <formula>Riesgo!$J:$K</formula>
  </rdn>
  <rdn rId="0" localSheetId="8" customView="1" name="Z_2DE0BD1D_8DE8_46A5_BE66_D9113A4104BF_.wvu.PrintArea" hidden="1" oldHidden="1">
    <formula>'Incidencias y Decisiones'!$A$1:$E$21</formula>
  </rdn>
  <rdn rId="0" localSheetId="8" customView="1" name="Z_2DE0BD1D_8DE8_46A5_BE66_D9113A4104BF_.wvu.Rows" hidden="1" oldHidden="1">
    <formula>'Incidencias y Decisiones'!$22:$22</formula>
  </rdn>
  <rdn rId="0" localSheetId="8" customView="1" name="Z_2DE0BD1D_8DE8_46A5_BE66_D9113A4104BF_.wvu.Cols" hidden="1" oldHidden="1">
    <formula>'Incidencias y Decisiones'!$J:$K</formula>
  </rdn>
  <rdn rId="0" localSheetId="9" customView="1" name="Z_2DE0BD1D_8DE8_46A5_BE66_D9113A4104BF_.wvu.PrintArea" hidden="1" oldHidden="1">
    <formula>Comunicación!$A$1:$E$24</formula>
  </rdn>
  <rdn rId="0" localSheetId="9" customView="1" name="Z_2DE0BD1D_8DE8_46A5_BE66_D9113A4104BF_.wvu.Rows" hidden="1" oldHidden="1">
    <formula>Comunicación!$25:$25</formula>
  </rdn>
  <rdn rId="0" localSheetId="9" customView="1" name="Z_2DE0BD1D_8DE8_46A5_BE66_D9113A4104BF_.wvu.Cols" hidden="1" oldHidden="1">
    <formula>Comunicación!$J:$K</formula>
  </rdn>
  <rdn rId="0" localSheetId="10" customView="1" name="Z_2DE0BD1D_8DE8_46A5_BE66_D9113A4104BF_.wvu.PrintArea" hidden="1" oldHidden="1">
    <formula>'Organización del proyecto'!$A$1:$E$17</formula>
  </rdn>
  <rdn rId="0" localSheetId="10" customView="1" name="Z_2DE0BD1D_8DE8_46A5_BE66_D9113A4104BF_.wvu.Rows" hidden="1" oldHidden="1">
    <formula>'Organización del proyecto'!$18:$18</formula>
  </rdn>
  <rdn rId="0" localSheetId="10" customView="1" name="Z_2DE0BD1D_8DE8_46A5_BE66_D9113A4104BF_.wvu.Cols" hidden="1" oldHidden="1">
    <formula>'Organización del proyecto'!$J:$K</formula>
  </rdn>
  <rdn rId="0" localSheetId="11" customView="1" name="Z_2DE0BD1D_8DE8_46A5_BE66_D9113A4104BF_.wvu.PrintArea" hidden="1" oldHidden="1">
    <formula>Externalización!$A$1:$E$14</formula>
  </rdn>
  <rdn rId="0" localSheetId="11" customView="1" name="Z_2DE0BD1D_8DE8_46A5_BE66_D9113A4104BF_.wvu.Rows" hidden="1" oldHidden="1">
    <formula>Externalización!$15:$15</formula>
  </rdn>
  <rdn rId="0" localSheetId="11" customView="1" name="Z_2DE0BD1D_8DE8_46A5_BE66_D9113A4104BF_.wvu.Cols" hidden="1" oldHidden="1">
    <formula>Externalización!$J:$K</formula>
  </rdn>
  <rdn rId="0" localSheetId="12" customView="1" name="Z_2DE0BD1D_8DE8_46A5_BE66_D9113A4104BF_.wvu.PrintArea" hidden="1" oldHidden="1">
    <formula>'Satisfacción del Cliente'!$A$1:$E$9</formula>
  </rdn>
  <rdn rId="0" localSheetId="12" customView="1" name="Z_2DE0BD1D_8DE8_46A5_BE66_D9113A4104BF_.wvu.Rows" hidden="1" oldHidden="1">
    <formula>'Satisfacción del Cliente'!$10:$10</formula>
  </rdn>
  <rdn rId="0" localSheetId="12" customView="1" name="Z_2DE0BD1D_8DE8_46A5_BE66_D9113A4104BF_.wvu.Cols" hidden="1" oldHidden="1">
    <formula>'Satisfacción del Cliente'!$J:$K</formula>
  </rdn>
  <rcv guid="{2DE0BD1D-8DE8-46A5-BE66-D9113A4104BF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8" sqref="B21" start="0" length="2147483647">
    <dxf>
      <font>
        <color auto="1"/>
      </font>
    </dxf>
  </rfmt>
  <rcv guid="{2DE0BD1D-8DE8-46A5-BE66-D9113A4104BF}" action="delete"/>
  <rdn rId="0" localSheetId="1" customView="1" name="Z_2DE0BD1D_8DE8_46A5_BE66_D9113A4104BF_.wvu.PrintArea" hidden="1" oldHidden="1">
    <formula>'Resumen RCP'!$A$3:$N$43</formula>
    <oldFormula>'Resumen RCP'!$A$3:$N$43</oldFormula>
  </rdn>
  <rdn rId="0" localSheetId="1" customView="1" name="Z_2DE0BD1D_8DE8_46A5_BE66_D9113A4104BF_.wvu.FilterData" hidden="1" oldHidden="1">
    <formula>'Resumen RCP'!$H$29:$H$30</formula>
    <oldFormula>'Resumen RCP'!$H$29:$H$30</oldFormula>
  </rdn>
  <rdn rId="0" localSheetId="2" customView="1" name="Z_2DE0BD1D_8DE8_46A5_BE66_D9113A4104BF_.wvu.PrintArea" hidden="1" oldHidden="1">
    <formula>Recomendaciones!$A$1:$E$14</formula>
    <oldFormula>Recomendaciones!$A$1:$E$14</oldFormula>
  </rdn>
  <rdn rId="0" localSheetId="3" customView="1" name="Z_2DE0BD1D_8DE8_46A5_BE66_D9113A4104BF_.wvu.PrintArea" hidden="1" oldHidden="1">
    <formula>Alcance!$A$1:$E$29</formula>
    <oldFormula>Alcance!$A$1:$E$29</oldFormula>
  </rdn>
  <rdn rId="0" localSheetId="3" customView="1" name="Z_2DE0BD1D_8DE8_46A5_BE66_D9113A4104BF_.wvu.Cols" hidden="1" oldHidden="1">
    <formula>Alcance!$K:$K</formula>
    <oldFormula>Alcance!$K:$K</oldFormula>
  </rdn>
  <rdn rId="0" localSheetId="4" customView="1" name="Z_2DE0BD1D_8DE8_46A5_BE66_D9113A4104BF_.wvu.PrintArea" hidden="1" oldHidden="1">
    <formula>Tiempo!$A$1:$E$36</formula>
    <oldFormula>Tiempo!$A$1:$E$36</oldFormula>
  </rdn>
  <rdn rId="0" localSheetId="4" customView="1" name="Z_2DE0BD1D_8DE8_46A5_BE66_D9113A4104BF_.wvu.Cols" hidden="1" oldHidden="1">
    <formula>Tiempo!$K:$K</formula>
    <oldFormula>Tiempo!$K:$K</oldFormula>
  </rdn>
  <rdn rId="0" localSheetId="5" customView="1" name="Z_2DE0BD1D_8DE8_46A5_BE66_D9113A4104BF_.wvu.PrintArea" hidden="1" oldHidden="1">
    <formula>Coste!$A$1:$E$20</formula>
    <oldFormula>Coste!$A$1:$E$20</oldFormula>
  </rdn>
  <rdn rId="0" localSheetId="5" customView="1" name="Z_2DE0BD1D_8DE8_46A5_BE66_D9113A4104BF_.wvu.Rows" hidden="1" oldHidden="1">
    <formula>Coste!$21:$21</formula>
    <oldFormula>Coste!$21:$21</oldFormula>
  </rdn>
  <rdn rId="0" localSheetId="5" customView="1" name="Z_2DE0BD1D_8DE8_46A5_BE66_D9113A4104BF_.wvu.Cols" hidden="1" oldHidden="1">
    <formula>Coste!$K:$K</formula>
    <oldFormula>Coste!$K:$K</oldFormula>
  </rdn>
  <rdn rId="0" localSheetId="6" customView="1" name="Z_2DE0BD1D_8DE8_46A5_BE66_D9113A4104BF_.wvu.PrintArea" hidden="1" oldHidden="1">
    <formula>Calidad!$A$1:$E$35</formula>
    <oldFormula>Calidad!$A$1:$E$35</oldFormula>
  </rdn>
  <rdn rId="0" localSheetId="6" customView="1" name="Z_2DE0BD1D_8DE8_46A5_BE66_D9113A4104BF_.wvu.Rows" hidden="1" oldHidden="1">
    <formula>Calidad!$36:$36</formula>
    <oldFormula>Calidad!$36:$36</oldFormula>
  </rdn>
  <rdn rId="0" localSheetId="6" customView="1" name="Z_2DE0BD1D_8DE8_46A5_BE66_D9113A4104BF_.wvu.Cols" hidden="1" oldHidden="1">
    <formula>Calidad!$J:$K</formula>
    <oldFormula>Calidad!$J:$K</oldFormula>
  </rdn>
  <rdn rId="0" localSheetId="7" customView="1" name="Z_2DE0BD1D_8DE8_46A5_BE66_D9113A4104BF_.wvu.PrintArea" hidden="1" oldHidden="1">
    <formula>Riesgo!$A$1:$E$29</formula>
    <oldFormula>Riesgo!$A$1:$E$29</oldFormula>
  </rdn>
  <rdn rId="0" localSheetId="7" customView="1" name="Z_2DE0BD1D_8DE8_46A5_BE66_D9113A4104BF_.wvu.Rows" hidden="1" oldHidden="1">
    <formula>Riesgo!$30:$30</formula>
    <oldFormula>Riesgo!$30:$30</oldFormula>
  </rdn>
  <rdn rId="0" localSheetId="7" customView="1" name="Z_2DE0BD1D_8DE8_46A5_BE66_D9113A4104BF_.wvu.Cols" hidden="1" oldHidden="1">
    <formula>Riesgo!$J:$K</formula>
    <oldFormula>Riesgo!$J:$K</oldFormula>
  </rdn>
  <rdn rId="0" localSheetId="8" customView="1" name="Z_2DE0BD1D_8DE8_46A5_BE66_D9113A4104BF_.wvu.PrintArea" hidden="1" oldHidden="1">
    <formula>'Incidencias y Decisiones'!$A$1:$E$21</formula>
    <oldFormula>'Incidencias y Decisiones'!$A$1:$E$21</oldFormula>
  </rdn>
  <rdn rId="0" localSheetId="8" customView="1" name="Z_2DE0BD1D_8DE8_46A5_BE66_D9113A4104BF_.wvu.Rows" hidden="1" oldHidden="1">
    <formula>'Incidencias y Decisiones'!$22:$22</formula>
    <oldFormula>'Incidencias y Decisiones'!$22:$22</oldFormula>
  </rdn>
  <rdn rId="0" localSheetId="8" customView="1" name="Z_2DE0BD1D_8DE8_46A5_BE66_D9113A4104BF_.wvu.Cols" hidden="1" oldHidden="1">
    <formula>'Incidencias y Decisiones'!$J:$K</formula>
    <oldFormula>'Incidencias y Decisiones'!$J:$K</oldFormula>
  </rdn>
  <rdn rId="0" localSheetId="9" customView="1" name="Z_2DE0BD1D_8DE8_46A5_BE66_D9113A4104BF_.wvu.PrintArea" hidden="1" oldHidden="1">
    <formula>Comunicación!$A$1:$E$24</formula>
    <oldFormula>Comunicación!$A$1:$E$24</oldFormula>
  </rdn>
  <rdn rId="0" localSheetId="9" customView="1" name="Z_2DE0BD1D_8DE8_46A5_BE66_D9113A4104BF_.wvu.Rows" hidden="1" oldHidden="1">
    <formula>Comunicación!$25:$25</formula>
    <oldFormula>Comunicación!$25:$25</oldFormula>
  </rdn>
  <rdn rId="0" localSheetId="9" customView="1" name="Z_2DE0BD1D_8DE8_46A5_BE66_D9113A4104BF_.wvu.Cols" hidden="1" oldHidden="1">
    <formula>Comunicación!$J:$K</formula>
    <oldFormula>Comunicación!$J:$K</oldFormula>
  </rdn>
  <rdn rId="0" localSheetId="10" customView="1" name="Z_2DE0BD1D_8DE8_46A5_BE66_D9113A4104BF_.wvu.PrintArea" hidden="1" oldHidden="1">
    <formula>'Organización del proyecto'!$A$1:$E$17</formula>
    <oldFormula>'Organización del proyecto'!$A$1:$E$17</oldFormula>
  </rdn>
  <rdn rId="0" localSheetId="10" customView="1" name="Z_2DE0BD1D_8DE8_46A5_BE66_D9113A4104BF_.wvu.Rows" hidden="1" oldHidden="1">
    <formula>'Organización del proyecto'!$18:$18</formula>
    <oldFormula>'Organización del proyecto'!$18:$18</oldFormula>
  </rdn>
  <rdn rId="0" localSheetId="10" customView="1" name="Z_2DE0BD1D_8DE8_46A5_BE66_D9113A4104BF_.wvu.Cols" hidden="1" oldHidden="1">
    <formula>'Organización del proyecto'!$J:$K</formula>
    <oldFormula>'Organización del proyecto'!$J:$K</oldFormula>
  </rdn>
  <rdn rId="0" localSheetId="11" customView="1" name="Z_2DE0BD1D_8DE8_46A5_BE66_D9113A4104BF_.wvu.PrintArea" hidden="1" oldHidden="1">
    <formula>Externalización!$A$1:$E$14</formula>
    <oldFormula>Externalización!$A$1:$E$14</oldFormula>
  </rdn>
  <rdn rId="0" localSheetId="11" customView="1" name="Z_2DE0BD1D_8DE8_46A5_BE66_D9113A4104BF_.wvu.Rows" hidden="1" oldHidden="1">
    <formula>Externalización!$15:$15</formula>
    <oldFormula>Externalización!$15:$15</oldFormula>
  </rdn>
  <rdn rId="0" localSheetId="11" customView="1" name="Z_2DE0BD1D_8DE8_46A5_BE66_D9113A4104BF_.wvu.Cols" hidden="1" oldHidden="1">
    <formula>Externalización!$J:$K</formula>
    <oldFormula>Externalización!$J:$K</oldFormula>
  </rdn>
  <rdn rId="0" localSheetId="12" customView="1" name="Z_2DE0BD1D_8DE8_46A5_BE66_D9113A4104BF_.wvu.PrintArea" hidden="1" oldHidden="1">
    <formula>'Satisfacción del Cliente'!$A$1:$E$9</formula>
    <oldFormula>'Satisfacción del Cliente'!$A$1:$E$9</oldFormula>
  </rdn>
  <rdn rId="0" localSheetId="12" customView="1" name="Z_2DE0BD1D_8DE8_46A5_BE66_D9113A4104BF_.wvu.Rows" hidden="1" oldHidden="1">
    <formula>'Satisfacción del Cliente'!$10:$10</formula>
    <oldFormula>'Satisfacción del Cliente'!$10:$10</oldFormula>
  </rdn>
  <rdn rId="0" localSheetId="12" customView="1" name="Z_2DE0BD1D_8DE8_46A5_BE66_D9113A4104BF_.wvu.Cols" hidden="1" oldHidden="1">
    <formula>'Satisfacción del Cliente'!$J:$K</formula>
    <oldFormula>'Satisfacción del Cliente'!$J:$K</oldFormula>
  </rdn>
  <rcv guid="{2DE0BD1D-8DE8-46A5-BE66-D9113A4104BF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F5F2045-387C-4188-B393-B1D8CD6EF1DD}" action="delete"/>
  <rdn rId="0" localSheetId="1" customView="1" name="Z_6F5F2045_387C_4188_B393_B1D8CD6EF1DD_.wvu.PrintArea" hidden="1" oldHidden="1">
    <formula>'Resumen RCP'!$A$3:$N$43</formula>
    <oldFormula>'Resumen RCP'!$A$3:$N$43</oldFormula>
  </rdn>
  <rdn rId="0" localSheetId="1" customView="1" name="Z_6F5F2045_387C_4188_B393_B1D8CD6EF1DD_.wvu.FilterData" hidden="1" oldHidden="1">
    <formula>'Resumen RCP'!$H$29:$H$30</formula>
    <oldFormula>'Resumen RCP'!$H$29:$H$30</oldFormula>
  </rdn>
  <rdn rId="0" localSheetId="2" customView="1" name="Z_6F5F2045_387C_4188_B393_B1D8CD6EF1DD_.wvu.PrintArea" hidden="1" oldHidden="1">
    <formula>Recomendaciones!$A$1:$E$14</formula>
    <oldFormula>Recomendaciones!$A$1:$E$14</oldFormula>
  </rdn>
  <rdn rId="0" localSheetId="3" customView="1" name="Z_6F5F2045_387C_4188_B393_B1D8CD6EF1DD_.wvu.PrintArea" hidden="1" oldHidden="1">
    <formula>Alcance!$A$1:$E$29</formula>
    <oldFormula>Alcance!$A$1:$E$29</oldFormula>
  </rdn>
  <rdn rId="0" localSheetId="3" customView="1" name="Z_6F5F2045_387C_4188_B393_B1D8CD6EF1DD_.wvu.Cols" hidden="1" oldHidden="1">
    <formula>Alcance!$K:$K</formula>
    <oldFormula>Alcance!$K:$K</oldFormula>
  </rdn>
  <rdn rId="0" localSheetId="4" customView="1" name="Z_6F5F2045_387C_4188_B393_B1D8CD6EF1DD_.wvu.PrintArea" hidden="1" oldHidden="1">
    <formula>Tiempo!$A$1:$E$36</formula>
    <oldFormula>Tiempo!$A$1:$E$36</oldFormula>
  </rdn>
  <rdn rId="0" localSheetId="4" customView="1" name="Z_6F5F2045_387C_4188_B393_B1D8CD6EF1DD_.wvu.Cols" hidden="1" oldHidden="1">
    <formula>Tiempo!$K:$K</formula>
    <oldFormula>Tiempo!$K:$K</oldFormula>
  </rdn>
  <rdn rId="0" localSheetId="5" customView="1" name="Z_6F5F2045_387C_4188_B393_B1D8CD6EF1DD_.wvu.PrintArea" hidden="1" oldHidden="1">
    <formula>Coste!$A$1:$E$20</formula>
    <oldFormula>Coste!$A$1:$E$20</oldFormula>
  </rdn>
  <rdn rId="0" localSheetId="5" customView="1" name="Z_6F5F2045_387C_4188_B393_B1D8CD6EF1DD_.wvu.Rows" hidden="1" oldHidden="1">
    <formula>Coste!$21:$21</formula>
    <oldFormula>Coste!$21:$21</oldFormula>
  </rdn>
  <rdn rId="0" localSheetId="5" customView="1" name="Z_6F5F2045_387C_4188_B393_B1D8CD6EF1DD_.wvu.Cols" hidden="1" oldHidden="1">
    <formula>Coste!$K:$K</formula>
    <oldFormula>Coste!$K:$K</oldFormula>
  </rdn>
  <rdn rId="0" localSheetId="6" customView="1" name="Z_6F5F2045_387C_4188_B393_B1D8CD6EF1DD_.wvu.PrintArea" hidden="1" oldHidden="1">
    <formula>Calidad!$A$1:$E$35</formula>
    <oldFormula>Calidad!$A$1:$E$35</oldFormula>
  </rdn>
  <rdn rId="0" localSheetId="6" customView="1" name="Z_6F5F2045_387C_4188_B393_B1D8CD6EF1DD_.wvu.Rows" hidden="1" oldHidden="1">
    <formula>Calidad!$36:$36</formula>
    <oldFormula>Calidad!$36:$36</oldFormula>
  </rdn>
  <rdn rId="0" localSheetId="6" customView="1" name="Z_6F5F2045_387C_4188_B393_B1D8CD6EF1DD_.wvu.Cols" hidden="1" oldHidden="1">
    <formula>Calidad!$J:$K</formula>
    <oldFormula>Calidad!$J:$K</oldFormula>
  </rdn>
  <rdn rId="0" localSheetId="7" customView="1" name="Z_6F5F2045_387C_4188_B393_B1D8CD6EF1DD_.wvu.PrintArea" hidden="1" oldHidden="1">
    <formula>Riesgo!$A$1:$E$29</formula>
    <oldFormula>Riesgo!$A$1:$E$29</oldFormula>
  </rdn>
  <rdn rId="0" localSheetId="7" customView="1" name="Z_6F5F2045_387C_4188_B393_B1D8CD6EF1DD_.wvu.Rows" hidden="1" oldHidden="1">
    <formula>Riesgo!$30:$30</formula>
    <oldFormula>Riesgo!$30:$30</oldFormula>
  </rdn>
  <rdn rId="0" localSheetId="7" customView="1" name="Z_6F5F2045_387C_4188_B393_B1D8CD6EF1DD_.wvu.Cols" hidden="1" oldHidden="1">
    <formula>Riesgo!$J:$K</formula>
    <oldFormula>Riesgo!$J:$K</oldFormula>
  </rdn>
  <rdn rId="0" localSheetId="8" customView="1" name="Z_6F5F2045_387C_4188_B393_B1D8CD6EF1DD_.wvu.PrintArea" hidden="1" oldHidden="1">
    <formula>'Incidencias y Decisiones'!$A$1:$E$21</formula>
    <oldFormula>'Incidencias y Decisiones'!$A$1:$E$21</oldFormula>
  </rdn>
  <rdn rId="0" localSheetId="8" customView="1" name="Z_6F5F2045_387C_4188_B393_B1D8CD6EF1DD_.wvu.Rows" hidden="1" oldHidden="1">
    <formula>'Incidencias y Decisiones'!$22:$22</formula>
    <oldFormula>'Incidencias y Decisiones'!$22:$22</oldFormula>
  </rdn>
  <rdn rId="0" localSheetId="8" customView="1" name="Z_6F5F2045_387C_4188_B393_B1D8CD6EF1DD_.wvu.Cols" hidden="1" oldHidden="1">
    <formula>'Incidencias y Decisiones'!$J:$K</formula>
    <oldFormula>'Incidencias y Decisiones'!$J:$K</oldFormula>
  </rdn>
  <rdn rId="0" localSheetId="9" customView="1" name="Z_6F5F2045_387C_4188_B393_B1D8CD6EF1DD_.wvu.PrintArea" hidden="1" oldHidden="1">
    <formula>Comunicación!$A$1:$E$24</formula>
    <oldFormula>Comunicación!$A$1:$E$24</oldFormula>
  </rdn>
  <rdn rId="0" localSheetId="9" customView="1" name="Z_6F5F2045_387C_4188_B393_B1D8CD6EF1DD_.wvu.Rows" hidden="1" oldHidden="1">
    <formula>Comunicación!$25:$25</formula>
    <oldFormula>Comunicación!$25:$25</oldFormula>
  </rdn>
  <rdn rId="0" localSheetId="9" customView="1" name="Z_6F5F2045_387C_4188_B393_B1D8CD6EF1DD_.wvu.Cols" hidden="1" oldHidden="1">
    <formula>Comunicación!$J:$K</formula>
    <oldFormula>Comunicación!$J:$K</oldFormula>
  </rdn>
  <rdn rId="0" localSheetId="10" customView="1" name="Z_6F5F2045_387C_4188_B393_B1D8CD6EF1DD_.wvu.PrintArea" hidden="1" oldHidden="1">
    <formula>'Organización del proyecto'!$A$1:$E$17</formula>
    <oldFormula>'Organización del proyecto'!$A$1:$E$17</oldFormula>
  </rdn>
  <rdn rId="0" localSheetId="10" customView="1" name="Z_6F5F2045_387C_4188_B393_B1D8CD6EF1DD_.wvu.Rows" hidden="1" oldHidden="1">
    <formula>'Organización del proyecto'!$18:$18</formula>
    <oldFormula>'Organización del proyecto'!$18:$18</oldFormula>
  </rdn>
  <rdn rId="0" localSheetId="10" customView="1" name="Z_6F5F2045_387C_4188_B393_B1D8CD6EF1DD_.wvu.Cols" hidden="1" oldHidden="1">
    <formula>'Organización del proyecto'!$J:$K</formula>
    <oldFormula>'Organización del proyecto'!$J:$K</oldFormula>
  </rdn>
  <rdn rId="0" localSheetId="11" customView="1" name="Z_6F5F2045_387C_4188_B393_B1D8CD6EF1DD_.wvu.PrintArea" hidden="1" oldHidden="1">
    <formula>Externalización!$A$1:$E$14</formula>
    <oldFormula>Externalización!$A$1:$E$14</oldFormula>
  </rdn>
  <rdn rId="0" localSheetId="11" customView="1" name="Z_6F5F2045_387C_4188_B393_B1D8CD6EF1DD_.wvu.Rows" hidden="1" oldHidden="1">
    <formula>Externalización!$15:$15</formula>
    <oldFormula>Externalización!$15:$15</oldFormula>
  </rdn>
  <rdn rId="0" localSheetId="11" customView="1" name="Z_6F5F2045_387C_4188_B393_B1D8CD6EF1DD_.wvu.Cols" hidden="1" oldHidden="1">
    <formula>Externalización!$J:$K</formula>
    <oldFormula>Externalización!$J:$K</oldFormula>
  </rdn>
  <rdn rId="0" localSheetId="12" customView="1" name="Z_6F5F2045_387C_4188_B393_B1D8CD6EF1DD_.wvu.PrintArea" hidden="1" oldHidden="1">
    <formula>'Satisfacción del Cliente'!$A$1:$E$9</formula>
    <oldFormula>'Satisfacción del Cliente'!$A$1:$E$9</oldFormula>
  </rdn>
  <rdn rId="0" localSheetId="12" customView="1" name="Z_6F5F2045_387C_4188_B393_B1D8CD6EF1DD_.wvu.Rows" hidden="1" oldHidden="1">
    <formula>'Satisfacción del Cliente'!$10:$10</formula>
    <oldFormula>'Satisfacción del Cliente'!$10:$10</oldFormula>
  </rdn>
  <rdn rId="0" localSheetId="12" customView="1" name="Z_6F5F2045_387C_4188_B393_B1D8CD6EF1DD_.wvu.Cols" hidden="1" oldHidden="1">
    <formula>'Satisfacción del Cliente'!$J:$K</formula>
    <oldFormula>'Satisfacción del Cliente'!$J:$K</oldFormula>
  </rdn>
  <rcv guid="{6F5F2045-387C-4188-B393-B1D8CD6EF1DD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989B79D8-C375-47E4-8B9F-175C0AB8C9E1}" name="Agus" id="-876002643" dateTime="2020-08-17T20:13:11"/>
</us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Relationship Id="rId5" Type="http://schemas.openxmlformats.org/officeDocument/2006/relationships/vmlDrawing" Target="../drawings/vmlDrawing11.vml"/><Relationship Id="rId4" Type="http://schemas.openxmlformats.org/officeDocument/2006/relationships/printerSettings" Target="../printerSettings/printerSettings4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3.bin"/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Relationship Id="rId5" Type="http://schemas.openxmlformats.org/officeDocument/2006/relationships/vmlDrawing" Target="../drawings/vmlDrawing12.vml"/><Relationship Id="rId4" Type="http://schemas.openxmlformats.org/officeDocument/2006/relationships/printerSettings" Target="../printerSettings/printerSettings4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7.bin"/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Relationship Id="rId5" Type="http://schemas.openxmlformats.org/officeDocument/2006/relationships/vmlDrawing" Target="../drawings/vmlDrawing13.vml"/><Relationship Id="rId4" Type="http://schemas.openxmlformats.org/officeDocument/2006/relationships/printerSettings" Target="../printerSettings/printerSettings4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3.v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5" Type="http://schemas.openxmlformats.org/officeDocument/2006/relationships/vmlDrawing" Target="../drawings/vmlDrawing6.vml"/><Relationship Id="rId4" Type="http://schemas.openxmlformats.org/officeDocument/2006/relationships/printerSettings" Target="../printerSettings/printerSettings20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5" Type="http://schemas.openxmlformats.org/officeDocument/2006/relationships/vmlDrawing" Target="../drawings/vmlDrawing7.vml"/><Relationship Id="rId4" Type="http://schemas.openxmlformats.org/officeDocument/2006/relationships/printerSettings" Target="../printerSettings/printerSettings2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7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5" Type="http://schemas.openxmlformats.org/officeDocument/2006/relationships/vmlDrawing" Target="../drawings/vmlDrawing8.vml"/><Relationship Id="rId4" Type="http://schemas.openxmlformats.org/officeDocument/2006/relationships/printerSettings" Target="../printerSettings/printerSettings2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5" Type="http://schemas.openxmlformats.org/officeDocument/2006/relationships/vmlDrawing" Target="../drawings/vmlDrawing9.vml"/><Relationship Id="rId4" Type="http://schemas.openxmlformats.org/officeDocument/2006/relationships/printerSettings" Target="../printerSettings/printerSettings3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Relationship Id="rId5" Type="http://schemas.openxmlformats.org/officeDocument/2006/relationships/vmlDrawing" Target="../drawings/vmlDrawing10.vml"/><Relationship Id="rId4" Type="http://schemas.openxmlformats.org/officeDocument/2006/relationships/printerSettings" Target="../printerSettings/printerSettings3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M68"/>
  <sheetViews>
    <sheetView view="pageLayout" topLeftCell="A72" zoomScale="80" zoomScaleNormal="100" zoomScalePageLayoutView="80" workbookViewId="0">
      <selection activeCell="B3" sqref="B3:E3"/>
    </sheetView>
  </sheetViews>
  <sheetFormatPr defaultColWidth="9.21875" defaultRowHeight="13.8" x14ac:dyDescent="0.3"/>
  <cols>
    <col min="1" max="1" width="6.5546875" style="15" customWidth="1"/>
    <col min="2" max="2" width="35.44140625" style="15" customWidth="1"/>
    <col min="3" max="3" width="27.44140625" style="15" customWidth="1"/>
    <col min="4" max="4" width="10.77734375" style="15" customWidth="1"/>
    <col min="5" max="5" width="12.21875" style="15" bestFit="1" customWidth="1"/>
    <col min="6" max="6" width="9.21875" style="15" customWidth="1"/>
    <col min="7" max="7" width="7.44140625" style="15" customWidth="1"/>
    <col min="8" max="9" width="12.44140625" style="15" customWidth="1"/>
    <col min="10" max="10" width="10.44140625" style="15" customWidth="1"/>
    <col min="11" max="16384" width="9.21875" style="15"/>
  </cols>
  <sheetData>
    <row r="2" spans="1:13" ht="33" customHeight="1" thickBot="1" x14ac:dyDescent="0.35">
      <c r="B2" s="174" t="s">
        <v>279</v>
      </c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</row>
    <row r="3" spans="1:13" ht="18.600000000000001" thickBot="1" x14ac:dyDescent="0.35">
      <c r="B3" s="185" t="s">
        <v>27</v>
      </c>
      <c r="C3" s="186"/>
      <c r="D3" s="186"/>
      <c r="E3" s="187"/>
      <c r="F3" s="16"/>
      <c r="G3" s="16"/>
    </row>
    <row r="4" spans="1:13" ht="18" x14ac:dyDescent="0.35">
      <c r="A4" s="17"/>
      <c r="B4" s="30"/>
      <c r="C4" s="156"/>
      <c r="D4" s="156"/>
      <c r="E4" s="157"/>
    </row>
    <row r="5" spans="1:13" ht="25.5" customHeight="1" x14ac:dyDescent="0.3">
      <c r="B5" s="31" t="s">
        <v>28</v>
      </c>
      <c r="C5" s="158" t="s">
        <v>48</v>
      </c>
      <c r="D5" s="158"/>
      <c r="E5" s="159"/>
    </row>
    <row r="6" spans="1:13" ht="13.5" customHeight="1" x14ac:dyDescent="0.3">
      <c r="B6" s="31" t="s">
        <v>29</v>
      </c>
      <c r="C6" s="158" t="s">
        <v>46</v>
      </c>
      <c r="D6" s="158"/>
      <c r="E6" s="159"/>
    </row>
    <row r="7" spans="1:13" ht="13.5" customHeight="1" x14ac:dyDescent="0.3">
      <c r="B7" s="31"/>
      <c r="C7" s="160"/>
      <c r="D7" s="160"/>
      <c r="E7" s="161"/>
    </row>
    <row r="8" spans="1:13" ht="15.75" customHeight="1" x14ac:dyDescent="0.3">
      <c r="B8" s="31" t="s">
        <v>30</v>
      </c>
      <c r="C8" s="158" t="s">
        <v>47</v>
      </c>
      <c r="D8" s="158"/>
      <c r="E8" s="159"/>
    </row>
    <row r="9" spans="1:13" ht="13.5" customHeight="1" x14ac:dyDescent="0.3">
      <c r="B9" s="31" t="s">
        <v>31</v>
      </c>
      <c r="C9" s="158" t="s">
        <v>49</v>
      </c>
      <c r="D9" s="158"/>
      <c r="E9" s="159"/>
    </row>
    <row r="10" spans="1:13" ht="13.5" customHeight="1" x14ac:dyDescent="0.3">
      <c r="B10" s="32"/>
      <c r="C10" s="181"/>
      <c r="D10" s="181"/>
      <c r="E10" s="182"/>
    </row>
    <row r="11" spans="1:13" ht="13.5" customHeight="1" x14ac:dyDescent="0.3">
      <c r="B11" s="31" t="s">
        <v>32</v>
      </c>
      <c r="C11" s="158" t="s">
        <v>50</v>
      </c>
      <c r="D11" s="158"/>
      <c r="E11" s="159"/>
    </row>
    <row r="12" spans="1:13" ht="13.5" customHeight="1" x14ac:dyDescent="0.3">
      <c r="B12" s="31" t="s">
        <v>33</v>
      </c>
      <c r="C12" s="158" t="s">
        <v>51</v>
      </c>
      <c r="D12" s="158"/>
      <c r="E12" s="159"/>
    </row>
    <row r="13" spans="1:13" ht="15.6" x14ac:dyDescent="0.3">
      <c r="B13" s="31" t="s">
        <v>52</v>
      </c>
      <c r="C13" s="158" t="s">
        <v>53</v>
      </c>
      <c r="D13" s="158"/>
      <c r="E13" s="159"/>
      <c r="H13" s="18"/>
    </row>
    <row r="14" spans="1:13" ht="13.5" customHeight="1" x14ac:dyDescent="0.3">
      <c r="B14" s="33"/>
      <c r="C14" s="181"/>
      <c r="D14" s="181"/>
      <c r="E14" s="182"/>
    </row>
    <row r="15" spans="1:13" ht="13.5" customHeight="1" x14ac:dyDescent="0.3">
      <c r="B15" s="31" t="s">
        <v>34</v>
      </c>
      <c r="C15" s="158" t="s">
        <v>23</v>
      </c>
      <c r="D15" s="158"/>
      <c r="E15" s="159"/>
    </row>
    <row r="16" spans="1:13" ht="13.5" customHeight="1" x14ac:dyDescent="0.3">
      <c r="B16" s="33"/>
      <c r="C16" s="160"/>
      <c r="D16" s="160"/>
      <c r="E16" s="161"/>
    </row>
    <row r="17" spans="1:8" ht="27.75" customHeight="1" x14ac:dyDescent="0.3">
      <c r="B17" s="34" t="s">
        <v>35</v>
      </c>
      <c r="C17" s="183">
        <f>(SUM(D21:D30))/(COUNTIF(E21:E30, "Yes"))</f>
        <v>0</v>
      </c>
      <c r="D17" s="183"/>
      <c r="E17" s="184"/>
    </row>
    <row r="18" spans="1:8" ht="36.6" thickBot="1" x14ac:dyDescent="0.35">
      <c r="A18" s="19"/>
      <c r="B18" s="99" t="s">
        <v>36</v>
      </c>
      <c r="C18" s="175">
        <f>C17</f>
        <v>0</v>
      </c>
      <c r="D18" s="176"/>
      <c r="E18" s="177"/>
    </row>
    <row r="19" spans="1:8" ht="16.5" customHeight="1" thickBot="1" x14ac:dyDescent="0.35">
      <c r="A19" s="20"/>
      <c r="B19" s="21"/>
      <c r="C19" s="21"/>
      <c r="D19" s="21"/>
      <c r="E19" s="21"/>
    </row>
    <row r="20" spans="1:8" ht="18.600000000000001" thickBot="1" x14ac:dyDescent="0.35">
      <c r="B20" s="57" t="s">
        <v>37</v>
      </c>
      <c r="C20" s="104" t="s">
        <v>54</v>
      </c>
      <c r="D20" s="104" t="s">
        <v>55</v>
      </c>
      <c r="E20" s="105" t="s">
        <v>56</v>
      </c>
      <c r="F20" s="22" t="s">
        <v>0</v>
      </c>
    </row>
    <row r="21" spans="1:8" ht="23.25" customHeight="1" x14ac:dyDescent="0.3">
      <c r="B21" s="35" t="s">
        <v>38</v>
      </c>
      <c r="C21" s="133">
        <f>Alcance!E1</f>
        <v>0</v>
      </c>
      <c r="D21" s="134">
        <f>IF(E21="Yes",Alcance!D1,"-")</f>
        <v>0</v>
      </c>
      <c r="E21" s="106" t="s">
        <v>1</v>
      </c>
      <c r="F21" s="22"/>
      <c r="H21" s="23"/>
    </row>
    <row r="22" spans="1:8" ht="19.5" customHeight="1" x14ac:dyDescent="0.3">
      <c r="B22" s="36" t="s">
        <v>39</v>
      </c>
      <c r="C22" s="135">
        <f>Tiempo!E1</f>
        <v>0</v>
      </c>
      <c r="D22" s="136">
        <f>IF(E22="Yes", Tiempo!D1, "-")</f>
        <v>0</v>
      </c>
      <c r="E22" s="107" t="s">
        <v>1</v>
      </c>
      <c r="F22" s="22"/>
    </row>
    <row r="23" spans="1:8" ht="20.25" customHeight="1" x14ac:dyDescent="0.3">
      <c r="B23" s="36" t="s">
        <v>40</v>
      </c>
      <c r="C23" s="135">
        <f>Coste!E1</f>
        <v>0</v>
      </c>
      <c r="D23" s="136">
        <f>IF(E23="Yes", Coste!D1, "-")</f>
        <v>0</v>
      </c>
      <c r="E23" s="107" t="s">
        <v>1</v>
      </c>
      <c r="F23" s="22"/>
    </row>
    <row r="24" spans="1:8" ht="20.25" customHeight="1" x14ac:dyDescent="0.3">
      <c r="B24" s="36" t="s">
        <v>41</v>
      </c>
      <c r="C24" s="135">
        <f>Calidad!E1</f>
        <v>0</v>
      </c>
      <c r="D24" s="136">
        <f>IF(E24="Yes",Calidad!D1, "-")</f>
        <v>0</v>
      </c>
      <c r="E24" s="107" t="s">
        <v>1</v>
      </c>
      <c r="F24" s="22"/>
    </row>
    <row r="25" spans="1:8" ht="20.25" customHeight="1" x14ac:dyDescent="0.3">
      <c r="B25" s="36" t="s">
        <v>280</v>
      </c>
      <c r="C25" s="135">
        <f>Riesgo!E1</f>
        <v>0</v>
      </c>
      <c r="D25" s="136">
        <f>IF(E25="Yes", Riesgo!D1,"-")</f>
        <v>0</v>
      </c>
      <c r="E25" s="107" t="s">
        <v>1</v>
      </c>
      <c r="F25" s="22"/>
    </row>
    <row r="26" spans="1:8" ht="21" customHeight="1" x14ac:dyDescent="0.3">
      <c r="B26" s="36" t="s">
        <v>76</v>
      </c>
      <c r="C26" s="135">
        <f>'Incidencias y Decisiones'!E1</f>
        <v>0</v>
      </c>
      <c r="D26" s="136">
        <f>IF(E26="Yes",'Incidencias y Decisiones'!D1, "-")</f>
        <v>0</v>
      </c>
      <c r="E26" s="107" t="s">
        <v>1</v>
      </c>
      <c r="F26" s="22"/>
    </row>
    <row r="27" spans="1:8" ht="22.5" customHeight="1" x14ac:dyDescent="0.3">
      <c r="B27" s="36" t="s">
        <v>42</v>
      </c>
      <c r="C27" s="135">
        <f>Comunicación!E1</f>
        <v>0</v>
      </c>
      <c r="D27" s="136">
        <f>IF(E27="Yes",Comunicación!D1, "-")</f>
        <v>0</v>
      </c>
      <c r="E27" s="107" t="s">
        <v>1</v>
      </c>
      <c r="F27" s="22"/>
    </row>
    <row r="28" spans="1:8" ht="22.5" customHeight="1" x14ac:dyDescent="0.3">
      <c r="B28" s="36" t="s">
        <v>43</v>
      </c>
      <c r="C28" s="135">
        <f>'Organización del proyecto'!E1</f>
        <v>0</v>
      </c>
      <c r="D28" s="136">
        <f>IF(E28="Yes",'Organización del proyecto'!D1, "-")</f>
        <v>0</v>
      </c>
      <c r="E28" s="107" t="s">
        <v>1</v>
      </c>
      <c r="F28" s="22"/>
    </row>
    <row r="29" spans="1:8" ht="19.5" customHeight="1" x14ac:dyDescent="0.3">
      <c r="B29" s="36" t="s">
        <v>77</v>
      </c>
      <c r="C29" s="135">
        <f>Externalización!E1</f>
        <v>0</v>
      </c>
      <c r="D29" s="136">
        <f>IF(E29="Yes",Externalización!D1,"-")</f>
        <v>0</v>
      </c>
      <c r="E29" s="107" t="s">
        <v>1</v>
      </c>
      <c r="F29" s="22"/>
    </row>
    <row r="30" spans="1:8" ht="20.25" customHeight="1" thickBot="1" x14ac:dyDescent="0.35">
      <c r="B30" s="37" t="s">
        <v>44</v>
      </c>
      <c r="C30" s="137">
        <f>'Satisfacción del Cliente'!E1</f>
        <v>0</v>
      </c>
      <c r="D30" s="138">
        <f>IF(E30="Yes",'Satisfacción del Cliente'!D1, "-")</f>
        <v>0</v>
      </c>
      <c r="E30" s="108" t="s">
        <v>1</v>
      </c>
      <c r="F30" s="22"/>
    </row>
    <row r="31" spans="1:8" ht="13.5" customHeight="1" thickBot="1" x14ac:dyDescent="0.35">
      <c r="A31" s="21"/>
      <c r="B31" s="21"/>
      <c r="C31" s="21"/>
      <c r="D31" s="21"/>
      <c r="E31" s="21"/>
    </row>
    <row r="32" spans="1:8" ht="19.5" customHeight="1" thickBot="1" x14ac:dyDescent="0.35">
      <c r="A32" s="57" t="s">
        <v>75</v>
      </c>
      <c r="B32" s="58"/>
      <c r="C32" s="58"/>
      <c r="D32" s="58"/>
      <c r="E32" s="59"/>
    </row>
    <row r="33" spans="1:5" ht="13.5" customHeight="1" x14ac:dyDescent="0.3">
      <c r="A33" s="46">
        <v>0</v>
      </c>
      <c r="B33" s="178" t="s">
        <v>57</v>
      </c>
      <c r="C33" s="178"/>
      <c r="D33" s="179"/>
      <c r="E33" s="180"/>
    </row>
    <row r="34" spans="1:5" ht="25.5" customHeight="1" x14ac:dyDescent="0.3">
      <c r="A34" s="46">
        <v>5</v>
      </c>
      <c r="B34" s="178" t="s">
        <v>58</v>
      </c>
      <c r="C34" s="178"/>
      <c r="D34" s="179"/>
      <c r="E34" s="180"/>
    </row>
    <row r="35" spans="1:5" ht="24.75" customHeight="1" x14ac:dyDescent="0.3">
      <c r="A35" s="47">
        <v>10</v>
      </c>
      <c r="B35" s="162" t="s">
        <v>59</v>
      </c>
      <c r="C35" s="162"/>
      <c r="D35" s="163"/>
      <c r="E35" s="164"/>
    </row>
    <row r="36" spans="1:5" ht="39.75" customHeight="1" x14ac:dyDescent="0.3">
      <c r="A36" s="47" t="s">
        <v>25</v>
      </c>
      <c r="B36" s="165" t="s">
        <v>281</v>
      </c>
      <c r="C36" s="166"/>
      <c r="D36" s="166"/>
      <c r="E36" s="167"/>
    </row>
    <row r="37" spans="1:5" ht="13.5" customHeight="1" thickBot="1" x14ac:dyDescent="0.35">
      <c r="A37" s="48" t="s">
        <v>24</v>
      </c>
      <c r="B37" s="49" t="s">
        <v>60</v>
      </c>
      <c r="C37" s="49"/>
      <c r="D37" s="49"/>
      <c r="E37" s="50"/>
    </row>
    <row r="38" spans="1:5" ht="13.5" customHeight="1" thickBot="1" x14ac:dyDescent="0.35"/>
    <row r="39" spans="1:5" ht="20.25" customHeight="1" thickBot="1" x14ac:dyDescent="0.35">
      <c r="A39" s="57" t="s">
        <v>45</v>
      </c>
      <c r="B39" s="60"/>
      <c r="C39" s="61"/>
      <c r="D39" s="61"/>
      <c r="E39" s="62"/>
    </row>
    <row r="40" spans="1:5" ht="30.75" customHeight="1" x14ac:dyDescent="0.3">
      <c r="A40" s="152">
        <v>0</v>
      </c>
      <c r="B40" s="153"/>
      <c r="C40" s="168" t="s">
        <v>61</v>
      </c>
      <c r="D40" s="169"/>
      <c r="E40" s="170"/>
    </row>
    <row r="41" spans="1:5" ht="27" customHeight="1" x14ac:dyDescent="0.3">
      <c r="A41" s="154">
        <v>0.7</v>
      </c>
      <c r="B41" s="155"/>
      <c r="C41" s="165" t="s">
        <v>62</v>
      </c>
      <c r="D41" s="166"/>
      <c r="E41" s="167"/>
    </row>
    <row r="42" spans="1:5" ht="29.25" customHeight="1" thickBot="1" x14ac:dyDescent="0.35">
      <c r="A42" s="150">
        <v>0.9</v>
      </c>
      <c r="B42" s="151"/>
      <c r="C42" s="171" t="s">
        <v>63</v>
      </c>
      <c r="D42" s="172"/>
      <c r="E42" s="173"/>
    </row>
    <row r="43" spans="1:5" ht="13.5" customHeight="1" x14ac:dyDescent="0.3"/>
    <row r="44" spans="1:5" ht="13.5" customHeight="1" x14ac:dyDescent="0.3"/>
    <row r="45" spans="1:5" ht="13.5" customHeight="1" x14ac:dyDescent="0.3"/>
    <row r="46" spans="1:5" ht="13.5" customHeight="1" x14ac:dyDescent="0.3"/>
    <row r="47" spans="1:5" ht="13.5" customHeight="1" x14ac:dyDescent="0.3"/>
    <row r="48" spans="1:5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67" spans="2:2" x14ac:dyDescent="0.3">
      <c r="B67" s="15" t="s">
        <v>1</v>
      </c>
    </row>
    <row r="68" spans="2:2" x14ac:dyDescent="0.3">
      <c r="B68" s="15" t="s">
        <v>21</v>
      </c>
    </row>
  </sheetData>
  <customSheetViews>
    <customSheetView guid="{2DE0BD1D-8DE8-46A5-BE66-D9113A4104BF}" scale="80" showPageBreaks="1" fitToPage="1" printArea="1" view="pageLayout" topLeftCell="A72">
      <selection activeCell="B3" sqref="B3:E3"/>
      <pageMargins left="0.74803149606299213" right="0.74803149606299213" top="0.98425196850393704" bottom="0.98425196850393704" header="0.51181102362204722" footer="0.51181102362204722"/>
      <pageSetup paperSize="9" scale="39" orientation="landscape" r:id="rId1"/>
      <headerFooter alignWithMargins="0">
        <oddHeader>&amp;L&amp;G  &amp;"-,Normal"&amp;8&amp;K00-026PM² Logs V.3.0.1&amp;C&amp;"-,Negrita"&amp;16
Lista de Control de Calidad
&amp;K09-031&lt;Nombre del Proyecto&gt;&amp;R&amp;G</oddHeader>
        <oddFooter>&amp;RPage &amp;P of &amp;N</oddFooter>
      </headerFooter>
    </customSheetView>
    <customSheetView guid="{6F5F2045-387C-4188-B393-B1D8CD6EF1DD}" scale="80" showPageBreaks="1" fitToPage="1" printArea="1" view="pageLayout">
      <selection activeCell="B3" sqref="B3:E3"/>
      <pageMargins left="0.74803149606299213" right="0.74803149606299213" top="0.98425196850393704" bottom="0.98425196850393704" header="0.51181102362204722" footer="0.51181102362204722"/>
      <pageSetup paperSize="9" scale="39" orientation="landscape" r:id="rId2"/>
      <headerFooter alignWithMargins="0">
        <oddHeader>&amp;L&amp;G  &amp;"-,Normal"&amp;8&amp;K00-026PM² Logs V.3.0.1&amp;C&amp;"-,Negrita"&amp;16
Lista de Control de Calidad
&amp;K09-031&lt;Nombre del Proyecto&gt;&amp;R&amp;G</oddHeader>
        <oddFooter>&amp;RPage &amp;P of &amp;N</oddFooter>
      </headerFooter>
    </customSheetView>
    <customSheetView guid="{E4AF3869-A5CB-4894-A209-3A72DD9CBB03}" scale="80" showPageBreaks="1" fitToPage="1" printArea="1" view="pageLayout" topLeftCell="A17">
      <selection activeCell="B17" sqref="B17"/>
      <pageMargins left="0.74803149606299213" right="0.74803149606299213" top="0.98425196850393704" bottom="0.98425196850393704" header="0.51181102362204722" footer="0.51181102362204722"/>
      <pageSetup paperSize="9" scale="39" orientation="landscape" r:id="rId3"/>
      <headerFooter alignWithMargins="0">
        <oddHeader>&amp;L&amp;G  &amp;"-,Normal"&amp;8&amp;K00-027PM² Logs V.3.0.1&amp;C&amp;"-,Negrita"&amp;16
Lista de Control de la Revisión de Calidad
&amp;K09-032 &lt;Nombre del Proyecto&gt;&amp;R&amp;G</oddHeader>
        <oddFooter>&amp;RPage &amp;P of &amp;N</oddFooter>
      </headerFooter>
    </customSheetView>
  </customSheetViews>
  <mergeCells count="27">
    <mergeCell ref="B2:M2"/>
    <mergeCell ref="C18:E18"/>
    <mergeCell ref="B33:E33"/>
    <mergeCell ref="B34:E34"/>
    <mergeCell ref="C13:E13"/>
    <mergeCell ref="C14:E14"/>
    <mergeCell ref="C15:E15"/>
    <mergeCell ref="C16:E16"/>
    <mergeCell ref="C17:E17"/>
    <mergeCell ref="C8:E8"/>
    <mergeCell ref="C9:E9"/>
    <mergeCell ref="C10:E10"/>
    <mergeCell ref="C11:E11"/>
    <mergeCell ref="C12:E12"/>
    <mergeCell ref="B3:E3"/>
    <mergeCell ref="A42:B42"/>
    <mergeCell ref="A40:B40"/>
    <mergeCell ref="A41:B41"/>
    <mergeCell ref="C4:E4"/>
    <mergeCell ref="C5:E5"/>
    <mergeCell ref="C6:E6"/>
    <mergeCell ref="C7:E7"/>
    <mergeCell ref="B35:E35"/>
    <mergeCell ref="B36:E36"/>
    <mergeCell ref="C40:E40"/>
    <mergeCell ref="C41:E41"/>
    <mergeCell ref="C42:E42"/>
  </mergeCells>
  <phoneticPr fontId="0" type="noConversion"/>
  <conditionalFormatting sqref="C18">
    <cfRule type="cellIs" dxfId="2" priority="8" stopIfTrue="1" operator="equal">
      <formula>"Yellow"</formula>
    </cfRule>
    <cfRule type="cellIs" dxfId="1" priority="9" stopIfTrue="1" operator="equal">
      <formula>"Red"</formula>
    </cfRule>
    <cfRule type="cellIs" dxfId="0" priority="10" stopIfTrue="1" operator="equal">
      <formula>"Green"</formula>
    </cfRule>
  </conditionalFormatting>
  <conditionalFormatting sqref="A40">
    <cfRule type="iconSet" priority="5">
      <iconSet iconSet="3TrafficLights2" showValue="0" reverse="1">
        <cfvo type="percent" val="0"/>
        <cfvo type="formula" val="$A$41"/>
        <cfvo type="formula" val="$A$40"/>
      </iconSet>
    </cfRule>
  </conditionalFormatting>
  <conditionalFormatting sqref="A40:A42">
    <cfRule type="iconSet" priority="4">
      <iconSet iconSet="3TrafficLights2" showValue="0">
        <cfvo type="percent" val="0"/>
        <cfvo type="num" val="0.5" gte="0"/>
        <cfvo type="num" val="0.8" gte="0"/>
      </iconSet>
    </cfRule>
  </conditionalFormatting>
  <conditionalFormatting sqref="C21">
    <cfRule type="iconSet" priority="3">
      <iconSet iconSet="3TrafficLights2" showValue="0">
        <cfvo type="percent" val="0"/>
        <cfvo type="num" val="0.5"/>
        <cfvo type="num" val="0.8"/>
      </iconSet>
    </cfRule>
  </conditionalFormatting>
  <conditionalFormatting sqref="C22:C30">
    <cfRule type="iconSet" priority="2">
      <iconSet iconSet="3TrafficLights2" showValue="0">
        <cfvo type="percent" val="0"/>
        <cfvo type="num" val="0.5"/>
        <cfvo type="num" val="0.8"/>
      </iconSet>
    </cfRule>
  </conditionalFormatting>
  <conditionalFormatting sqref="C18:E18">
    <cfRule type="iconSet" priority="1">
      <iconSet iconSet="3TrafficLights2" showValue="0">
        <cfvo type="percent" val="0"/>
        <cfvo type="num" val="0.5" gte="0"/>
        <cfvo type="num" val="0.8" gte="0"/>
      </iconSet>
    </cfRule>
  </conditionalFormatting>
  <pageMargins left="0.74803149606299213" right="0.74803149606299213" top="0.98425196850393704" bottom="0.98425196850393704" header="0.51181102362204722" footer="0.51181102362204722"/>
  <pageSetup paperSize="9" scale="39" orientation="landscape" r:id="rId4"/>
  <headerFooter alignWithMargins="0">
    <oddHeader>&amp;L&amp;G  &amp;"-,Normal"&amp;8&amp;K00-026PM² Logs V.3.0.1&amp;C&amp;"-,Negrita"&amp;16
Lista de Control de Calidad
&amp;K09-031&lt;Nombre del Proyecto&gt;&amp;R&amp;G</oddHeader>
    <oddFooter>&amp;RPage &amp;P of &amp;N</oddFooter>
  </headerFooter>
  <drawing r:id="rId5"/>
  <legacyDrawingHF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I39"/>
  <sheetViews>
    <sheetView view="pageLayout" topLeftCell="A52" zoomScaleNormal="100" workbookViewId="0">
      <selection sqref="A1:D1"/>
    </sheetView>
  </sheetViews>
  <sheetFormatPr defaultColWidth="9.21875" defaultRowHeight="15.6" x14ac:dyDescent="0.3"/>
  <cols>
    <col min="1" max="1" width="8.5546875" style="4" customWidth="1"/>
    <col min="2" max="2" width="87.21875" style="4" customWidth="1"/>
    <col min="3" max="3" width="15.77734375" style="4" customWidth="1"/>
    <col min="4" max="4" width="11.21875" style="5" bestFit="1" customWidth="1"/>
    <col min="5" max="5" width="44" style="4" customWidth="1"/>
    <col min="6" max="9" width="9.21875" style="4"/>
    <col min="10" max="11" width="9.21875" style="4" hidden="1" customWidth="1"/>
    <col min="12" max="16384" width="9.21875" style="4"/>
  </cols>
  <sheetData>
    <row r="1" spans="1:35" ht="44.25" customHeight="1" thickBot="1" x14ac:dyDescent="0.35">
      <c r="A1" s="147" t="s">
        <v>43</v>
      </c>
      <c r="B1" s="148"/>
      <c r="C1" s="145" t="s">
        <v>68</v>
      </c>
      <c r="D1" s="149">
        <f>D18/(120-C18*10)</f>
        <v>0</v>
      </c>
      <c r="E1" s="78">
        <f>D1</f>
        <v>0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5" ht="30" customHeight="1" thickBot="1" x14ac:dyDescent="0.35">
      <c r="A2" s="69"/>
      <c r="B2" s="70"/>
      <c r="C2" s="71" t="s">
        <v>69</v>
      </c>
      <c r="D2" s="72" t="s">
        <v>55</v>
      </c>
      <c r="E2" s="73" t="s">
        <v>70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spans="1:35" ht="16.2" thickBot="1" x14ac:dyDescent="0.35">
      <c r="A3" s="66"/>
      <c r="B3" s="79" t="s">
        <v>87</v>
      </c>
      <c r="C3" s="67"/>
      <c r="D3" s="67"/>
      <c r="E3" s="6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</row>
    <row r="4" spans="1:35" ht="27.6" x14ac:dyDescent="0.3">
      <c r="A4" s="14">
        <v>1</v>
      </c>
      <c r="B4" s="83" t="s">
        <v>139</v>
      </c>
      <c r="C4" s="81" t="s">
        <v>21</v>
      </c>
      <c r="D4" s="109">
        <f>IF(C4="Sí",10,IF(C4="Sí, parcialmente",5,IF(C4="No",0,"-")))</f>
        <v>0</v>
      </c>
      <c r="E4" s="84" t="s">
        <v>74</v>
      </c>
      <c r="F4" s="6"/>
      <c r="G4" s="6"/>
      <c r="H4" s="6"/>
      <c r="I4" s="6"/>
      <c r="J4" s="6"/>
      <c r="K4" s="15" t="s">
        <v>78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x14ac:dyDescent="0.3">
      <c r="A5" s="11">
        <v>2</v>
      </c>
      <c r="B5" s="85" t="s">
        <v>140</v>
      </c>
      <c r="C5" s="81" t="s">
        <v>21</v>
      </c>
      <c r="D5" s="109">
        <f t="shared" ref="D5:D9" si="0">IF(C5="Sí",10,IF(C5="Sí, parcialmente",5,IF(C5="No",0,"-")))</f>
        <v>0</v>
      </c>
      <c r="E5" s="86"/>
      <c r="F5" s="6"/>
      <c r="G5" s="6"/>
      <c r="H5" s="6"/>
      <c r="I5" s="6"/>
      <c r="J5" s="6"/>
      <c r="K5" s="15" t="s">
        <v>79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spans="1:35" x14ac:dyDescent="0.3">
      <c r="A6" s="11">
        <v>3</v>
      </c>
      <c r="B6" s="85" t="s">
        <v>141</v>
      </c>
      <c r="C6" s="81" t="s">
        <v>21</v>
      </c>
      <c r="D6" s="109">
        <f t="shared" si="0"/>
        <v>0</v>
      </c>
      <c r="E6" s="86"/>
      <c r="F6" s="6"/>
      <c r="G6" s="6"/>
      <c r="H6" s="6"/>
      <c r="I6" s="6"/>
      <c r="J6" s="6"/>
      <c r="K6" s="15" t="s">
        <v>21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 x14ac:dyDescent="0.3">
      <c r="A7" s="11">
        <v>4</v>
      </c>
      <c r="B7" s="85" t="s">
        <v>145</v>
      </c>
      <c r="C7" s="81" t="s">
        <v>21</v>
      </c>
      <c r="D7" s="109">
        <f t="shared" si="0"/>
        <v>0</v>
      </c>
      <c r="E7" s="86"/>
      <c r="F7" s="6"/>
      <c r="G7" s="6"/>
      <c r="H7" s="6"/>
      <c r="I7" s="6"/>
      <c r="J7" s="6"/>
      <c r="K7" s="15" t="s">
        <v>24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</row>
    <row r="8" spans="1:35" x14ac:dyDescent="0.3">
      <c r="A8" s="11">
        <v>5</v>
      </c>
      <c r="B8" s="85" t="s">
        <v>142</v>
      </c>
      <c r="C8" s="81" t="s">
        <v>21</v>
      </c>
      <c r="D8" s="109">
        <f t="shared" si="0"/>
        <v>0</v>
      </c>
      <c r="E8" s="86" t="s">
        <v>0</v>
      </c>
      <c r="F8" s="6"/>
      <c r="G8" s="6"/>
      <c r="H8" s="6"/>
      <c r="I8" s="6"/>
      <c r="J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</row>
    <row r="9" spans="1:35" ht="16.2" thickBot="1" x14ac:dyDescent="0.35">
      <c r="A9" s="11">
        <v>6</v>
      </c>
      <c r="B9" s="85" t="s">
        <v>146</v>
      </c>
      <c r="C9" s="95" t="s">
        <v>21</v>
      </c>
      <c r="D9" s="109">
        <f t="shared" si="0"/>
        <v>0</v>
      </c>
      <c r="E9" s="8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</row>
    <row r="10" spans="1:35" ht="16.2" thickBot="1" x14ac:dyDescent="0.35">
      <c r="A10" s="66"/>
      <c r="B10" s="79" t="s">
        <v>110</v>
      </c>
      <c r="C10" s="67"/>
      <c r="D10" s="67"/>
      <c r="E10" s="68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</row>
    <row r="11" spans="1:35" x14ac:dyDescent="0.3">
      <c r="A11" s="14">
        <f>A9+1</f>
        <v>7</v>
      </c>
      <c r="B11" s="83" t="s">
        <v>147</v>
      </c>
      <c r="C11" s="81" t="s">
        <v>21</v>
      </c>
      <c r="D11" s="109">
        <f t="shared" ref="D11:D13" si="1">IF(C11="Sí",10,IF(C11="Sí, parcialmente",5,IF(C11="No",0,"-")))</f>
        <v>0</v>
      </c>
      <c r="E11" s="87" t="s">
        <v>0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</row>
    <row r="12" spans="1:35" x14ac:dyDescent="0.3">
      <c r="A12" s="11">
        <f>A11+1</f>
        <v>8</v>
      </c>
      <c r="B12" s="85" t="s">
        <v>148</v>
      </c>
      <c r="C12" s="81" t="s">
        <v>21</v>
      </c>
      <c r="D12" s="109">
        <f t="shared" si="1"/>
        <v>0</v>
      </c>
      <c r="E12" s="86" t="s">
        <v>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</row>
    <row r="13" spans="1:35" ht="16.2" thickBot="1" x14ac:dyDescent="0.35">
      <c r="A13" s="11">
        <f>A12+1</f>
        <v>9</v>
      </c>
      <c r="B13" s="85" t="s">
        <v>149</v>
      </c>
      <c r="C13" s="81" t="s">
        <v>21</v>
      </c>
      <c r="D13" s="109">
        <f t="shared" si="1"/>
        <v>0</v>
      </c>
      <c r="E13" s="86" t="s">
        <v>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</row>
    <row r="14" spans="1:35" ht="16.2" thickBot="1" x14ac:dyDescent="0.35">
      <c r="A14" s="66"/>
      <c r="B14" s="79" t="s">
        <v>88</v>
      </c>
      <c r="C14" s="67"/>
      <c r="D14" s="67"/>
      <c r="E14" s="68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</row>
    <row r="15" spans="1:35" ht="28.8" x14ac:dyDescent="0.3">
      <c r="A15" s="14">
        <f>A13+1</f>
        <v>10</v>
      </c>
      <c r="B15" s="131" t="s">
        <v>150</v>
      </c>
      <c r="C15" s="81" t="s">
        <v>21</v>
      </c>
      <c r="D15" s="109">
        <f t="shared" ref="D15:D16" si="2">IF(C15="Sí",10,IF(C15="Sí, parcialmente",5,IF(C15="No",0,"-")))</f>
        <v>0</v>
      </c>
      <c r="E15" s="9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</row>
    <row r="16" spans="1:35" x14ac:dyDescent="0.3">
      <c r="A16" s="11">
        <f t="shared" ref="A16:A17" si="3">A15+1</f>
        <v>11</v>
      </c>
      <c r="B16" s="132" t="s">
        <v>151</v>
      </c>
      <c r="C16" s="81" t="s">
        <v>21</v>
      </c>
      <c r="D16" s="109">
        <f t="shared" si="2"/>
        <v>0</v>
      </c>
      <c r="E16" s="8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</row>
    <row r="17" spans="1:35" ht="29.4" thickBot="1" x14ac:dyDescent="0.35">
      <c r="A17" s="9">
        <f t="shared" si="3"/>
        <v>12</v>
      </c>
      <c r="B17" s="97" t="s">
        <v>152</v>
      </c>
      <c r="C17" s="82">
        <v>0</v>
      </c>
      <c r="D17" s="54">
        <f>C17</f>
        <v>0</v>
      </c>
      <c r="E17" s="92" t="s">
        <v>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</row>
    <row r="18" spans="1:35" ht="16.2" hidden="1" thickBot="1" x14ac:dyDescent="0.35">
      <c r="A18" s="51"/>
      <c r="B18" s="93"/>
      <c r="C18" s="56">
        <f>COUNTIF(C4:C17,"N/A")</f>
        <v>0</v>
      </c>
      <c r="D18" s="77">
        <f>SUM(D4:D17)</f>
        <v>0</v>
      </c>
      <c r="E18" s="94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</row>
    <row r="19" spans="1:35" x14ac:dyDescent="0.3">
      <c r="A19" s="6"/>
      <c r="B19" s="6"/>
      <c r="C19" s="6"/>
      <c r="D19" s="7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</row>
    <row r="20" spans="1:35" x14ac:dyDescent="0.3">
      <c r="A20" s="6"/>
      <c r="B20" s="6"/>
      <c r="C20" s="6"/>
      <c r="D20" s="7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</row>
    <row r="21" spans="1:35" x14ac:dyDescent="0.3">
      <c r="A21" s="6"/>
      <c r="B21" s="6"/>
      <c r="C21" s="6"/>
      <c r="D21" s="7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5" x14ac:dyDescent="0.3">
      <c r="A22" s="6"/>
      <c r="B22" s="6"/>
      <c r="C22" s="6"/>
      <c r="D22" s="7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</row>
    <row r="23" spans="1:35" x14ac:dyDescent="0.3">
      <c r="A23" s="6"/>
      <c r="B23" s="6"/>
      <c r="C23" s="6"/>
      <c r="D23" s="7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</row>
    <row r="24" spans="1:35" x14ac:dyDescent="0.3">
      <c r="A24" s="6"/>
      <c r="B24" s="6"/>
      <c r="C24" s="6"/>
      <c r="D24" s="7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</row>
    <row r="25" spans="1:35" x14ac:dyDescent="0.3">
      <c r="A25" s="6"/>
      <c r="B25" s="6"/>
      <c r="C25" s="6"/>
      <c r="D25" s="7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</row>
    <row r="26" spans="1:35" x14ac:dyDescent="0.3">
      <c r="A26" s="6"/>
      <c r="B26" s="6"/>
      <c r="C26" s="6"/>
      <c r="D26" s="7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</row>
    <row r="27" spans="1:35" x14ac:dyDescent="0.3">
      <c r="A27" s="6"/>
      <c r="B27" s="6"/>
      <c r="C27" s="6"/>
      <c r="D27" s="7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</row>
    <row r="28" spans="1:35" x14ac:dyDescent="0.3">
      <c r="A28" s="6"/>
      <c r="B28" s="6"/>
      <c r="C28" s="6"/>
      <c r="D28" s="7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</row>
    <row r="29" spans="1:35" x14ac:dyDescent="0.3">
      <c r="A29" s="6"/>
      <c r="B29" s="6"/>
      <c r="C29" s="6"/>
      <c r="D29" s="7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</row>
    <row r="30" spans="1:35" x14ac:dyDescent="0.3">
      <c r="A30" s="6"/>
      <c r="B30" s="6"/>
      <c r="C30" s="6"/>
      <c r="D30" s="7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</row>
    <row r="31" spans="1:35" x14ac:dyDescent="0.3">
      <c r="A31" s="6"/>
      <c r="B31" s="6"/>
      <c r="C31" s="6"/>
      <c r="D31" s="7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1:35" x14ac:dyDescent="0.3">
      <c r="A32" s="6"/>
      <c r="B32" s="6"/>
      <c r="C32" s="6"/>
      <c r="D32" s="7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1:17" x14ac:dyDescent="0.3">
      <c r="A33" s="6"/>
      <c r="B33" s="6"/>
      <c r="C33" s="6"/>
      <c r="D33" s="7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1:17" x14ac:dyDescent="0.3">
      <c r="A34" s="6"/>
      <c r="B34" s="6"/>
      <c r="C34" s="6"/>
      <c r="D34" s="7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 spans="1:17" x14ac:dyDescent="0.3">
      <c r="A35" s="6"/>
      <c r="B35" s="6"/>
      <c r="C35" s="6"/>
      <c r="D35" s="7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 spans="1:17" x14ac:dyDescent="0.3">
      <c r="A36" s="6"/>
      <c r="B36" s="6"/>
      <c r="C36" s="6"/>
      <c r="D36" s="7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 spans="1:17" x14ac:dyDescent="0.3">
      <c r="A37" s="6"/>
      <c r="B37" s="6"/>
      <c r="C37" s="6"/>
      <c r="D37" s="7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1:17" x14ac:dyDescent="0.3">
      <c r="A38" s="6"/>
      <c r="B38" s="6"/>
      <c r="C38" s="6"/>
      <c r="D38" s="7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1:17" x14ac:dyDescent="0.3"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</sheetData>
  <customSheetViews>
    <customSheetView guid="{2DE0BD1D-8DE8-46A5-BE66-D9113A4104BF}" showPageBreaks="1" printArea="1" hiddenRows="1" hiddenColumns="1" view="pageLayout" topLeftCell="A52">
      <selection sqref="A1:D1"/>
      <pageMargins left="0.74803149606299213" right="0.74803149606299213" top="0.98425196850393704" bottom="0.98425196850393704" header="0.51181102362204722" footer="0.51181102362204722"/>
      <pageSetup paperSize="9" scale="56" fitToHeight="0" orientation="landscape" r:id="rId1"/>
      <headerFooter alignWithMargins="0">
        <oddHeader>&amp;L&amp;G  &amp;"-,Normal"&amp;8&amp;K00-027PM² Logs V.3.0.1&amp;C&amp;"-,Negrita"&amp;16Lista de Control de Calidad
&amp;K09-023 &lt;Nombre del Proyecto&gt;&amp;R&amp;G</oddHeader>
        <oddFooter>&amp;RPage &amp;P of &amp;N</oddFooter>
      </headerFooter>
    </customSheetView>
    <customSheetView guid="{6F5F2045-387C-4188-B393-B1D8CD6EF1DD}" scale="110" showPageBreaks="1" printArea="1" hiddenRows="1" hiddenColumns="1" view="pageLayout">
      <selection sqref="A1:D1"/>
      <pageMargins left="0.74803149606299213" right="0.74803149606299213" top="0.98425196850393704" bottom="0.98425196850393704" header="0.51181102362204722" footer="0.51181102362204722"/>
      <pageSetup paperSize="9" scale="56" fitToHeight="0" orientation="landscape" r:id="rId2"/>
      <headerFooter alignWithMargins="0">
        <oddHeader>&amp;L&amp;G  &amp;"-,Normal"&amp;8&amp;K00-027PM² Logs V.3.0.1&amp;C&amp;"-,Negrita"&amp;16Lista de Control de Calidad
&amp;K09-023 &lt;Nombre del Proyecto&gt;&amp;R&amp;G</oddHeader>
        <oddFooter>&amp;RPage &amp;P of &amp;N</oddFooter>
      </headerFooter>
    </customSheetView>
    <customSheetView guid="{E4AF3869-A5CB-4894-A209-3A72DD9CBB03}" scale="110" showPageBreaks="1" printArea="1" hiddenRows="1" hiddenColumns="1" view="pageLayout" topLeftCell="A2">
      <selection activeCell="E20" sqref="E20"/>
      <pageMargins left="0.74803149606299213" right="0.74803149606299213" top="0.98425196850393704" bottom="0.98425196850393704" header="0.51181102362204722" footer="0.51181102362204722"/>
      <pageSetup paperSize="9" scale="56" fitToHeight="0" orientation="landscape" r:id="rId3"/>
      <headerFooter alignWithMargins="0">
        <oddHeader>&amp;L&amp;G  &amp;"-,Normal"&amp;8&amp;K00-028PM² Logs V.3.0.1&amp;C&amp;"-,Negrita"&amp;16Lista de Control de la Revisión de la Calidad
&amp;K09-024 &lt;Nombre del Proyecto&gt;&amp;R&amp;G</oddHeader>
        <oddFooter>&amp;RPage &amp;P of &amp;N</oddFooter>
      </headerFooter>
    </customSheetView>
  </customSheetViews>
  <conditionalFormatting sqref="E1">
    <cfRule type="iconSet" priority="1">
      <iconSet iconSet="3TrafficLights2" showValue="0">
        <cfvo type="percent" val="0"/>
        <cfvo type="num" val="0.5"/>
        <cfvo type="num" val="0.8"/>
      </iconSet>
    </cfRule>
  </conditionalFormatting>
  <dataValidations disablePrompts="1" count="1">
    <dataValidation type="list" allowBlank="1" showInputMessage="1" showErrorMessage="1" sqref="C15:C16 C11:C13 C4:C9">
      <formula1>$K$4:$K$7</formula1>
    </dataValidation>
  </dataValidations>
  <pageMargins left="0.74803149606299213" right="0.74803149606299213" top="0.98425196850393704" bottom="0.98425196850393704" header="0.51181102362204722" footer="0.51181102362204722"/>
  <pageSetup paperSize="9" scale="56" fitToHeight="0" orientation="landscape" r:id="rId4"/>
  <headerFooter alignWithMargins="0">
    <oddHeader>&amp;L&amp;G  &amp;"-,Normal"&amp;8&amp;K00-027PM² Logs V.3.0.1&amp;C&amp;"-,Negrita"&amp;16Lista de Control de Calidad
&amp;K09-023 &lt;Nombre del Proyecto&gt;&amp;R&amp;G</oddHeader>
    <oddFooter>&amp;RPage &amp;P of &amp;N</oddFooter>
  </headerFooter>
  <legacyDrawingHF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I67"/>
  <sheetViews>
    <sheetView view="pageLayout" topLeftCell="A52" zoomScale="110" zoomScaleNormal="100" zoomScalePageLayoutView="110" workbookViewId="0">
      <selection sqref="A1:D1"/>
    </sheetView>
  </sheetViews>
  <sheetFormatPr defaultColWidth="9.21875" defaultRowHeight="15.6" x14ac:dyDescent="0.3"/>
  <cols>
    <col min="1" max="1" width="8.5546875" style="4" customWidth="1"/>
    <col min="2" max="2" width="77" style="4" customWidth="1"/>
    <col min="3" max="3" width="15.77734375" style="4" customWidth="1"/>
    <col min="4" max="4" width="12.21875" style="5" customWidth="1"/>
    <col min="5" max="5" width="44" style="4" customWidth="1"/>
    <col min="6" max="9" width="9.21875" style="4"/>
    <col min="10" max="11" width="9.21875" style="4" hidden="1" customWidth="1"/>
    <col min="12" max="16384" width="9.21875" style="4"/>
  </cols>
  <sheetData>
    <row r="1" spans="1:35" ht="44.25" customHeight="1" thickBot="1" x14ac:dyDescent="0.35">
      <c r="A1" s="147" t="s">
        <v>77</v>
      </c>
      <c r="B1" s="148"/>
      <c r="C1" s="145" t="s">
        <v>68</v>
      </c>
      <c r="D1" s="146">
        <f>IF((100-C15*10)=0,1,D15/(100-C15*10))</f>
        <v>0</v>
      </c>
      <c r="E1" s="112">
        <f>D1</f>
        <v>0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5" ht="30" customHeight="1" thickBot="1" x14ac:dyDescent="0.35">
      <c r="A2" s="69"/>
      <c r="B2" s="70"/>
      <c r="C2" s="71" t="s">
        <v>69</v>
      </c>
      <c r="D2" s="72" t="s">
        <v>55</v>
      </c>
      <c r="E2" s="73" t="s">
        <v>70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spans="1:35" ht="16.2" thickBot="1" x14ac:dyDescent="0.35">
      <c r="A3" s="66"/>
      <c r="B3" s="79" t="s">
        <v>108</v>
      </c>
      <c r="C3" s="67"/>
      <c r="D3" s="67"/>
      <c r="E3" s="6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</row>
    <row r="4" spans="1:35" ht="27.6" x14ac:dyDescent="0.3">
      <c r="A4" s="100">
        <v>1</v>
      </c>
      <c r="B4" s="83" t="s">
        <v>130</v>
      </c>
      <c r="C4" s="80" t="s">
        <v>21</v>
      </c>
      <c r="D4" s="109">
        <f>IF(C4="Sí",10,IF(C4="Sí, parcialmente",5,IF(C4="No",0,"-")))</f>
        <v>0</v>
      </c>
      <c r="E4" s="98" t="s">
        <v>74</v>
      </c>
      <c r="F4" s="6"/>
      <c r="G4" s="6"/>
      <c r="H4" s="6"/>
      <c r="I4" s="6"/>
      <c r="J4" s="6"/>
      <c r="K4" s="15" t="s">
        <v>78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x14ac:dyDescent="0.3">
      <c r="A5" s="101">
        <v>2</v>
      </c>
      <c r="B5" s="85" t="s">
        <v>131</v>
      </c>
      <c r="C5" s="81" t="s">
        <v>21</v>
      </c>
      <c r="D5" s="109">
        <f t="shared" ref="D5:D8" si="0">IF(C5="Sí",10,IF(C5="Sí, parcialmente",5,IF(C5="No",0,"-")))</f>
        <v>0</v>
      </c>
      <c r="E5" s="86"/>
      <c r="F5" s="6"/>
      <c r="G5" s="6"/>
      <c r="H5" s="6"/>
      <c r="I5" s="6"/>
      <c r="J5" s="6"/>
      <c r="K5" s="15" t="s">
        <v>79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spans="1:35" x14ac:dyDescent="0.3">
      <c r="A6" s="101">
        <v>3</v>
      </c>
      <c r="B6" s="85" t="s">
        <v>132</v>
      </c>
      <c r="C6" s="81" t="s">
        <v>21</v>
      </c>
      <c r="D6" s="109">
        <f t="shared" si="0"/>
        <v>0</v>
      </c>
      <c r="E6" s="86"/>
      <c r="F6" s="6"/>
      <c r="G6" s="6"/>
      <c r="H6" s="6"/>
      <c r="I6" s="6"/>
      <c r="J6" s="6"/>
      <c r="K6" s="15" t="s">
        <v>21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 ht="28.8" x14ac:dyDescent="0.3">
      <c r="A7" s="101">
        <v>4</v>
      </c>
      <c r="B7" s="85" t="s">
        <v>133</v>
      </c>
      <c r="C7" s="81" t="s">
        <v>21</v>
      </c>
      <c r="D7" s="109">
        <f t="shared" si="0"/>
        <v>0</v>
      </c>
      <c r="E7" s="86"/>
      <c r="F7" s="6"/>
      <c r="G7" s="6"/>
      <c r="H7" s="6"/>
      <c r="I7" s="6"/>
      <c r="J7" s="6"/>
      <c r="K7" s="15" t="s">
        <v>24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</row>
    <row r="8" spans="1:35" ht="29.4" thickBot="1" x14ac:dyDescent="0.35">
      <c r="A8" s="101">
        <v>5</v>
      </c>
      <c r="B8" s="85" t="s">
        <v>134</v>
      </c>
      <c r="C8" s="81" t="s">
        <v>21</v>
      </c>
      <c r="D8" s="109">
        <f t="shared" si="0"/>
        <v>0</v>
      </c>
      <c r="E8" s="86" t="s">
        <v>0</v>
      </c>
      <c r="F8" s="6"/>
      <c r="G8" s="6"/>
      <c r="H8" s="6"/>
      <c r="I8" s="6"/>
      <c r="J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</row>
    <row r="9" spans="1:35" ht="16.2" thickBot="1" x14ac:dyDescent="0.35">
      <c r="A9" s="66"/>
      <c r="B9" s="103" t="s">
        <v>109</v>
      </c>
      <c r="C9" s="67"/>
      <c r="D9" s="115"/>
      <c r="E9" s="68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</row>
    <row r="10" spans="1:35" x14ac:dyDescent="0.3">
      <c r="A10" s="100">
        <f>A8+1</f>
        <v>6</v>
      </c>
      <c r="B10" s="83" t="s">
        <v>135</v>
      </c>
      <c r="C10" s="81" t="s">
        <v>21</v>
      </c>
      <c r="D10" s="110">
        <f t="shared" ref="D10:D14" si="1">IF(C10="Sí",10,IF(C10="Sí, parcialmente",5,IF(C10="No",0,"-")))</f>
        <v>0</v>
      </c>
      <c r="E10" s="87" t="s">
        <v>0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</row>
    <row r="11" spans="1:35" x14ac:dyDescent="0.3">
      <c r="A11" s="101">
        <f>A10+1</f>
        <v>7</v>
      </c>
      <c r="B11" s="85" t="s">
        <v>136</v>
      </c>
      <c r="C11" s="81" t="s">
        <v>21</v>
      </c>
      <c r="D11" s="109">
        <f t="shared" si="1"/>
        <v>0</v>
      </c>
      <c r="E11" s="86" t="s">
        <v>0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</row>
    <row r="12" spans="1:35" x14ac:dyDescent="0.3">
      <c r="A12" s="101">
        <f>A11+1</f>
        <v>8</v>
      </c>
      <c r="B12" s="85" t="s">
        <v>294</v>
      </c>
      <c r="C12" s="81" t="s">
        <v>21</v>
      </c>
      <c r="D12" s="109">
        <f t="shared" si="1"/>
        <v>0</v>
      </c>
      <c r="E12" s="86" t="s">
        <v>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</row>
    <row r="13" spans="1:35" x14ac:dyDescent="0.3">
      <c r="A13" s="101">
        <f>A12+1</f>
        <v>9</v>
      </c>
      <c r="B13" s="85" t="s">
        <v>137</v>
      </c>
      <c r="C13" s="81" t="s">
        <v>21</v>
      </c>
      <c r="D13" s="109">
        <f t="shared" si="1"/>
        <v>0</v>
      </c>
      <c r="E13" s="8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</row>
    <row r="14" spans="1:35" ht="16.2" thickBot="1" x14ac:dyDescent="0.35">
      <c r="A14" s="102">
        <f t="shared" ref="A14" si="2">A13+1</f>
        <v>10</v>
      </c>
      <c r="B14" s="97" t="s">
        <v>138</v>
      </c>
      <c r="C14" s="76" t="s">
        <v>21</v>
      </c>
      <c r="D14" s="111">
        <f t="shared" si="1"/>
        <v>0</v>
      </c>
      <c r="E14" s="92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</row>
    <row r="15" spans="1:35" ht="16.2" hidden="1" thickBot="1" x14ac:dyDescent="0.35">
      <c r="A15" s="51"/>
      <c r="B15" s="93"/>
      <c r="C15" s="56">
        <f>COUNTIF(C4:C14,"N/A")</f>
        <v>0</v>
      </c>
      <c r="D15" s="77">
        <f>SUM(D4:D14)</f>
        <v>0</v>
      </c>
      <c r="E15" s="94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</row>
    <row r="16" spans="1:35" x14ac:dyDescent="0.3">
      <c r="A16" s="6"/>
      <c r="B16" s="6"/>
      <c r="C16" s="6"/>
      <c r="D16" s="7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</row>
    <row r="17" spans="1:35" x14ac:dyDescent="0.3">
      <c r="A17" s="6"/>
      <c r="B17" s="6"/>
      <c r="C17" s="6"/>
      <c r="D17" s="7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</row>
    <row r="18" spans="1:35" x14ac:dyDescent="0.3">
      <c r="A18" s="6"/>
      <c r="B18" s="6"/>
      <c r="C18" s="6"/>
      <c r="D18" s="7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</row>
    <row r="19" spans="1:35" x14ac:dyDescent="0.3">
      <c r="A19" s="6"/>
      <c r="B19" s="6"/>
      <c r="C19" s="6"/>
      <c r="D19" s="7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</row>
    <row r="20" spans="1:35" x14ac:dyDescent="0.3">
      <c r="A20" s="6"/>
      <c r="B20" s="6"/>
      <c r="C20" s="6"/>
      <c r="D20" s="7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</row>
    <row r="21" spans="1:35" x14ac:dyDescent="0.3">
      <c r="A21" s="6"/>
      <c r="B21" s="6"/>
      <c r="C21" s="6"/>
      <c r="D21" s="7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5" x14ac:dyDescent="0.3">
      <c r="A22" s="6"/>
      <c r="B22" s="6"/>
      <c r="C22" s="6"/>
      <c r="D22" s="7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</row>
    <row r="23" spans="1:35" x14ac:dyDescent="0.3">
      <c r="A23" s="6"/>
      <c r="B23" s="6"/>
      <c r="C23" s="6"/>
      <c r="D23" s="7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</row>
    <row r="24" spans="1:35" x14ac:dyDescent="0.3">
      <c r="A24" s="6"/>
      <c r="B24" s="6"/>
      <c r="C24" s="6"/>
      <c r="D24" s="7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</row>
    <row r="25" spans="1:35" x14ac:dyDescent="0.3">
      <c r="A25" s="6"/>
      <c r="B25" s="6"/>
      <c r="C25" s="6"/>
      <c r="D25" s="7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</row>
    <row r="26" spans="1:35" x14ac:dyDescent="0.3">
      <c r="A26" s="6"/>
      <c r="B26" s="6"/>
      <c r="C26" s="6"/>
      <c r="D26" s="7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</row>
    <row r="27" spans="1:35" x14ac:dyDescent="0.3">
      <c r="A27" s="6"/>
      <c r="B27" s="6"/>
      <c r="C27" s="6"/>
      <c r="D27" s="7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</row>
    <row r="28" spans="1:35" x14ac:dyDescent="0.3">
      <c r="A28" s="6"/>
      <c r="B28" s="6"/>
      <c r="C28" s="6"/>
      <c r="D28" s="7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35" x14ac:dyDescent="0.3">
      <c r="A29" s="6"/>
      <c r="B29" s="6"/>
      <c r="C29" s="6"/>
      <c r="D29" s="7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35" x14ac:dyDescent="0.3">
      <c r="A30" s="6"/>
      <c r="B30" s="6"/>
      <c r="C30" s="6"/>
      <c r="D30" s="7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35" x14ac:dyDescent="0.3">
      <c r="A31" s="6"/>
      <c r="B31" s="6"/>
      <c r="C31" s="6"/>
      <c r="D31" s="7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35" x14ac:dyDescent="0.3">
      <c r="A32" s="6"/>
      <c r="B32" s="6"/>
      <c r="C32" s="6"/>
      <c r="D32" s="7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x14ac:dyDescent="0.3">
      <c r="A33" s="6"/>
      <c r="B33" s="6"/>
      <c r="C33" s="6"/>
      <c r="D33" s="7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x14ac:dyDescent="0.3">
      <c r="A34" s="6"/>
      <c r="B34" s="6"/>
      <c r="C34" s="6"/>
      <c r="D34" s="7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x14ac:dyDescent="0.3">
      <c r="A35" s="6"/>
      <c r="B35" s="6"/>
      <c r="C35" s="6"/>
      <c r="D35" s="7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x14ac:dyDescent="0.3">
      <c r="A36" s="6"/>
      <c r="B36" s="6"/>
      <c r="C36" s="6"/>
      <c r="D36" s="7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x14ac:dyDescent="0.3">
      <c r="A37" s="6"/>
      <c r="B37" s="6"/>
      <c r="C37" s="6"/>
      <c r="D37" s="7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x14ac:dyDescent="0.3">
      <c r="A38" s="6"/>
      <c r="B38" s="6"/>
      <c r="C38" s="6"/>
      <c r="D38" s="7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25" x14ac:dyDescent="0.3">
      <c r="A39" s="6"/>
      <c r="B39" s="6"/>
      <c r="C39" s="6"/>
      <c r="D39" s="7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25" x14ac:dyDescent="0.3">
      <c r="A40" s="6"/>
      <c r="B40" s="6"/>
      <c r="C40" s="6"/>
      <c r="D40" s="7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25" x14ac:dyDescent="0.3">
      <c r="A41" s="6"/>
      <c r="B41" s="6"/>
      <c r="C41" s="6"/>
      <c r="D41" s="7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25" x14ac:dyDescent="0.3">
      <c r="A42" s="6"/>
      <c r="B42" s="6"/>
      <c r="C42" s="6"/>
      <c r="D42" s="7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25" x14ac:dyDescent="0.3">
      <c r="A43" s="6"/>
      <c r="B43" s="6"/>
      <c r="C43" s="6"/>
      <c r="D43" s="7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25" x14ac:dyDescent="0.3">
      <c r="A44" s="6"/>
      <c r="B44" s="6"/>
      <c r="C44" s="6"/>
      <c r="D44" s="7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25" x14ac:dyDescent="0.3">
      <c r="A45" s="6"/>
      <c r="B45" s="6"/>
      <c r="C45" s="6"/>
      <c r="D45" s="7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25" x14ac:dyDescent="0.3">
      <c r="A46" s="6"/>
      <c r="B46" s="6"/>
      <c r="C46" s="6"/>
      <c r="D46" s="7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25" x14ac:dyDescent="0.3">
      <c r="A47" s="6"/>
      <c r="B47" s="6"/>
      <c r="C47" s="6"/>
      <c r="D47" s="7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25" x14ac:dyDescent="0.3">
      <c r="A48" s="6"/>
      <c r="B48" s="6"/>
      <c r="C48" s="6"/>
      <c r="D48" s="7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x14ac:dyDescent="0.3">
      <c r="A49" s="6"/>
      <c r="B49" s="6"/>
      <c r="C49" s="6"/>
      <c r="D49" s="7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x14ac:dyDescent="0.3">
      <c r="A50" s="6"/>
      <c r="B50" s="6"/>
      <c r="C50" s="6"/>
      <c r="D50" s="7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x14ac:dyDescent="0.3">
      <c r="A51" s="6"/>
      <c r="B51" s="6"/>
      <c r="C51" s="6"/>
      <c r="D51" s="7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x14ac:dyDescent="0.3">
      <c r="A52" s="6"/>
      <c r="B52" s="6"/>
      <c r="C52" s="6"/>
      <c r="D52" s="7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x14ac:dyDescent="0.3">
      <c r="A53" s="6"/>
      <c r="B53" s="6"/>
      <c r="C53" s="6"/>
      <c r="D53" s="7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x14ac:dyDescent="0.3">
      <c r="A54" s="6"/>
      <c r="B54" s="6"/>
      <c r="C54" s="6"/>
      <c r="D54" s="7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x14ac:dyDescent="0.3">
      <c r="A55" s="6"/>
      <c r="B55" s="6"/>
      <c r="C55" s="6"/>
      <c r="D55" s="7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x14ac:dyDescent="0.3">
      <c r="A56" s="6"/>
      <c r="B56" s="6"/>
      <c r="C56" s="6"/>
      <c r="D56" s="7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x14ac:dyDescent="0.3">
      <c r="A57" s="6"/>
      <c r="B57" s="6"/>
      <c r="C57" s="6"/>
      <c r="D57" s="7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x14ac:dyDescent="0.3">
      <c r="A58" s="6"/>
      <c r="B58" s="6"/>
      <c r="C58" s="6"/>
      <c r="D58" s="7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x14ac:dyDescent="0.3">
      <c r="A59" s="6"/>
      <c r="B59" s="6"/>
      <c r="C59" s="6"/>
      <c r="D59" s="7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x14ac:dyDescent="0.3">
      <c r="A60" s="6"/>
      <c r="B60" s="6"/>
      <c r="C60" s="6"/>
      <c r="D60" s="7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x14ac:dyDescent="0.3">
      <c r="A61" s="6"/>
      <c r="B61" s="6"/>
      <c r="C61" s="6"/>
      <c r="D61" s="7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x14ac:dyDescent="0.3">
      <c r="A62" s="6"/>
      <c r="B62" s="6"/>
      <c r="C62" s="6"/>
      <c r="D62" s="7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x14ac:dyDescent="0.3">
      <c r="A63" s="6"/>
      <c r="B63" s="6"/>
      <c r="C63" s="6"/>
      <c r="D63" s="7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x14ac:dyDescent="0.3">
      <c r="A64" s="6"/>
      <c r="B64" s="6"/>
      <c r="C64" s="6"/>
      <c r="D64" s="7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x14ac:dyDescent="0.3">
      <c r="A65" s="6"/>
      <c r="B65" s="6"/>
      <c r="C65" s="6"/>
      <c r="D65" s="7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x14ac:dyDescent="0.3">
      <c r="A66" s="6"/>
      <c r="B66" s="6"/>
      <c r="C66" s="6"/>
      <c r="D66" s="7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x14ac:dyDescent="0.3">
      <c r="A67" s="6"/>
      <c r="B67" s="6"/>
      <c r="C67" s="6"/>
      <c r="D67" s="7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</sheetData>
  <customSheetViews>
    <customSheetView guid="{2DE0BD1D-8DE8-46A5-BE66-D9113A4104BF}" scale="110" showPageBreaks="1" printArea="1" hiddenRows="1" hiddenColumns="1" view="pageLayout" topLeftCell="A52">
      <selection sqref="A1:D1"/>
      <pageMargins left="0.74803149606299213" right="0.74803149606299213" top="0.98425196850393704" bottom="0.98425196850393704" header="0.51181102362204722" footer="0.51181102362204722"/>
      <pageSetup paperSize="9" scale="56" fitToHeight="0" orientation="landscape" r:id="rId1"/>
      <headerFooter alignWithMargins="0">
        <oddHeader>&amp;L&amp;G  &amp;"-,Normal"&amp;8&amp;K00-027PM² Logs V.3.0.1&amp;C&amp;"-,Negrita"&amp;16Lista de Control de Calidad
&amp;K09-023 &lt;Nombre del Proyecto&gt;&amp;R&amp;G</oddHeader>
        <oddFooter>&amp;RPage &amp;P of &amp;N</oddFooter>
      </headerFooter>
    </customSheetView>
    <customSheetView guid="{6F5F2045-387C-4188-B393-B1D8CD6EF1DD}" scale="110" showPageBreaks="1" printArea="1" hiddenRows="1" hiddenColumns="1" view="pageLayout">
      <selection sqref="A1:D1"/>
      <pageMargins left="0.74803149606299213" right="0.74803149606299213" top="0.98425196850393704" bottom="0.98425196850393704" header="0.51181102362204722" footer="0.51181102362204722"/>
      <pageSetup paperSize="9" scale="56" fitToHeight="0" orientation="landscape" r:id="rId2"/>
      <headerFooter alignWithMargins="0">
        <oddHeader>&amp;L&amp;G  &amp;"-,Normal"&amp;8&amp;K00-027PM² Logs V.3.0.1&amp;C&amp;"-,Negrita"&amp;16Lista de Control de Calidad
&amp;K09-023 &lt;Nombre del Proyecto&gt;&amp;R&amp;G</oddHeader>
        <oddFooter>&amp;RPage &amp;P of &amp;N</oddFooter>
      </headerFooter>
    </customSheetView>
    <customSheetView guid="{E4AF3869-A5CB-4894-A209-3A72DD9CBB03}" scale="110" showPageBreaks="1" printArea="1" hiddenRows="1" hiddenColumns="1" view="pageLayout">
      <selection activeCell="B12" sqref="B12"/>
      <pageMargins left="0.74803149606299213" right="0.74803149606299213" top="0.98425196850393704" bottom="0.98425196850393704" header="0.51181102362204722" footer="0.51181102362204722"/>
      <pageSetup paperSize="9" scale="56" fitToHeight="0" orientation="landscape" r:id="rId3"/>
      <headerFooter alignWithMargins="0">
        <oddHeader>&amp;L&amp;G  &amp;"-,Normal"&amp;8&amp;K00-028PM² Logs V.3.0.1&amp;C&amp;"-,Negrita"&amp;16Lista de Control de la Revisión de la Calidad
&amp;K09-024 &lt;Nombre del Proyecto&gt;&amp;R&amp;G</oddHeader>
        <oddFooter>&amp;RPage &amp;P of &amp;N</oddFooter>
      </headerFooter>
    </customSheetView>
  </customSheetViews>
  <conditionalFormatting sqref="E1">
    <cfRule type="iconSet" priority="1">
      <iconSet iconSet="3TrafficLights2" showValue="0">
        <cfvo type="percent" val="0"/>
        <cfvo type="num" val="0.5"/>
        <cfvo type="num" val="0.8"/>
      </iconSet>
    </cfRule>
  </conditionalFormatting>
  <dataValidations disablePrompts="1" count="1">
    <dataValidation type="list" allowBlank="1" showInputMessage="1" showErrorMessage="1" sqref="C4:C8 C10:C14">
      <formula1>$K$4:$K$7</formula1>
    </dataValidation>
  </dataValidations>
  <pageMargins left="0.74803149606299213" right="0.74803149606299213" top="0.98425196850393704" bottom="0.98425196850393704" header="0.51181102362204722" footer="0.51181102362204722"/>
  <pageSetup paperSize="9" scale="56" fitToHeight="0" orientation="landscape" r:id="rId4"/>
  <headerFooter alignWithMargins="0">
    <oddHeader>&amp;L&amp;G  &amp;"-,Normal"&amp;8&amp;K00-027PM² Logs V.3.0.1&amp;C&amp;"-,Negrita"&amp;16Lista de Control de Calidad
&amp;K09-023 &lt;Nombre del Proyecto&gt;&amp;R&amp;G</oddHeader>
    <oddFooter>&amp;RPage &amp;P of &amp;N</oddFooter>
  </headerFooter>
  <legacyDrawingHF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I50"/>
  <sheetViews>
    <sheetView view="pageLayout" zoomScaleNormal="100" workbookViewId="0">
      <selection activeCell="B13" sqref="B13"/>
    </sheetView>
  </sheetViews>
  <sheetFormatPr defaultColWidth="9.21875" defaultRowHeight="15.6" x14ac:dyDescent="0.3"/>
  <cols>
    <col min="1" max="1" width="8.5546875" style="4" customWidth="1"/>
    <col min="2" max="2" width="81.77734375" style="4" customWidth="1"/>
    <col min="3" max="3" width="16.5546875" style="4" customWidth="1"/>
    <col min="4" max="4" width="11.6640625" style="5" bestFit="1" customWidth="1"/>
    <col min="5" max="5" width="44" style="4" customWidth="1"/>
    <col min="6" max="9" width="9.21875" style="4"/>
    <col min="10" max="11" width="9.21875" style="4" hidden="1" customWidth="1"/>
    <col min="12" max="16384" width="9.21875" style="4"/>
  </cols>
  <sheetData>
    <row r="1" spans="1:35" ht="44.25" customHeight="1" thickBot="1" x14ac:dyDescent="0.35">
      <c r="A1" s="57" t="s">
        <v>80</v>
      </c>
      <c r="B1" s="148"/>
      <c r="C1" s="145" t="s">
        <v>68</v>
      </c>
      <c r="D1" s="146">
        <f>D10/(60-C10*10)</f>
        <v>0</v>
      </c>
      <c r="E1" s="112">
        <f>D1</f>
        <v>0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5" ht="30" customHeight="1" thickBot="1" x14ac:dyDescent="0.35">
      <c r="A2" s="69"/>
      <c r="B2" s="70"/>
      <c r="C2" s="71" t="s">
        <v>69</v>
      </c>
      <c r="D2" s="72" t="s">
        <v>55</v>
      </c>
      <c r="E2" s="73" t="s">
        <v>70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spans="1:35" ht="16.2" thickBot="1" x14ac:dyDescent="0.35">
      <c r="A3" s="66"/>
      <c r="B3" s="79"/>
      <c r="C3" s="67"/>
      <c r="D3" s="67"/>
      <c r="E3" s="6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</row>
    <row r="4" spans="1:35" ht="30.6" customHeight="1" x14ac:dyDescent="0.3">
      <c r="A4" s="14">
        <v>1</v>
      </c>
      <c r="B4" s="83" t="s">
        <v>85</v>
      </c>
      <c r="C4" s="80">
        <v>0</v>
      </c>
      <c r="D4" s="110">
        <f>C4</f>
        <v>0</v>
      </c>
      <c r="E4" s="98" t="s">
        <v>74</v>
      </c>
      <c r="F4" s="6"/>
      <c r="G4" s="6"/>
      <c r="H4" s="6"/>
      <c r="I4" s="6"/>
      <c r="J4" s="6"/>
      <c r="K4" s="15" t="s">
        <v>1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x14ac:dyDescent="0.3">
      <c r="A5" s="11">
        <v>2</v>
      </c>
      <c r="B5" s="85" t="s">
        <v>81</v>
      </c>
      <c r="C5" s="81">
        <v>0</v>
      </c>
      <c r="D5" s="113">
        <f>C5</f>
        <v>0</v>
      </c>
      <c r="E5" s="86"/>
      <c r="F5" s="6"/>
      <c r="G5" s="6"/>
      <c r="H5" s="6"/>
      <c r="I5" s="6"/>
      <c r="J5" s="6"/>
      <c r="K5" s="15" t="s">
        <v>26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spans="1:35" x14ac:dyDescent="0.3">
      <c r="A6" s="11">
        <v>3</v>
      </c>
      <c r="B6" s="85" t="s">
        <v>82</v>
      </c>
      <c r="C6" s="81">
        <v>0</v>
      </c>
      <c r="D6" s="113">
        <f t="shared" ref="D6:D9" si="0">C6</f>
        <v>0</v>
      </c>
      <c r="E6" s="86"/>
      <c r="F6" s="6"/>
      <c r="G6" s="6"/>
      <c r="H6" s="6"/>
      <c r="I6" s="6"/>
      <c r="J6" s="6"/>
      <c r="K6" s="15" t="s">
        <v>21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 x14ac:dyDescent="0.3">
      <c r="A7" s="11">
        <v>4</v>
      </c>
      <c r="B7" s="85" t="s">
        <v>83</v>
      </c>
      <c r="C7" s="81">
        <v>0</v>
      </c>
      <c r="D7" s="113">
        <f t="shared" si="0"/>
        <v>0</v>
      </c>
      <c r="E7" s="86"/>
      <c r="F7" s="6"/>
      <c r="G7" s="6"/>
      <c r="H7" s="6"/>
      <c r="I7" s="6"/>
      <c r="J7" s="6"/>
      <c r="K7" s="15" t="s">
        <v>24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</row>
    <row r="8" spans="1:35" ht="28.8" x14ac:dyDescent="0.3">
      <c r="A8" s="11">
        <v>5</v>
      </c>
      <c r="B8" s="85" t="s">
        <v>143</v>
      </c>
      <c r="C8" s="81">
        <v>0</v>
      </c>
      <c r="D8" s="113">
        <f t="shared" si="0"/>
        <v>0</v>
      </c>
      <c r="E8" s="86" t="s">
        <v>0</v>
      </c>
      <c r="F8" s="6"/>
      <c r="G8" s="6"/>
      <c r="H8" s="6"/>
      <c r="I8" s="6"/>
      <c r="J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</row>
    <row r="9" spans="1:35" ht="16.2" thickBot="1" x14ac:dyDescent="0.35">
      <c r="A9" s="9">
        <v>6</v>
      </c>
      <c r="B9" s="88" t="s">
        <v>84</v>
      </c>
      <c r="C9" s="82">
        <v>0</v>
      </c>
      <c r="D9" s="114">
        <f t="shared" si="0"/>
        <v>0</v>
      </c>
      <c r="E9" s="92" t="s">
        <v>0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</row>
    <row r="10" spans="1:35" ht="16.2" hidden="1" thickBot="1" x14ac:dyDescent="0.35">
      <c r="A10" s="51"/>
      <c r="B10" s="93"/>
      <c r="C10" s="56">
        <f>COUNTIF(C4:C9,"N/A")</f>
        <v>0</v>
      </c>
      <c r="D10" s="77">
        <f>SUM(D4:D9)</f>
        <v>0</v>
      </c>
      <c r="E10" s="94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</row>
    <row r="11" spans="1:35" x14ac:dyDescent="0.3">
      <c r="A11" s="6"/>
      <c r="B11" s="6"/>
      <c r="C11" s="6"/>
      <c r="D11" s="7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</row>
    <row r="12" spans="1:35" x14ac:dyDescent="0.3">
      <c r="A12" s="6"/>
      <c r="B12" s="6"/>
      <c r="C12" s="6"/>
      <c r="D12" s="7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</row>
    <row r="13" spans="1:35" x14ac:dyDescent="0.3">
      <c r="A13" s="6"/>
      <c r="B13" s="6"/>
      <c r="C13" s="6"/>
      <c r="D13" s="7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</row>
    <row r="14" spans="1:35" x14ac:dyDescent="0.3">
      <c r="A14" s="6"/>
      <c r="B14" s="6"/>
      <c r="C14" s="6"/>
      <c r="D14" s="7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</row>
    <row r="15" spans="1:35" x14ac:dyDescent="0.3">
      <c r="A15" s="6"/>
      <c r="B15" s="6"/>
      <c r="C15" s="6"/>
      <c r="D15" s="7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</row>
    <row r="16" spans="1:35" x14ac:dyDescent="0.3">
      <c r="A16" s="6"/>
      <c r="B16" s="6"/>
      <c r="C16" s="6"/>
      <c r="D16" s="7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</row>
    <row r="17" spans="1:61" x14ac:dyDescent="0.3">
      <c r="A17" s="6"/>
      <c r="B17" s="6"/>
      <c r="C17" s="6"/>
      <c r="D17" s="7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</row>
    <row r="18" spans="1:61" x14ac:dyDescent="0.3">
      <c r="A18" s="6"/>
      <c r="B18" s="6"/>
      <c r="C18" s="6"/>
      <c r="D18" s="7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</row>
    <row r="19" spans="1:61" x14ac:dyDescent="0.3">
      <c r="A19" s="6"/>
      <c r="B19" s="6"/>
      <c r="C19" s="6"/>
      <c r="D19" s="7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</row>
    <row r="20" spans="1:61" x14ac:dyDescent="0.3">
      <c r="A20" s="6"/>
      <c r="B20" s="6"/>
      <c r="C20" s="6"/>
      <c r="D20" s="7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</row>
    <row r="21" spans="1:61" x14ac:dyDescent="0.3">
      <c r="A21" s="6"/>
      <c r="B21" s="6"/>
      <c r="C21" s="6"/>
      <c r="D21" s="7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61" x14ac:dyDescent="0.3">
      <c r="A22" s="6"/>
      <c r="B22" s="6"/>
      <c r="C22" s="6"/>
      <c r="D22" s="7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</row>
    <row r="23" spans="1:61" x14ac:dyDescent="0.3">
      <c r="A23" s="6"/>
      <c r="B23" s="6"/>
      <c r="C23" s="6"/>
      <c r="D23" s="7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</row>
    <row r="24" spans="1:61" x14ac:dyDescent="0.3">
      <c r="A24" s="6"/>
      <c r="B24" s="6"/>
      <c r="C24" s="6"/>
      <c r="D24" s="7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</row>
    <row r="25" spans="1:61" x14ac:dyDescent="0.3">
      <c r="A25" s="6"/>
      <c r="B25" s="6"/>
      <c r="C25" s="6"/>
      <c r="D25" s="7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</row>
    <row r="26" spans="1:61" x14ac:dyDescent="0.3">
      <c r="A26" s="6"/>
      <c r="B26" s="6"/>
      <c r="C26" s="6"/>
      <c r="D26" s="7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</row>
    <row r="27" spans="1:61" x14ac:dyDescent="0.3">
      <c r="A27" s="6"/>
      <c r="B27" s="6"/>
      <c r="C27" s="6"/>
      <c r="D27" s="7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</row>
    <row r="28" spans="1:61" x14ac:dyDescent="0.3">
      <c r="A28" s="6"/>
      <c r="B28" s="6"/>
      <c r="C28" s="6"/>
      <c r="D28" s="7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</row>
    <row r="29" spans="1:61" x14ac:dyDescent="0.3">
      <c r="A29" s="6"/>
      <c r="B29" s="6"/>
      <c r="C29" s="6"/>
      <c r="D29" s="7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</row>
    <row r="30" spans="1:61" x14ac:dyDescent="0.3">
      <c r="A30" s="6"/>
      <c r="B30" s="6"/>
      <c r="C30" s="6"/>
      <c r="D30" s="7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</row>
    <row r="31" spans="1:61" x14ac:dyDescent="0.3">
      <c r="A31" s="6"/>
      <c r="B31" s="6"/>
      <c r="C31" s="6"/>
      <c r="D31" s="7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</row>
    <row r="32" spans="1:61" x14ac:dyDescent="0.3">
      <c r="A32" s="6"/>
      <c r="B32" s="6"/>
      <c r="C32" s="6"/>
      <c r="D32" s="7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</row>
    <row r="33" spans="1:61" x14ac:dyDescent="0.3">
      <c r="A33" s="6"/>
      <c r="B33" s="6"/>
      <c r="C33" s="6"/>
      <c r="D33" s="7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</row>
    <row r="34" spans="1:61" x14ac:dyDescent="0.3">
      <c r="A34" s="6"/>
      <c r="B34" s="6"/>
      <c r="C34" s="6"/>
      <c r="D34" s="7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</row>
    <row r="35" spans="1:61" x14ac:dyDescent="0.3">
      <c r="A35" s="6"/>
      <c r="B35" s="6"/>
      <c r="C35" s="6"/>
      <c r="D35" s="7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</row>
    <row r="36" spans="1:61" x14ac:dyDescent="0.3">
      <c r="A36" s="6"/>
      <c r="B36" s="6"/>
      <c r="C36" s="6"/>
      <c r="D36" s="7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</row>
    <row r="37" spans="1:61" x14ac:dyDescent="0.3">
      <c r="A37" s="6"/>
      <c r="B37" s="6"/>
      <c r="C37" s="6"/>
      <c r="D37" s="7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</row>
    <row r="38" spans="1:61" x14ac:dyDescent="0.3">
      <c r="A38" s="6"/>
      <c r="B38" s="6"/>
      <c r="C38" s="6"/>
      <c r="D38" s="7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</row>
    <row r="39" spans="1:61" x14ac:dyDescent="0.3">
      <c r="A39" s="6"/>
      <c r="B39" s="6"/>
      <c r="C39" s="6"/>
      <c r="D39" s="7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</row>
    <row r="40" spans="1:61" x14ac:dyDescent="0.3">
      <c r="A40" s="6"/>
      <c r="B40" s="6"/>
      <c r="C40" s="6"/>
      <c r="D40" s="7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</row>
    <row r="41" spans="1:61" x14ac:dyDescent="0.3">
      <c r="A41" s="6"/>
      <c r="B41" s="6"/>
      <c r="C41" s="6"/>
      <c r="D41" s="7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</row>
    <row r="42" spans="1:61" x14ac:dyDescent="0.3">
      <c r="A42" s="6"/>
      <c r="B42" s="6"/>
      <c r="C42" s="6"/>
      <c r="D42" s="7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</row>
    <row r="43" spans="1:61" x14ac:dyDescent="0.3">
      <c r="A43" s="6"/>
      <c r="B43" s="6"/>
      <c r="C43" s="6"/>
      <c r="D43" s="7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</row>
    <row r="44" spans="1:61" x14ac:dyDescent="0.3">
      <c r="A44" s="6"/>
      <c r="B44" s="6"/>
      <c r="C44" s="6"/>
      <c r="D44" s="7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</row>
    <row r="45" spans="1:61" x14ac:dyDescent="0.3">
      <c r="A45" s="6"/>
      <c r="B45" s="6"/>
      <c r="C45" s="6"/>
      <c r="D45" s="7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</row>
    <row r="46" spans="1:61" x14ac:dyDescent="0.3">
      <c r="A46" s="6"/>
      <c r="B46" s="6"/>
      <c r="C46" s="6"/>
      <c r="D46" s="7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</row>
    <row r="47" spans="1:61" x14ac:dyDescent="0.3">
      <c r="A47" s="6"/>
      <c r="B47" s="6"/>
      <c r="C47" s="6"/>
      <c r="D47" s="7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</row>
    <row r="48" spans="1:61" x14ac:dyDescent="0.3">
      <c r="A48" s="6"/>
      <c r="B48" s="6"/>
      <c r="C48" s="6"/>
      <c r="D48" s="7"/>
      <c r="E48" s="6"/>
      <c r="F48" s="6"/>
      <c r="G48" s="6"/>
      <c r="H48" s="6"/>
    </row>
    <row r="49" spans="1:8" x14ac:dyDescent="0.3">
      <c r="A49" s="6"/>
      <c r="B49" s="6"/>
      <c r="C49" s="6"/>
      <c r="D49" s="7"/>
      <c r="E49" s="6"/>
      <c r="F49" s="6"/>
      <c r="G49" s="6"/>
      <c r="H49" s="6"/>
    </row>
    <row r="50" spans="1:8" x14ac:dyDescent="0.3">
      <c r="A50" s="6"/>
      <c r="B50" s="6"/>
      <c r="C50" s="6"/>
      <c r="D50" s="7"/>
      <c r="E50" s="6"/>
      <c r="F50" s="6"/>
      <c r="G50" s="6"/>
      <c r="H50" s="6"/>
    </row>
  </sheetData>
  <customSheetViews>
    <customSheetView guid="{2DE0BD1D-8DE8-46A5-BE66-D9113A4104BF}" showPageBreaks="1" printArea="1" hiddenRows="1" hiddenColumns="1" view="pageLayout">
      <selection activeCell="B13" sqref="B13"/>
      <pageMargins left="0.74803149606299213" right="0.74803149606299213" top="0.98425196850393704" bottom="0.98425196850393704" header="0.51181102362204722" footer="0.51181102362204722"/>
      <pageSetup paperSize="9" scale="56" fitToHeight="0" orientation="landscape" r:id="rId1"/>
      <headerFooter alignWithMargins="0">
        <oddHeader>&amp;L&amp;G  &amp;"-,Normal"&amp;8&amp;K00-027PM² Logs V.3.0.1&amp;C&amp;"-,Negrita"&amp;16Lista de Control de Calidad
&amp;K09-023 &lt;Nombre del Proyecto&gt;&amp;R&amp;G</oddHeader>
        <oddFooter>&amp;RPage &amp;P of &amp;N</oddFooter>
      </headerFooter>
    </customSheetView>
    <customSheetView guid="{6F5F2045-387C-4188-B393-B1D8CD6EF1DD}" showPageBreaks="1" printArea="1" hiddenRows="1" hiddenColumns="1" view="pageLayout">
      <selection activeCell="B13" sqref="B13"/>
      <pageMargins left="0.74803149606299213" right="0.74803149606299213" top="0.98425196850393704" bottom="0.98425196850393704" header="0.51181102362204722" footer="0.51181102362204722"/>
      <pageSetup paperSize="9" scale="56" fitToHeight="0" orientation="landscape" r:id="rId2"/>
      <headerFooter alignWithMargins="0">
        <oddHeader>&amp;L&amp;G  &amp;"-,Normal"&amp;8&amp;K00-027PM² Logs V.3.0.1&amp;C&amp;"-,Negrita"&amp;16Lista de Control de Calidad
&amp;K09-023 &lt;Nombre del Proyecto&gt;&amp;R&amp;G</oddHeader>
        <oddFooter>&amp;RPage &amp;P of &amp;N</oddFooter>
      </headerFooter>
    </customSheetView>
    <customSheetView guid="{E4AF3869-A5CB-4894-A209-3A72DD9CBB03}" showPageBreaks="1" printArea="1" hiddenRows="1" hiddenColumns="1" view="pageLayout" topLeftCell="A8">
      <selection activeCell="B9" sqref="B9"/>
      <pageMargins left="0.74803149606299213" right="0.74803149606299213" top="0.98425196850393704" bottom="0.98425196850393704" header="0.51181102362204722" footer="0.51181102362204722"/>
      <pageSetup paperSize="9" scale="56" fitToHeight="0" orientation="landscape" r:id="rId3"/>
      <headerFooter alignWithMargins="0">
        <oddHeader>&amp;L&amp;G  &amp;"-,Normal"&amp;8&amp;K00-028PM² Logs V.3.0.1&amp;C&amp;"-,Negrita"&amp;16Lista de Control de la Revisión de la Calidad
&amp;K09-024 &lt;Nombre del Proyecto&gt;&amp;R&amp;G</oddHeader>
        <oddFooter>&amp;RPage &amp;P of &amp;N</oddFooter>
      </headerFooter>
    </customSheetView>
  </customSheetViews>
  <conditionalFormatting sqref="E1">
    <cfRule type="iconSet" priority="1">
      <iconSet iconSet="3TrafficLights2" showValue="0">
        <cfvo type="percent" val="0"/>
        <cfvo type="num" val="0.5"/>
        <cfvo type="num" val="0.8"/>
      </iconSet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4"/>
  <headerFooter alignWithMargins="0">
    <oddHeader>&amp;L&amp;G  &amp;"-,Normal"&amp;8&amp;K00-027PM² Logs V.3.0.1&amp;C&amp;"-,Negrita"&amp;16Lista de Control de Calidad
&amp;K09-023 &lt;Nombre del Proyecto&gt;&amp;R&amp;G</oddHeader>
    <oddFooter>&amp;RPage &amp;P of &amp;N</oddFooter>
  </headerFooter>
  <legacyDrawingHF r:id="rId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E6"/>
  <sheetViews>
    <sheetView workbookViewId="0">
      <selection activeCell="A5" sqref="A5"/>
    </sheetView>
  </sheetViews>
  <sheetFormatPr defaultColWidth="9.21875" defaultRowHeight="13.2" x14ac:dyDescent="0.25"/>
  <cols>
    <col min="1" max="1" width="53.21875" customWidth="1"/>
    <col min="2" max="2" width="16.21875" customWidth="1"/>
    <col min="3" max="3" width="15.21875" customWidth="1"/>
    <col min="4" max="4" width="20.21875" customWidth="1"/>
    <col min="5" max="5" width="17.77734375" customWidth="1"/>
  </cols>
  <sheetData>
    <row r="1" spans="1:5" x14ac:dyDescent="0.25">
      <c r="A1" s="1" t="s">
        <v>7</v>
      </c>
      <c r="B1" s="1" t="s">
        <v>2</v>
      </c>
      <c r="C1" s="1" t="s">
        <v>5</v>
      </c>
      <c r="D1" s="1" t="s">
        <v>8</v>
      </c>
      <c r="E1" s="1" t="s">
        <v>10</v>
      </c>
    </row>
    <row r="2" spans="1:5" ht="46.2" x14ac:dyDescent="0.25">
      <c r="A2" s="2" t="s">
        <v>20</v>
      </c>
      <c r="B2" t="s">
        <v>3</v>
      </c>
      <c r="C2" t="s">
        <v>6</v>
      </c>
      <c r="D2" t="s">
        <v>9</v>
      </c>
      <c r="E2" t="s">
        <v>4</v>
      </c>
    </row>
    <row r="3" spans="1:5" ht="26.4" x14ac:dyDescent="0.25">
      <c r="A3" s="3" t="s">
        <v>11</v>
      </c>
      <c r="B3" t="s">
        <v>3</v>
      </c>
      <c r="C3" t="s">
        <v>15</v>
      </c>
      <c r="D3" t="s">
        <v>12</v>
      </c>
      <c r="E3" t="s">
        <v>4</v>
      </c>
    </row>
    <row r="4" spans="1:5" ht="26.4" x14ac:dyDescent="0.25">
      <c r="A4" s="3" t="s">
        <v>13</v>
      </c>
      <c r="B4" t="s">
        <v>3</v>
      </c>
      <c r="C4" t="s">
        <v>15</v>
      </c>
      <c r="D4" t="s">
        <v>12</v>
      </c>
      <c r="E4" t="s">
        <v>4</v>
      </c>
    </row>
    <row r="5" spans="1:5" ht="26.4" x14ac:dyDescent="0.25">
      <c r="A5" s="3" t="s">
        <v>19</v>
      </c>
      <c r="B5" t="s">
        <v>14</v>
      </c>
      <c r="C5" t="s">
        <v>16</v>
      </c>
      <c r="D5" t="s">
        <v>12</v>
      </c>
      <c r="E5" t="s">
        <v>4</v>
      </c>
    </row>
    <row r="6" spans="1:5" x14ac:dyDescent="0.25">
      <c r="A6" t="s">
        <v>17</v>
      </c>
      <c r="B6" t="s">
        <v>18</v>
      </c>
      <c r="C6" t="s">
        <v>16</v>
      </c>
      <c r="D6" t="s">
        <v>12</v>
      </c>
      <c r="E6" t="s">
        <v>4</v>
      </c>
    </row>
  </sheetData>
  <customSheetViews>
    <customSheetView guid="{2DE0BD1D-8DE8-46A5-BE66-D9113A4104BF}" state="hidden">
      <selection activeCell="A5" sqref="A5"/>
      <pageMargins left="0.75" right="0.75" top="1" bottom="1" header="0.5" footer="0.5"/>
      <pageSetup orientation="portrait" horizontalDpi="0"/>
      <headerFooter alignWithMargins="0"/>
    </customSheetView>
    <customSheetView guid="{6F5F2045-387C-4188-B393-B1D8CD6EF1DD}" state="hidden">
      <selection activeCell="A5" sqref="A5"/>
      <pageMargins left="0.75" right="0.75" top="1" bottom="1" header="0.5" footer="0.5"/>
      <pageSetup orientation="portrait" horizontalDpi="0"/>
      <headerFooter alignWithMargins="0"/>
    </customSheetView>
    <customSheetView guid="{E4AF3869-A5CB-4894-A209-3A72DD9CBB03}" state="hidden">
      <selection activeCell="A5" sqref="A5"/>
      <pageMargins left="0.75" right="0.75" top="1" bottom="1" header="0.5" footer="0.5"/>
      <pageSetup orientation="portrait" horizontalDpi="0"/>
      <headerFooter alignWithMargins="0"/>
    </customSheetView>
  </customSheetViews>
  <phoneticPr fontId="0" type="noConversion"/>
  <pageMargins left="0.75" right="0.75" top="1" bottom="1" header="0.5" footer="0.5"/>
  <pageSetup orientation="portrait" horizont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14"/>
  <sheetViews>
    <sheetView tabSelected="1" view="pageLayout" zoomScale="70" zoomScaleNormal="80" zoomScalePageLayoutView="70" workbookViewId="0">
      <selection activeCell="B4" sqref="B4"/>
    </sheetView>
  </sheetViews>
  <sheetFormatPr defaultColWidth="9.21875" defaultRowHeight="13.8" x14ac:dyDescent="0.3"/>
  <cols>
    <col min="1" max="1" width="6.21875" style="15" customWidth="1"/>
    <col min="2" max="5" width="52" style="15" customWidth="1"/>
    <col min="6" max="12" width="9.21875" style="15" customWidth="1"/>
    <col min="13" max="16384" width="9.21875" style="15"/>
  </cols>
  <sheetData>
    <row r="1" spans="1:12" ht="13.5" customHeight="1" x14ac:dyDescent="0.3">
      <c r="B1" s="188"/>
      <c r="C1" s="188"/>
      <c r="D1" s="188"/>
      <c r="E1" s="28"/>
    </row>
    <row r="2" spans="1:12" ht="33.75" customHeight="1" x14ac:dyDescent="0.3">
      <c r="A2" s="174" t="s">
        <v>144</v>
      </c>
      <c r="B2" s="174"/>
      <c r="C2" s="174"/>
      <c r="D2" s="174"/>
      <c r="E2" s="174"/>
      <c r="F2" s="29"/>
      <c r="G2" s="29"/>
      <c r="H2" s="29"/>
      <c r="I2" s="29"/>
      <c r="J2" s="29"/>
      <c r="K2" s="29"/>
      <c r="L2" s="29"/>
    </row>
    <row r="3" spans="1:12" ht="14.4" thickBot="1" x14ac:dyDescent="0.35"/>
    <row r="4" spans="1:12" ht="32.4" thickBot="1" x14ac:dyDescent="0.35">
      <c r="A4" s="63" t="s">
        <v>22</v>
      </c>
      <c r="B4" s="64" t="s">
        <v>64</v>
      </c>
      <c r="C4" s="64" t="s">
        <v>65</v>
      </c>
      <c r="D4" s="64" t="s">
        <v>66</v>
      </c>
      <c r="E4" s="65" t="s">
        <v>67</v>
      </c>
    </row>
    <row r="5" spans="1:12" ht="39" customHeight="1" x14ac:dyDescent="0.3">
      <c r="A5" s="38">
        <v>1</v>
      </c>
      <c r="B5" s="24"/>
      <c r="C5" s="25"/>
      <c r="D5" s="24"/>
      <c r="E5" s="39"/>
    </row>
    <row r="6" spans="1:12" ht="39" customHeight="1" x14ac:dyDescent="0.3">
      <c r="A6" s="40">
        <f t="shared" ref="A6:A14" si="0">A5+1</f>
        <v>2</v>
      </c>
      <c r="B6" s="26"/>
      <c r="C6" s="27"/>
      <c r="D6" s="26"/>
      <c r="E6" s="41"/>
    </row>
    <row r="7" spans="1:12" ht="39" customHeight="1" x14ac:dyDescent="0.3">
      <c r="A7" s="40">
        <f t="shared" si="0"/>
        <v>3</v>
      </c>
      <c r="B7" s="26"/>
      <c r="C7" s="27"/>
      <c r="D7" s="26"/>
      <c r="E7" s="41"/>
    </row>
    <row r="8" spans="1:12" ht="39" customHeight="1" x14ac:dyDescent="0.3">
      <c r="A8" s="40">
        <f t="shared" si="0"/>
        <v>4</v>
      </c>
      <c r="B8" s="26"/>
      <c r="C8" s="27"/>
      <c r="D8" s="26"/>
      <c r="E8" s="41"/>
    </row>
    <row r="9" spans="1:12" ht="39" customHeight="1" x14ac:dyDescent="0.3">
      <c r="A9" s="40">
        <f t="shared" si="0"/>
        <v>5</v>
      </c>
      <c r="B9" s="26"/>
      <c r="C9" s="27"/>
      <c r="D9" s="26"/>
      <c r="E9" s="41"/>
    </row>
    <row r="10" spans="1:12" ht="39" customHeight="1" x14ac:dyDescent="0.3">
      <c r="A10" s="40">
        <f t="shared" si="0"/>
        <v>6</v>
      </c>
      <c r="B10" s="26"/>
      <c r="C10" s="27"/>
      <c r="D10" s="26"/>
      <c r="E10" s="41"/>
    </row>
    <row r="11" spans="1:12" ht="39" customHeight="1" x14ac:dyDescent="0.3">
      <c r="A11" s="40">
        <f t="shared" si="0"/>
        <v>7</v>
      </c>
      <c r="B11" s="26"/>
      <c r="C11" s="27"/>
      <c r="D11" s="26"/>
      <c r="E11" s="41"/>
    </row>
    <row r="12" spans="1:12" ht="39" customHeight="1" x14ac:dyDescent="0.3">
      <c r="A12" s="40">
        <f t="shared" si="0"/>
        <v>8</v>
      </c>
      <c r="B12" s="26"/>
      <c r="C12" s="27"/>
      <c r="D12" s="26"/>
      <c r="E12" s="41"/>
    </row>
    <row r="13" spans="1:12" ht="39" customHeight="1" x14ac:dyDescent="0.3">
      <c r="A13" s="40">
        <f t="shared" si="0"/>
        <v>9</v>
      </c>
      <c r="B13" s="26"/>
      <c r="C13" s="27"/>
      <c r="D13" s="26"/>
      <c r="E13" s="41"/>
    </row>
    <row r="14" spans="1:12" ht="39" customHeight="1" thickBot="1" x14ac:dyDescent="0.35">
      <c r="A14" s="42">
        <f t="shared" si="0"/>
        <v>10</v>
      </c>
      <c r="B14" s="43"/>
      <c r="C14" s="44"/>
      <c r="D14" s="43"/>
      <c r="E14" s="45"/>
    </row>
  </sheetData>
  <customSheetViews>
    <customSheetView guid="{2DE0BD1D-8DE8-46A5-BE66-D9113A4104BF}" scale="70" showPageBreaks="1" printArea="1" view="pageLayout">
      <selection activeCell="B4" sqref="B4"/>
      <pageMargins left="0.74803149606299213" right="0.74803149606299213" top="0.98425196850393704" bottom="0.98425196850393704" header="0.51181102362204722" footer="0.51181102362204722"/>
      <pageSetup paperSize="9" scale="56" fitToHeight="0" orientation="landscape" r:id="rId1"/>
      <headerFooter alignWithMargins="0">
        <oddHeader>&amp;L&amp;G  &amp;"-,Normal"&amp;8&amp;K00-027PM² Logs V.3.0.1&amp;C&amp;"-,Negrita"&amp;16Lista de Control de Calidad
&amp;K09-032 &lt;Nombre del Proyecto&gt;&amp;R&amp;G</oddHeader>
        <oddFooter>&amp;RPage &amp;P of &amp;N</oddFooter>
      </headerFooter>
    </customSheetView>
    <customSheetView guid="{6F5F2045-387C-4188-B393-B1D8CD6EF1DD}" scale="70" showPageBreaks="1" printArea="1" view="pageLayout">
      <selection activeCell="A2" sqref="A2:E2"/>
      <pageMargins left="0.74803149606299213" right="0.74803149606299213" top="0.98425196850393704" bottom="0.98425196850393704" header="0.51181102362204722" footer="0.51181102362204722"/>
      <pageSetup paperSize="9" scale="56" fitToHeight="0" orientation="landscape" r:id="rId2"/>
      <headerFooter alignWithMargins="0">
        <oddHeader>&amp;L&amp;G  &amp;"-,Normal"&amp;8&amp;K00-027PM² Logs V.3.0.1&amp;C&amp;"-,Negrita"&amp;16Lista de Control de Calidad
&amp;K09-032 &lt;Nombre del Proyecto&gt;&amp;R&amp;G</oddHeader>
        <oddFooter>&amp;RPage &amp;P of &amp;N</oddFooter>
      </headerFooter>
    </customSheetView>
    <customSheetView guid="{E4AF3869-A5CB-4894-A209-3A72DD9CBB03}" scale="70" showPageBreaks="1" printArea="1" view="pageLayout">
      <selection activeCell="A2" sqref="A2:E2"/>
      <pageMargins left="0.74803149606299213" right="0.74803149606299213" top="0.98425196850393704" bottom="0.98425196850393704" header="0.51181102362204722" footer="0.51181102362204722"/>
      <pageSetup paperSize="9" scale="56" fitToHeight="0" orientation="landscape" r:id="rId3"/>
      <headerFooter alignWithMargins="0">
        <oddHeader>&amp;L&amp;G  &amp;"-,Normal"&amp;8&amp;K00-028PM² Logs V.3.0.1&amp;C&amp;"-,Negrita"&amp;16Lista de Control de la Revisión de Calidad
&amp;K09-033 &lt;Nombre del Proyecto&gt;&amp;R&amp;G</oddHeader>
        <oddFooter>&amp;RPage &amp;P of &amp;N</oddFooter>
      </headerFooter>
    </customSheetView>
  </customSheetViews>
  <mergeCells count="2">
    <mergeCell ref="B1:D1"/>
    <mergeCell ref="A2:E2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56" fitToHeight="0" orientation="landscape" r:id="rId4"/>
  <headerFooter alignWithMargins="0">
    <oddHeader>&amp;L&amp;G  &amp;"-,Normal"&amp;8&amp;K00-027PM² Logs V.3.0.1&amp;C&amp;"-,Negrita"&amp;16Lista de Control de Calidad
&amp;K09-032 &lt;Nombre del Proyecto&gt;&amp;R&amp;G</oddHeader>
    <oddFooter>&amp;RPage &amp;P of &amp;N</oddFooter>
  </headerFooter>
  <legacyDrawing r:id="rId5"/>
  <legacyDrawingHF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51"/>
  <sheetViews>
    <sheetView view="pageLayout" zoomScale="85" zoomScaleNormal="100" zoomScalePageLayoutView="85" workbookViewId="0">
      <selection activeCell="B4" sqref="B4"/>
    </sheetView>
  </sheetViews>
  <sheetFormatPr defaultColWidth="9.21875" defaultRowHeight="15.6" x14ac:dyDescent="0.3"/>
  <cols>
    <col min="1" max="1" width="8.5546875" style="4" customWidth="1"/>
    <col min="2" max="2" width="93.77734375" style="4" customWidth="1"/>
    <col min="3" max="3" width="22.5546875" style="4" customWidth="1"/>
    <col min="4" max="4" width="11.6640625" style="5" bestFit="1" customWidth="1"/>
    <col min="5" max="5" width="44" style="4" customWidth="1"/>
    <col min="6" max="9" width="9.21875" style="4"/>
    <col min="10" max="10" width="9.21875" style="4" customWidth="1"/>
    <col min="11" max="11" width="9.21875" style="4" hidden="1" customWidth="1"/>
    <col min="12" max="16384" width="9.21875" style="4"/>
  </cols>
  <sheetData>
    <row r="1" spans="1:35" ht="44.25" customHeight="1" thickBot="1" x14ac:dyDescent="0.35">
      <c r="A1" s="147" t="s">
        <v>38</v>
      </c>
      <c r="B1" s="148"/>
      <c r="C1" s="145" t="s">
        <v>68</v>
      </c>
      <c r="D1" s="146">
        <f>D30/(240-C30*10)</f>
        <v>0</v>
      </c>
      <c r="E1" s="139">
        <f>D1</f>
        <v>0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5" ht="30" customHeight="1" thickBot="1" x14ac:dyDescent="0.35">
      <c r="A2" s="69"/>
      <c r="B2" s="70"/>
      <c r="C2" s="71" t="s">
        <v>69</v>
      </c>
      <c r="D2" s="72" t="s">
        <v>55</v>
      </c>
      <c r="E2" s="73" t="s">
        <v>70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spans="1:35" ht="16.2" thickBot="1" x14ac:dyDescent="0.35">
      <c r="A3" s="66"/>
      <c r="B3" s="67" t="s">
        <v>73</v>
      </c>
      <c r="C3" s="67"/>
      <c r="D3" s="67"/>
      <c r="E3" s="6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</row>
    <row r="4" spans="1:35" ht="28.8" x14ac:dyDescent="0.3">
      <c r="A4" s="14">
        <v>1</v>
      </c>
      <c r="B4" s="117" t="s">
        <v>111</v>
      </c>
      <c r="C4" s="74" t="s">
        <v>21</v>
      </c>
      <c r="D4" s="109">
        <f>IF(C4="Sí",10,IF(C4="Sí, parcialmente",5,IF(C4="No",0,"-")))</f>
        <v>0</v>
      </c>
      <c r="E4" s="55" t="s">
        <v>74</v>
      </c>
      <c r="F4" s="6"/>
      <c r="G4" s="6"/>
      <c r="H4" s="6"/>
      <c r="I4" s="6"/>
      <c r="J4" s="6"/>
      <c r="K4" s="15" t="s">
        <v>78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ht="28.8" x14ac:dyDescent="0.3">
      <c r="A5" s="11">
        <v>2</v>
      </c>
      <c r="B5" s="118" t="s">
        <v>112</v>
      </c>
      <c r="C5" s="75" t="s">
        <v>21</v>
      </c>
      <c r="D5" s="109">
        <f t="shared" ref="D5:D9" si="0">IF(C5="Sí",10,IF(C5="Sí, parcialmente",5,IF(C5="No",0,"-")))</f>
        <v>0</v>
      </c>
      <c r="E5" s="10"/>
      <c r="F5" s="6"/>
      <c r="G5" s="6"/>
      <c r="H5" s="6"/>
      <c r="I5" s="6"/>
      <c r="J5" s="6"/>
      <c r="K5" s="15" t="s">
        <v>79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spans="1:35" x14ac:dyDescent="0.3">
      <c r="A6" s="11">
        <v>3</v>
      </c>
      <c r="B6" s="118" t="s">
        <v>113</v>
      </c>
      <c r="C6" s="75" t="s">
        <v>21</v>
      </c>
      <c r="D6" s="109">
        <f t="shared" si="0"/>
        <v>0</v>
      </c>
      <c r="E6" s="10"/>
      <c r="F6" s="6"/>
      <c r="G6" s="6"/>
      <c r="H6" s="6"/>
      <c r="I6" s="6"/>
      <c r="J6" s="6"/>
      <c r="K6" s="15" t="s">
        <v>21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 x14ac:dyDescent="0.3">
      <c r="A7" s="11">
        <v>4</v>
      </c>
      <c r="B7" s="118" t="s">
        <v>114</v>
      </c>
      <c r="C7" s="75" t="s">
        <v>21</v>
      </c>
      <c r="D7" s="109">
        <f t="shared" si="0"/>
        <v>0</v>
      </c>
      <c r="E7" s="10" t="s">
        <v>0</v>
      </c>
      <c r="F7" s="6"/>
      <c r="G7" s="6"/>
      <c r="H7" s="6"/>
      <c r="I7" s="6"/>
      <c r="J7" s="6"/>
      <c r="K7" s="15" t="s">
        <v>24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</row>
    <row r="8" spans="1:35" x14ac:dyDescent="0.3">
      <c r="A8" s="11">
        <v>5</v>
      </c>
      <c r="B8" s="118" t="s">
        <v>115</v>
      </c>
      <c r="C8" s="75" t="s">
        <v>21</v>
      </c>
      <c r="D8" s="109">
        <f t="shared" si="0"/>
        <v>0</v>
      </c>
      <c r="E8" s="10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</row>
    <row r="9" spans="1:35" ht="28.8" x14ac:dyDescent="0.3">
      <c r="A9" s="11">
        <v>6</v>
      </c>
      <c r="B9" s="118" t="s">
        <v>116</v>
      </c>
      <c r="C9" s="75" t="s">
        <v>21</v>
      </c>
      <c r="D9" s="109">
        <f t="shared" si="0"/>
        <v>0</v>
      </c>
      <c r="E9" s="10" t="s">
        <v>0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</row>
    <row r="10" spans="1:35" x14ac:dyDescent="0.3">
      <c r="A10" s="11">
        <v>7</v>
      </c>
      <c r="B10" s="118" t="s">
        <v>282</v>
      </c>
      <c r="C10" s="75">
        <v>0</v>
      </c>
      <c r="D10" s="113">
        <f>C10</f>
        <v>0</v>
      </c>
      <c r="E10" s="10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</row>
    <row r="11" spans="1:35" x14ac:dyDescent="0.3">
      <c r="A11" s="11">
        <v>8</v>
      </c>
      <c r="B11" s="118" t="s">
        <v>283</v>
      </c>
      <c r="C11" s="75" t="s">
        <v>21</v>
      </c>
      <c r="D11" s="109">
        <f t="shared" ref="D11:D16" si="1">IF(C11="Sí",10,IF(C11="Sí, parcialmente",5,IF(C11="No",0,"-")))</f>
        <v>0</v>
      </c>
      <c r="E11" s="10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</row>
    <row r="12" spans="1:35" x14ac:dyDescent="0.3">
      <c r="A12" s="11">
        <v>9</v>
      </c>
      <c r="B12" s="118" t="s">
        <v>117</v>
      </c>
      <c r="C12" s="75" t="s">
        <v>21</v>
      </c>
      <c r="D12" s="109">
        <f t="shared" si="1"/>
        <v>0</v>
      </c>
      <c r="E12" s="10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</row>
    <row r="13" spans="1:35" x14ac:dyDescent="0.3">
      <c r="A13" s="11">
        <v>10</v>
      </c>
      <c r="B13" s="118" t="s">
        <v>118</v>
      </c>
      <c r="C13" s="75" t="s">
        <v>21</v>
      </c>
      <c r="D13" s="109">
        <f t="shared" si="1"/>
        <v>0</v>
      </c>
      <c r="E13" s="10" t="s">
        <v>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</row>
    <row r="14" spans="1:35" x14ac:dyDescent="0.3">
      <c r="A14" s="11">
        <v>11</v>
      </c>
      <c r="B14" s="118" t="s">
        <v>119</v>
      </c>
      <c r="C14" s="75" t="s">
        <v>21</v>
      </c>
      <c r="D14" s="109">
        <f t="shared" si="1"/>
        <v>0</v>
      </c>
      <c r="E14" s="10" t="s">
        <v>0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</row>
    <row r="15" spans="1:35" x14ac:dyDescent="0.3">
      <c r="A15" s="11">
        <v>12</v>
      </c>
      <c r="B15" s="118" t="s">
        <v>120</v>
      </c>
      <c r="C15" s="75" t="s">
        <v>21</v>
      </c>
      <c r="D15" s="109">
        <f t="shared" si="1"/>
        <v>0</v>
      </c>
      <c r="E15" s="10" t="s">
        <v>0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</row>
    <row r="16" spans="1:35" ht="16.2" thickBot="1" x14ac:dyDescent="0.35">
      <c r="A16" s="9">
        <v>13</v>
      </c>
      <c r="B16" s="119" t="s">
        <v>121</v>
      </c>
      <c r="C16" s="75" t="s">
        <v>21</v>
      </c>
      <c r="D16" s="109">
        <f t="shared" si="1"/>
        <v>0</v>
      </c>
      <c r="E16" s="8" t="s">
        <v>0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</row>
    <row r="17" spans="1:35" ht="16.2" thickBot="1" x14ac:dyDescent="0.35">
      <c r="A17" s="66"/>
      <c r="B17" s="67" t="s">
        <v>71</v>
      </c>
      <c r="C17" s="67"/>
      <c r="D17" s="115"/>
      <c r="E17" s="68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</row>
    <row r="18" spans="1:35" ht="28.8" x14ac:dyDescent="0.3">
      <c r="A18" s="14">
        <f>A16+1</f>
        <v>14</v>
      </c>
      <c r="B18" s="120" t="s">
        <v>122</v>
      </c>
      <c r="C18" s="74" t="s">
        <v>21</v>
      </c>
      <c r="D18" s="109">
        <f t="shared" ref="D18:D21" si="2">IF(C18="Sí",10,IF(C18="Sí, parcialmente",5,IF(C18="No",0,"-")))</f>
        <v>0</v>
      </c>
      <c r="E18" s="13" t="s">
        <v>0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</row>
    <row r="19" spans="1:35" ht="28.8" x14ac:dyDescent="0.3">
      <c r="A19" s="11">
        <f>A18+1</f>
        <v>15</v>
      </c>
      <c r="B19" s="121" t="s">
        <v>284</v>
      </c>
      <c r="C19" s="75" t="s">
        <v>21</v>
      </c>
      <c r="D19" s="109">
        <f t="shared" si="2"/>
        <v>0</v>
      </c>
      <c r="E19" s="10" t="s">
        <v>0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</row>
    <row r="20" spans="1:35" ht="28.8" x14ac:dyDescent="0.3">
      <c r="A20" s="11">
        <f>A19+1</f>
        <v>16</v>
      </c>
      <c r="B20" s="121" t="s">
        <v>123</v>
      </c>
      <c r="C20" s="75" t="s">
        <v>21</v>
      </c>
      <c r="D20" s="109">
        <f t="shared" si="2"/>
        <v>0</v>
      </c>
      <c r="E20" s="10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</row>
    <row r="21" spans="1:35" ht="16.2" thickBot="1" x14ac:dyDescent="0.35">
      <c r="A21" s="11">
        <f>A20+1</f>
        <v>17</v>
      </c>
      <c r="B21" s="122" t="s">
        <v>285</v>
      </c>
      <c r="C21" s="75" t="s">
        <v>21</v>
      </c>
      <c r="D21" s="109">
        <f t="shared" si="2"/>
        <v>0</v>
      </c>
      <c r="E21" s="8" t="s">
        <v>0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5" ht="16.2" thickBot="1" x14ac:dyDescent="0.35">
      <c r="A22" s="66"/>
      <c r="B22" s="67" t="s">
        <v>72</v>
      </c>
      <c r="C22" s="67"/>
      <c r="D22" s="115"/>
      <c r="E22" s="68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</row>
    <row r="23" spans="1:35" x14ac:dyDescent="0.3">
      <c r="A23" s="14">
        <f>A21+1</f>
        <v>18</v>
      </c>
      <c r="B23" s="123" t="s">
        <v>286</v>
      </c>
      <c r="C23" s="74" t="s">
        <v>21</v>
      </c>
      <c r="D23" s="110">
        <f t="shared" ref="D23:D29" si="3">IF(C23="Sí",10,IF(C23="Sí, parcialmente",5,IF(C23="No",0,"-")))</f>
        <v>0</v>
      </c>
      <c r="E23" s="13" t="s">
        <v>0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</row>
    <row r="24" spans="1:35" x14ac:dyDescent="0.3">
      <c r="A24" s="11">
        <f>A23+1</f>
        <v>19</v>
      </c>
      <c r="B24" s="124" t="s">
        <v>124</v>
      </c>
      <c r="C24" s="75" t="s">
        <v>21</v>
      </c>
      <c r="D24" s="109">
        <f t="shared" si="3"/>
        <v>0</v>
      </c>
      <c r="E24" s="10" t="s">
        <v>0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</row>
    <row r="25" spans="1:35" x14ac:dyDescent="0.3">
      <c r="A25" s="11">
        <f>A24+1</f>
        <v>20</v>
      </c>
      <c r="B25" s="124" t="s">
        <v>125</v>
      </c>
      <c r="C25" s="75" t="s">
        <v>21</v>
      </c>
      <c r="D25" s="109">
        <f t="shared" si="3"/>
        <v>0</v>
      </c>
      <c r="E25" s="10" t="s">
        <v>0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</row>
    <row r="26" spans="1:35" x14ac:dyDescent="0.3">
      <c r="A26" s="11">
        <f t="shared" ref="A26:A29" si="4">A25+1</f>
        <v>21</v>
      </c>
      <c r="B26" s="124" t="s">
        <v>126</v>
      </c>
      <c r="C26" s="75" t="s">
        <v>21</v>
      </c>
      <c r="D26" s="109">
        <f t="shared" si="3"/>
        <v>0</v>
      </c>
      <c r="E26" s="10" t="s">
        <v>0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</row>
    <row r="27" spans="1:35" x14ac:dyDescent="0.3">
      <c r="A27" s="11">
        <f t="shared" si="4"/>
        <v>22</v>
      </c>
      <c r="B27" s="125" t="s">
        <v>127</v>
      </c>
      <c r="C27" s="75" t="s">
        <v>21</v>
      </c>
      <c r="D27" s="109">
        <f t="shared" si="3"/>
        <v>0</v>
      </c>
      <c r="E27" s="12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</row>
    <row r="28" spans="1:35" ht="15" customHeight="1" x14ac:dyDescent="0.3">
      <c r="A28" s="11">
        <f t="shared" si="4"/>
        <v>23</v>
      </c>
      <c r="B28" s="124" t="s">
        <v>128</v>
      </c>
      <c r="C28" s="75" t="s">
        <v>21</v>
      </c>
      <c r="D28" s="109">
        <f t="shared" si="3"/>
        <v>0</v>
      </c>
      <c r="E28" s="10" t="s">
        <v>0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</row>
    <row r="29" spans="1:35" ht="29.4" thickBot="1" x14ac:dyDescent="0.35">
      <c r="A29" s="9">
        <f t="shared" si="4"/>
        <v>24</v>
      </c>
      <c r="B29" s="126" t="s">
        <v>129</v>
      </c>
      <c r="C29" s="76" t="s">
        <v>21</v>
      </c>
      <c r="D29" s="111">
        <f t="shared" si="3"/>
        <v>0</v>
      </c>
      <c r="E29" s="8" t="s">
        <v>0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</row>
    <row r="30" spans="1:35" ht="16.2" thickBot="1" x14ac:dyDescent="0.35">
      <c r="A30" s="51"/>
      <c r="B30" s="52"/>
      <c r="C30" s="56">
        <f>COUNTIF(C4:C29,"N/A")</f>
        <v>0</v>
      </c>
      <c r="D30" s="77">
        <f>SUM(D4:D29)</f>
        <v>0</v>
      </c>
      <c r="E30" s="53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</row>
    <row r="31" spans="1:35" x14ac:dyDescent="0.3">
      <c r="A31" s="6"/>
      <c r="B31" s="6"/>
      <c r="C31" s="6"/>
      <c r="D31" s="7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</row>
    <row r="32" spans="1:35" x14ac:dyDescent="0.3">
      <c r="A32" s="6"/>
      <c r="B32" s="6"/>
      <c r="C32" s="6"/>
      <c r="D32" s="7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</row>
    <row r="33" spans="1:35" x14ac:dyDescent="0.3">
      <c r="A33" s="6"/>
      <c r="B33" s="6"/>
      <c r="C33" s="6"/>
      <c r="D33" s="7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</row>
    <row r="34" spans="1:35" x14ac:dyDescent="0.3">
      <c r="A34" s="6"/>
      <c r="B34" s="6"/>
      <c r="C34" s="6"/>
      <c r="D34" s="7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</row>
    <row r="35" spans="1:35" x14ac:dyDescent="0.3">
      <c r="A35" s="6"/>
      <c r="B35" s="6"/>
      <c r="C35" s="6"/>
      <c r="D35" s="7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</row>
    <row r="36" spans="1:35" x14ac:dyDescent="0.3">
      <c r="A36" s="6"/>
      <c r="B36" s="6"/>
      <c r="C36" s="6"/>
      <c r="D36" s="7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</row>
    <row r="37" spans="1:35" x14ac:dyDescent="0.3">
      <c r="A37" s="6"/>
      <c r="B37" s="6"/>
      <c r="C37" s="6"/>
      <c r="D37" s="7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</row>
    <row r="38" spans="1:35" x14ac:dyDescent="0.3">
      <c r="A38" s="6"/>
      <c r="B38" s="6"/>
      <c r="C38" s="6"/>
      <c r="D38" s="7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</row>
    <row r="39" spans="1:35" x14ac:dyDescent="0.3">
      <c r="A39" s="6"/>
      <c r="B39" s="6"/>
      <c r="C39" s="6"/>
      <c r="D39" s="7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</row>
    <row r="40" spans="1:35" x14ac:dyDescent="0.3">
      <c r="A40" s="6"/>
      <c r="B40" s="6"/>
      <c r="C40" s="6"/>
      <c r="D40" s="7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1:35" x14ac:dyDescent="0.3">
      <c r="A41" s="6"/>
      <c r="B41" s="6"/>
      <c r="C41" s="6"/>
      <c r="D41" s="7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</row>
    <row r="42" spans="1:35" x14ac:dyDescent="0.3">
      <c r="A42" s="6"/>
      <c r="B42" s="6"/>
      <c r="C42" s="6"/>
      <c r="D42" s="7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</row>
    <row r="43" spans="1:35" x14ac:dyDescent="0.3">
      <c r="A43" s="6"/>
      <c r="B43" s="6"/>
      <c r="C43" s="6"/>
      <c r="D43" s="7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  <row r="44" spans="1:35" x14ac:dyDescent="0.3">
      <c r="A44" s="6"/>
      <c r="B44" s="6"/>
      <c r="C44" s="6"/>
      <c r="D44" s="7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</row>
    <row r="45" spans="1:35" x14ac:dyDescent="0.3">
      <c r="A45" s="6"/>
      <c r="B45" s="6"/>
      <c r="C45" s="6"/>
      <c r="D45" s="7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6" spans="1:35" x14ac:dyDescent="0.3">
      <c r="A46" s="6"/>
      <c r="B46" s="6"/>
      <c r="C46" s="6"/>
      <c r="D46" s="7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</row>
    <row r="47" spans="1:35" x14ac:dyDescent="0.3">
      <c r="A47" s="6"/>
      <c r="B47" s="6"/>
      <c r="C47" s="6"/>
      <c r="D47" s="7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</row>
    <row r="48" spans="1:35" x14ac:dyDescent="0.3">
      <c r="A48" s="6"/>
      <c r="B48" s="6"/>
      <c r="C48" s="6"/>
      <c r="D48" s="7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 spans="1:17" x14ac:dyDescent="0.3">
      <c r="A49" s="6"/>
      <c r="B49" s="6"/>
      <c r="C49" s="6"/>
      <c r="D49" s="7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</row>
    <row r="50" spans="1:17" x14ac:dyDescent="0.3">
      <c r="A50" s="6"/>
      <c r="B50" s="6"/>
      <c r="C50" s="6"/>
      <c r="D50" s="7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spans="1:17" x14ac:dyDescent="0.3"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</row>
  </sheetData>
  <customSheetViews>
    <customSheetView guid="{2DE0BD1D-8DE8-46A5-BE66-D9113A4104BF}" scale="85" showPageBreaks="1" printArea="1" hiddenColumns="1" view="pageLayout">
      <selection activeCell="B4" sqref="B4"/>
      <pageMargins left="0.74803149606299213" right="0.74803149606299213" top="0.98425196850393704" bottom="0.98425196850393704" header="0.51181102362204722" footer="0.51181102362204722"/>
      <pageSetup paperSize="9" scale="56" fitToHeight="4" orientation="landscape" r:id="rId1"/>
      <headerFooter alignWithMargins="0">
        <oddHeader>&amp;L&amp;G  &amp;"-,Normal"&amp;8&amp;K00-026PM² Logs V.3.0.1&amp;C&amp;"-,Negrita"&amp;16Lista de Control de Calidad
&amp;K09-031 &lt;Nombre del Proyecto&gt;&amp;R&amp;G</oddHeader>
        <oddFooter>&amp;RPage &amp;P of &amp;N</oddFooter>
      </headerFooter>
    </customSheetView>
    <customSheetView guid="{6F5F2045-387C-4188-B393-B1D8CD6EF1DD}" scale="85" showPageBreaks="1" printArea="1" hiddenColumns="1" view="pageLayout">
      <selection activeCell="B4" sqref="B4"/>
      <pageMargins left="0.74803149606299213" right="0.74803149606299213" top="0.98425196850393704" bottom="0.98425196850393704" header="0.51181102362204722" footer="0.51181102362204722"/>
      <pageSetup paperSize="9" scale="56" fitToHeight="4" orientation="landscape" r:id="rId2"/>
      <headerFooter alignWithMargins="0">
        <oddHeader>&amp;L&amp;G  &amp;"-,Normal"&amp;8&amp;K00-026PM² Logs V.3.0.1&amp;C&amp;"-,Negrita"&amp;16Lista de Control de Calidad
&amp;K09-031 &lt;Nombre del Proyecto&gt;&amp;R&amp;G</oddHeader>
        <oddFooter>&amp;RPage &amp;P of &amp;N</oddFooter>
      </headerFooter>
    </customSheetView>
    <customSheetView guid="{E4AF3869-A5CB-4894-A209-3A72DD9CBB03}" scale="85" showPageBreaks="1" printArea="1" hiddenColumns="1" view="pageLayout" topLeftCell="A11">
      <selection activeCell="B29" sqref="B29"/>
      <pageMargins left="0.74803149606299213" right="0.74803149606299213" top="0.98425196850393704" bottom="0.98425196850393704" header="0.51181102362204722" footer="0.51181102362204722"/>
      <pageSetup paperSize="9" scale="56" fitToHeight="4" orientation="landscape" r:id="rId3"/>
      <headerFooter alignWithMargins="0">
        <oddHeader>&amp;L&amp;G  &amp;"-,Normal"&amp;8&amp;K00-027PM² Logs V.3.0.1&amp;C&amp;"-,Negrita"&amp;16Lista de Control de la Revisión de la Calidad
&amp;K09-032 &lt;Nombre del Proyecto&gt;&amp;R&amp;G</oddHeader>
        <oddFooter>&amp;RPage &amp;P of &amp;N</oddFooter>
      </headerFooter>
    </customSheetView>
  </customSheetViews>
  <conditionalFormatting sqref="E1">
    <cfRule type="iconSet" priority="1">
      <iconSet iconSet="3TrafficLights2" showValue="0">
        <cfvo type="percent" val="0"/>
        <cfvo type="num" val="0.5"/>
        <cfvo type="num" val="0.8"/>
      </iconSet>
    </cfRule>
  </conditionalFormatting>
  <dataValidations disablePrompts="1" count="1">
    <dataValidation type="list" allowBlank="1" showInputMessage="1" showErrorMessage="1" sqref="C4:C9 C18:C21 C11:C16 C23:C29">
      <formula1>$K$4:$K$7</formula1>
    </dataValidation>
  </dataValidations>
  <pageMargins left="0.74803149606299213" right="0.74803149606299213" top="0.98425196850393704" bottom="0.98425196850393704" header="0.51181102362204722" footer="0.51181102362204722"/>
  <pageSetup paperSize="9" scale="56" fitToHeight="4" orientation="landscape" r:id="rId4"/>
  <headerFooter alignWithMargins="0">
    <oddHeader>&amp;L&amp;G  &amp;"-,Normal"&amp;8&amp;K00-026PM² Logs V.3.0.1&amp;C&amp;"-,Negrita"&amp;16Lista de Control de Calidad
&amp;K09-031 &lt;Nombre del Proyecto&gt;&amp;R&amp;G</oddHeader>
    <oddFooter>&amp;RPage &amp;P of &amp;N</oddFooter>
  </headerFooter>
  <ignoredErrors>
    <ignoredError sqref="D10" formula="1"/>
  </ignoredErrors>
  <legacyDrawingHF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I58"/>
  <sheetViews>
    <sheetView view="pageLayout" zoomScaleNormal="100" workbookViewId="0"/>
  </sheetViews>
  <sheetFormatPr defaultColWidth="9.21875" defaultRowHeight="15.6" x14ac:dyDescent="0.3"/>
  <cols>
    <col min="1" max="1" width="8.5546875" style="4" customWidth="1"/>
    <col min="2" max="2" width="82.44140625" style="4" customWidth="1"/>
    <col min="3" max="3" width="15.77734375" style="4" customWidth="1"/>
    <col min="4" max="4" width="10.88671875" style="5" bestFit="1" customWidth="1"/>
    <col min="5" max="5" width="44" style="4" customWidth="1"/>
    <col min="6" max="9" width="9.21875" style="4"/>
    <col min="10" max="10" width="9.21875" style="4" customWidth="1"/>
    <col min="11" max="11" width="9.21875" style="4" hidden="1" customWidth="1"/>
    <col min="12" max="16384" width="9.21875" style="4"/>
  </cols>
  <sheetData>
    <row r="1" spans="1:35" ht="44.25" customHeight="1" thickBot="1" x14ac:dyDescent="0.35">
      <c r="A1" s="147" t="s">
        <v>39</v>
      </c>
      <c r="B1" s="58"/>
      <c r="C1" s="145" t="s">
        <v>68</v>
      </c>
      <c r="D1" s="146">
        <f>D37/(290-C37*10)</f>
        <v>0</v>
      </c>
      <c r="E1" s="112">
        <f>D1</f>
        <v>0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5" ht="30" customHeight="1" thickBot="1" x14ac:dyDescent="0.35">
      <c r="A2" s="69"/>
      <c r="B2" s="70"/>
      <c r="C2" s="71" t="s">
        <v>69</v>
      </c>
      <c r="D2" s="72" t="s">
        <v>55</v>
      </c>
      <c r="E2" s="73" t="s">
        <v>70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spans="1:35" ht="16.2" thickBot="1" x14ac:dyDescent="0.35">
      <c r="A3" s="66"/>
      <c r="B3" s="67" t="s">
        <v>86</v>
      </c>
      <c r="C3" s="67"/>
      <c r="D3" s="67"/>
      <c r="E3" s="6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</row>
    <row r="4" spans="1:35" ht="28.8" x14ac:dyDescent="0.3">
      <c r="A4" s="14">
        <v>1</v>
      </c>
      <c r="B4" s="127" t="s">
        <v>154</v>
      </c>
      <c r="C4" s="80" t="s">
        <v>21</v>
      </c>
      <c r="D4" s="109">
        <f>IF(C4="Sí",10,IF(C4="Sí, parcialmente",5,IF(C4="No",0,"-")))</f>
        <v>0</v>
      </c>
      <c r="E4" s="55" t="s">
        <v>74</v>
      </c>
      <c r="F4" s="6"/>
      <c r="G4" s="6"/>
      <c r="H4" s="6"/>
      <c r="I4" s="6"/>
      <c r="J4" s="6"/>
      <c r="K4" s="15" t="s">
        <v>78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x14ac:dyDescent="0.3">
      <c r="A5" s="11">
        <v>2</v>
      </c>
      <c r="B5" s="128" t="s">
        <v>155</v>
      </c>
      <c r="C5" s="81" t="s">
        <v>21</v>
      </c>
      <c r="D5" s="109">
        <f t="shared" ref="D5:D12" si="0">IF(C5="Sí",10,IF(C5="Sí, parcialmente",5,IF(C5="No",0,"-")))</f>
        <v>0</v>
      </c>
      <c r="E5" s="10"/>
      <c r="F5" s="6"/>
      <c r="G5" s="6"/>
      <c r="H5" s="6"/>
      <c r="I5" s="6"/>
      <c r="J5" s="6"/>
      <c r="K5" s="15" t="s">
        <v>79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spans="1:35" x14ac:dyDescent="0.3">
      <c r="A6" s="11">
        <v>3</v>
      </c>
      <c r="B6" s="128" t="s">
        <v>156</v>
      </c>
      <c r="C6" s="81" t="s">
        <v>21</v>
      </c>
      <c r="D6" s="109">
        <f t="shared" si="0"/>
        <v>0</v>
      </c>
      <c r="E6" s="10"/>
      <c r="F6" s="6"/>
      <c r="G6" s="6"/>
      <c r="H6" s="6"/>
      <c r="I6" s="6"/>
      <c r="J6" s="6"/>
      <c r="K6" s="15" t="s">
        <v>21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 x14ac:dyDescent="0.3">
      <c r="A7" s="11">
        <v>4</v>
      </c>
      <c r="B7" s="128" t="s">
        <v>157</v>
      </c>
      <c r="C7" s="81" t="s">
        <v>21</v>
      </c>
      <c r="D7" s="109">
        <f t="shared" si="0"/>
        <v>0</v>
      </c>
      <c r="E7" s="10" t="s">
        <v>0</v>
      </c>
      <c r="F7" s="6"/>
      <c r="G7" s="6"/>
      <c r="H7" s="6"/>
      <c r="I7" s="6"/>
      <c r="J7" s="6"/>
      <c r="K7" s="15" t="s">
        <v>24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</row>
    <row r="8" spans="1:35" x14ac:dyDescent="0.3">
      <c r="A8" s="11">
        <v>5</v>
      </c>
      <c r="B8" s="128" t="s">
        <v>158</v>
      </c>
      <c r="C8" s="81" t="s">
        <v>21</v>
      </c>
      <c r="D8" s="109">
        <f t="shared" si="0"/>
        <v>0</v>
      </c>
      <c r="E8" s="10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</row>
    <row r="9" spans="1:35" x14ac:dyDescent="0.3">
      <c r="A9" s="11">
        <v>6</v>
      </c>
      <c r="B9" s="128" t="s">
        <v>159</v>
      </c>
      <c r="C9" s="81" t="s">
        <v>21</v>
      </c>
      <c r="D9" s="109">
        <f t="shared" si="0"/>
        <v>0</v>
      </c>
      <c r="E9" s="10" t="s">
        <v>0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</row>
    <row r="10" spans="1:35" x14ac:dyDescent="0.3">
      <c r="A10" s="11">
        <v>7</v>
      </c>
      <c r="B10" s="128" t="s">
        <v>160</v>
      </c>
      <c r="C10" s="81" t="s">
        <v>21</v>
      </c>
      <c r="D10" s="109">
        <f t="shared" si="0"/>
        <v>0</v>
      </c>
      <c r="E10" s="10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</row>
    <row r="11" spans="1:35" x14ac:dyDescent="0.3">
      <c r="A11" s="11">
        <v>8</v>
      </c>
      <c r="B11" s="128" t="s">
        <v>161</v>
      </c>
      <c r="C11" s="81" t="s">
        <v>21</v>
      </c>
      <c r="D11" s="109">
        <f t="shared" si="0"/>
        <v>0</v>
      </c>
      <c r="E11" s="10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</row>
    <row r="12" spans="1:35" ht="16.2" thickBot="1" x14ac:dyDescent="0.35">
      <c r="A12" s="11">
        <v>9</v>
      </c>
      <c r="B12" s="128" t="s">
        <v>162</v>
      </c>
      <c r="C12" s="81" t="s">
        <v>21</v>
      </c>
      <c r="D12" s="109">
        <f t="shared" si="0"/>
        <v>0</v>
      </c>
      <c r="E12" s="10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</row>
    <row r="13" spans="1:35" ht="16.2" thickBot="1" x14ac:dyDescent="0.35">
      <c r="A13" s="66"/>
      <c r="B13" s="67" t="s">
        <v>104</v>
      </c>
      <c r="C13" s="67"/>
      <c r="D13" s="115"/>
      <c r="E13" s="68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</row>
    <row r="14" spans="1:35" x14ac:dyDescent="0.3">
      <c r="A14" s="14">
        <f>A12+1</f>
        <v>10</v>
      </c>
      <c r="B14" s="127" t="s">
        <v>163</v>
      </c>
      <c r="C14" s="80" t="s">
        <v>21</v>
      </c>
      <c r="D14" s="109">
        <f t="shared" ref="D14:D16" si="1">IF(C14="Sí",10,IF(C14="Sí, parcialmente",5,IF(C14="No",0,"-")))</f>
        <v>0</v>
      </c>
      <c r="E14" s="13" t="s">
        <v>0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</row>
    <row r="15" spans="1:35" ht="28.8" x14ac:dyDescent="0.3">
      <c r="A15" s="11">
        <f>A14+1</f>
        <v>11</v>
      </c>
      <c r="B15" s="128" t="s">
        <v>164</v>
      </c>
      <c r="C15" s="81" t="s">
        <v>21</v>
      </c>
      <c r="D15" s="109">
        <f t="shared" si="1"/>
        <v>0</v>
      </c>
      <c r="E15" s="10" t="s">
        <v>0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</row>
    <row r="16" spans="1:35" ht="16.2" thickBot="1" x14ac:dyDescent="0.35">
      <c r="A16" s="11">
        <f>A15+1</f>
        <v>12</v>
      </c>
      <c r="B16" s="128" t="s">
        <v>165</v>
      </c>
      <c r="C16" s="81" t="s">
        <v>21</v>
      </c>
      <c r="D16" s="109">
        <f t="shared" si="1"/>
        <v>0</v>
      </c>
      <c r="E16" s="10" t="s">
        <v>0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</row>
    <row r="17" spans="1:35" ht="16.2" thickBot="1" x14ac:dyDescent="0.35">
      <c r="A17" s="66"/>
      <c r="B17" s="67" t="s">
        <v>105</v>
      </c>
      <c r="C17" s="67"/>
      <c r="D17" s="115"/>
      <c r="E17" s="68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</row>
    <row r="18" spans="1:35" x14ac:dyDescent="0.3">
      <c r="A18" s="14">
        <f>A16+1</f>
        <v>13</v>
      </c>
      <c r="B18" s="127" t="s">
        <v>166</v>
      </c>
      <c r="C18" s="81" t="s">
        <v>21</v>
      </c>
      <c r="D18" s="109">
        <f t="shared" ref="D18:D21" si="2">IF(C18="Sí",10,IF(C18="Sí, parcialmente",5,IF(C18="No",0,"-")))</f>
        <v>0</v>
      </c>
      <c r="E18" s="13" t="s">
        <v>0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</row>
    <row r="19" spans="1:35" ht="28.8" x14ac:dyDescent="0.3">
      <c r="A19" s="11">
        <f>A18+1</f>
        <v>14</v>
      </c>
      <c r="B19" s="128" t="s">
        <v>167</v>
      </c>
      <c r="C19" s="81" t="s">
        <v>21</v>
      </c>
      <c r="D19" s="109">
        <f t="shared" si="2"/>
        <v>0</v>
      </c>
      <c r="E19" s="10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</row>
    <row r="20" spans="1:35" x14ac:dyDescent="0.3">
      <c r="A20" s="11">
        <f t="shared" ref="A20:A21" si="3">A19+1</f>
        <v>15</v>
      </c>
      <c r="B20" s="128" t="s">
        <v>290</v>
      </c>
      <c r="C20" s="81" t="s">
        <v>21</v>
      </c>
      <c r="D20" s="109">
        <f t="shared" si="2"/>
        <v>0</v>
      </c>
      <c r="E20" s="10" t="s">
        <v>0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</row>
    <row r="21" spans="1:35" ht="29.4" thickBot="1" x14ac:dyDescent="0.35">
      <c r="A21" s="11">
        <f t="shared" si="3"/>
        <v>16</v>
      </c>
      <c r="B21" s="129" t="s">
        <v>168</v>
      </c>
      <c r="C21" s="81" t="s">
        <v>21</v>
      </c>
      <c r="D21" s="109">
        <f t="shared" si="2"/>
        <v>0</v>
      </c>
      <c r="E21" s="10" t="s">
        <v>0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5" ht="16.2" thickBot="1" x14ac:dyDescent="0.35">
      <c r="A22" s="66"/>
      <c r="B22" s="79" t="s">
        <v>106</v>
      </c>
      <c r="C22" s="67"/>
      <c r="D22" s="115"/>
      <c r="E22" s="68" t="s">
        <v>0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</row>
    <row r="23" spans="1:35" x14ac:dyDescent="0.3">
      <c r="A23" s="11">
        <f>A21+1</f>
        <v>17</v>
      </c>
      <c r="B23" s="127" t="s">
        <v>169</v>
      </c>
      <c r="C23" s="81" t="s">
        <v>21</v>
      </c>
      <c r="D23" s="109">
        <f t="shared" ref="D23:D25" si="4">IF(C23="Sí",10,IF(C23="Sí, parcialmente",5,IF(C23="No",0,"-")))</f>
        <v>0</v>
      </c>
      <c r="E23" s="12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</row>
    <row r="24" spans="1:35" x14ac:dyDescent="0.3">
      <c r="A24" s="11">
        <f>A23+1</f>
        <v>18</v>
      </c>
      <c r="B24" s="128" t="s">
        <v>170</v>
      </c>
      <c r="C24" s="81" t="s">
        <v>21</v>
      </c>
      <c r="D24" s="109">
        <f t="shared" si="4"/>
        <v>0</v>
      </c>
      <c r="E24" s="12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</row>
    <row r="25" spans="1:35" ht="16.2" thickBot="1" x14ac:dyDescent="0.35">
      <c r="A25" s="11">
        <f>A24+1</f>
        <v>19</v>
      </c>
      <c r="B25" s="129" t="s">
        <v>171</v>
      </c>
      <c r="C25" s="81" t="s">
        <v>21</v>
      </c>
      <c r="D25" s="109">
        <f t="shared" si="4"/>
        <v>0</v>
      </c>
      <c r="E25" s="12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</row>
    <row r="26" spans="1:35" ht="16.2" thickBot="1" x14ac:dyDescent="0.35">
      <c r="A26" s="66"/>
      <c r="B26" s="67" t="s">
        <v>107</v>
      </c>
      <c r="C26" s="67"/>
      <c r="D26" s="115"/>
      <c r="E26" s="68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</row>
    <row r="27" spans="1:35" x14ac:dyDescent="0.3">
      <c r="A27" s="14">
        <f>A25+1</f>
        <v>20</v>
      </c>
      <c r="B27" s="140" t="s">
        <v>287</v>
      </c>
      <c r="C27" s="81" t="s">
        <v>21</v>
      </c>
      <c r="D27" s="109">
        <f t="shared" ref="D27:D36" si="5">IF(C27="Sí",10,IF(C27="Sí, parcialmente",5,IF(C27="No",0,"-")))</f>
        <v>0</v>
      </c>
      <c r="E27" s="141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</row>
    <row r="28" spans="1:35" ht="28.8" x14ac:dyDescent="0.3">
      <c r="A28" s="11">
        <f>A27+1</f>
        <v>21</v>
      </c>
      <c r="B28" s="90" t="s">
        <v>172</v>
      </c>
      <c r="C28" s="142" t="s">
        <v>21</v>
      </c>
      <c r="D28" s="109">
        <f t="shared" si="5"/>
        <v>0</v>
      </c>
      <c r="E28" s="12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</row>
    <row r="29" spans="1:35" ht="28.8" x14ac:dyDescent="0.3">
      <c r="A29" s="11">
        <f t="shared" ref="A29:A36" si="6">A28+1</f>
        <v>22</v>
      </c>
      <c r="B29" s="90" t="s">
        <v>173</v>
      </c>
      <c r="C29" s="81" t="s">
        <v>21</v>
      </c>
      <c r="D29" s="109">
        <f t="shared" si="5"/>
        <v>0</v>
      </c>
      <c r="E29" s="12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</row>
    <row r="30" spans="1:35" x14ac:dyDescent="0.3">
      <c r="A30" s="11">
        <f t="shared" si="6"/>
        <v>23</v>
      </c>
      <c r="B30" s="90" t="s">
        <v>174</v>
      </c>
      <c r="C30" s="81" t="s">
        <v>21</v>
      </c>
      <c r="D30" s="109">
        <f t="shared" si="5"/>
        <v>0</v>
      </c>
      <c r="E30" s="12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</row>
    <row r="31" spans="1:35" x14ac:dyDescent="0.3">
      <c r="A31" s="11">
        <f t="shared" si="6"/>
        <v>24</v>
      </c>
      <c r="B31" s="90" t="s">
        <v>175</v>
      </c>
      <c r="C31" s="81" t="s">
        <v>21</v>
      </c>
      <c r="D31" s="109">
        <f t="shared" si="5"/>
        <v>0</v>
      </c>
      <c r="E31" s="12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</row>
    <row r="32" spans="1:35" x14ac:dyDescent="0.3">
      <c r="A32" s="11">
        <f t="shared" si="6"/>
        <v>25</v>
      </c>
      <c r="B32" s="90" t="s">
        <v>176</v>
      </c>
      <c r="C32" s="81" t="s">
        <v>21</v>
      </c>
      <c r="D32" s="109">
        <f t="shared" si="5"/>
        <v>0</v>
      </c>
      <c r="E32" s="12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</row>
    <row r="33" spans="1:35" x14ac:dyDescent="0.3">
      <c r="A33" s="11">
        <f t="shared" si="6"/>
        <v>26</v>
      </c>
      <c r="B33" s="90" t="s">
        <v>177</v>
      </c>
      <c r="C33" s="81" t="s">
        <v>21</v>
      </c>
      <c r="D33" s="109">
        <f t="shared" si="5"/>
        <v>0</v>
      </c>
      <c r="E33" s="12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</row>
    <row r="34" spans="1:35" x14ac:dyDescent="0.3">
      <c r="A34" s="11">
        <f t="shared" si="6"/>
        <v>27</v>
      </c>
      <c r="B34" s="90" t="s">
        <v>178</v>
      </c>
      <c r="C34" s="81" t="s">
        <v>21</v>
      </c>
      <c r="D34" s="109">
        <f t="shared" si="5"/>
        <v>0</v>
      </c>
      <c r="E34" s="12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</row>
    <row r="35" spans="1:35" x14ac:dyDescent="0.3">
      <c r="A35" s="11">
        <f t="shared" si="6"/>
        <v>28</v>
      </c>
      <c r="B35" s="90" t="s">
        <v>179</v>
      </c>
      <c r="C35" s="81" t="s">
        <v>21</v>
      </c>
      <c r="D35" s="109">
        <f t="shared" si="5"/>
        <v>0</v>
      </c>
      <c r="E35" s="10" t="s">
        <v>0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</row>
    <row r="36" spans="1:35" ht="29.4" thickBot="1" x14ac:dyDescent="0.35">
      <c r="A36" s="9">
        <f t="shared" si="6"/>
        <v>29</v>
      </c>
      <c r="B36" s="91" t="s">
        <v>180</v>
      </c>
      <c r="C36" s="82" t="s">
        <v>21</v>
      </c>
      <c r="D36" s="111">
        <f t="shared" si="5"/>
        <v>0</v>
      </c>
      <c r="E36" s="8" t="s">
        <v>0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</row>
    <row r="37" spans="1:35" ht="16.2" thickBot="1" x14ac:dyDescent="0.35">
      <c r="A37" s="51"/>
      <c r="B37" s="52"/>
      <c r="C37" s="56">
        <f>COUNTIF(C4:C36,"N/A")</f>
        <v>0</v>
      </c>
      <c r="D37" s="77">
        <f>SUM(D4:D36)</f>
        <v>0</v>
      </c>
      <c r="E37" s="53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</row>
    <row r="38" spans="1:35" x14ac:dyDescent="0.3">
      <c r="A38" s="6"/>
      <c r="B38" s="6"/>
      <c r="C38" s="6"/>
      <c r="D38" s="7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</row>
    <row r="39" spans="1:35" x14ac:dyDescent="0.3">
      <c r="A39" s="6"/>
      <c r="B39" s="6"/>
      <c r="C39" s="6"/>
      <c r="D39" s="7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</row>
    <row r="40" spans="1:35" x14ac:dyDescent="0.3">
      <c r="A40" s="6"/>
      <c r="B40" s="6"/>
      <c r="C40" s="6"/>
      <c r="D40" s="7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1:35" x14ac:dyDescent="0.3">
      <c r="A41" s="6"/>
      <c r="B41" s="6"/>
      <c r="C41" s="6"/>
      <c r="D41" s="7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</row>
    <row r="42" spans="1:35" x14ac:dyDescent="0.3">
      <c r="A42" s="6"/>
      <c r="B42" s="6"/>
      <c r="C42" s="6"/>
      <c r="D42" s="7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</row>
    <row r="43" spans="1:35" x14ac:dyDescent="0.3">
      <c r="A43" s="6"/>
      <c r="B43" s="6"/>
      <c r="C43" s="6"/>
      <c r="D43" s="7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</row>
    <row r="44" spans="1:35" x14ac:dyDescent="0.3">
      <c r="A44" s="6"/>
      <c r="B44" s="6"/>
      <c r="C44" s="6"/>
      <c r="D44" s="7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</row>
    <row r="45" spans="1:35" x14ac:dyDescent="0.3">
      <c r="A45" s="6"/>
      <c r="B45" s="6"/>
      <c r="C45" s="6"/>
      <c r="D45" s="7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</row>
    <row r="46" spans="1:35" x14ac:dyDescent="0.3">
      <c r="A46" s="6"/>
      <c r="B46" s="6"/>
      <c r="C46" s="6"/>
      <c r="D46" s="7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</row>
    <row r="47" spans="1:35" x14ac:dyDescent="0.3">
      <c r="A47" s="6"/>
      <c r="B47" s="6"/>
      <c r="C47" s="6"/>
      <c r="D47" s="7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</row>
    <row r="48" spans="1:35" x14ac:dyDescent="0.3">
      <c r="A48" s="6"/>
      <c r="B48" s="6"/>
      <c r="C48" s="6"/>
      <c r="D48" s="7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</row>
    <row r="49" spans="1:35" x14ac:dyDescent="0.3">
      <c r="A49" s="6"/>
      <c r="B49" s="6"/>
      <c r="C49" s="6"/>
      <c r="D49" s="7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</row>
    <row r="50" spans="1:35" x14ac:dyDescent="0.3">
      <c r="A50" s="6"/>
      <c r="B50" s="6"/>
      <c r="C50" s="6"/>
      <c r="D50" s="7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spans="1:35" x14ac:dyDescent="0.3">
      <c r="A51" s="6"/>
      <c r="B51" s="6"/>
      <c r="C51" s="6"/>
      <c r="D51" s="7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</row>
    <row r="52" spans="1:35" x14ac:dyDescent="0.3">
      <c r="A52" s="6"/>
      <c r="B52" s="6"/>
      <c r="C52" s="6"/>
      <c r="D52" s="7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</row>
    <row r="53" spans="1:35" x14ac:dyDescent="0.3">
      <c r="A53" s="6"/>
      <c r="B53" s="6"/>
      <c r="C53" s="6"/>
      <c r="D53" s="7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  <row r="54" spans="1:35" x14ac:dyDescent="0.3">
      <c r="A54" s="6"/>
      <c r="B54" s="6"/>
      <c r="C54" s="6"/>
      <c r="D54" s="7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</row>
    <row r="55" spans="1:35" x14ac:dyDescent="0.3">
      <c r="A55" s="6"/>
      <c r="B55" s="6"/>
      <c r="C55" s="6"/>
      <c r="D55" s="7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</row>
    <row r="56" spans="1:35" x14ac:dyDescent="0.3">
      <c r="A56" s="6"/>
      <c r="B56" s="6"/>
      <c r="C56" s="6"/>
      <c r="D56" s="7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</row>
    <row r="57" spans="1:35" x14ac:dyDescent="0.3">
      <c r="A57" s="6"/>
      <c r="B57" s="6"/>
      <c r="C57" s="6"/>
      <c r="D57" s="7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</row>
    <row r="58" spans="1:35" x14ac:dyDescent="0.3"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</sheetData>
  <customSheetViews>
    <customSheetView guid="{2DE0BD1D-8DE8-46A5-BE66-D9113A4104BF}" showPageBreaks="1" printArea="1" hiddenColumns="1" view="pageLayout">
      <pageMargins left="0.74803149606299213" right="0.74803149606299213" top="0.98425196850393704" bottom="0.98425196850393704" header="0.51181102362204722" footer="0.51181102362204722"/>
      <pageSetup paperSize="9" scale="56" fitToHeight="0" orientation="landscape" r:id="rId1"/>
      <headerFooter alignWithMargins="0">
        <oddHeader>&amp;L&amp;G  &amp;"-,Normal"&amp;8&amp;K00-025PM² Logs V.3.0.1&amp;C&amp;"-,Negrita"&amp;16Lista de Control de Calidad
&amp;K09-023 &lt;Nombre del Proyecto&gt;&amp;R&amp;G</oddHeader>
        <oddFooter>&amp;RPage &amp;P of &amp;N</oddFooter>
      </headerFooter>
    </customSheetView>
    <customSheetView guid="{6F5F2045-387C-4188-B393-B1D8CD6EF1DD}" showPageBreaks="1" printArea="1" hiddenColumns="1" view="pageLayout">
      <pageMargins left="0.74803149606299213" right="0.74803149606299213" top="0.98425196850393704" bottom="0.98425196850393704" header="0.51181102362204722" footer="0.51181102362204722"/>
      <pageSetup paperSize="9" scale="56" fitToHeight="0" orientation="landscape" r:id="rId2"/>
      <headerFooter alignWithMargins="0">
        <oddHeader>&amp;L&amp;G  &amp;"-,Normal"&amp;8&amp;K00-025PM² Logs V.3.0.1&amp;C&amp;"-,Negrita"&amp;16Lista de Control de Calidad
&amp;K09-023 &lt;Nombre del Proyecto&gt;&amp;R&amp;G</oddHeader>
        <oddFooter>&amp;RPage &amp;P of &amp;N</oddFooter>
      </headerFooter>
    </customSheetView>
    <customSheetView guid="{E4AF3869-A5CB-4894-A209-3A72DD9CBB03}" showPageBreaks="1" printArea="1" hiddenColumns="1" view="pageLayout" topLeftCell="A2">
      <selection activeCell="B2" sqref="B2"/>
      <pageMargins left="0.74803149606299213" right="0.74803149606299213" top="0.98425196850393704" bottom="0.98425196850393704" header="0.51181102362204722" footer="0.51181102362204722"/>
      <pageSetup paperSize="9" scale="56" fitToHeight="0" orientation="landscape" r:id="rId3"/>
      <headerFooter alignWithMargins="0">
        <oddHeader>&amp;L&amp;G  &amp;"-,Normal"&amp;8&amp;K00-026PM² Logs V.3.0.1&amp;C&amp;"-,Negrita"&amp;16Lista de Control de la Revisión de la Calidad
&amp;K09-024 &lt;Nombre del Proyecto&gt;&amp;R&amp;G</oddHeader>
        <oddFooter>&amp;RPage &amp;P of &amp;N</oddFooter>
      </headerFooter>
    </customSheetView>
  </customSheetViews>
  <conditionalFormatting sqref="E1">
    <cfRule type="iconSet" priority="1">
      <iconSet iconSet="3TrafficLights2" showValue="0">
        <cfvo type="percent" val="0"/>
        <cfvo type="num" val="0.5"/>
        <cfvo type="num" val="0.8"/>
      </iconSet>
    </cfRule>
  </conditionalFormatting>
  <dataValidations disablePrompts="1" count="1">
    <dataValidation type="list" allowBlank="1" showInputMessage="1" showErrorMessage="1" sqref="C14:C16 C4:C12 C18:C21 C23:C36">
      <formula1>$K$4:$K$7</formula1>
    </dataValidation>
  </dataValidations>
  <pageMargins left="0.74803149606299213" right="0.74803149606299213" top="0.98425196850393704" bottom="0.98425196850393704" header="0.51181102362204722" footer="0.51181102362204722"/>
  <pageSetup paperSize="9" scale="56" fitToHeight="0" orientation="landscape" r:id="rId4"/>
  <headerFooter alignWithMargins="0">
    <oddHeader>&amp;L&amp;G  &amp;"-,Normal"&amp;8&amp;K00-025PM² Logs V.3.0.1&amp;C&amp;"-,Negrita"&amp;16Lista de Control de Calidad
&amp;K09-023 &lt;Nombre del Proyecto&gt;&amp;R&amp;G</oddHeader>
    <oddFooter>&amp;RPage &amp;P of &amp;N</oddFooter>
  </headerFooter>
  <legacyDrawingHF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42"/>
  <sheetViews>
    <sheetView showRuler="0" view="pageLayout" zoomScaleNormal="100" workbookViewId="0">
      <selection sqref="A1:D1"/>
    </sheetView>
  </sheetViews>
  <sheetFormatPr defaultColWidth="9.21875" defaultRowHeight="15.6" x14ac:dyDescent="0.3"/>
  <cols>
    <col min="1" max="1" width="8.5546875" style="4" customWidth="1"/>
    <col min="2" max="2" width="77" style="4" customWidth="1"/>
    <col min="3" max="3" width="15.77734375" style="4" customWidth="1"/>
    <col min="4" max="4" width="10.88671875" style="5" bestFit="1" customWidth="1"/>
    <col min="5" max="5" width="44" style="4" customWidth="1"/>
    <col min="6" max="9" width="9.21875" style="4"/>
    <col min="10" max="10" width="9.21875" style="4" customWidth="1"/>
    <col min="11" max="11" width="9.21875" style="4" hidden="1" customWidth="1"/>
    <col min="12" max="16384" width="9.21875" style="4"/>
  </cols>
  <sheetData>
    <row r="1" spans="1:35" ht="44.25" customHeight="1" thickBot="1" x14ac:dyDescent="0.35">
      <c r="A1" s="147" t="s">
        <v>40</v>
      </c>
      <c r="B1" s="148"/>
      <c r="C1" s="145" t="s">
        <v>68</v>
      </c>
      <c r="D1" s="146">
        <f>D21/(140-C21*10)</f>
        <v>0</v>
      </c>
      <c r="E1" s="112">
        <f>D1</f>
        <v>0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5" ht="30" customHeight="1" thickBot="1" x14ac:dyDescent="0.35">
      <c r="A2" s="69"/>
      <c r="B2" s="70"/>
      <c r="C2" s="71" t="s">
        <v>69</v>
      </c>
      <c r="D2" s="72" t="s">
        <v>55</v>
      </c>
      <c r="E2" s="73" t="s">
        <v>70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spans="1:35" ht="16.2" thickBot="1" x14ac:dyDescent="0.35">
      <c r="A3" s="66"/>
      <c r="B3" s="79" t="s">
        <v>100</v>
      </c>
      <c r="C3" s="67"/>
      <c r="D3" s="67"/>
      <c r="E3" s="6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</row>
    <row r="4" spans="1:35" ht="27.6" x14ac:dyDescent="0.3">
      <c r="A4" s="14">
        <v>1</v>
      </c>
      <c r="B4" s="127" t="s">
        <v>181</v>
      </c>
      <c r="C4" s="116" t="s">
        <v>21</v>
      </c>
      <c r="D4" s="109">
        <f>IF(C4="Sí",10,IF(C4="Sí, parcialmente",5,IF(C4="No",0,"-")))</f>
        <v>0</v>
      </c>
      <c r="E4" s="55" t="s">
        <v>74</v>
      </c>
      <c r="F4" s="6"/>
      <c r="G4" s="6"/>
      <c r="H4" s="6"/>
      <c r="I4" s="6"/>
      <c r="J4" s="6"/>
      <c r="K4" s="15" t="s">
        <v>78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ht="28.8" x14ac:dyDescent="0.3">
      <c r="A5" s="11">
        <v>2</v>
      </c>
      <c r="B5" s="128" t="s">
        <v>182</v>
      </c>
      <c r="C5" s="75" t="s">
        <v>21</v>
      </c>
      <c r="D5" s="109">
        <f t="shared" ref="D5:D6" si="0">IF(C5="Sí",10,IF(C5="Sí, parcialmente",5,IF(C5="No",0,"-")))</f>
        <v>0</v>
      </c>
      <c r="E5" s="10"/>
      <c r="F5" s="6"/>
      <c r="G5" s="6"/>
      <c r="H5" s="6"/>
      <c r="I5" s="6"/>
      <c r="J5" s="6"/>
      <c r="K5" s="15" t="s">
        <v>79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spans="1:35" ht="16.2" thickBot="1" x14ac:dyDescent="0.35">
      <c r="A6" s="11">
        <v>3</v>
      </c>
      <c r="B6" s="128" t="s">
        <v>183</v>
      </c>
      <c r="C6" s="76" t="s">
        <v>21</v>
      </c>
      <c r="D6" s="109">
        <f t="shared" si="0"/>
        <v>0</v>
      </c>
      <c r="E6" s="10"/>
      <c r="F6" s="6"/>
      <c r="G6" s="6"/>
      <c r="H6" s="6"/>
      <c r="I6" s="6"/>
      <c r="J6" s="6"/>
      <c r="K6" s="15" t="s">
        <v>21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 ht="16.2" thickBot="1" x14ac:dyDescent="0.35">
      <c r="A7" s="66"/>
      <c r="B7" s="79" t="s">
        <v>101</v>
      </c>
      <c r="C7" s="67"/>
      <c r="D7" s="115"/>
      <c r="E7" s="68"/>
      <c r="F7" s="6"/>
      <c r="G7" s="6"/>
      <c r="H7" s="6"/>
      <c r="I7" s="6"/>
      <c r="J7" s="6"/>
      <c r="K7" s="15" t="s">
        <v>24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</row>
    <row r="8" spans="1:35" x14ac:dyDescent="0.3">
      <c r="A8" s="14">
        <f>A6+1</f>
        <v>4</v>
      </c>
      <c r="B8" s="127" t="s">
        <v>184</v>
      </c>
      <c r="C8" s="116" t="s">
        <v>21</v>
      </c>
      <c r="D8" s="109">
        <f t="shared" ref="D8:D13" si="1">IF(C8="Sí",10,IF(C8="Sí, parcialmente",5,IF(C8="No",0,"-")))</f>
        <v>0</v>
      </c>
      <c r="E8" s="10" t="s">
        <v>0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</row>
    <row r="9" spans="1:35" x14ac:dyDescent="0.3">
      <c r="A9" s="11">
        <f>A8+1</f>
        <v>5</v>
      </c>
      <c r="B9" s="130" t="s">
        <v>288</v>
      </c>
      <c r="C9" s="75" t="s">
        <v>21</v>
      </c>
      <c r="D9" s="109">
        <f t="shared" si="1"/>
        <v>0</v>
      </c>
      <c r="E9" s="10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</row>
    <row r="10" spans="1:35" ht="28.8" x14ac:dyDescent="0.3">
      <c r="A10" s="11">
        <f t="shared" ref="A10:A13" si="2">A9+1</f>
        <v>6</v>
      </c>
      <c r="B10" s="130" t="s">
        <v>185</v>
      </c>
      <c r="C10" s="75" t="s">
        <v>21</v>
      </c>
      <c r="D10" s="109">
        <f t="shared" si="1"/>
        <v>0</v>
      </c>
      <c r="E10" s="10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</row>
    <row r="11" spans="1:35" x14ac:dyDescent="0.3">
      <c r="A11" s="11">
        <f t="shared" si="2"/>
        <v>7</v>
      </c>
      <c r="B11" s="130" t="s">
        <v>186</v>
      </c>
      <c r="C11" s="75" t="s">
        <v>21</v>
      </c>
      <c r="D11" s="109">
        <f t="shared" si="1"/>
        <v>0</v>
      </c>
      <c r="E11" s="10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</row>
    <row r="12" spans="1:35" x14ac:dyDescent="0.3">
      <c r="A12" s="11">
        <f t="shared" si="2"/>
        <v>8</v>
      </c>
      <c r="B12" s="128" t="s">
        <v>187</v>
      </c>
      <c r="C12" s="75" t="s">
        <v>21</v>
      </c>
      <c r="D12" s="109">
        <f t="shared" si="1"/>
        <v>0</v>
      </c>
      <c r="E12" s="10" t="s">
        <v>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</row>
    <row r="13" spans="1:35" ht="16.2" thickBot="1" x14ac:dyDescent="0.35">
      <c r="A13" s="11">
        <f t="shared" si="2"/>
        <v>9</v>
      </c>
      <c r="B13" s="128" t="s">
        <v>188</v>
      </c>
      <c r="C13" s="75" t="s">
        <v>21</v>
      </c>
      <c r="D13" s="109">
        <f t="shared" si="1"/>
        <v>0</v>
      </c>
      <c r="E13" s="10" t="s">
        <v>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</row>
    <row r="14" spans="1:35" ht="16.2" thickBot="1" x14ac:dyDescent="0.35">
      <c r="A14" s="66"/>
      <c r="B14" s="79" t="s">
        <v>103</v>
      </c>
      <c r="C14" s="67"/>
      <c r="D14" s="115"/>
      <c r="E14" s="68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</row>
    <row r="15" spans="1:35" x14ac:dyDescent="0.3">
      <c r="A15" s="14">
        <f>A13+1</f>
        <v>10</v>
      </c>
      <c r="B15" s="127" t="s">
        <v>189</v>
      </c>
      <c r="C15" s="116" t="s">
        <v>21</v>
      </c>
      <c r="D15" s="109">
        <f t="shared" ref="D15:D17" si="3">IF(C15="Sí",10,IF(C15="Sí, parcialmente",5,IF(C15="No",0,"-")))</f>
        <v>0</v>
      </c>
      <c r="E15" s="13" t="s">
        <v>0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</row>
    <row r="16" spans="1:35" x14ac:dyDescent="0.3">
      <c r="A16" s="11">
        <f>A15+1</f>
        <v>11</v>
      </c>
      <c r="B16" s="128" t="s">
        <v>190</v>
      </c>
      <c r="C16" s="75" t="s">
        <v>21</v>
      </c>
      <c r="D16" s="109">
        <f t="shared" si="3"/>
        <v>0</v>
      </c>
      <c r="E16" s="10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</row>
    <row r="17" spans="1:35" ht="16.2" thickBot="1" x14ac:dyDescent="0.35">
      <c r="A17" s="11">
        <f>A16+1</f>
        <v>12</v>
      </c>
      <c r="B17" s="129" t="s">
        <v>191</v>
      </c>
      <c r="C17" s="75" t="s">
        <v>21</v>
      </c>
      <c r="D17" s="109">
        <f t="shared" si="3"/>
        <v>0</v>
      </c>
      <c r="E17" s="10" t="s">
        <v>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</row>
    <row r="18" spans="1:35" ht="16.2" thickBot="1" x14ac:dyDescent="0.35">
      <c r="A18" s="66"/>
      <c r="B18" s="79" t="s">
        <v>102</v>
      </c>
      <c r="C18" s="67"/>
      <c r="D18" s="115"/>
      <c r="E18" s="68" t="s">
        <v>0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</row>
    <row r="19" spans="1:35" x14ac:dyDescent="0.3">
      <c r="A19" s="14">
        <f>A17+1</f>
        <v>13</v>
      </c>
      <c r="B19" s="127" t="s">
        <v>192</v>
      </c>
      <c r="C19" s="116" t="s">
        <v>21</v>
      </c>
      <c r="D19" s="109">
        <f t="shared" ref="D19:D20" si="4">IF(C19="Sí",10,IF(C19="Sí, parcialmente",5,IF(C19="No",0,"-")))</f>
        <v>0</v>
      </c>
      <c r="E19" s="13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</row>
    <row r="20" spans="1:35" ht="16.2" thickBot="1" x14ac:dyDescent="0.35">
      <c r="A20" s="9">
        <f>A19+1</f>
        <v>14</v>
      </c>
      <c r="B20" s="129" t="s">
        <v>193</v>
      </c>
      <c r="C20" s="76" t="s">
        <v>21</v>
      </c>
      <c r="D20" s="111">
        <f t="shared" si="4"/>
        <v>0</v>
      </c>
      <c r="E20" s="8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</row>
    <row r="21" spans="1:35" ht="16.2" hidden="1" thickBot="1" x14ac:dyDescent="0.35">
      <c r="A21" s="51"/>
      <c r="B21" s="52"/>
      <c r="C21" s="56">
        <f>COUNTIF(C4:C20,"N/A")</f>
        <v>0</v>
      </c>
      <c r="D21" s="77">
        <f>SUM(D4:D20)</f>
        <v>0</v>
      </c>
      <c r="E21" s="53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5" x14ac:dyDescent="0.3">
      <c r="A22" s="6"/>
      <c r="B22" s="6"/>
      <c r="C22" s="6"/>
      <c r="D22" s="7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</row>
    <row r="23" spans="1:35" x14ac:dyDescent="0.3">
      <c r="A23" s="6"/>
      <c r="B23" s="6"/>
      <c r="C23" s="6"/>
      <c r="D23" s="7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</row>
    <row r="24" spans="1:35" x14ac:dyDescent="0.3">
      <c r="A24" s="6"/>
      <c r="B24" s="6"/>
      <c r="C24" s="6"/>
      <c r="D24" s="7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</row>
    <row r="25" spans="1:35" x14ac:dyDescent="0.3">
      <c r="A25" s="6"/>
      <c r="B25" s="6"/>
      <c r="C25" s="6"/>
      <c r="D25" s="7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</row>
    <row r="26" spans="1:35" x14ac:dyDescent="0.3">
      <c r="A26" s="6"/>
      <c r="B26" s="6"/>
      <c r="C26" s="6"/>
      <c r="D26" s="7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</row>
    <row r="27" spans="1:35" x14ac:dyDescent="0.3">
      <c r="A27" s="6"/>
      <c r="B27" s="6"/>
      <c r="C27" s="6"/>
      <c r="D27" s="7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</row>
    <row r="28" spans="1:35" x14ac:dyDescent="0.3">
      <c r="A28" s="6"/>
      <c r="B28" s="6"/>
      <c r="C28" s="6"/>
      <c r="D28" s="7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</row>
    <row r="29" spans="1:35" x14ac:dyDescent="0.3">
      <c r="A29" s="6"/>
      <c r="B29" s="6"/>
      <c r="C29" s="6"/>
      <c r="D29" s="7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</row>
    <row r="30" spans="1:35" x14ac:dyDescent="0.3">
      <c r="A30" s="6"/>
      <c r="B30" s="6"/>
      <c r="C30" s="6"/>
      <c r="D30" s="7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</row>
    <row r="31" spans="1:35" x14ac:dyDescent="0.3">
      <c r="A31" s="6"/>
      <c r="B31" s="6"/>
      <c r="C31" s="6"/>
      <c r="D31" s="7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</row>
    <row r="32" spans="1:35" x14ac:dyDescent="0.3">
      <c r="A32" s="6"/>
      <c r="B32" s="6"/>
      <c r="C32" s="6"/>
      <c r="D32" s="7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</row>
    <row r="33" spans="1:35" x14ac:dyDescent="0.3">
      <c r="A33" s="6"/>
      <c r="B33" s="6"/>
      <c r="C33" s="6"/>
      <c r="D33" s="7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</row>
    <row r="34" spans="1:35" x14ac:dyDescent="0.3">
      <c r="A34" s="6"/>
      <c r="B34" s="6"/>
      <c r="C34" s="6"/>
      <c r="D34" s="7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 spans="1:35" x14ac:dyDescent="0.3">
      <c r="A35" s="6"/>
      <c r="B35" s="6"/>
      <c r="C35" s="6"/>
      <c r="D35" s="7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 spans="1:35" x14ac:dyDescent="0.3">
      <c r="A36" s="6"/>
      <c r="B36" s="6"/>
      <c r="C36" s="6"/>
      <c r="D36" s="7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 spans="1:35" x14ac:dyDescent="0.3">
      <c r="A37" s="6"/>
      <c r="B37" s="6"/>
      <c r="C37" s="6"/>
      <c r="D37" s="7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1:35" x14ac:dyDescent="0.3">
      <c r="A38" s="6"/>
      <c r="B38" s="6"/>
      <c r="C38" s="6"/>
      <c r="D38" s="7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1:35" x14ac:dyDescent="0.3">
      <c r="A39" s="6"/>
      <c r="B39" s="6"/>
      <c r="C39" s="6"/>
      <c r="D39" s="7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spans="1:35" x14ac:dyDescent="0.3">
      <c r="A40" s="6"/>
      <c r="B40" s="6"/>
      <c r="C40" s="6"/>
      <c r="D40" s="7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1:35" x14ac:dyDescent="0.3">
      <c r="A41" s="6"/>
      <c r="B41" s="6"/>
      <c r="C41" s="6"/>
      <c r="D41" s="7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35" x14ac:dyDescent="0.3"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</row>
  </sheetData>
  <customSheetViews>
    <customSheetView guid="{2DE0BD1D-8DE8-46A5-BE66-D9113A4104BF}" showPageBreaks="1" printArea="1" hiddenRows="1" hiddenColumns="1" view="pageLayout" showRuler="0">
      <selection sqref="A1:D1"/>
      <pageMargins left="0.74803149606299213" right="0.74803149606299213" top="0.98425196850393704" bottom="0.98425196850393704" header="0.51181102362204722" footer="0.51181102362204722"/>
      <pageSetup paperSize="9" scale="56" fitToHeight="0" orientation="landscape" r:id="rId1"/>
      <headerFooter alignWithMargins="0">
        <oddHeader>&amp;L&amp;G  &amp;"-,Normal"&amp;8&amp;K00-027PM² Logs V.3.0.1&amp;C&amp;"-,Negrita"&amp;16Lista de Control de Calidad
&amp;K09-023 &lt;Nombre del Proyecto&gt;&amp;R&amp;G</oddHeader>
        <oddFooter>&amp;RPage &amp;P of &amp;N</oddFooter>
      </headerFooter>
    </customSheetView>
    <customSheetView guid="{6F5F2045-387C-4188-B393-B1D8CD6EF1DD}" showPageBreaks="1" printArea="1" hiddenRows="1" hiddenColumns="1" view="pageLayout" showRuler="0">
      <selection sqref="A1:D1"/>
      <pageMargins left="0.74803149606299213" right="0.74803149606299213" top="0.98425196850393704" bottom="0.98425196850393704" header="0.51181102362204722" footer="0.51181102362204722"/>
      <pageSetup paperSize="9" scale="56" fitToHeight="0" orientation="landscape" r:id="rId2"/>
      <headerFooter alignWithMargins="0">
        <oddHeader>&amp;L&amp;G  &amp;"-,Normal"&amp;8&amp;K00-027PM² Logs V.3.0.1&amp;C&amp;"-,Negrita"&amp;16Lista de Control de Calidad
&amp;K09-023 &lt;Nombre del Proyecto&gt;&amp;R&amp;G</oddHeader>
        <oddFooter>&amp;RPage &amp;P of &amp;N</oddFooter>
      </headerFooter>
    </customSheetView>
    <customSheetView guid="{E4AF3869-A5CB-4894-A209-3A72DD9CBB03}" showPageBreaks="1" printArea="1" hiddenRows="1" hiddenColumns="1" view="pageLayout" showRuler="0">
      <selection activeCell="B22" sqref="B22"/>
      <pageMargins left="0.74803149606299213" right="0.74803149606299213" top="0.98425196850393704" bottom="0.98425196850393704" header="0.51181102362204722" footer="0.51181102362204722"/>
      <pageSetup paperSize="9" scale="56" fitToHeight="0" orientation="landscape" r:id="rId3"/>
      <headerFooter alignWithMargins="0">
        <oddHeader>&amp;L&amp;G  &amp;"-,Normal"&amp;8&amp;K00-028PM² Logs V.3.0.1&amp;C&amp;"-,Negrita"&amp;16Lista de Control de la Revisión de la Calidad
&amp;K09-024 &lt;Nombre del Proyecto&gt;&amp;R&amp;G</oddHeader>
        <oddFooter>&amp;RPage &amp;P of &amp;N</oddFooter>
      </headerFooter>
    </customSheetView>
  </customSheetViews>
  <conditionalFormatting sqref="E1">
    <cfRule type="iconSet" priority="1">
      <iconSet iconSet="3TrafficLights2" showValue="0">
        <cfvo type="percent" val="0"/>
        <cfvo type="num" val="0.5"/>
        <cfvo type="num" val="0.8"/>
      </iconSet>
    </cfRule>
  </conditionalFormatting>
  <dataValidations disablePrompts="1" count="1">
    <dataValidation type="list" allowBlank="1" showInputMessage="1" showErrorMessage="1" sqref="C19:C20 C4:C6 C8:C13 C15:C17">
      <formula1>$K$4:$K$7</formula1>
    </dataValidation>
  </dataValidations>
  <pageMargins left="0.74803149606299213" right="0.74803149606299213" top="0.98425196850393704" bottom="0.98425196850393704" header="0.51181102362204722" footer="0.51181102362204722"/>
  <pageSetup paperSize="9" scale="56" fitToHeight="0" orientation="landscape" r:id="rId4"/>
  <headerFooter alignWithMargins="0">
    <oddHeader>&amp;L&amp;G  &amp;"-,Normal"&amp;8&amp;K00-027PM² Logs V.3.0.1&amp;C&amp;"-,Negrita"&amp;16Lista de Control de Calidad
&amp;K09-023 &lt;Nombre del Proyecto&gt;&amp;R&amp;G</oddHeader>
    <oddFooter>&amp;RPage &amp;P of &amp;N</oddFooter>
  </headerFooter>
  <legacyDrawingHF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I57"/>
  <sheetViews>
    <sheetView view="pageLayout" zoomScaleNormal="100" workbookViewId="0">
      <selection sqref="A1:D1"/>
    </sheetView>
  </sheetViews>
  <sheetFormatPr defaultColWidth="9.21875" defaultRowHeight="15.6" x14ac:dyDescent="0.3"/>
  <cols>
    <col min="1" max="1" width="8.5546875" style="4" customWidth="1"/>
    <col min="2" max="2" width="80" style="4" customWidth="1"/>
    <col min="3" max="3" width="15.77734375" style="4" customWidth="1"/>
    <col min="4" max="4" width="9.21875" style="5" customWidth="1"/>
    <col min="5" max="5" width="44" style="4" customWidth="1"/>
    <col min="6" max="9" width="9.21875" style="4"/>
    <col min="10" max="11" width="9.21875" style="4" hidden="1" customWidth="1"/>
    <col min="12" max="16384" width="9.21875" style="4"/>
  </cols>
  <sheetData>
    <row r="1" spans="1:35" ht="44.25" customHeight="1" thickBot="1" x14ac:dyDescent="0.35">
      <c r="A1" s="147" t="s">
        <v>41</v>
      </c>
      <c r="B1" s="148"/>
      <c r="C1" s="145" t="s">
        <v>68</v>
      </c>
      <c r="D1" s="146">
        <f>D36/(300-C36*10)</f>
        <v>0</v>
      </c>
      <c r="E1" s="112">
        <f>D1</f>
        <v>0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5" ht="30" customHeight="1" thickBot="1" x14ac:dyDescent="0.35">
      <c r="A2" s="69"/>
      <c r="B2" s="70"/>
      <c r="C2" s="71" t="s">
        <v>69</v>
      </c>
      <c r="D2" s="72" t="s">
        <v>55</v>
      </c>
      <c r="E2" s="73" t="s">
        <v>70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spans="1:35" ht="16.2" thickBot="1" x14ac:dyDescent="0.35">
      <c r="A3" s="66"/>
      <c r="B3" s="79" t="s">
        <v>97</v>
      </c>
      <c r="C3" s="67"/>
      <c r="D3" s="67"/>
      <c r="E3" s="6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</row>
    <row r="4" spans="1:35" ht="27.6" x14ac:dyDescent="0.3">
      <c r="A4" s="14">
        <v>1</v>
      </c>
      <c r="B4" s="83" t="s">
        <v>194</v>
      </c>
      <c r="C4" s="81">
        <v>0</v>
      </c>
      <c r="D4" s="113">
        <f t="shared" ref="D4:D5" si="0">C4</f>
        <v>0</v>
      </c>
      <c r="E4" s="84" t="s">
        <v>74</v>
      </c>
      <c r="F4" s="6"/>
      <c r="G4" s="6"/>
      <c r="H4" s="6"/>
      <c r="I4" s="6"/>
      <c r="J4" s="6"/>
      <c r="K4" s="15" t="s">
        <v>78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x14ac:dyDescent="0.3">
      <c r="A5" s="11">
        <v>2</v>
      </c>
      <c r="B5" s="85" t="s">
        <v>195</v>
      </c>
      <c r="C5" s="81">
        <v>0</v>
      </c>
      <c r="D5" s="113">
        <f t="shared" si="0"/>
        <v>0</v>
      </c>
      <c r="E5" s="86"/>
      <c r="F5" s="6"/>
      <c r="G5" s="6"/>
      <c r="H5" s="6"/>
      <c r="I5" s="6"/>
      <c r="J5" s="6"/>
      <c r="K5" s="15" t="s">
        <v>79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spans="1:35" x14ac:dyDescent="0.3">
      <c r="A6" s="11">
        <v>3</v>
      </c>
      <c r="B6" s="85" t="s">
        <v>196</v>
      </c>
      <c r="C6" s="81" t="s">
        <v>21</v>
      </c>
      <c r="D6" s="109">
        <f>IF(C6="Sí",10,IF(C6="Sí, parcialmente",5,IF(C6="No",0,"-")))</f>
        <v>0</v>
      </c>
      <c r="E6" s="86"/>
      <c r="F6" s="6"/>
      <c r="G6" s="6"/>
      <c r="H6" s="6"/>
      <c r="I6" s="6"/>
      <c r="J6" s="6"/>
      <c r="K6" s="15" t="s">
        <v>21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 x14ac:dyDescent="0.3">
      <c r="A7" s="11">
        <v>4</v>
      </c>
      <c r="B7" s="85" t="s">
        <v>197</v>
      </c>
      <c r="C7" s="81" t="s">
        <v>21</v>
      </c>
      <c r="D7" s="109">
        <f t="shared" ref="D7:D14" si="1">IF(C7="Sí",10,IF(C7="Sí, parcialmente",5,IF(C7="No",0,"-")))</f>
        <v>0</v>
      </c>
      <c r="E7" s="86" t="s">
        <v>0</v>
      </c>
      <c r="F7" s="6"/>
      <c r="G7" s="6"/>
      <c r="H7" s="6"/>
      <c r="I7" s="6"/>
      <c r="J7" s="6"/>
      <c r="K7" s="15" t="s">
        <v>24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</row>
    <row r="8" spans="1:35" x14ac:dyDescent="0.3">
      <c r="A8" s="11">
        <v>5</v>
      </c>
      <c r="B8" s="85" t="s">
        <v>198</v>
      </c>
      <c r="C8" s="81" t="s">
        <v>21</v>
      </c>
      <c r="D8" s="109">
        <f t="shared" si="1"/>
        <v>0</v>
      </c>
      <c r="E8" s="8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</row>
    <row r="9" spans="1:35" x14ac:dyDescent="0.3">
      <c r="A9" s="11">
        <v>6</v>
      </c>
      <c r="B9" s="85" t="s">
        <v>289</v>
      </c>
      <c r="C9" s="81" t="s">
        <v>21</v>
      </c>
      <c r="D9" s="109">
        <f t="shared" si="1"/>
        <v>0</v>
      </c>
      <c r="E9" s="86" t="s">
        <v>0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</row>
    <row r="10" spans="1:35" x14ac:dyDescent="0.3">
      <c r="A10" s="11">
        <v>7</v>
      </c>
      <c r="B10" s="85" t="s">
        <v>199</v>
      </c>
      <c r="C10" s="81" t="s">
        <v>21</v>
      </c>
      <c r="D10" s="109">
        <f t="shared" si="1"/>
        <v>0</v>
      </c>
      <c r="E10" s="8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</row>
    <row r="11" spans="1:35" x14ac:dyDescent="0.3">
      <c r="A11" s="11">
        <v>8</v>
      </c>
      <c r="B11" s="85" t="s">
        <v>202</v>
      </c>
      <c r="C11" s="81" t="s">
        <v>21</v>
      </c>
      <c r="D11" s="109">
        <f t="shared" si="1"/>
        <v>0</v>
      </c>
      <c r="E11" s="8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</row>
    <row r="12" spans="1:35" x14ac:dyDescent="0.3">
      <c r="A12" s="11">
        <v>9</v>
      </c>
      <c r="B12" s="85" t="s">
        <v>200</v>
      </c>
      <c r="C12" s="81" t="s">
        <v>21</v>
      </c>
      <c r="D12" s="109">
        <f t="shared" si="1"/>
        <v>0</v>
      </c>
      <c r="E12" s="8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</row>
    <row r="13" spans="1:35" x14ac:dyDescent="0.3">
      <c r="A13" s="11">
        <v>10</v>
      </c>
      <c r="B13" s="85" t="s">
        <v>201</v>
      </c>
      <c r="C13" s="81" t="s">
        <v>21</v>
      </c>
      <c r="D13" s="109">
        <f t="shared" si="1"/>
        <v>0</v>
      </c>
      <c r="E13" s="8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</row>
    <row r="14" spans="1:35" ht="15.75" customHeight="1" thickBot="1" x14ac:dyDescent="0.35">
      <c r="A14" s="11">
        <v>11</v>
      </c>
      <c r="B14" s="85" t="s">
        <v>203</v>
      </c>
      <c r="C14" s="81" t="s">
        <v>21</v>
      </c>
      <c r="D14" s="109">
        <f t="shared" si="1"/>
        <v>0</v>
      </c>
      <c r="E14" s="8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</row>
    <row r="15" spans="1:35" ht="16.2" thickBot="1" x14ac:dyDescent="0.35">
      <c r="A15" s="66"/>
      <c r="B15" s="79" t="s">
        <v>98</v>
      </c>
      <c r="C15" s="67"/>
      <c r="D15" s="115"/>
      <c r="E15" s="68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</row>
    <row r="16" spans="1:35" x14ac:dyDescent="0.3">
      <c r="A16" s="14">
        <f>A14+1</f>
        <v>12</v>
      </c>
      <c r="B16" s="83" t="s">
        <v>204</v>
      </c>
      <c r="C16" s="81" t="s">
        <v>21</v>
      </c>
      <c r="D16" s="109">
        <f t="shared" ref="D16:D29" si="2">IF(C16="Sí",10,IF(C16="Sí, parcialmente",5,IF(C16="No",0,"-")))</f>
        <v>0</v>
      </c>
      <c r="E16" s="87" t="s">
        <v>0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</row>
    <row r="17" spans="1:35" x14ac:dyDescent="0.3">
      <c r="A17" s="11">
        <f>A16+1</f>
        <v>13</v>
      </c>
      <c r="B17" s="85" t="s">
        <v>205</v>
      </c>
      <c r="C17" s="81" t="s">
        <v>21</v>
      </c>
      <c r="D17" s="109">
        <f t="shared" si="2"/>
        <v>0</v>
      </c>
      <c r="E17" s="86" t="s">
        <v>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</row>
    <row r="18" spans="1:35" x14ac:dyDescent="0.3">
      <c r="A18" s="11">
        <f>A17+1</f>
        <v>14</v>
      </c>
      <c r="B18" s="85" t="s">
        <v>206</v>
      </c>
      <c r="C18" s="81" t="s">
        <v>21</v>
      </c>
      <c r="D18" s="109">
        <f t="shared" si="2"/>
        <v>0</v>
      </c>
      <c r="E18" s="86" t="s">
        <v>0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</row>
    <row r="19" spans="1:35" x14ac:dyDescent="0.3">
      <c r="A19" s="11">
        <f>A18+1</f>
        <v>15</v>
      </c>
      <c r="B19" s="85" t="s">
        <v>207</v>
      </c>
      <c r="C19" s="81" t="s">
        <v>21</v>
      </c>
      <c r="D19" s="109">
        <f t="shared" si="2"/>
        <v>0</v>
      </c>
      <c r="E19" s="86" t="s">
        <v>0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</row>
    <row r="20" spans="1:35" x14ac:dyDescent="0.3">
      <c r="A20" s="11">
        <f>A19+1</f>
        <v>16</v>
      </c>
      <c r="B20" s="85" t="s">
        <v>208</v>
      </c>
      <c r="C20" s="95" t="s">
        <v>21</v>
      </c>
      <c r="D20" s="109">
        <f t="shared" si="2"/>
        <v>0</v>
      </c>
      <c r="E20" s="8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</row>
    <row r="21" spans="1:35" x14ac:dyDescent="0.3">
      <c r="A21" s="11">
        <f t="shared" ref="A21:A29" si="3">A20+1</f>
        <v>17</v>
      </c>
      <c r="B21" s="85" t="s">
        <v>209</v>
      </c>
      <c r="C21" s="95" t="s">
        <v>21</v>
      </c>
      <c r="D21" s="109">
        <f t="shared" si="2"/>
        <v>0</v>
      </c>
      <c r="E21" s="8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5" x14ac:dyDescent="0.3">
      <c r="A22" s="11">
        <f t="shared" si="3"/>
        <v>18</v>
      </c>
      <c r="B22" s="85" t="s">
        <v>210</v>
      </c>
      <c r="C22" s="81" t="s">
        <v>21</v>
      </c>
      <c r="D22" s="109">
        <f t="shared" si="2"/>
        <v>0</v>
      </c>
      <c r="E22" s="8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</row>
    <row r="23" spans="1:35" x14ac:dyDescent="0.3">
      <c r="A23" s="11">
        <f t="shared" si="3"/>
        <v>19</v>
      </c>
      <c r="B23" s="85" t="s">
        <v>211</v>
      </c>
      <c r="C23" s="81" t="s">
        <v>21</v>
      </c>
      <c r="D23" s="109">
        <f t="shared" si="2"/>
        <v>0</v>
      </c>
      <c r="E23" s="8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</row>
    <row r="24" spans="1:35" x14ac:dyDescent="0.3">
      <c r="A24" s="11">
        <f t="shared" si="3"/>
        <v>20</v>
      </c>
      <c r="B24" s="85" t="s">
        <v>212</v>
      </c>
      <c r="C24" s="81" t="s">
        <v>21</v>
      </c>
      <c r="D24" s="109">
        <f t="shared" si="2"/>
        <v>0</v>
      </c>
      <c r="E24" s="8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</row>
    <row r="25" spans="1:35" ht="28.8" x14ac:dyDescent="0.3">
      <c r="A25" s="11">
        <f t="shared" si="3"/>
        <v>21</v>
      </c>
      <c r="B25" s="85" t="s">
        <v>213</v>
      </c>
      <c r="C25" s="81" t="s">
        <v>21</v>
      </c>
      <c r="D25" s="109">
        <f t="shared" si="2"/>
        <v>0</v>
      </c>
      <c r="E25" s="8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</row>
    <row r="26" spans="1:35" x14ac:dyDescent="0.3">
      <c r="A26" s="11">
        <f t="shared" si="3"/>
        <v>22</v>
      </c>
      <c r="B26" s="85" t="s">
        <v>214</v>
      </c>
      <c r="C26" s="81" t="s">
        <v>21</v>
      </c>
      <c r="D26" s="109">
        <f t="shared" si="2"/>
        <v>0</v>
      </c>
      <c r="E26" s="86" t="s">
        <v>0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</row>
    <row r="27" spans="1:35" x14ac:dyDescent="0.3">
      <c r="A27" s="11">
        <f t="shared" si="3"/>
        <v>23</v>
      </c>
      <c r="B27" s="85" t="s">
        <v>215</v>
      </c>
      <c r="C27" s="95" t="s">
        <v>21</v>
      </c>
      <c r="D27" s="109">
        <f t="shared" si="2"/>
        <v>0</v>
      </c>
      <c r="E27" s="86" t="s">
        <v>0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</row>
    <row r="28" spans="1:35" x14ac:dyDescent="0.3">
      <c r="A28" s="11">
        <f t="shared" si="3"/>
        <v>24</v>
      </c>
      <c r="B28" s="85" t="s">
        <v>216</v>
      </c>
      <c r="C28" s="95" t="s">
        <v>21</v>
      </c>
      <c r="D28" s="109">
        <f t="shared" si="2"/>
        <v>0</v>
      </c>
      <c r="E28" s="8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</row>
    <row r="29" spans="1:35" ht="16.2" thickBot="1" x14ac:dyDescent="0.35">
      <c r="A29" s="11">
        <f t="shared" si="3"/>
        <v>25</v>
      </c>
      <c r="B29" s="85" t="s">
        <v>217</v>
      </c>
      <c r="C29" s="81" t="s">
        <v>21</v>
      </c>
      <c r="D29" s="109">
        <f t="shared" si="2"/>
        <v>0</v>
      </c>
      <c r="E29" s="8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</row>
    <row r="30" spans="1:35" ht="16.2" thickBot="1" x14ac:dyDescent="0.35">
      <c r="A30" s="66"/>
      <c r="B30" s="79" t="s">
        <v>99</v>
      </c>
      <c r="C30" s="67"/>
      <c r="D30" s="115"/>
      <c r="E30" s="68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</row>
    <row r="31" spans="1:35" x14ac:dyDescent="0.3">
      <c r="A31" s="14">
        <f>A29+1</f>
        <v>26</v>
      </c>
      <c r="B31" s="83" t="s">
        <v>218</v>
      </c>
      <c r="C31" s="81" t="s">
        <v>21</v>
      </c>
      <c r="D31" s="109">
        <f t="shared" ref="D31:D35" si="4">IF(C31="Sí",10,IF(C31="Sí, parcialmente",5,IF(C31="No",0,"-")))</f>
        <v>0</v>
      </c>
      <c r="E31" s="87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</row>
    <row r="32" spans="1:35" x14ac:dyDescent="0.3">
      <c r="A32" s="11">
        <f>A31+1</f>
        <v>27</v>
      </c>
      <c r="B32" s="90" t="s">
        <v>219</v>
      </c>
      <c r="C32" s="81" t="s">
        <v>21</v>
      </c>
      <c r="D32" s="109">
        <f t="shared" si="4"/>
        <v>0</v>
      </c>
      <c r="E32" s="8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</row>
    <row r="33" spans="1:35" ht="28.8" x14ac:dyDescent="0.3">
      <c r="A33" s="11">
        <f t="shared" ref="A33:A35" si="5">A32+1</f>
        <v>28</v>
      </c>
      <c r="B33" s="90" t="s">
        <v>220</v>
      </c>
      <c r="C33" s="81" t="s">
        <v>21</v>
      </c>
      <c r="D33" s="109">
        <f t="shared" si="4"/>
        <v>0</v>
      </c>
      <c r="E33" s="8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</row>
    <row r="34" spans="1:35" x14ac:dyDescent="0.3">
      <c r="A34" s="11">
        <f t="shared" si="5"/>
        <v>29</v>
      </c>
      <c r="B34" s="90" t="s">
        <v>221</v>
      </c>
      <c r="C34" s="81" t="s">
        <v>21</v>
      </c>
      <c r="D34" s="109">
        <f t="shared" si="4"/>
        <v>0</v>
      </c>
      <c r="E34" s="8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</row>
    <row r="35" spans="1:35" ht="16.2" thickBot="1" x14ac:dyDescent="0.35">
      <c r="A35" s="9">
        <f t="shared" si="5"/>
        <v>30</v>
      </c>
      <c r="B35" s="91" t="s">
        <v>222</v>
      </c>
      <c r="C35" s="82" t="s">
        <v>21</v>
      </c>
      <c r="D35" s="111">
        <f t="shared" si="4"/>
        <v>0</v>
      </c>
      <c r="E35" s="92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</row>
    <row r="36" spans="1:35" ht="16.2" hidden="1" thickBot="1" x14ac:dyDescent="0.35">
      <c r="A36" s="51"/>
      <c r="B36" s="93"/>
      <c r="C36" s="56">
        <f>COUNTIF(C4:C35,"N/A")</f>
        <v>0</v>
      </c>
      <c r="D36" s="77">
        <f>SUM(D4:D35)</f>
        <v>0</v>
      </c>
      <c r="E36" s="94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</row>
    <row r="37" spans="1:35" x14ac:dyDescent="0.3">
      <c r="A37" s="6"/>
      <c r="B37" s="6"/>
      <c r="C37" s="6"/>
      <c r="D37" s="7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</row>
    <row r="38" spans="1:35" x14ac:dyDescent="0.3">
      <c r="A38" s="6"/>
      <c r="B38" s="6"/>
      <c r="C38" s="6"/>
      <c r="D38" s="7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</row>
    <row r="39" spans="1:35" x14ac:dyDescent="0.3">
      <c r="A39" s="6"/>
      <c r="B39" s="6"/>
      <c r="C39" s="6"/>
      <c r="D39" s="7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</row>
    <row r="40" spans="1:35" x14ac:dyDescent="0.3">
      <c r="A40" s="6"/>
      <c r="B40" s="6"/>
      <c r="C40" s="6"/>
      <c r="D40" s="7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1:35" x14ac:dyDescent="0.3">
      <c r="A41" s="6"/>
      <c r="B41" s="6"/>
      <c r="C41" s="6"/>
      <c r="D41" s="7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</row>
    <row r="42" spans="1:35" x14ac:dyDescent="0.3">
      <c r="A42" s="6"/>
      <c r="B42" s="6"/>
      <c r="C42" s="6"/>
      <c r="D42" s="7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</row>
    <row r="43" spans="1:35" x14ac:dyDescent="0.3">
      <c r="A43" s="6"/>
      <c r="B43" s="6"/>
      <c r="C43" s="6"/>
      <c r="D43" s="7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</row>
    <row r="44" spans="1:35" x14ac:dyDescent="0.3">
      <c r="A44" s="6"/>
      <c r="B44" s="6"/>
      <c r="C44" s="6"/>
      <c r="D44" s="7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</row>
    <row r="45" spans="1:35" x14ac:dyDescent="0.3">
      <c r="A45" s="6"/>
      <c r="B45" s="6"/>
      <c r="C45" s="6"/>
      <c r="D45" s="7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</row>
    <row r="46" spans="1:35" x14ac:dyDescent="0.3">
      <c r="A46" s="6"/>
      <c r="B46" s="6"/>
      <c r="C46" s="6"/>
      <c r="D46" s="7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</row>
    <row r="47" spans="1:35" x14ac:dyDescent="0.3">
      <c r="A47" s="6"/>
      <c r="B47" s="6"/>
      <c r="C47" s="6"/>
      <c r="D47" s="7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</row>
    <row r="48" spans="1:35" x14ac:dyDescent="0.3">
      <c r="A48" s="6"/>
      <c r="B48" s="6"/>
      <c r="C48" s="6"/>
      <c r="D48" s="7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</row>
    <row r="49" spans="1:17" x14ac:dyDescent="0.3">
      <c r="A49" s="6"/>
      <c r="B49" s="6"/>
      <c r="C49" s="6"/>
      <c r="D49" s="7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</row>
    <row r="50" spans="1:17" x14ac:dyDescent="0.3">
      <c r="A50" s="6"/>
      <c r="B50" s="6"/>
      <c r="C50" s="6"/>
      <c r="D50" s="7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spans="1:17" x14ac:dyDescent="0.3">
      <c r="A51" s="6"/>
      <c r="B51" s="6"/>
      <c r="C51" s="6"/>
      <c r="D51" s="7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</row>
    <row r="52" spans="1:17" x14ac:dyDescent="0.3">
      <c r="A52" s="6"/>
      <c r="B52" s="6"/>
      <c r="C52" s="6"/>
      <c r="D52" s="7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</row>
    <row r="53" spans="1:17" x14ac:dyDescent="0.3">
      <c r="A53" s="6"/>
      <c r="B53" s="6"/>
      <c r="C53" s="6"/>
      <c r="D53" s="7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  <row r="54" spans="1:17" x14ac:dyDescent="0.3">
      <c r="A54" s="6"/>
      <c r="B54" s="6"/>
      <c r="C54" s="6"/>
      <c r="D54" s="7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</row>
    <row r="55" spans="1:17" x14ac:dyDescent="0.3">
      <c r="A55" s="6"/>
      <c r="B55" s="6"/>
      <c r="C55" s="6"/>
      <c r="D55" s="7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</row>
    <row r="56" spans="1:17" x14ac:dyDescent="0.3">
      <c r="A56" s="6"/>
      <c r="B56" s="6"/>
      <c r="C56" s="6"/>
      <c r="D56" s="7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</row>
    <row r="57" spans="1:17" x14ac:dyDescent="0.3"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</row>
  </sheetData>
  <customSheetViews>
    <customSheetView guid="{2DE0BD1D-8DE8-46A5-BE66-D9113A4104BF}" showPageBreaks="1" printArea="1" hiddenRows="1" hiddenColumns="1" view="pageLayout">
      <selection sqref="A1:D1"/>
      <pageMargins left="0.74803149606299213" right="0.74803149606299213" top="0.98425196850393704" bottom="0.98425196850393704" header="0.51181102362204722" footer="0.51181102362204722"/>
      <pageSetup paperSize="9" scale="56" fitToHeight="0" orientation="landscape" r:id="rId1"/>
      <headerFooter alignWithMargins="0">
        <oddHeader>&amp;L&amp;G  &amp;"-,Normal"&amp;8&amp;K00-027PM² Logs V.3.0.1&amp;C&amp;"-,Negrita"&amp;16Lista de Control de Calidad
&amp;K09-023 &lt;Nombre del Proyecto&gt;&amp;R&amp;G</oddHeader>
        <oddFooter>&amp;RPage &amp;P of &amp;N</oddFooter>
      </headerFooter>
    </customSheetView>
    <customSheetView guid="{6F5F2045-387C-4188-B393-B1D8CD6EF1DD}" showPageBreaks="1" printArea="1" hiddenRows="1" hiddenColumns="1" view="pageLayout">
      <selection sqref="A1:D1"/>
      <pageMargins left="0.74803149606299213" right="0.74803149606299213" top="0.98425196850393704" bottom="0.98425196850393704" header="0.51181102362204722" footer="0.51181102362204722"/>
      <pageSetup paperSize="9" scale="56" fitToHeight="0" orientation="landscape" r:id="rId2"/>
      <headerFooter alignWithMargins="0">
        <oddHeader>&amp;L&amp;G  &amp;"-,Normal"&amp;8&amp;K00-027PM² Logs V.3.0.1&amp;C&amp;"-,Negrita"&amp;16Lista de Control de Calidad
&amp;K09-023 &lt;Nombre del Proyecto&gt;&amp;R&amp;G</oddHeader>
        <oddFooter>&amp;RPage &amp;P of &amp;N</oddFooter>
      </headerFooter>
    </customSheetView>
    <customSheetView guid="{E4AF3869-A5CB-4894-A209-3A72DD9CBB03}" showPageBreaks="1" printArea="1" hiddenRows="1" hiddenColumns="1" view="pageLayout" topLeftCell="A3">
      <selection activeCell="B3" sqref="B3"/>
      <pageMargins left="0.74803149606299213" right="0.74803149606299213" top="0.98425196850393704" bottom="0.98425196850393704" header="0.51181102362204722" footer="0.51181102362204722"/>
      <pageSetup paperSize="9" scale="56" fitToHeight="0" orientation="landscape" r:id="rId3"/>
      <headerFooter alignWithMargins="0">
        <oddHeader>&amp;L&amp;G  &amp;"-,Normal"&amp;8&amp;K00-028PM² Logs V.3.0.1&amp;C&amp;"-,Negrita"&amp;16Lista de Control de la Revisión de la Calidad
&amp;K09-024 &lt;Nombre del Proyecto&gt;&amp;R&amp;G</oddHeader>
        <oddFooter>&amp;RPage &amp;P of &amp;N</oddFooter>
      </headerFooter>
    </customSheetView>
  </customSheetViews>
  <conditionalFormatting sqref="E1">
    <cfRule type="iconSet" priority="1">
      <iconSet iconSet="3TrafficLights2" showValue="0">
        <cfvo type="percent" val="0"/>
        <cfvo type="num" val="0.5"/>
        <cfvo type="num" val="0.8"/>
      </iconSet>
    </cfRule>
  </conditionalFormatting>
  <dataValidations disablePrompts="1" count="1">
    <dataValidation type="list" allowBlank="1" showInputMessage="1" showErrorMessage="1" sqref="C6:C14 C16:C35">
      <formula1>$K$4:$K$7</formula1>
    </dataValidation>
  </dataValidations>
  <pageMargins left="0.74803149606299213" right="0.74803149606299213" top="0.98425196850393704" bottom="0.98425196850393704" header="0.51181102362204722" footer="0.51181102362204722"/>
  <pageSetup paperSize="9" scale="56" fitToHeight="0" orientation="landscape" r:id="rId4"/>
  <headerFooter alignWithMargins="0">
    <oddHeader>&amp;L&amp;G  &amp;"-,Normal"&amp;8&amp;K00-027PM² Logs V.3.0.1&amp;C&amp;"-,Negrita"&amp;16Lista de Control de Calidad
&amp;K09-023 &lt;Nombre del Proyecto&gt;&amp;R&amp;G</oddHeader>
    <oddFooter>&amp;RPage &amp;P of &amp;N</oddFooter>
  </headerFooter>
  <legacyDrawingHF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I51"/>
  <sheetViews>
    <sheetView view="pageLayout" zoomScaleNormal="100" workbookViewId="0">
      <selection sqref="A1:D1"/>
    </sheetView>
  </sheetViews>
  <sheetFormatPr defaultColWidth="9.21875" defaultRowHeight="15.6" x14ac:dyDescent="0.3"/>
  <cols>
    <col min="1" max="1" width="8.5546875" style="4" customWidth="1"/>
    <col min="2" max="2" width="90.5546875" style="4" customWidth="1"/>
    <col min="3" max="3" width="15.77734375" style="4" customWidth="1"/>
    <col min="4" max="4" width="9.21875" style="5" customWidth="1"/>
    <col min="5" max="5" width="44" style="4" customWidth="1"/>
    <col min="6" max="9" width="9.21875" style="4"/>
    <col min="10" max="11" width="9.21875" style="4" hidden="1" customWidth="1"/>
    <col min="12" max="16384" width="9.21875" style="4"/>
  </cols>
  <sheetData>
    <row r="1" spans="1:35" ht="44.25" customHeight="1" thickBot="1" x14ac:dyDescent="0.35">
      <c r="A1" s="147" t="s">
        <v>153</v>
      </c>
      <c r="B1" s="148"/>
      <c r="C1" s="145" t="s">
        <v>68</v>
      </c>
      <c r="D1" s="146">
        <f>D30/(230-C30*10)</f>
        <v>0</v>
      </c>
      <c r="E1" s="112">
        <f>D1</f>
        <v>0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5" ht="30" customHeight="1" thickBot="1" x14ac:dyDescent="0.35">
      <c r="A2" s="69"/>
      <c r="B2" s="70"/>
      <c r="C2" s="71" t="s">
        <v>69</v>
      </c>
      <c r="D2" s="72" t="s">
        <v>55</v>
      </c>
      <c r="E2" s="73" t="s">
        <v>70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spans="1:35" ht="16.2" thickBot="1" x14ac:dyDescent="0.35">
      <c r="A3" s="66"/>
      <c r="B3" s="79" t="s">
        <v>93</v>
      </c>
      <c r="C3" s="67"/>
      <c r="D3" s="67"/>
      <c r="E3" s="6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</row>
    <row r="4" spans="1:35" ht="27.6" x14ac:dyDescent="0.3">
      <c r="A4" s="14">
        <v>1</v>
      </c>
      <c r="B4" s="83" t="s">
        <v>223</v>
      </c>
      <c r="C4" s="81" t="s">
        <v>21</v>
      </c>
      <c r="D4" s="109">
        <f>IF(C4="Sí",10,IF(C4="Sí, parcialmente",5,IF(C4="No",0,"-")))</f>
        <v>0</v>
      </c>
      <c r="E4" s="84" t="s">
        <v>74</v>
      </c>
      <c r="F4" s="6"/>
      <c r="G4" s="6"/>
      <c r="H4" s="6"/>
      <c r="I4" s="6"/>
      <c r="J4" s="6"/>
      <c r="K4" s="15" t="s">
        <v>78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x14ac:dyDescent="0.3">
      <c r="A5" s="11">
        <v>2</v>
      </c>
      <c r="B5" s="85" t="s">
        <v>224</v>
      </c>
      <c r="C5" s="81" t="s">
        <v>21</v>
      </c>
      <c r="D5" s="109">
        <f t="shared" ref="D5:D8" si="0">IF(C5="Sí",10,IF(C5="Sí, parcialmente",5,IF(C5="No",0,"-")))</f>
        <v>0</v>
      </c>
      <c r="E5" s="86"/>
      <c r="F5" s="6"/>
      <c r="G5" s="6"/>
      <c r="H5" s="6"/>
      <c r="I5" s="6"/>
      <c r="J5" s="6"/>
      <c r="K5" s="15" t="s">
        <v>79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spans="1:35" x14ac:dyDescent="0.3">
      <c r="A6" s="11">
        <v>3</v>
      </c>
      <c r="B6" s="85" t="s">
        <v>225</v>
      </c>
      <c r="C6" s="81" t="s">
        <v>21</v>
      </c>
      <c r="D6" s="109">
        <f t="shared" si="0"/>
        <v>0</v>
      </c>
      <c r="E6" s="86"/>
      <c r="F6" s="6"/>
      <c r="G6" s="6"/>
      <c r="H6" s="6"/>
      <c r="I6" s="6"/>
      <c r="J6" s="6"/>
      <c r="K6" s="15" t="s">
        <v>21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 ht="14.25" customHeight="1" x14ac:dyDescent="0.3">
      <c r="A7" s="11">
        <v>4</v>
      </c>
      <c r="B7" s="85" t="s">
        <v>226</v>
      </c>
      <c r="C7" s="81" t="s">
        <v>21</v>
      </c>
      <c r="D7" s="109">
        <f t="shared" si="0"/>
        <v>0</v>
      </c>
      <c r="E7" s="86" t="s">
        <v>0</v>
      </c>
      <c r="F7" s="6"/>
      <c r="G7" s="6"/>
      <c r="H7" s="6"/>
      <c r="I7" s="6"/>
      <c r="J7" s="6"/>
      <c r="K7" s="15" t="s">
        <v>24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</row>
    <row r="8" spans="1:35" ht="16.2" thickBot="1" x14ac:dyDescent="0.35">
      <c r="A8" s="11">
        <v>5</v>
      </c>
      <c r="B8" s="85" t="s">
        <v>227</v>
      </c>
      <c r="C8" s="81" t="s">
        <v>21</v>
      </c>
      <c r="D8" s="109">
        <f t="shared" si="0"/>
        <v>0</v>
      </c>
      <c r="E8" s="8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</row>
    <row r="9" spans="1:35" ht="16.2" thickBot="1" x14ac:dyDescent="0.35">
      <c r="A9" s="66"/>
      <c r="B9" s="79" t="s">
        <v>94</v>
      </c>
      <c r="C9" s="67"/>
      <c r="D9" s="115"/>
      <c r="E9" s="68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</row>
    <row r="10" spans="1:35" x14ac:dyDescent="0.3">
      <c r="A10" s="14">
        <f>A8+1</f>
        <v>6</v>
      </c>
      <c r="B10" s="83" t="s">
        <v>228</v>
      </c>
      <c r="C10" s="81" t="s">
        <v>21</v>
      </c>
      <c r="D10" s="109">
        <f t="shared" ref="D10:D15" si="1">IF(C10="Sí",10,IF(C10="Sí, parcialmente",5,IF(C10="No",0,"-")))</f>
        <v>0</v>
      </c>
      <c r="E10" s="87" t="s">
        <v>0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</row>
    <row r="11" spans="1:35" x14ac:dyDescent="0.3">
      <c r="A11" s="11">
        <f>A10+1</f>
        <v>7</v>
      </c>
      <c r="B11" s="85" t="s">
        <v>229</v>
      </c>
      <c r="C11" s="81" t="s">
        <v>21</v>
      </c>
      <c r="D11" s="109">
        <f t="shared" si="1"/>
        <v>0</v>
      </c>
      <c r="E11" s="86" t="s">
        <v>0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</row>
    <row r="12" spans="1:35" x14ac:dyDescent="0.3">
      <c r="A12" s="11">
        <f>A11+1</f>
        <v>8</v>
      </c>
      <c r="B12" s="85" t="s">
        <v>230</v>
      </c>
      <c r="C12" s="81" t="s">
        <v>21</v>
      </c>
      <c r="D12" s="109">
        <f t="shared" si="1"/>
        <v>0</v>
      </c>
      <c r="E12" s="86" t="s">
        <v>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</row>
    <row r="13" spans="1:35" ht="28.8" x14ac:dyDescent="0.3">
      <c r="A13" s="11">
        <f>A12+1</f>
        <v>9</v>
      </c>
      <c r="B13" s="85" t="s">
        <v>231</v>
      </c>
      <c r="C13" s="81" t="s">
        <v>21</v>
      </c>
      <c r="D13" s="109">
        <f t="shared" si="1"/>
        <v>0</v>
      </c>
      <c r="E13" s="86" t="s">
        <v>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</row>
    <row r="14" spans="1:35" ht="28.8" x14ac:dyDescent="0.3">
      <c r="A14" s="11">
        <f>A13+1</f>
        <v>10</v>
      </c>
      <c r="B14" s="85" t="s">
        <v>232</v>
      </c>
      <c r="C14" s="95" t="s">
        <v>21</v>
      </c>
      <c r="D14" s="109">
        <f t="shared" si="1"/>
        <v>0</v>
      </c>
      <c r="E14" s="8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</row>
    <row r="15" spans="1:35" ht="16.2" thickBot="1" x14ac:dyDescent="0.35">
      <c r="A15" s="11">
        <f t="shared" ref="A15:A20" si="2">A14+1</f>
        <v>11</v>
      </c>
      <c r="B15" s="85" t="s">
        <v>233</v>
      </c>
      <c r="C15" s="95" t="s">
        <v>21</v>
      </c>
      <c r="D15" s="109">
        <f t="shared" si="1"/>
        <v>0</v>
      </c>
      <c r="E15" s="8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</row>
    <row r="16" spans="1:35" ht="16.2" thickBot="1" x14ac:dyDescent="0.35">
      <c r="A16" s="66"/>
      <c r="B16" s="79" t="s">
        <v>95</v>
      </c>
      <c r="C16" s="67"/>
      <c r="D16" s="115"/>
      <c r="E16" s="68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</row>
    <row r="17" spans="1:35" x14ac:dyDescent="0.3">
      <c r="A17" s="11">
        <f>A15+1</f>
        <v>12</v>
      </c>
      <c r="B17" s="85" t="s">
        <v>234</v>
      </c>
      <c r="C17" s="81" t="s">
        <v>21</v>
      </c>
      <c r="D17" s="109">
        <f t="shared" ref="D17:D20" si="3">IF(C17="Sí",10,IF(C17="Sí, parcialmente",5,IF(C17="No",0,"-")))</f>
        <v>0</v>
      </c>
      <c r="E17" s="8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</row>
    <row r="18" spans="1:35" x14ac:dyDescent="0.3">
      <c r="A18" s="11">
        <f t="shared" si="2"/>
        <v>13</v>
      </c>
      <c r="B18" s="85" t="s">
        <v>235</v>
      </c>
      <c r="C18" s="81" t="s">
        <v>21</v>
      </c>
      <c r="D18" s="109">
        <f t="shared" si="3"/>
        <v>0</v>
      </c>
      <c r="E18" s="8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</row>
    <row r="19" spans="1:35" x14ac:dyDescent="0.3">
      <c r="A19" s="11">
        <f t="shared" si="2"/>
        <v>14</v>
      </c>
      <c r="B19" s="85" t="s">
        <v>236</v>
      </c>
      <c r="C19" s="81" t="s">
        <v>21</v>
      </c>
      <c r="D19" s="109">
        <f t="shared" si="3"/>
        <v>0</v>
      </c>
      <c r="E19" s="86" t="s">
        <v>0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</row>
    <row r="20" spans="1:35" ht="29.4" thickBot="1" x14ac:dyDescent="0.35">
      <c r="A20" s="11">
        <f t="shared" si="2"/>
        <v>15</v>
      </c>
      <c r="B20" s="85" t="s">
        <v>237</v>
      </c>
      <c r="C20" s="95" t="s">
        <v>21</v>
      </c>
      <c r="D20" s="109">
        <f t="shared" si="3"/>
        <v>0</v>
      </c>
      <c r="E20" s="86" t="s">
        <v>0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</row>
    <row r="21" spans="1:35" ht="16.2" thickBot="1" x14ac:dyDescent="0.35">
      <c r="A21" s="66"/>
      <c r="B21" s="79" t="s">
        <v>96</v>
      </c>
      <c r="C21" s="67"/>
      <c r="D21" s="115"/>
      <c r="E21" s="68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5" x14ac:dyDescent="0.3">
      <c r="A22" s="14">
        <f>A20+1</f>
        <v>16</v>
      </c>
      <c r="B22" s="83" t="s">
        <v>238</v>
      </c>
      <c r="C22" s="80" t="s">
        <v>21</v>
      </c>
      <c r="D22" s="109">
        <f t="shared" ref="D22:D29" si="4">IF(C22="Sí",10,IF(C22="Sí, parcialmente",5,IF(C22="No",0,"-")))</f>
        <v>0</v>
      </c>
      <c r="E22" s="87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</row>
    <row r="23" spans="1:35" x14ac:dyDescent="0.3">
      <c r="A23" s="11">
        <f>A22+1</f>
        <v>17</v>
      </c>
      <c r="B23" s="90" t="s">
        <v>239</v>
      </c>
      <c r="C23" s="81" t="s">
        <v>21</v>
      </c>
      <c r="D23" s="109">
        <f t="shared" si="4"/>
        <v>0</v>
      </c>
      <c r="E23" s="8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</row>
    <row r="24" spans="1:35" x14ac:dyDescent="0.3">
      <c r="A24" s="11">
        <f t="shared" ref="A24:A29" si="5">A23+1</f>
        <v>18</v>
      </c>
      <c r="B24" s="90" t="s">
        <v>240</v>
      </c>
      <c r="C24" s="81" t="s">
        <v>21</v>
      </c>
      <c r="D24" s="109">
        <f t="shared" si="4"/>
        <v>0</v>
      </c>
      <c r="E24" s="8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</row>
    <row r="25" spans="1:35" x14ac:dyDescent="0.3">
      <c r="A25" s="11">
        <f t="shared" si="5"/>
        <v>19</v>
      </c>
      <c r="B25" s="90" t="s">
        <v>241</v>
      </c>
      <c r="C25" s="81" t="s">
        <v>21</v>
      </c>
      <c r="D25" s="109">
        <f t="shared" si="4"/>
        <v>0</v>
      </c>
      <c r="E25" s="89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</row>
    <row r="26" spans="1:35" x14ac:dyDescent="0.3">
      <c r="A26" s="11">
        <f t="shared" si="5"/>
        <v>20</v>
      </c>
      <c r="B26" s="90" t="s">
        <v>242</v>
      </c>
      <c r="C26" s="81" t="s">
        <v>21</v>
      </c>
      <c r="D26" s="109">
        <f t="shared" si="4"/>
        <v>0</v>
      </c>
      <c r="E26" s="8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</row>
    <row r="27" spans="1:35" ht="28.8" x14ac:dyDescent="0.3">
      <c r="A27" s="11">
        <f t="shared" si="5"/>
        <v>21</v>
      </c>
      <c r="B27" s="90" t="s">
        <v>243</v>
      </c>
      <c r="C27" s="81" t="s">
        <v>21</v>
      </c>
      <c r="D27" s="109">
        <f t="shared" si="4"/>
        <v>0</v>
      </c>
      <c r="E27" s="8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</row>
    <row r="28" spans="1:35" x14ac:dyDescent="0.3">
      <c r="A28" s="11">
        <f t="shared" si="5"/>
        <v>22</v>
      </c>
      <c r="B28" s="90" t="s">
        <v>244</v>
      </c>
      <c r="C28" s="81" t="s">
        <v>21</v>
      </c>
      <c r="D28" s="109">
        <f t="shared" si="4"/>
        <v>0</v>
      </c>
      <c r="E28" s="8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</row>
    <row r="29" spans="1:35" ht="16.2" thickBot="1" x14ac:dyDescent="0.35">
      <c r="A29" s="9">
        <f t="shared" si="5"/>
        <v>23</v>
      </c>
      <c r="B29" s="91" t="s">
        <v>245</v>
      </c>
      <c r="C29" s="76" t="s">
        <v>21</v>
      </c>
      <c r="D29" s="114">
        <f t="shared" si="4"/>
        <v>0</v>
      </c>
      <c r="E29" s="92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</row>
    <row r="30" spans="1:35" ht="16.2" hidden="1" thickBot="1" x14ac:dyDescent="0.35">
      <c r="A30" s="51"/>
      <c r="B30" s="93"/>
      <c r="C30" s="56">
        <f>COUNTIF(C4:C29,"N/A")</f>
        <v>0</v>
      </c>
      <c r="D30" s="77">
        <f>SUM(D4:D29)</f>
        <v>0</v>
      </c>
      <c r="E30" s="94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</row>
    <row r="31" spans="1:35" x14ac:dyDescent="0.3">
      <c r="A31" s="6"/>
      <c r="B31" s="6"/>
      <c r="C31" s="6"/>
      <c r="D31" s="7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</row>
    <row r="32" spans="1:35" x14ac:dyDescent="0.3">
      <c r="A32" s="6"/>
      <c r="B32" s="6"/>
      <c r="C32" s="6"/>
      <c r="D32" s="7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</row>
    <row r="33" spans="1:35" x14ac:dyDescent="0.3">
      <c r="A33" s="6"/>
      <c r="B33" s="6"/>
      <c r="C33" s="6"/>
      <c r="D33" s="7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</row>
    <row r="34" spans="1:35" x14ac:dyDescent="0.3">
      <c r="A34" s="6"/>
      <c r="B34" s="6"/>
      <c r="C34" s="6"/>
      <c r="D34" s="7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</row>
    <row r="35" spans="1:35" x14ac:dyDescent="0.3">
      <c r="A35" s="6"/>
      <c r="B35" s="6"/>
      <c r="C35" s="6"/>
      <c r="D35" s="7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</row>
    <row r="36" spans="1:35" x14ac:dyDescent="0.3">
      <c r="A36" s="6"/>
      <c r="B36" s="6"/>
      <c r="C36" s="6"/>
      <c r="D36" s="7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</row>
    <row r="37" spans="1:35" x14ac:dyDescent="0.3">
      <c r="A37" s="6"/>
      <c r="B37" s="6"/>
      <c r="C37" s="6"/>
      <c r="D37" s="7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</row>
    <row r="38" spans="1:35" x14ac:dyDescent="0.3">
      <c r="A38" s="6"/>
      <c r="B38" s="6"/>
      <c r="C38" s="6"/>
      <c r="D38" s="7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</row>
    <row r="39" spans="1:35" x14ac:dyDescent="0.3">
      <c r="A39" s="6"/>
      <c r="B39" s="6"/>
      <c r="C39" s="6"/>
      <c r="D39" s="7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</row>
    <row r="40" spans="1:35" x14ac:dyDescent="0.3">
      <c r="A40" s="6"/>
      <c r="B40" s="6"/>
      <c r="C40" s="6"/>
      <c r="D40" s="7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1:35" x14ac:dyDescent="0.3">
      <c r="A41" s="6"/>
      <c r="B41" s="6"/>
      <c r="C41" s="6"/>
      <c r="D41" s="7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</row>
    <row r="42" spans="1:35" x14ac:dyDescent="0.3">
      <c r="A42" s="6"/>
      <c r="B42" s="6"/>
      <c r="C42" s="6"/>
      <c r="D42" s="7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</row>
    <row r="43" spans="1:35" x14ac:dyDescent="0.3">
      <c r="A43" s="6"/>
      <c r="B43" s="6"/>
      <c r="C43" s="6"/>
      <c r="D43" s="7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  <row r="44" spans="1:35" x14ac:dyDescent="0.3">
      <c r="A44" s="6"/>
      <c r="B44" s="6"/>
      <c r="C44" s="6"/>
      <c r="D44" s="7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</row>
    <row r="45" spans="1:35" x14ac:dyDescent="0.3">
      <c r="A45" s="6"/>
      <c r="B45" s="6"/>
      <c r="C45" s="6"/>
      <c r="D45" s="7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6" spans="1:35" x14ac:dyDescent="0.3">
      <c r="A46" s="6"/>
      <c r="B46" s="6"/>
      <c r="C46" s="6"/>
      <c r="D46" s="7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</row>
    <row r="47" spans="1:35" x14ac:dyDescent="0.3">
      <c r="A47" s="6"/>
      <c r="B47" s="6"/>
      <c r="C47" s="6"/>
      <c r="D47" s="7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</row>
    <row r="48" spans="1:35" x14ac:dyDescent="0.3">
      <c r="A48" s="6"/>
      <c r="B48" s="6"/>
      <c r="C48" s="6"/>
      <c r="D48" s="7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 spans="1:17" x14ac:dyDescent="0.3">
      <c r="A49" s="6"/>
      <c r="B49" s="6"/>
      <c r="C49" s="6"/>
      <c r="D49" s="7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</row>
    <row r="50" spans="1:17" x14ac:dyDescent="0.3">
      <c r="A50" s="6"/>
      <c r="B50" s="6"/>
      <c r="C50" s="6"/>
      <c r="D50" s="7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spans="1:17" x14ac:dyDescent="0.3"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</row>
  </sheetData>
  <customSheetViews>
    <customSheetView guid="{2DE0BD1D-8DE8-46A5-BE66-D9113A4104BF}" showPageBreaks="1" printArea="1" hiddenRows="1" hiddenColumns="1" view="pageLayout">
      <selection sqref="A1:D1"/>
      <pageMargins left="0.74803149606299213" right="0.74803149606299213" top="0.98425196850393704" bottom="0.98425196850393704" header="0.51181102362204722" footer="0.51181102362204722"/>
      <pageSetup paperSize="9" scale="56" fitToHeight="0" orientation="landscape" r:id="rId1"/>
      <headerFooter alignWithMargins="0">
        <oddHeader>&amp;L&amp;G  &amp;"-,Normal"&amp;8&amp;K00-027PM² Logs V.3.0.1&amp;C&amp;"-,Negrita"&amp;16Lista de Control de Calidad
&amp;K09-023 &lt;Nombre del Proyecto&gt;&amp;R&amp;G</oddHeader>
        <oddFooter>&amp;RPage &amp;P of &amp;N</oddFooter>
      </headerFooter>
    </customSheetView>
    <customSheetView guid="{6F5F2045-387C-4188-B393-B1D8CD6EF1DD}" scale="110" showPageBreaks="1" printArea="1" hiddenRows="1" hiddenColumns="1" view="pageLayout">
      <selection sqref="A1:D1"/>
      <pageMargins left="0.74803149606299213" right="0.74803149606299213" top="0.98425196850393704" bottom="0.98425196850393704" header="0.51181102362204722" footer="0.51181102362204722"/>
      <pageSetup paperSize="9" scale="56" fitToHeight="0" orientation="landscape" r:id="rId2"/>
      <headerFooter alignWithMargins="0">
        <oddHeader>&amp;L&amp;G  &amp;"-,Normal"&amp;8&amp;K00-027PM² Logs V.3.0.1&amp;C&amp;"-,Negrita"&amp;16Lista de Control de Calidad
&amp;K09-023 &lt;Nombre del Proyecto&gt;&amp;R&amp;G</oddHeader>
        <oddFooter>&amp;RPage &amp;P of &amp;N</oddFooter>
      </headerFooter>
    </customSheetView>
    <customSheetView guid="{E4AF3869-A5CB-4894-A209-3A72DD9CBB03}" scale="110" showPageBreaks="1" printArea="1" hiddenRows="1" hiddenColumns="1" view="pageLayout" topLeftCell="A14">
      <selection activeCell="B31" sqref="B31"/>
      <pageMargins left="0.74803149606299213" right="0.74803149606299213" top="0.98425196850393704" bottom="0.98425196850393704" header="0.51181102362204722" footer="0.51181102362204722"/>
      <pageSetup paperSize="9" scale="56" fitToHeight="0" orientation="landscape" r:id="rId3"/>
      <headerFooter alignWithMargins="0">
        <oddHeader>&amp;L&amp;G  &amp;"-,Normal"&amp;8&amp;K00-028PM² Logs V.3.0.1&amp;C&amp;"-,Negrita"&amp;16Lista de Control de la Revisión de la Calidad
&amp;K09-024 &lt;Nombre del Proyecto&gt;&amp;R&amp;G</oddHeader>
        <oddFooter>&amp;RPage &amp;P of &amp;N</oddFooter>
      </headerFooter>
    </customSheetView>
  </customSheetViews>
  <conditionalFormatting sqref="E1">
    <cfRule type="iconSet" priority="1">
      <iconSet iconSet="3TrafficLights2" showValue="0">
        <cfvo type="percent" val="0"/>
        <cfvo type="num" val="0.5"/>
        <cfvo type="num" val="0.8"/>
      </iconSet>
    </cfRule>
  </conditionalFormatting>
  <dataValidations disablePrompts="1" count="1">
    <dataValidation type="list" allowBlank="1" showInputMessage="1" showErrorMessage="1" sqref="C10:C15 C4:C8 C17:C29">
      <formula1>$K$4:$K$7</formula1>
    </dataValidation>
  </dataValidations>
  <pageMargins left="0.74803149606299213" right="0.74803149606299213" top="0.98425196850393704" bottom="0.98425196850393704" header="0.51181102362204722" footer="0.51181102362204722"/>
  <pageSetup paperSize="9" scale="56" fitToHeight="0" orientation="landscape" r:id="rId4"/>
  <headerFooter alignWithMargins="0">
    <oddHeader>&amp;L&amp;G  &amp;"-,Normal"&amp;8&amp;K00-027PM² Logs V.3.0.1&amp;C&amp;"-,Negrita"&amp;16Lista de Control de Calidad
&amp;K09-023 &lt;Nombre del Proyecto&gt;&amp;R&amp;G</oddHeader>
    <oddFooter>&amp;RPage &amp;P of &amp;N</oddFooter>
  </headerFooter>
  <legacyDrawingHF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I43"/>
  <sheetViews>
    <sheetView view="pageLayout" topLeftCell="A13" zoomScaleNormal="100" workbookViewId="0">
      <selection activeCell="B21" sqref="B21"/>
    </sheetView>
  </sheetViews>
  <sheetFormatPr defaultColWidth="9.21875" defaultRowHeight="15.6" x14ac:dyDescent="0.3"/>
  <cols>
    <col min="1" max="1" width="8.5546875" style="4" customWidth="1"/>
    <col min="2" max="2" width="83.77734375" style="4" customWidth="1"/>
    <col min="3" max="3" width="15.77734375" style="4" customWidth="1"/>
    <col min="4" max="4" width="9.21875" style="5" customWidth="1"/>
    <col min="5" max="5" width="44" style="4" customWidth="1"/>
    <col min="6" max="9" width="9.21875" style="4"/>
    <col min="10" max="11" width="9.21875" style="4" hidden="1" customWidth="1"/>
    <col min="12" max="16384" width="9.21875" style="4"/>
  </cols>
  <sheetData>
    <row r="1" spans="1:35" ht="44.25" customHeight="1" thickBot="1" x14ac:dyDescent="0.35">
      <c r="A1" s="147" t="s">
        <v>76</v>
      </c>
      <c r="B1" s="148"/>
      <c r="C1" s="145" t="s">
        <v>68</v>
      </c>
      <c r="D1" s="146">
        <f>D22/(160-C22*10)</f>
        <v>0</v>
      </c>
      <c r="E1" s="112">
        <f>D1</f>
        <v>0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5" ht="30" customHeight="1" thickBot="1" x14ac:dyDescent="0.35">
      <c r="A2" s="69"/>
      <c r="B2" s="70"/>
      <c r="C2" s="71" t="s">
        <v>69</v>
      </c>
      <c r="D2" s="72" t="s">
        <v>55</v>
      </c>
      <c r="E2" s="73" t="s">
        <v>70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spans="1:35" ht="16.2" thickBot="1" x14ac:dyDescent="0.35">
      <c r="A3" s="66"/>
      <c r="B3" s="79" t="s">
        <v>92</v>
      </c>
      <c r="C3" s="67"/>
      <c r="D3" s="67"/>
      <c r="E3" s="6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</row>
    <row r="4" spans="1:35" ht="27.6" x14ac:dyDescent="0.3">
      <c r="A4" s="14">
        <v>1</v>
      </c>
      <c r="B4" s="83" t="s">
        <v>246</v>
      </c>
      <c r="C4" s="81" t="s">
        <v>21</v>
      </c>
      <c r="D4" s="109">
        <f>IF(C4="Sí",10,IF(C4="Sí, parcialmente",5,IF(C4="No",0,"-")))</f>
        <v>0</v>
      </c>
      <c r="E4" s="84" t="s">
        <v>74</v>
      </c>
      <c r="F4" s="6"/>
      <c r="G4" s="6"/>
      <c r="H4" s="6"/>
      <c r="I4" s="6"/>
      <c r="J4" s="6"/>
      <c r="K4" s="15" t="s">
        <v>78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x14ac:dyDescent="0.3">
      <c r="A5" s="11">
        <v>2</v>
      </c>
      <c r="B5" s="85" t="s">
        <v>247</v>
      </c>
      <c r="C5" s="81" t="s">
        <v>21</v>
      </c>
      <c r="D5" s="109">
        <f t="shared" ref="D5:D8" si="0">IF(C5="Sí",10,IF(C5="Sí, parcialmente",5,IF(C5="No",0,"-")))</f>
        <v>0</v>
      </c>
      <c r="E5" s="86"/>
      <c r="F5" s="6"/>
      <c r="G5" s="6"/>
      <c r="H5" s="6"/>
      <c r="I5" s="6"/>
      <c r="J5" s="6"/>
      <c r="K5" s="15" t="s">
        <v>79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spans="1:35" x14ac:dyDescent="0.3">
      <c r="A6" s="11">
        <v>3</v>
      </c>
      <c r="B6" s="85" t="s">
        <v>248</v>
      </c>
      <c r="C6" s="81" t="s">
        <v>21</v>
      </c>
      <c r="D6" s="109">
        <f t="shared" si="0"/>
        <v>0</v>
      </c>
      <c r="E6" s="86"/>
      <c r="F6" s="6"/>
      <c r="G6" s="6"/>
      <c r="H6" s="6"/>
      <c r="I6" s="6"/>
      <c r="J6" s="6"/>
      <c r="K6" s="15" t="s">
        <v>21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 ht="28.8" x14ac:dyDescent="0.3">
      <c r="A7" s="11">
        <v>4</v>
      </c>
      <c r="B7" s="85" t="s">
        <v>249</v>
      </c>
      <c r="C7" s="81" t="s">
        <v>21</v>
      </c>
      <c r="D7" s="109">
        <f t="shared" si="0"/>
        <v>0</v>
      </c>
      <c r="E7" s="86" t="s">
        <v>0</v>
      </c>
      <c r="F7" s="6"/>
      <c r="G7" s="6"/>
      <c r="H7" s="6"/>
      <c r="I7" s="6"/>
      <c r="J7" s="6"/>
      <c r="K7" s="15" t="s">
        <v>24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</row>
    <row r="8" spans="1:35" ht="16.2" thickBot="1" x14ac:dyDescent="0.35">
      <c r="A8" s="11">
        <v>5</v>
      </c>
      <c r="B8" s="85" t="s">
        <v>250</v>
      </c>
      <c r="C8" s="81" t="s">
        <v>21</v>
      </c>
      <c r="D8" s="109">
        <f t="shared" si="0"/>
        <v>0</v>
      </c>
      <c r="E8" s="8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</row>
    <row r="9" spans="1:35" ht="16.2" thickBot="1" x14ac:dyDescent="0.35">
      <c r="A9" s="66"/>
      <c r="B9" s="79" t="s">
        <v>291</v>
      </c>
      <c r="C9" s="67"/>
      <c r="D9" s="115"/>
      <c r="E9" s="68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</row>
    <row r="10" spans="1:35" x14ac:dyDescent="0.3">
      <c r="A10" s="14">
        <f>A8+1</f>
        <v>6</v>
      </c>
      <c r="B10" s="131" t="s">
        <v>251</v>
      </c>
      <c r="C10" s="81" t="s">
        <v>21</v>
      </c>
      <c r="D10" s="109">
        <f t="shared" ref="D10:D16" si="1">IF(C10="Sí",10,IF(C10="Sí, parcialmente",5,IF(C10="No",0,"-")))</f>
        <v>0</v>
      </c>
      <c r="E10" s="87" t="s">
        <v>0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</row>
    <row r="11" spans="1:35" x14ac:dyDescent="0.3">
      <c r="A11" s="11">
        <f>A10+1</f>
        <v>7</v>
      </c>
      <c r="B11" s="132" t="s">
        <v>252</v>
      </c>
      <c r="C11" s="81" t="s">
        <v>21</v>
      </c>
      <c r="D11" s="109">
        <f t="shared" si="1"/>
        <v>0</v>
      </c>
      <c r="E11" s="86" t="s">
        <v>0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</row>
    <row r="12" spans="1:35" ht="28.8" x14ac:dyDescent="0.3">
      <c r="A12" s="11">
        <f>A11+1</f>
        <v>8</v>
      </c>
      <c r="B12" s="132" t="s">
        <v>253</v>
      </c>
      <c r="C12" s="81" t="s">
        <v>21</v>
      </c>
      <c r="D12" s="109">
        <f t="shared" si="1"/>
        <v>0</v>
      </c>
      <c r="E12" s="86" t="s">
        <v>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</row>
    <row r="13" spans="1:35" x14ac:dyDescent="0.3">
      <c r="A13" s="11">
        <f>A12+1</f>
        <v>9</v>
      </c>
      <c r="B13" s="132" t="s">
        <v>254</v>
      </c>
      <c r="C13" s="81" t="s">
        <v>21</v>
      </c>
      <c r="D13" s="109">
        <f t="shared" si="1"/>
        <v>0</v>
      </c>
      <c r="E13" s="86" t="s">
        <v>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</row>
    <row r="14" spans="1:35" ht="28.8" x14ac:dyDescent="0.3">
      <c r="A14" s="11">
        <f>A13+1</f>
        <v>10</v>
      </c>
      <c r="B14" s="132" t="s">
        <v>255</v>
      </c>
      <c r="C14" s="95" t="s">
        <v>21</v>
      </c>
      <c r="D14" s="109">
        <f t="shared" si="1"/>
        <v>0</v>
      </c>
      <c r="E14" s="8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</row>
    <row r="15" spans="1:35" x14ac:dyDescent="0.3">
      <c r="A15" s="11">
        <f t="shared" ref="A15" si="2">A14+1</f>
        <v>11</v>
      </c>
      <c r="B15" s="132" t="s">
        <v>256</v>
      </c>
      <c r="C15" s="95" t="s">
        <v>21</v>
      </c>
      <c r="D15" s="109">
        <f t="shared" si="1"/>
        <v>0</v>
      </c>
      <c r="E15" s="8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</row>
    <row r="16" spans="1:35" ht="29.4" thickBot="1" x14ac:dyDescent="0.35">
      <c r="A16" s="11">
        <f>A15+1</f>
        <v>12</v>
      </c>
      <c r="B16" s="132" t="s">
        <v>257</v>
      </c>
      <c r="C16" s="81" t="s">
        <v>21</v>
      </c>
      <c r="D16" s="109">
        <f t="shared" si="1"/>
        <v>0</v>
      </c>
      <c r="E16" s="8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</row>
    <row r="17" spans="1:35" ht="16.2" thickBot="1" x14ac:dyDescent="0.35">
      <c r="A17" s="66"/>
      <c r="B17" s="79" t="s">
        <v>292</v>
      </c>
      <c r="C17" s="67"/>
      <c r="D17" s="115"/>
      <c r="E17" s="68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</row>
    <row r="18" spans="1:35" x14ac:dyDescent="0.3">
      <c r="A18" s="14">
        <f>A16+1</f>
        <v>13</v>
      </c>
      <c r="B18" s="83" t="s">
        <v>258</v>
      </c>
      <c r="C18" s="80" t="s">
        <v>21</v>
      </c>
      <c r="D18" s="109">
        <f t="shared" ref="D18:D21" si="3">IF(C18="Sí",10,IF(C18="Sí, parcialmente",5,IF(C18="No",0,"-")))</f>
        <v>0</v>
      </c>
      <c r="E18" s="87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</row>
    <row r="19" spans="1:35" x14ac:dyDescent="0.3">
      <c r="A19" s="11">
        <f>A18+1</f>
        <v>14</v>
      </c>
      <c r="B19" s="90" t="s">
        <v>259</v>
      </c>
      <c r="C19" s="81" t="s">
        <v>21</v>
      </c>
      <c r="D19" s="109">
        <f t="shared" si="3"/>
        <v>0</v>
      </c>
      <c r="E19" s="8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</row>
    <row r="20" spans="1:35" x14ac:dyDescent="0.3">
      <c r="A20" s="11">
        <f t="shared" ref="A20:A21" si="4">A19+1</f>
        <v>15</v>
      </c>
      <c r="B20" s="90" t="s">
        <v>260</v>
      </c>
      <c r="C20" s="81" t="s">
        <v>21</v>
      </c>
      <c r="D20" s="109">
        <f t="shared" si="3"/>
        <v>0</v>
      </c>
      <c r="E20" s="8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</row>
    <row r="21" spans="1:35" ht="16.2" thickBot="1" x14ac:dyDescent="0.35">
      <c r="A21" s="9">
        <f t="shared" si="4"/>
        <v>16</v>
      </c>
      <c r="B21" s="91" t="s">
        <v>295</v>
      </c>
      <c r="C21" s="76" t="s">
        <v>21</v>
      </c>
      <c r="D21" s="114">
        <f t="shared" si="3"/>
        <v>0</v>
      </c>
      <c r="E21" s="92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5" ht="16.2" hidden="1" thickBot="1" x14ac:dyDescent="0.35">
      <c r="A22" s="51"/>
      <c r="B22" s="93"/>
      <c r="C22" s="56">
        <f>COUNTIF(C4:C21,"N/A")</f>
        <v>0</v>
      </c>
      <c r="D22" s="77">
        <f>SUM(D4:D21)</f>
        <v>0</v>
      </c>
      <c r="E22" s="94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</row>
    <row r="23" spans="1:35" x14ac:dyDescent="0.3">
      <c r="A23" s="6"/>
      <c r="B23" s="6"/>
      <c r="C23" s="6"/>
      <c r="D23" s="7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</row>
    <row r="24" spans="1:35" x14ac:dyDescent="0.3">
      <c r="A24" s="6"/>
      <c r="B24" s="6"/>
      <c r="C24" s="6"/>
      <c r="D24" s="7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</row>
    <row r="25" spans="1:35" x14ac:dyDescent="0.3">
      <c r="A25" s="6"/>
      <c r="B25" s="6"/>
      <c r="C25" s="6"/>
      <c r="D25" s="7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</row>
    <row r="26" spans="1:35" x14ac:dyDescent="0.3">
      <c r="A26" s="6"/>
      <c r="B26" s="6"/>
      <c r="C26" s="6"/>
      <c r="D26" s="7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</row>
    <row r="27" spans="1:35" x14ac:dyDescent="0.3">
      <c r="A27" s="6"/>
      <c r="B27" s="6"/>
      <c r="C27" s="6"/>
      <c r="D27" s="7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</row>
    <row r="28" spans="1:35" x14ac:dyDescent="0.3">
      <c r="A28" s="6"/>
      <c r="B28" s="6"/>
      <c r="C28" s="6"/>
      <c r="D28" s="7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</row>
    <row r="29" spans="1:35" x14ac:dyDescent="0.3">
      <c r="A29" s="6"/>
      <c r="B29" s="6"/>
      <c r="C29" s="6"/>
      <c r="D29" s="7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</row>
    <row r="30" spans="1:35" x14ac:dyDescent="0.3">
      <c r="A30" s="6"/>
      <c r="B30" s="6"/>
      <c r="C30" s="6"/>
      <c r="D30" s="7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</row>
    <row r="31" spans="1:35" x14ac:dyDescent="0.3">
      <c r="A31" s="6"/>
      <c r="B31" s="6"/>
      <c r="C31" s="6"/>
      <c r="D31" s="7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</row>
    <row r="32" spans="1:35" x14ac:dyDescent="0.3">
      <c r="A32" s="6"/>
      <c r="B32" s="6"/>
      <c r="C32" s="6"/>
      <c r="D32" s="7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</row>
    <row r="33" spans="1:35" x14ac:dyDescent="0.3">
      <c r="A33" s="6"/>
      <c r="B33" s="6"/>
      <c r="C33" s="6"/>
      <c r="D33" s="7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</row>
    <row r="34" spans="1:35" x14ac:dyDescent="0.3">
      <c r="A34" s="6"/>
      <c r="B34" s="6"/>
      <c r="C34" s="6"/>
      <c r="D34" s="7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</row>
    <row r="35" spans="1:35" x14ac:dyDescent="0.3">
      <c r="A35" s="6"/>
      <c r="B35" s="6"/>
      <c r="C35" s="6"/>
      <c r="D35" s="7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 spans="1:35" x14ac:dyDescent="0.3">
      <c r="A36" s="6"/>
      <c r="B36" s="6"/>
      <c r="C36" s="6"/>
      <c r="D36" s="7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 spans="1:35" x14ac:dyDescent="0.3">
      <c r="A37" s="6"/>
      <c r="B37" s="6"/>
      <c r="C37" s="6"/>
      <c r="D37" s="7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1:35" x14ac:dyDescent="0.3">
      <c r="A38" s="6"/>
      <c r="B38" s="6"/>
      <c r="C38" s="6"/>
      <c r="D38" s="7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1:35" x14ac:dyDescent="0.3">
      <c r="A39" s="6"/>
      <c r="B39" s="6"/>
      <c r="C39" s="6"/>
      <c r="D39" s="7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spans="1:35" x14ac:dyDescent="0.3">
      <c r="A40" s="6"/>
      <c r="B40" s="6"/>
      <c r="C40" s="6"/>
      <c r="D40" s="7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1:35" x14ac:dyDescent="0.3">
      <c r="A41" s="6"/>
      <c r="B41" s="6"/>
      <c r="C41" s="6"/>
      <c r="D41" s="7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35" x14ac:dyDescent="0.3">
      <c r="A42" s="6"/>
      <c r="B42" s="6"/>
      <c r="C42" s="6"/>
      <c r="D42" s="7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</row>
    <row r="43" spans="1:35" x14ac:dyDescent="0.3"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</sheetData>
  <customSheetViews>
    <customSheetView guid="{2DE0BD1D-8DE8-46A5-BE66-D9113A4104BF}" showPageBreaks="1" printArea="1" hiddenRows="1" hiddenColumns="1" view="pageLayout" topLeftCell="A13">
      <selection activeCell="B21" sqref="B21"/>
      <pageMargins left="0.74803149606299213" right="0.74803149606299213" top="0.98425196850393704" bottom="0.98425196850393704" header="0.51181102362204722" footer="0.51181102362204722"/>
      <pageSetup paperSize="9" scale="56" fitToHeight="0" orientation="landscape" r:id="rId1"/>
      <headerFooter alignWithMargins="0">
        <oddHeader>&amp;L&amp;G  &amp;"-,Normal"&amp;8&amp;K00-027PM² Logs V.3.0.1&amp;C&amp;"-,Negrita"&amp;16Lista de Control de Calidad
&amp;K09-023 &lt;Nombre del Proyecto&gt;&amp;R&amp;G</oddHeader>
        <oddFooter>&amp;RPage &amp;P of &amp;N</oddFooter>
      </headerFooter>
    </customSheetView>
    <customSheetView guid="{6F5F2045-387C-4188-B393-B1D8CD6EF1DD}" showPageBreaks="1" printArea="1" hiddenRows="1" hiddenColumns="1" view="pageLayout">
      <selection sqref="A1:D1"/>
      <pageMargins left="0.74803149606299213" right="0.74803149606299213" top="0.98425196850393704" bottom="0.98425196850393704" header="0.51181102362204722" footer="0.51181102362204722"/>
      <pageSetup paperSize="9" scale="56" fitToHeight="0" orientation="landscape" r:id="rId2"/>
      <headerFooter alignWithMargins="0">
        <oddHeader>&amp;L&amp;G  &amp;"-,Normal"&amp;8&amp;K00-027PM² Logs V.3.0.1&amp;C&amp;"-,Negrita"&amp;16Lista de Control de Calidad
&amp;K09-023 &lt;Nombre del Proyecto&gt;&amp;R&amp;G</oddHeader>
        <oddFooter>&amp;RPage &amp;P of &amp;N</oddFooter>
      </headerFooter>
    </customSheetView>
    <customSheetView guid="{E4AF3869-A5CB-4894-A209-3A72DD9CBB03}" showPageBreaks="1" printArea="1" hiddenRows="1" hiddenColumns="1" view="pageLayout" topLeftCell="A8">
      <selection activeCell="B23" sqref="B23"/>
      <pageMargins left="0.74803149606299213" right="0.74803149606299213" top="0.98425196850393704" bottom="0.98425196850393704" header="0.51181102362204722" footer="0.51181102362204722"/>
      <pageSetup paperSize="9" scale="56" fitToHeight="0" orientation="landscape" r:id="rId3"/>
      <headerFooter alignWithMargins="0">
        <oddHeader>&amp;L&amp;G  &amp;"-,Normal"&amp;8&amp;K00-028PM² Logs V.3.0.1&amp;C&amp;"-,Negrita"&amp;16Lista de Control de la Revisión de la Calidad
&amp;K09-024 &lt;Nombre del Proyecto&gt;&amp;R&amp;G</oddHeader>
        <oddFooter>&amp;RPage &amp;P of &amp;N</oddFooter>
      </headerFooter>
    </customSheetView>
  </customSheetViews>
  <conditionalFormatting sqref="E1">
    <cfRule type="iconSet" priority="1">
      <iconSet iconSet="3TrafficLights2" showValue="0">
        <cfvo type="percent" val="0"/>
        <cfvo type="num" val="0.5"/>
        <cfvo type="num" val="0.8"/>
      </iconSet>
    </cfRule>
  </conditionalFormatting>
  <dataValidations disablePrompts="1" count="1">
    <dataValidation type="list" allowBlank="1" showInputMessage="1" showErrorMessage="1" sqref="C4:C8 C10:C21">
      <formula1>$K$4:$K$7</formula1>
    </dataValidation>
  </dataValidations>
  <pageMargins left="0.74803149606299213" right="0.74803149606299213" top="0.98425196850393704" bottom="0.98425196850393704" header="0.51181102362204722" footer="0.51181102362204722"/>
  <pageSetup paperSize="9" scale="56" fitToHeight="0" orientation="landscape" r:id="rId4"/>
  <headerFooter alignWithMargins="0">
    <oddHeader>&amp;L&amp;G  &amp;"-,Normal"&amp;8&amp;K00-027PM² Logs V.3.0.1&amp;C&amp;"-,Negrita"&amp;16Lista de Control de Calidad
&amp;K09-023 &lt;Nombre del Proyecto&gt;&amp;R&amp;G</oddHeader>
    <oddFooter>&amp;RPage &amp;P of &amp;N</oddFooter>
  </headerFooter>
  <legacyDrawingHF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I46"/>
  <sheetViews>
    <sheetView view="pageLayout" topLeftCell="A51" zoomScale="80" zoomScaleNormal="100" zoomScalePageLayoutView="80" workbookViewId="0">
      <selection sqref="A1:D1"/>
    </sheetView>
  </sheetViews>
  <sheetFormatPr defaultColWidth="9.21875" defaultRowHeight="15.6" x14ac:dyDescent="0.3"/>
  <cols>
    <col min="1" max="1" width="8.5546875" style="4" customWidth="1"/>
    <col min="2" max="2" width="77" style="4" customWidth="1"/>
    <col min="3" max="3" width="15.77734375" style="4" customWidth="1"/>
    <col min="4" max="4" width="11.21875" style="5" bestFit="1" customWidth="1"/>
    <col min="5" max="5" width="44" style="4" customWidth="1"/>
    <col min="6" max="9" width="9.21875" style="4"/>
    <col min="10" max="11" width="9.21875" style="4" hidden="1" customWidth="1"/>
    <col min="12" max="16384" width="9.21875" style="4"/>
  </cols>
  <sheetData>
    <row r="1" spans="1:35" ht="44.25" customHeight="1" thickBot="1" x14ac:dyDescent="0.35">
      <c r="A1" s="147" t="s">
        <v>42</v>
      </c>
      <c r="B1" s="148"/>
      <c r="C1" s="145" t="s">
        <v>68</v>
      </c>
      <c r="D1" s="146">
        <f>D25/(180-C25*10)</f>
        <v>0</v>
      </c>
      <c r="E1" s="112">
        <f>D1</f>
        <v>0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5" ht="30" customHeight="1" thickBot="1" x14ac:dyDescent="0.35">
      <c r="A2" s="69"/>
      <c r="B2" s="70"/>
      <c r="C2" s="71" t="s">
        <v>69</v>
      </c>
      <c r="D2" s="72" t="s">
        <v>55</v>
      </c>
      <c r="E2" s="73" t="s">
        <v>70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spans="1:35" ht="16.2" thickBot="1" x14ac:dyDescent="0.35">
      <c r="A3" s="66"/>
      <c r="B3" s="79" t="s">
        <v>89</v>
      </c>
      <c r="C3" s="67"/>
      <c r="D3" s="67"/>
      <c r="E3" s="6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</row>
    <row r="4" spans="1:35" ht="27.6" x14ac:dyDescent="0.3">
      <c r="A4" s="14">
        <v>1</v>
      </c>
      <c r="B4" s="83" t="s">
        <v>261</v>
      </c>
      <c r="C4" s="81" t="s">
        <v>21</v>
      </c>
      <c r="D4" s="109">
        <f>IF(C4="Sí",10,IF(C4="Sí, parcialmente",5,IF(C4="No",0,"-")))</f>
        <v>0</v>
      </c>
      <c r="E4" s="84" t="s">
        <v>74</v>
      </c>
      <c r="F4" s="6"/>
      <c r="G4" s="6"/>
      <c r="H4" s="6"/>
      <c r="I4" s="6"/>
      <c r="J4" s="6"/>
      <c r="K4" s="15" t="s">
        <v>78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x14ac:dyDescent="0.3">
      <c r="A5" s="11">
        <v>2</v>
      </c>
      <c r="B5" s="85" t="s">
        <v>262</v>
      </c>
      <c r="C5" s="81" t="s">
        <v>21</v>
      </c>
      <c r="D5" s="109">
        <f t="shared" ref="D5:D8" si="0">IF(C5="Sí",10,IF(C5="Sí, parcialmente",5,IF(C5="No",0,"-")))</f>
        <v>0</v>
      </c>
      <c r="E5" s="86"/>
      <c r="F5" s="6"/>
      <c r="G5" s="6"/>
      <c r="H5" s="6"/>
      <c r="I5" s="6"/>
      <c r="J5" s="6"/>
      <c r="K5" s="15" t="s">
        <v>79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spans="1:35" x14ac:dyDescent="0.3">
      <c r="A6" s="11">
        <v>3</v>
      </c>
      <c r="B6" s="85" t="s">
        <v>263</v>
      </c>
      <c r="C6" s="81" t="s">
        <v>21</v>
      </c>
      <c r="D6" s="109">
        <f t="shared" si="0"/>
        <v>0</v>
      </c>
      <c r="E6" s="86"/>
      <c r="F6" s="6"/>
      <c r="G6" s="6"/>
      <c r="H6" s="6"/>
      <c r="I6" s="6"/>
      <c r="J6" s="6"/>
      <c r="K6" s="15" t="s">
        <v>21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 x14ac:dyDescent="0.3">
      <c r="A7" s="11">
        <v>4</v>
      </c>
      <c r="B7" s="85" t="s">
        <v>264</v>
      </c>
      <c r="C7" s="81" t="s">
        <v>21</v>
      </c>
      <c r="D7" s="109">
        <f t="shared" si="0"/>
        <v>0</v>
      </c>
      <c r="E7" s="86" t="s">
        <v>0</v>
      </c>
      <c r="F7" s="6"/>
      <c r="G7" s="6"/>
      <c r="H7" s="6"/>
      <c r="I7" s="6"/>
      <c r="J7" s="6"/>
      <c r="K7" s="15" t="s">
        <v>24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</row>
    <row r="8" spans="1:35" ht="16.2" thickBot="1" x14ac:dyDescent="0.35">
      <c r="A8" s="11">
        <v>5</v>
      </c>
      <c r="B8" s="85" t="s">
        <v>265</v>
      </c>
      <c r="C8" s="81" t="s">
        <v>21</v>
      </c>
      <c r="D8" s="109">
        <f t="shared" si="0"/>
        <v>0</v>
      </c>
      <c r="E8" s="8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</row>
    <row r="9" spans="1:35" ht="16.2" thickBot="1" x14ac:dyDescent="0.35">
      <c r="A9" s="66"/>
      <c r="B9" s="79" t="s">
        <v>293</v>
      </c>
      <c r="C9" s="67"/>
      <c r="D9" s="115"/>
      <c r="E9" s="68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</row>
    <row r="10" spans="1:35" x14ac:dyDescent="0.3">
      <c r="A10" s="14">
        <f>A8+1</f>
        <v>6</v>
      </c>
      <c r="B10" s="83" t="s">
        <v>266</v>
      </c>
      <c r="C10" s="81" t="s">
        <v>21</v>
      </c>
      <c r="D10" s="109">
        <f t="shared" ref="D10:D16" si="1">IF(C10="Sí",10,IF(C10="Sí, parcialmente",5,IF(C10="No",0,"-")))</f>
        <v>0</v>
      </c>
      <c r="E10" s="87" t="s">
        <v>0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</row>
    <row r="11" spans="1:35" ht="28.8" x14ac:dyDescent="0.3">
      <c r="A11" s="11">
        <f>A10+1</f>
        <v>7</v>
      </c>
      <c r="B11" s="85" t="s">
        <v>267</v>
      </c>
      <c r="C11" s="81" t="s">
        <v>21</v>
      </c>
      <c r="D11" s="109">
        <f t="shared" si="1"/>
        <v>0</v>
      </c>
      <c r="E11" s="86" t="s">
        <v>0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</row>
    <row r="12" spans="1:35" x14ac:dyDescent="0.3">
      <c r="A12" s="11">
        <f>A11+1</f>
        <v>8</v>
      </c>
      <c r="B12" s="85" t="s">
        <v>268</v>
      </c>
      <c r="C12" s="81" t="s">
        <v>21</v>
      </c>
      <c r="D12" s="109">
        <f t="shared" si="1"/>
        <v>0</v>
      </c>
      <c r="E12" s="86" t="s">
        <v>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</row>
    <row r="13" spans="1:35" x14ac:dyDescent="0.3">
      <c r="A13" s="11">
        <f t="shared" ref="A13:A16" si="2">A12+1</f>
        <v>9</v>
      </c>
      <c r="B13" s="85" t="s">
        <v>269</v>
      </c>
      <c r="C13" s="81" t="s">
        <v>21</v>
      </c>
      <c r="D13" s="109">
        <f t="shared" si="1"/>
        <v>0</v>
      </c>
      <c r="E13" s="8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</row>
    <row r="14" spans="1:35" x14ac:dyDescent="0.3">
      <c r="A14" s="11">
        <f t="shared" si="2"/>
        <v>10</v>
      </c>
      <c r="B14" s="85" t="s">
        <v>270</v>
      </c>
      <c r="C14" s="81" t="s">
        <v>21</v>
      </c>
      <c r="D14" s="109">
        <f t="shared" si="1"/>
        <v>0</v>
      </c>
      <c r="E14" s="86" t="s">
        <v>0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</row>
    <row r="15" spans="1:35" x14ac:dyDescent="0.3">
      <c r="A15" s="11">
        <f t="shared" si="2"/>
        <v>11</v>
      </c>
      <c r="B15" s="85" t="s">
        <v>271</v>
      </c>
      <c r="C15" s="95" t="s">
        <v>21</v>
      </c>
      <c r="D15" s="109">
        <f t="shared" si="1"/>
        <v>0</v>
      </c>
      <c r="E15" s="8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</row>
    <row r="16" spans="1:35" ht="29.4" thickBot="1" x14ac:dyDescent="0.35">
      <c r="A16" s="11">
        <f t="shared" si="2"/>
        <v>12</v>
      </c>
      <c r="B16" s="85" t="s">
        <v>272</v>
      </c>
      <c r="C16" s="95" t="s">
        <v>21</v>
      </c>
      <c r="D16" s="109">
        <f t="shared" si="1"/>
        <v>0</v>
      </c>
      <c r="E16" s="8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</row>
    <row r="17" spans="1:35" ht="16.2" thickBot="1" x14ac:dyDescent="0.35">
      <c r="A17" s="66"/>
      <c r="B17" s="79" t="s">
        <v>90</v>
      </c>
      <c r="C17" s="67"/>
      <c r="D17" s="115"/>
      <c r="E17" s="68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</row>
    <row r="18" spans="1:35" x14ac:dyDescent="0.3">
      <c r="A18" s="11">
        <f>A16+1</f>
        <v>13</v>
      </c>
      <c r="B18" s="131" t="s">
        <v>273</v>
      </c>
      <c r="C18" s="81" t="s">
        <v>21</v>
      </c>
      <c r="D18" s="109">
        <f t="shared" ref="D18:D20" si="3">IF(C18="Sí",10,IF(C18="Sí, parcialmente",5,IF(C18="No",0,"-")))</f>
        <v>0</v>
      </c>
      <c r="E18" s="8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</row>
    <row r="19" spans="1:35" x14ac:dyDescent="0.3">
      <c r="A19" s="11">
        <f t="shared" ref="A19:A20" si="4">A18+1</f>
        <v>14</v>
      </c>
      <c r="B19" s="132" t="s">
        <v>274</v>
      </c>
      <c r="C19" s="81" t="s">
        <v>21</v>
      </c>
      <c r="D19" s="109">
        <f t="shared" si="3"/>
        <v>0</v>
      </c>
      <c r="E19" s="8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</row>
    <row r="20" spans="1:35" ht="29.4" thickBot="1" x14ac:dyDescent="0.35">
      <c r="A20" s="11">
        <f t="shared" si="4"/>
        <v>15</v>
      </c>
      <c r="B20" s="97" t="s">
        <v>275</v>
      </c>
      <c r="C20" s="81" t="s">
        <v>21</v>
      </c>
      <c r="D20" s="109">
        <f t="shared" si="3"/>
        <v>0</v>
      </c>
      <c r="E20" s="86" t="s">
        <v>0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</row>
    <row r="21" spans="1:35" ht="16.2" thickBot="1" x14ac:dyDescent="0.35">
      <c r="A21" s="66"/>
      <c r="B21" s="79" t="s">
        <v>91</v>
      </c>
      <c r="C21" s="67"/>
      <c r="D21" s="115"/>
      <c r="E21" s="68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5" x14ac:dyDescent="0.3">
      <c r="A22" s="14">
        <f>A20+1</f>
        <v>16</v>
      </c>
      <c r="B22" s="83" t="s">
        <v>276</v>
      </c>
      <c r="C22" s="81" t="s">
        <v>21</v>
      </c>
      <c r="D22" s="109">
        <f t="shared" ref="D22:D24" si="5">IF(C22="Sí",10,IF(C22="Sí, parcialmente",5,IF(C22="No",0,"-")))</f>
        <v>0</v>
      </c>
      <c r="E22" s="87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</row>
    <row r="23" spans="1:35" x14ac:dyDescent="0.3">
      <c r="A23" s="11">
        <f>A22+1</f>
        <v>17</v>
      </c>
      <c r="B23" s="90" t="s">
        <v>277</v>
      </c>
      <c r="C23" s="81" t="s">
        <v>21</v>
      </c>
      <c r="D23" s="109">
        <f t="shared" si="5"/>
        <v>0</v>
      </c>
      <c r="E23" s="8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</row>
    <row r="24" spans="1:35" ht="16.2" thickBot="1" x14ac:dyDescent="0.35">
      <c r="A24" s="9">
        <f t="shared" ref="A24" si="6">A23+1</f>
        <v>18</v>
      </c>
      <c r="B24" s="91" t="s">
        <v>278</v>
      </c>
      <c r="C24" s="144" t="s">
        <v>21</v>
      </c>
      <c r="D24" s="111">
        <f t="shared" si="5"/>
        <v>0</v>
      </c>
      <c r="E24" s="92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</row>
    <row r="25" spans="1:35" ht="16.2" hidden="1" thickBot="1" x14ac:dyDescent="0.35">
      <c r="A25" s="51"/>
      <c r="B25" s="93"/>
      <c r="C25" s="143">
        <f>COUNTIF(C4:C24,"N/A")</f>
        <v>0</v>
      </c>
      <c r="D25" s="77">
        <f>SUM(D4:D24)</f>
        <v>0</v>
      </c>
      <c r="E25" s="94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</row>
    <row r="26" spans="1:35" x14ac:dyDescent="0.3">
      <c r="A26" s="6"/>
      <c r="B26" s="6"/>
      <c r="C26" s="6"/>
      <c r="D26" s="7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</row>
    <row r="27" spans="1:35" x14ac:dyDescent="0.3">
      <c r="A27" s="6"/>
      <c r="B27" s="6"/>
      <c r="C27" s="6"/>
      <c r="D27" s="7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</row>
    <row r="28" spans="1:35" x14ac:dyDescent="0.3">
      <c r="A28" s="6"/>
      <c r="B28" s="6"/>
      <c r="C28" s="6"/>
      <c r="D28" s="7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</row>
    <row r="29" spans="1:35" x14ac:dyDescent="0.3">
      <c r="A29" s="6"/>
      <c r="B29" s="6"/>
      <c r="C29" s="6"/>
      <c r="D29" s="7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</row>
    <row r="30" spans="1:35" x14ac:dyDescent="0.3">
      <c r="A30" s="6"/>
      <c r="B30" s="6"/>
      <c r="C30" s="6"/>
      <c r="D30" s="7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</row>
    <row r="31" spans="1:35" x14ac:dyDescent="0.3">
      <c r="A31" s="6"/>
      <c r="B31" s="6"/>
      <c r="C31" s="6"/>
      <c r="D31" s="7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</row>
    <row r="32" spans="1:35" x14ac:dyDescent="0.3">
      <c r="A32" s="6"/>
      <c r="B32" s="6"/>
      <c r="C32" s="6"/>
      <c r="D32" s="7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</row>
    <row r="33" spans="1:35" x14ac:dyDescent="0.3">
      <c r="A33" s="6"/>
      <c r="B33" s="6"/>
      <c r="C33" s="6"/>
      <c r="D33" s="7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</row>
    <row r="34" spans="1:35" x14ac:dyDescent="0.3">
      <c r="A34" s="6"/>
      <c r="B34" s="6"/>
      <c r="C34" s="6"/>
      <c r="D34" s="7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</row>
    <row r="35" spans="1:35" x14ac:dyDescent="0.3">
      <c r="A35" s="6"/>
      <c r="B35" s="6"/>
      <c r="C35" s="6"/>
      <c r="D35" s="7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</row>
    <row r="36" spans="1:35" x14ac:dyDescent="0.3">
      <c r="A36" s="6"/>
      <c r="B36" s="6"/>
      <c r="C36" s="6"/>
      <c r="D36" s="7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</row>
    <row r="37" spans="1:35" x14ac:dyDescent="0.3">
      <c r="A37" s="6"/>
      <c r="B37" s="6"/>
      <c r="C37" s="6"/>
      <c r="D37" s="7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</row>
    <row r="38" spans="1:35" x14ac:dyDescent="0.3">
      <c r="A38" s="6"/>
      <c r="B38" s="6"/>
      <c r="C38" s="6"/>
      <c r="D38" s="7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1:35" x14ac:dyDescent="0.3">
      <c r="A39" s="6"/>
      <c r="B39" s="6"/>
      <c r="C39" s="6"/>
      <c r="D39" s="7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spans="1:35" x14ac:dyDescent="0.3">
      <c r="A40" s="6"/>
      <c r="B40" s="6"/>
      <c r="C40" s="6"/>
      <c r="D40" s="7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1:35" x14ac:dyDescent="0.3">
      <c r="A41" s="6"/>
      <c r="B41" s="6"/>
      <c r="C41" s="6"/>
      <c r="D41" s="7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35" x14ac:dyDescent="0.3">
      <c r="A42" s="6"/>
      <c r="B42" s="6"/>
      <c r="C42" s="6"/>
      <c r="D42" s="7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</row>
    <row r="43" spans="1:35" x14ac:dyDescent="0.3">
      <c r="A43" s="6"/>
      <c r="B43" s="6"/>
      <c r="C43" s="6"/>
      <c r="D43" s="7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  <row r="44" spans="1:35" x14ac:dyDescent="0.3">
      <c r="A44" s="6"/>
      <c r="B44" s="6"/>
      <c r="C44" s="6"/>
      <c r="D44" s="7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</row>
    <row r="45" spans="1:35" x14ac:dyDescent="0.3">
      <c r="A45" s="6"/>
      <c r="B45" s="6"/>
      <c r="C45" s="6"/>
      <c r="D45" s="7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6" spans="1:35" x14ac:dyDescent="0.3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</row>
  </sheetData>
  <customSheetViews>
    <customSheetView guid="{2DE0BD1D-8DE8-46A5-BE66-D9113A4104BF}" scale="80" showPageBreaks="1" printArea="1" hiddenRows="1" hiddenColumns="1" view="pageLayout" topLeftCell="A51">
      <selection sqref="A1:D1"/>
      <pageMargins left="0.74803149606299213" right="0.74803149606299213" top="0.98425196850393704" bottom="0.98425196850393704" header="0.51181102362204722" footer="0.51181102362204722"/>
      <pageSetup paperSize="9" scale="56" fitToHeight="0" orientation="landscape" r:id="rId1"/>
      <headerFooter alignWithMargins="0">
        <oddHeader>&amp;L&amp;G  &amp;"-,Normal"&amp;8&amp;K00-027PM² Logs V.3.0.1&amp;C&amp;"-,Negrita"&amp;16Lista de Control de Calidad
&amp;K09-023 &lt;Nombre del Proyecto&gt;&amp;R&amp;G</oddHeader>
        <oddFooter>&amp;RPage &amp;P of &amp;N</oddFooter>
      </headerFooter>
    </customSheetView>
    <customSheetView guid="{6F5F2045-387C-4188-B393-B1D8CD6EF1DD}" scale="80" showPageBreaks="1" printArea="1" hiddenRows="1" hiddenColumns="1" view="pageLayout">
      <selection sqref="A1:D1"/>
      <pageMargins left="0.74803149606299213" right="0.74803149606299213" top="0.98425196850393704" bottom="0.98425196850393704" header="0.51181102362204722" footer="0.51181102362204722"/>
      <pageSetup paperSize="9" scale="56" fitToHeight="0" orientation="landscape" r:id="rId2"/>
      <headerFooter alignWithMargins="0">
        <oddHeader>&amp;L&amp;G  &amp;"-,Normal"&amp;8&amp;K00-027PM² Logs V.3.0.1&amp;C&amp;"-,Negrita"&amp;16Lista de Control de Calidad
&amp;K09-023 &lt;Nombre del Proyecto&gt;&amp;R&amp;G</oddHeader>
        <oddFooter>&amp;RPage &amp;P of &amp;N</oddFooter>
      </headerFooter>
    </customSheetView>
    <customSheetView guid="{E4AF3869-A5CB-4894-A209-3A72DD9CBB03}" scale="80" showPageBreaks="1" printArea="1" hiddenRows="1" hiddenColumns="1" view="pageLayout" topLeftCell="A21">
      <selection activeCell="B26" sqref="B26"/>
      <pageMargins left="0.74803149606299213" right="0.74803149606299213" top="0.98425196850393704" bottom="0.98425196850393704" header="0.51181102362204722" footer="0.51181102362204722"/>
      <pageSetup paperSize="9" scale="56" fitToHeight="0" orientation="landscape" r:id="rId3"/>
      <headerFooter alignWithMargins="0">
        <oddHeader>&amp;L&amp;G  &amp;"-,Normal"&amp;8&amp;K00-028PM² Logs V.3.0.1&amp;C&amp;"-,Negrita"&amp;16Lista de Control de la Revisión de la Calidad
&amp;K09-024 &lt;Nombre del Proyecto&gt;&amp;R&amp;G</oddHeader>
        <oddFooter>&amp;RPage &amp;P of &amp;N</oddFooter>
      </headerFooter>
    </customSheetView>
  </customSheetViews>
  <conditionalFormatting sqref="E1">
    <cfRule type="iconSet" priority="1">
      <iconSet iconSet="3TrafficLights2" showValue="0">
        <cfvo type="percent" val="0"/>
        <cfvo type="num" val="0.5"/>
        <cfvo type="num" val="0.8"/>
      </iconSet>
    </cfRule>
  </conditionalFormatting>
  <dataValidations disablePrompts="1" count="1">
    <dataValidation type="list" allowBlank="1" showInputMessage="1" showErrorMessage="1" sqref="C4:C8 C10:C16 C18:C24">
      <formula1>$K$4:$K$7</formula1>
    </dataValidation>
  </dataValidations>
  <pageMargins left="0.74803149606299213" right="0.74803149606299213" top="0.98425196850393704" bottom="0.98425196850393704" header="0.51181102362204722" footer="0.51181102362204722"/>
  <pageSetup paperSize="9" scale="56" fitToHeight="0" orientation="landscape" r:id="rId4"/>
  <headerFooter alignWithMargins="0">
    <oddHeader>&amp;L&amp;G  &amp;"-,Normal"&amp;8&amp;K00-027PM² Logs V.3.0.1&amp;C&amp;"-,Negrita"&amp;16Lista de Control de Calidad
&amp;K09-023 &lt;Nombre del Proyecto&gt;&amp;R&amp;G</oddHeader>
    <oddFooter>&amp;RPage &amp;P of &amp;N</oddFooter>
  </headerFooter>
  <legacyDrawingHF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14</vt:i4>
      </vt:variant>
    </vt:vector>
  </HeadingPairs>
  <TitlesOfParts>
    <vt:vector size="27" baseType="lpstr">
      <vt:lpstr>Resumen RCP</vt:lpstr>
      <vt:lpstr>Recomendaciones</vt:lpstr>
      <vt:lpstr>Alcance</vt:lpstr>
      <vt:lpstr>Tiempo</vt:lpstr>
      <vt:lpstr>Coste</vt:lpstr>
      <vt:lpstr>Calidad</vt:lpstr>
      <vt:lpstr>Riesgo</vt:lpstr>
      <vt:lpstr>Incidencias y Decisiones</vt:lpstr>
      <vt:lpstr>Comunicación</vt:lpstr>
      <vt:lpstr>Organización del proyecto</vt:lpstr>
      <vt:lpstr>Externalización</vt:lpstr>
      <vt:lpstr>Satisfacción del Cliente</vt:lpstr>
      <vt:lpstr>Ammendments</vt:lpstr>
      <vt:lpstr>EPAGE</vt:lpstr>
      <vt:lpstr>Alcance!Print_Area</vt:lpstr>
      <vt:lpstr>Calidad!Print_Area</vt:lpstr>
      <vt:lpstr>Comunicación!Print_Area</vt:lpstr>
      <vt:lpstr>Coste!Print_Area</vt:lpstr>
      <vt:lpstr>Externalización!Print_Area</vt:lpstr>
      <vt:lpstr>'Incidencias y Decisiones'!Print_Area</vt:lpstr>
      <vt:lpstr>'Organización del proyecto'!Print_Area</vt:lpstr>
      <vt:lpstr>Recomendaciones!Print_Area</vt:lpstr>
      <vt:lpstr>'Resumen RCP'!Print_Area</vt:lpstr>
      <vt:lpstr>Riesgo!Print_Area</vt:lpstr>
      <vt:lpstr>'Satisfacción del Cliente'!Print_Area</vt:lpstr>
      <vt:lpstr>Tiempo!Print_Area</vt:lpstr>
      <vt:lpstr>SPAGE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Quality Review Checklist</dc:title>
  <dc:creator>COEPM²</dc:creator>
  <cp:keywords>OpenPM² Templates</cp:keywords>
  <cp:lastPrinted>2020-03-23T10:21:01Z</cp:lastPrinted>
  <dcterms:created xsi:type="dcterms:W3CDTF">1999-05-04T22:18:53Z</dcterms:created>
  <dcterms:modified xsi:type="dcterms:W3CDTF">2021-02-17T17:41:18Z</dcterms:modified>
</cp:coreProperties>
</file>