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Records" sheetId="2" r:id="rId6"/>
    <sheet state="visible" name="Calculations" sheetId="3" r:id="rId7"/>
    <sheet state="visible" name="Total2" sheetId="4" r:id="rId8"/>
    <sheet state="visible" name="Felet (Poi)" sheetId="5" r:id="rId9"/>
    <sheet state="visible" name="AS50 (Poi)" sheetId="6" r:id="rId10"/>
    <sheet state="visible" name="Sealion (Poi)" sheetId="7" r:id="rId11"/>
    <sheet state="visible" name="RSL C (Poi)" sheetId="8" r:id="rId12"/>
    <sheet state="visible" name="DimG (Poi)" sheetId="9" r:id="rId13"/>
    <sheet state="visible" name="Pomax 2 (Poi)" sheetId="10" r:id="rId14"/>
    <sheet state="visible" name="Pomax (Poi)" sheetId="11" r:id="rId15"/>
    <sheet state="visible" name="Total" sheetId="12" r:id="rId16"/>
    <sheet state="visible" name="Victor (Poi)" sheetId="13" r:id="rId17"/>
    <sheet state="visible" name="RCL T2 (Poi)" sheetId="14" r:id="rId18"/>
    <sheet state="visible" name="RCL T (Poi)" sheetId="15" r:id="rId19"/>
    <sheet state="visible" name="2nd (Poi)" sheetId="16" r:id="rId20"/>
    <sheet state="visible" name="RSL Gold (Poi)" sheetId="17" r:id="rId21"/>
    <sheet state="visible" name="KeePro (CJ)" sheetId="18" r:id="rId22"/>
    <sheet state="visible" name="Protech (CJ)" sheetId="19" r:id="rId23"/>
    <sheet state="visible" name="LM Gold (Poi)" sheetId="20" r:id="rId24"/>
    <sheet state="visible" name="Protech (Poi)" sheetId="21" r:id="rId25"/>
    <sheet state="visible" name="Template" sheetId="22" r:id="rId26"/>
  </sheets>
  <definedNames/>
  <calcPr/>
</workbook>
</file>

<file path=xl/sharedStrings.xml><?xml version="1.0" encoding="utf-8"?>
<sst xmlns="http://schemas.openxmlformats.org/spreadsheetml/2006/main" count="1213" uniqueCount="131">
  <si>
    <t>Update the newly bought shuttlecocks with its tube name,price and holder name under the "Record" table.</t>
  </si>
  <si>
    <t>Shuttlecocks Money Summary</t>
  </si>
  <si>
    <t>wasted :(</t>
  </si>
  <si>
    <t xml:space="preserve">dead cocks </t>
  </si>
  <si>
    <t>Cocks Bought</t>
  </si>
  <si>
    <t>Upcoming plan:</t>
  </si>
  <si>
    <t>Brand Pie Chart</t>
  </si>
  <si>
    <t>Cocks Left</t>
  </si>
  <si>
    <t>Record</t>
  </si>
  <si>
    <t>Payment</t>
  </si>
  <si>
    <t>Tubes</t>
  </si>
  <si>
    <t>Price</t>
  </si>
  <si>
    <t>Per Ball</t>
  </si>
  <si>
    <t>Ball</t>
  </si>
  <si>
    <t>Ball left</t>
  </si>
  <si>
    <t>Holder</t>
  </si>
  <si>
    <t>Status</t>
  </si>
  <si>
    <t>Tube</t>
  </si>
  <si>
    <t>RSL S19</t>
  </si>
  <si>
    <t>Pomax</t>
  </si>
  <si>
    <t>Poi</t>
  </si>
  <si>
    <t>Amount</t>
  </si>
  <si>
    <t>Pomax 2</t>
  </si>
  <si>
    <t>DimG</t>
  </si>
  <si>
    <t>ZT</t>
  </si>
  <si>
    <t>RSL C</t>
  </si>
  <si>
    <t>YZ</t>
  </si>
  <si>
    <t>Sealion</t>
  </si>
  <si>
    <t>KC</t>
  </si>
  <si>
    <t>AS 50</t>
  </si>
  <si>
    <t>CJ</t>
  </si>
  <si>
    <t>Felet Orange</t>
  </si>
  <si>
    <t>HX</t>
  </si>
  <si>
    <t>RSL S</t>
  </si>
  <si>
    <t>JZ</t>
  </si>
  <si>
    <t>RSL S2</t>
  </si>
  <si>
    <t>LW</t>
  </si>
  <si>
    <t>Protech Plat</t>
  </si>
  <si>
    <t>KY</t>
  </si>
  <si>
    <t>RSL S Stream</t>
  </si>
  <si>
    <t>Jit Loong</t>
  </si>
  <si>
    <t>RSL Smash</t>
  </si>
  <si>
    <t>Matthew</t>
  </si>
  <si>
    <t>Protech Plat 2</t>
  </si>
  <si>
    <t>Hau Jin</t>
  </si>
  <si>
    <t>Protech Plat 3</t>
  </si>
  <si>
    <t>Kit Liang</t>
  </si>
  <si>
    <t>RSL S3</t>
  </si>
  <si>
    <t>YL</t>
  </si>
  <si>
    <t>RSL S4</t>
  </si>
  <si>
    <t>YX</t>
  </si>
  <si>
    <t>RCL T</t>
  </si>
  <si>
    <t>ZZ</t>
  </si>
  <si>
    <t>LM Orange</t>
  </si>
  <si>
    <t>Total</t>
  </si>
  <si>
    <t>LM DG</t>
  </si>
  <si>
    <t>LM Black</t>
  </si>
  <si>
    <t>LM DG2</t>
  </si>
  <si>
    <t>RCL BG</t>
  </si>
  <si>
    <t>RCL BG2</t>
  </si>
  <si>
    <t>RSL S5</t>
  </si>
  <si>
    <t>RSL S6</t>
  </si>
  <si>
    <t>RSL S7</t>
  </si>
  <si>
    <t>RSL S8</t>
  </si>
  <si>
    <t>RSL S9</t>
  </si>
  <si>
    <t>RSL S10</t>
  </si>
  <si>
    <t>RSL S11</t>
  </si>
  <si>
    <t>RSL S12</t>
  </si>
  <si>
    <t>RSL S13</t>
  </si>
  <si>
    <t>RSL S14</t>
  </si>
  <si>
    <t>Poi/CJ</t>
  </si>
  <si>
    <t>RSL S15</t>
  </si>
  <si>
    <t>RSL S16</t>
  </si>
  <si>
    <t>RCL BS</t>
  </si>
  <si>
    <t>RCL BS2</t>
  </si>
  <si>
    <t>RSL S17</t>
  </si>
  <si>
    <t>RSL S18</t>
  </si>
  <si>
    <t>RSL S20</t>
  </si>
  <si>
    <t>RSL S21</t>
  </si>
  <si>
    <t>RSL S22</t>
  </si>
  <si>
    <t>Update the following informations and leave highlighted cells unedited.</t>
  </si>
  <si>
    <t>Date</t>
  </si>
  <si>
    <t>Ball used</t>
  </si>
  <si>
    <t>User</t>
  </si>
  <si>
    <t>Ball price</t>
  </si>
  <si>
    <t>Weightage</t>
  </si>
  <si>
    <t>Pay</t>
  </si>
  <si>
    <t>ZL</t>
  </si>
  <si>
    <t>Pomax (Poi)</t>
  </si>
  <si>
    <t>Pomax 2 (Poi)</t>
  </si>
  <si>
    <t>DimG (Poi)</t>
  </si>
  <si>
    <t>RSL C (Poi)</t>
  </si>
  <si>
    <t>Sealion (Poi)</t>
  </si>
  <si>
    <t>AS50 (Poi)</t>
  </si>
  <si>
    <t>Felet (Poi)</t>
  </si>
  <si>
    <t>Previous</t>
  </si>
  <si>
    <t>JV</t>
  </si>
  <si>
    <t>Tube price</t>
  </si>
  <si>
    <t>Players</t>
  </si>
  <si>
    <t>Frequency</t>
  </si>
  <si>
    <t>No. of ball</t>
  </si>
  <si>
    <t>Tube Holder</t>
  </si>
  <si>
    <t>Balls left</t>
  </si>
  <si>
    <t>Ball usage</t>
  </si>
  <si>
    <t>Weightage price</t>
  </si>
  <si>
    <t>Sum</t>
  </si>
  <si>
    <t>Victor</t>
  </si>
  <si>
    <t>RCL T2</t>
  </si>
  <si>
    <t xml:space="preserve">Total </t>
  </si>
  <si>
    <t>TM</t>
  </si>
  <si>
    <t>HJ</t>
  </si>
  <si>
    <t>KL</t>
  </si>
  <si>
    <t>Jess</t>
  </si>
  <si>
    <t xml:space="preserve"> </t>
  </si>
  <si>
    <t>JL</t>
  </si>
  <si>
    <t>Zhen Teck</t>
  </si>
  <si>
    <t>"=weightage price*count</t>
  </si>
  <si>
    <t>"=Tube price/No. of ball</t>
  </si>
  <si>
    <t>max.12</t>
  </si>
  <si>
    <r>
      <rPr>
        <rFont val="Calibri"/>
        <color theme="1"/>
      </rPr>
      <t>"=ball usage*</t>
    </r>
    <r>
      <rPr>
        <rFont val="Calibri"/>
        <color rgb="FFFF0000"/>
        <sz val="11.0"/>
      </rPr>
      <t>ball price</t>
    </r>
    <r>
      <rPr>
        <rFont val="Calibri"/>
        <color theme="1"/>
        <sz val="11.0"/>
      </rPr>
      <t>/user</t>
    </r>
  </si>
  <si>
    <t>Manual input</t>
  </si>
  <si>
    <t>Fix</t>
  </si>
  <si>
    <t>Calculation</t>
  </si>
  <si>
    <t>FYP</t>
  </si>
  <si>
    <t>Capstone</t>
  </si>
  <si>
    <t>Individual</t>
  </si>
  <si>
    <t>File</t>
  </si>
  <si>
    <t>Poster</t>
  </si>
  <si>
    <t>Yeow</t>
  </si>
  <si>
    <t>Amer</t>
  </si>
  <si>
    <t>Chan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</si>
</sst>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M]#,##0.00"/>
    <numFmt numFmtId="165" formatCode="dd/MM/yyyy"/>
    <numFmt numFmtId="166" formatCode="d-mmm"/>
    <numFmt numFmtId="167" formatCode="d/m"/>
  </numFmts>
  <fonts count="24">
    <font>
      <sz val="11.0"/>
      <color theme="1"/>
      <name val="Calibri"/>
      <scheme val="minor"/>
    </font>
    <font>
      <color theme="0"/>
      <name val="Lato"/>
    </font>
    <font>
      <color rgb="FFFFFFFF"/>
      <name val="Lato"/>
    </font>
    <font>
      <color theme="1"/>
      <name val="Lato"/>
    </font>
    <font>
      <b/>
      <sz val="25.0"/>
      <color rgb="FF0B5394"/>
      <name val="Raleway"/>
    </font>
    <font>
      <b/>
      <sz val="25.0"/>
      <color rgb="FFF46524"/>
      <name val="Lato"/>
    </font>
    <font>
      <color rgb="FF334960"/>
      <name val="Lato"/>
    </font>
    <font>
      <b/>
      <color rgb="FF334960"/>
      <name val="Lato"/>
    </font>
    <font>
      <sz val="9.0"/>
      <color rgb="FF000000"/>
      <name val="&quot;Google Sans Mono&quot;"/>
    </font>
    <font>
      <color theme="1"/>
      <name val="Calibri"/>
      <scheme val="minor"/>
    </font>
    <font>
      <sz val="11.0"/>
      <color theme="1"/>
      <name val="Lato"/>
    </font>
    <font>
      <b/>
      <color rgb="FF0E2741"/>
      <name val="Lato"/>
    </font>
    <font>
      <b/>
      <sz val="20.0"/>
      <color rgb="FF334960"/>
      <name val="Lato"/>
    </font>
    <font>
      <b/>
      <color rgb="FF0B5394"/>
      <name val="Lato"/>
    </font>
    <font>
      <b/>
      <color theme="1"/>
      <name val="Lato"/>
    </font>
    <font>
      <b/>
      <color rgb="FFF46524"/>
      <name val="Lato"/>
    </font>
    <font>
      <b/>
      <sz val="11.0"/>
      <color theme="1"/>
      <name val="Lato"/>
    </font>
    <font>
      <sz val="11.0"/>
      <color rgb="FF000000"/>
      <name val="Lato"/>
    </font>
    <font>
      <color theme="1"/>
      <name val="Calibri"/>
    </font>
    <font>
      <u/>
      <color rgb="FF0000FF"/>
    </font>
    <font>
      <u/>
      <color rgb="FF0000FF"/>
      <name val="Arial"/>
    </font>
    <font>
      <sz val="11.0"/>
      <color theme="1"/>
      <name val="Calibri"/>
    </font>
    <font>
      <sz val="11.0"/>
      <color rgb="FFFF0000"/>
      <name val="Calibri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D6DCE4"/>
        <bgColor rgb="FFD6DCE4"/>
      </patternFill>
    </fill>
    <fill>
      <patternFill patternType="solid">
        <fgColor rgb="FF00FF00"/>
        <bgColor rgb="FF00FF00"/>
      </patternFill>
    </fill>
    <fill>
      <patternFill patternType="solid">
        <fgColor rgb="FFDEEAF6"/>
        <bgColor rgb="FFDEEAF6"/>
      </patternFill>
    </fill>
  </fills>
  <borders count="58">
    <border/>
    <border>
      <top style="thin">
        <color rgb="FF666666"/>
      </top>
      <bottom style="thin">
        <color rgb="FF666666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434343"/>
      </top>
      <bottom style="thin">
        <color rgb="FF434343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434343"/>
      </top>
    </border>
    <border>
      <top style="dotted">
        <color rgb="FF434343"/>
      </top>
    </border>
    <border>
      <right style="dotted">
        <color rgb="FF434343"/>
      </right>
      <top style="dotted">
        <color rgb="FF434343"/>
      </top>
    </border>
    <border>
      <right style="dotted">
        <color rgb="FF434343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C5E0B3"/>
      </top>
      <bottom style="thin">
        <color rgb="FFC5E0B3"/>
      </bottom>
    </border>
    <border>
      <right style="thin">
        <color rgb="FFC5E0B3"/>
      </right>
      <top style="thin">
        <color rgb="FFC5E0B3"/>
      </top>
      <bottom style="thin">
        <color rgb="FFC5E0B3"/>
      </bottom>
    </border>
    <border>
      <left style="thin">
        <color rgb="FFC5E0B3"/>
      </left>
      <right style="thin">
        <color rgb="FFC5E0B3"/>
      </right>
      <top style="thin">
        <color rgb="FFC5E0B3"/>
      </top>
      <bottom style="thin">
        <color rgb="FFC5E0B3"/>
      </bottom>
    </border>
    <border>
      <left style="thin">
        <color rgb="FFC5E0B3"/>
      </left>
      <right style="thin">
        <color rgb="FF000000"/>
      </right>
      <top style="thin">
        <color rgb="FFC5E0B3"/>
      </top>
      <bottom style="thin">
        <color rgb="FFC5E0B3"/>
      </bottom>
    </border>
    <border>
      <left style="thin">
        <color rgb="FF000000"/>
      </left>
      <right style="thin">
        <color rgb="FF000000"/>
      </right>
      <top style="thin">
        <color rgb="FFFEF2CB"/>
      </top>
      <bottom style="thin">
        <color rgb="FFFEF2CB"/>
      </bottom>
    </border>
    <border>
      <left style="thin">
        <color rgb="FF000000"/>
      </left>
      <right style="thin">
        <color rgb="FF000000"/>
      </right>
      <top style="thin">
        <color rgb="FFC5E0B3"/>
      </top>
      <bottom style="thin">
        <color rgb="FF000000"/>
      </bottom>
    </border>
    <border>
      <right style="thin">
        <color rgb="FFC5E0B3"/>
      </right>
      <top style="thin">
        <color rgb="FFC5E0B3"/>
      </top>
      <bottom style="thin">
        <color rgb="FF000000"/>
      </bottom>
    </border>
    <border>
      <left style="thin">
        <color rgb="FFC5E0B3"/>
      </left>
      <right style="thin">
        <color rgb="FFC5E0B3"/>
      </right>
      <top style="thin">
        <color rgb="FFC5E0B3"/>
      </top>
      <bottom style="thin">
        <color rgb="FF000000"/>
      </bottom>
    </border>
    <border>
      <left style="thin">
        <color rgb="FFC5E0B3"/>
      </left>
      <right style="thin">
        <color rgb="FF000000"/>
      </right>
      <top style="thin">
        <color rgb="FFC5E0B3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EF2CB"/>
      </top>
      <bottom style="thin">
        <color rgb="FF000000"/>
      </bottom>
    </border>
    <border>
      <left/>
      <right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000000"/>
      </right>
      <top style="thin">
        <color rgb="FFD9E2F3"/>
      </top>
      <bottom style="thin">
        <color rgb="FFD9E2F3"/>
      </bottom>
    </border>
    <border>
      <left style="thin">
        <color rgb="FF000000"/>
      </left>
      <right style="thin">
        <color rgb="FFD9E2F3"/>
      </right>
      <top style="thin">
        <color rgb="FFD9E2F3"/>
      </top>
      <bottom style="thin">
        <color rgb="FF000000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000000"/>
      </bottom>
    </border>
    <border>
      <left style="thin">
        <color rgb="FFD9E2F3"/>
      </left>
      <right style="thin">
        <color rgb="FF000000"/>
      </right>
      <top style="thin">
        <color rgb="FFD9E2F3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9E2F3"/>
      </right>
      <top style="thin">
        <color rgb="FF000000"/>
      </top>
      <bottom style="thin">
        <color rgb="FF000000"/>
      </bottom>
    </border>
    <border>
      <left style="thin">
        <color rgb="FFD9E2F3"/>
      </left>
      <right style="thin">
        <color rgb="FFD9E2F3"/>
      </right>
      <top style="thin">
        <color rgb="FF000000"/>
      </top>
      <bottom style="thin">
        <color rgb="FF000000"/>
      </bottom>
    </border>
    <border>
      <left style="thin">
        <color rgb="FFD9E2F3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9E2F3"/>
      </top>
      <bottom style="thin">
        <color rgb="FFD9E2F3"/>
      </bottom>
    </border>
    <border>
      <left style="thin">
        <color rgb="FF000000"/>
      </left>
      <right style="thin">
        <color rgb="FF000000"/>
      </right>
      <top style="thin">
        <color rgb="FFD9E2F3"/>
      </top>
      <bottom style="thin">
        <color rgb="FF000000"/>
      </bottom>
    </border>
    <border>
      <left style="thin">
        <color rgb="FF000000"/>
      </left>
      <right style="thin">
        <color rgb="FFC5E0B3"/>
      </right>
      <top style="thin">
        <color rgb="FFC5E0B3"/>
      </top>
      <bottom style="thin">
        <color rgb="FFC5E0B3"/>
      </bottom>
    </border>
    <border>
      <left style="thin">
        <color rgb="FF000000"/>
      </left>
      <right style="thin">
        <color rgb="FFC5E0B3"/>
      </right>
      <top style="thin">
        <color rgb="FFC5E0B3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0" fontId="3" numFmtId="0" xfId="0" applyFont="1"/>
    <xf borderId="0" fillId="3" fontId="4" numFmtId="0" xfId="0" applyAlignment="1" applyFill="1" applyFont="1">
      <alignment horizontal="center" readingOrder="0" vertical="top"/>
    </xf>
    <xf borderId="0" fillId="0" fontId="3" numFmtId="0" xfId="0" applyAlignment="1" applyFont="1">
      <alignment readingOrder="0"/>
    </xf>
    <xf borderId="0" fillId="0" fontId="5" numFmtId="164" xfId="0" applyAlignment="1" applyFont="1" applyNumberFormat="1">
      <alignment horizontal="center"/>
    </xf>
    <xf borderId="0" fillId="0" fontId="5" numFmtId="1" xfId="0" applyAlignment="1" applyFont="1" applyNumberFormat="1">
      <alignment horizont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4" fontId="8" numFmtId="0" xfId="0" applyFill="1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164" xfId="0" applyAlignment="1" applyFont="1" applyNumberFormat="1">
      <alignment horizontal="left" readingOrder="0" vertical="top"/>
    </xf>
    <xf borderId="0" fillId="0" fontId="3" numFmtId="0" xfId="0" applyAlignment="1" applyFont="1">
      <alignment vertical="top"/>
    </xf>
    <xf borderId="1" fillId="3" fontId="13" numFmtId="0" xfId="0" applyAlignment="1" applyBorder="1" applyFont="1">
      <alignment readingOrder="0" vertical="top"/>
    </xf>
    <xf borderId="1" fillId="3" fontId="13" numFmtId="0" xfId="0" applyAlignment="1" applyBorder="1" applyFont="1">
      <alignment horizontal="right" readingOrder="0" vertical="top"/>
    </xf>
    <xf borderId="1" fillId="3" fontId="13" numFmtId="0" xfId="0" applyAlignment="1" applyBorder="1" applyFont="1">
      <alignment horizontal="center" readingOrder="0" vertical="top"/>
    </xf>
    <xf borderId="2" fillId="5" fontId="7" numFmtId="0" xfId="0" applyAlignment="1" applyBorder="1" applyFill="1" applyFont="1">
      <alignment readingOrder="0" vertical="top"/>
    </xf>
    <xf borderId="0" fillId="0" fontId="3" numFmtId="0" xfId="0" applyAlignment="1" applyFont="1">
      <alignment readingOrder="0" vertical="center"/>
    </xf>
    <xf borderId="3" fillId="6" fontId="14" numFmtId="0" xfId="0" applyAlignment="1" applyBorder="1" applyFill="1" applyFont="1">
      <alignment readingOrder="0" vertical="center"/>
    </xf>
    <xf borderId="3" fillId="6" fontId="3" numFmtId="164" xfId="0" applyAlignment="1" applyBorder="1" applyFont="1" applyNumberFormat="1">
      <alignment horizontal="right" readingOrder="0" vertical="center"/>
    </xf>
    <xf borderId="3" fillId="0" fontId="3" numFmtId="164" xfId="0" applyAlignment="1" applyBorder="1" applyFont="1" applyNumberFormat="1">
      <alignment horizontal="right" vertical="center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vertical="center"/>
    </xf>
    <xf borderId="3" fillId="6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4" fillId="3" fontId="15" numFmtId="0" xfId="0" applyAlignment="1" applyBorder="1" applyFont="1">
      <alignment readingOrder="0" vertical="center"/>
    </xf>
    <xf borderId="5" fillId="6" fontId="14" numFmtId="0" xfId="0" applyAlignment="1" applyBorder="1" applyFont="1">
      <alignment readingOrder="0" vertical="center"/>
    </xf>
    <xf borderId="5" fillId="6" fontId="3" numFmtId="164" xfId="0" applyAlignment="1" applyBorder="1" applyFont="1" applyNumberFormat="1">
      <alignment horizontal="right" readingOrder="0" vertical="center"/>
    </xf>
    <xf borderId="5" fillId="0" fontId="3" numFmtId="164" xfId="0" applyAlignment="1" applyBorder="1" applyFont="1" applyNumberFormat="1">
      <alignment horizontal="right" vertical="center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5" fillId="6" fontId="3" numFmtId="0" xfId="0" applyAlignment="1" applyBorder="1" applyFont="1">
      <alignment horizontal="center" readingOrder="0" vertical="center"/>
    </xf>
    <xf borderId="3" fillId="6" fontId="16" numFmtId="0" xfId="0" applyAlignment="1" applyBorder="1" applyFont="1">
      <alignment vertical="center"/>
    </xf>
    <xf borderId="3" fillId="4" fontId="17" numFmtId="2" xfId="0" applyAlignment="1" applyBorder="1" applyFont="1" applyNumberFormat="1">
      <alignment vertical="center"/>
    </xf>
    <xf borderId="5" fillId="6" fontId="16" numFmtId="0" xfId="0" applyAlignment="1" applyBorder="1" applyFont="1">
      <alignment vertical="center"/>
    </xf>
    <xf borderId="5" fillId="4" fontId="17" numFmtId="2" xfId="0" applyAlignment="1" applyBorder="1" applyFont="1" applyNumberFormat="1">
      <alignment vertical="center"/>
    </xf>
    <xf borderId="5" fillId="6" fontId="16" numFmtId="0" xfId="0" applyAlignment="1" applyBorder="1" applyFont="1">
      <alignment readingOrder="0" vertical="center"/>
    </xf>
    <xf borderId="5" fillId="7" fontId="3" numFmtId="0" xfId="0" applyAlignment="1" applyBorder="1" applyFill="1" applyFont="1">
      <alignment readingOrder="0" vertical="center"/>
    </xf>
    <xf borderId="5" fillId="7" fontId="17" numFmtId="2" xfId="0" applyAlignment="1" applyBorder="1" applyFont="1" applyNumberFormat="1">
      <alignment vertical="center"/>
    </xf>
    <xf borderId="5" fillId="6" fontId="10" numFmtId="164" xfId="0" applyAlignment="1" applyBorder="1" applyFont="1" applyNumberFormat="1">
      <alignment horizontal="right" readingOrder="0" vertical="center"/>
    </xf>
    <xf borderId="5" fillId="0" fontId="10" numFmtId="164" xfId="0" applyAlignment="1" applyBorder="1" applyFont="1" applyNumberFormat="1">
      <alignment horizontal="right" vertical="center"/>
    </xf>
    <xf borderId="5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6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2" fontId="3" numFmtId="0" xfId="0" applyFont="1"/>
    <xf borderId="0" fillId="2" fontId="2" numFmtId="0" xfId="0" applyAlignment="1" applyFont="1">
      <alignment horizontal="left" readingOrder="0" vertical="bottom"/>
    </xf>
    <xf borderId="0" fillId="2" fontId="1" numFmtId="0" xfId="0" applyAlignment="1" applyFont="1">
      <alignment vertical="center"/>
    </xf>
    <xf borderId="0" fillId="2" fontId="1" numFmtId="1" xfId="0" applyAlignment="1" applyFont="1" applyNumberFormat="1">
      <alignment horizontal="center" vertical="center"/>
    </xf>
    <xf borderId="0" fillId="2" fontId="1" numFmtId="0" xfId="0" applyAlignment="1" applyFont="1">
      <alignment horizontal="center" vertical="center"/>
    </xf>
    <xf borderId="0" fillId="0" fontId="3" numFmtId="165" xfId="0" applyAlignment="1" applyFont="1" applyNumberFormat="1">
      <alignment horizontal="left"/>
    </xf>
    <xf borderId="0" fillId="0" fontId="3" numFmtId="1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6" fillId="0" fontId="14" numFmtId="165" xfId="0" applyAlignment="1" applyBorder="1" applyFont="1" applyNumberFormat="1">
      <alignment horizontal="left" readingOrder="0" vertical="top"/>
    </xf>
    <xf borderId="6" fillId="0" fontId="14" numFmtId="0" xfId="0" applyAlignment="1" applyBorder="1" applyFont="1">
      <alignment readingOrder="0" vertical="top"/>
    </xf>
    <xf borderId="6" fillId="0" fontId="14" numFmtId="1" xfId="0" applyAlignment="1" applyBorder="1" applyFont="1" applyNumberFormat="1">
      <alignment horizontal="center" readingOrder="0" vertical="top"/>
    </xf>
    <xf borderId="6" fillId="8" fontId="14" numFmtId="0" xfId="0" applyAlignment="1" applyBorder="1" applyFill="1" applyFont="1">
      <alignment horizontal="center" readingOrder="0" vertical="top"/>
    </xf>
    <xf borderId="6" fillId="0" fontId="14" numFmtId="0" xfId="0" applyAlignment="1" applyBorder="1" applyFont="1">
      <alignment vertical="top"/>
    </xf>
    <xf borderId="6" fillId="0" fontId="14" numFmtId="0" xfId="0" applyAlignment="1" applyBorder="1" applyFont="1">
      <alignment horizontal="center" vertical="top"/>
    </xf>
    <xf borderId="6" fillId="0" fontId="14" numFmtId="0" xfId="0" applyAlignment="1" applyBorder="1" applyFont="1">
      <alignment horizontal="center" readingOrder="0" vertical="top"/>
    </xf>
    <xf borderId="0" fillId="0" fontId="3" numFmtId="0" xfId="0" applyFont="1"/>
    <xf borderId="7" fillId="0" fontId="3" numFmtId="165" xfId="0" applyAlignment="1" applyBorder="1" applyFont="1" applyNumberFormat="1">
      <alignment horizontal="left" readingOrder="0"/>
    </xf>
    <xf borderId="7" fillId="0" fontId="3" numFmtId="0" xfId="0" applyAlignment="1" applyBorder="1" applyFont="1">
      <alignment readingOrder="0"/>
    </xf>
    <xf borderId="7" fillId="0" fontId="3" numFmtId="1" xfId="0" applyAlignment="1" applyBorder="1" applyFont="1" applyNumberFormat="1">
      <alignment horizontal="center" readingOrder="0"/>
    </xf>
    <xf borderId="7" fillId="8" fontId="3" numFmtId="0" xfId="0" applyAlignment="1" applyBorder="1" applyFont="1">
      <alignment horizontal="center"/>
    </xf>
    <xf borderId="8" fillId="0" fontId="3" numFmtId="0" xfId="0" applyBorder="1" applyFont="1"/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0" fillId="0" fontId="3" numFmtId="165" xfId="0" applyAlignment="1" applyFont="1" applyNumberFormat="1">
      <alignment horizontal="left" readingOrder="0"/>
    </xf>
    <xf borderId="0" fillId="0" fontId="3" numFmtId="1" xfId="0" applyAlignment="1" applyFont="1" applyNumberFormat="1">
      <alignment horizontal="center" readingOrder="0"/>
    </xf>
    <xf borderId="0" fillId="8" fontId="3" numFmtId="0" xfId="0" applyAlignment="1" applyFont="1">
      <alignment horizontal="center"/>
    </xf>
    <xf borderId="9" fillId="0" fontId="3" numFmtId="0" xfId="0" applyBorder="1" applyFont="1"/>
    <xf borderId="0" fillId="0" fontId="3" numFmtId="0" xfId="0" applyAlignment="1" applyFont="1">
      <alignment horizontal="center" readingOrder="0"/>
    </xf>
    <xf borderId="0" fillId="0" fontId="3" numFmtId="166" xfId="0" applyAlignment="1" applyFont="1" applyNumberFormat="1">
      <alignment readingOrder="0"/>
    </xf>
    <xf borderId="0" fillId="0" fontId="18" numFmtId="0" xfId="0" applyFont="1"/>
    <xf borderId="0" fillId="0" fontId="18" numFmtId="0" xfId="0" applyAlignment="1" applyFont="1">
      <alignment readingOrder="0"/>
    </xf>
    <xf borderId="0" fillId="0" fontId="18" numFmtId="0" xfId="0" applyFont="1"/>
    <xf borderId="0" fillId="0" fontId="18" numFmtId="165" xfId="0" applyAlignment="1" applyFont="1" applyNumberFormat="1">
      <alignment readingOrder="0"/>
    </xf>
    <xf borderId="0" fillId="0" fontId="18" numFmtId="2" xfId="0" applyFont="1" applyNumberFormat="1"/>
    <xf borderId="0" fillId="0" fontId="18" numFmtId="2" xfId="0" applyAlignment="1" applyFont="1" applyNumberFormat="1">
      <alignment readingOrder="0"/>
    </xf>
    <xf borderId="0" fillId="0" fontId="9" numFmtId="0" xfId="0" applyFont="1"/>
    <xf borderId="0" fillId="0" fontId="9" numFmtId="2" xfId="0" applyFont="1" applyNumberFormat="1"/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9" numFmtId="167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9" numFmtId="0" xfId="0" applyFont="1"/>
    <xf borderId="0" fillId="0" fontId="9" numFmtId="2" xfId="0" applyAlignment="1" applyFont="1" applyNumberFormat="1">
      <alignment readingOrder="0"/>
    </xf>
    <xf borderId="10" fillId="9" fontId="21" numFmtId="0" xfId="0" applyBorder="1" applyFill="1" applyFont="1"/>
    <xf borderId="10" fillId="9" fontId="21" numFmtId="0" xfId="0" applyAlignment="1" applyBorder="1" applyFont="1">
      <alignment readingOrder="0"/>
    </xf>
    <xf borderId="11" fillId="9" fontId="21" numFmtId="0" xfId="0" applyBorder="1" applyFont="1"/>
    <xf borderId="12" fillId="9" fontId="21" numFmtId="16" xfId="0" applyAlignment="1" applyBorder="1" applyFont="1" applyNumberFormat="1">
      <alignment readingOrder="0"/>
    </xf>
    <xf borderId="13" fillId="9" fontId="21" numFmtId="16" xfId="0" applyAlignment="1" applyBorder="1" applyFont="1" applyNumberFormat="1">
      <alignment readingOrder="0"/>
    </xf>
    <xf borderId="14" fillId="9" fontId="21" numFmtId="16" xfId="0" applyAlignment="1" applyBorder="1" applyFont="1" applyNumberFormat="1">
      <alignment readingOrder="0"/>
    </xf>
    <xf borderId="12" fillId="10" fontId="21" numFmtId="0" xfId="0" applyBorder="1" applyFill="1" applyFont="1"/>
    <xf borderId="11" fillId="10" fontId="21" numFmtId="0" xfId="0" applyBorder="1" applyFont="1"/>
    <xf borderId="0" fillId="0" fontId="21" numFmtId="0" xfId="0" applyAlignment="1" applyFont="1">
      <alignment readingOrder="0"/>
    </xf>
    <xf borderId="15" fillId="10" fontId="21" numFmtId="0" xfId="0" applyBorder="1" applyFont="1"/>
    <xf borderId="16" fillId="9" fontId="21" numFmtId="0" xfId="0" applyBorder="1" applyFont="1"/>
    <xf borderId="17" fillId="9" fontId="22" numFmtId="0" xfId="0" applyAlignment="1" applyBorder="1" applyFont="1">
      <alignment readingOrder="0"/>
    </xf>
    <xf borderId="18" fillId="9" fontId="22" numFmtId="0" xfId="0" applyAlignment="1" applyBorder="1" applyFont="1">
      <alignment readingOrder="0"/>
    </xf>
    <xf borderId="18" fillId="9" fontId="22" numFmtId="0" xfId="0" applyBorder="1" applyFont="1"/>
    <xf borderId="19" fillId="9" fontId="22" numFmtId="0" xfId="0" applyBorder="1" applyFont="1"/>
    <xf borderId="17" fillId="10" fontId="21" numFmtId="0" xfId="0" applyBorder="1" applyFont="1"/>
    <xf borderId="16" fillId="10" fontId="21" numFmtId="2" xfId="0" applyBorder="1" applyFont="1" applyNumberFormat="1"/>
    <xf borderId="0" fillId="0" fontId="21" numFmtId="0" xfId="0" applyFont="1"/>
    <xf borderId="15" fillId="11" fontId="21" numFmtId="0" xfId="0" applyBorder="1" applyFill="1" applyFont="1"/>
    <xf borderId="15" fillId="0" fontId="9" numFmtId="0" xfId="0" applyBorder="1" applyFont="1"/>
    <xf borderId="15" fillId="12" fontId="21" numFmtId="0" xfId="0" applyBorder="1" applyFill="1" applyFont="1"/>
    <xf borderId="15" fillId="12" fontId="21" numFmtId="0" xfId="0" applyAlignment="1" applyBorder="1" applyFont="1">
      <alignment horizontal="center" readingOrder="0"/>
    </xf>
    <xf borderId="20" fillId="10" fontId="9" numFmtId="0" xfId="0" applyAlignment="1" applyBorder="1" applyFont="1">
      <alignment readingOrder="0"/>
    </xf>
    <xf borderId="21" fillId="9" fontId="21" numFmtId="0" xfId="0" applyBorder="1" applyFont="1"/>
    <xf borderId="22" fillId="9" fontId="22" numFmtId="0" xfId="0" applyAlignment="1" applyBorder="1" applyFont="1">
      <alignment readingOrder="0"/>
    </xf>
    <xf borderId="23" fillId="9" fontId="22" numFmtId="0" xfId="0" applyAlignment="1" applyBorder="1" applyFont="1">
      <alignment readingOrder="0"/>
    </xf>
    <xf borderId="23" fillId="9" fontId="22" numFmtId="0" xfId="0" applyBorder="1" applyFont="1"/>
    <xf borderId="24" fillId="9" fontId="22" numFmtId="0" xfId="0" applyBorder="1" applyFont="1"/>
    <xf borderId="22" fillId="10" fontId="21" numFmtId="0" xfId="0" applyBorder="1" applyFont="1"/>
    <xf borderId="21" fillId="10" fontId="21" numFmtId="2" xfId="0" applyBorder="1" applyFont="1" applyNumberFormat="1"/>
    <xf borderId="25" fillId="9" fontId="21" numFmtId="0" xfId="0" applyAlignment="1" applyBorder="1" applyFont="1">
      <alignment readingOrder="0"/>
    </xf>
    <xf borderId="26" fillId="9" fontId="22" numFmtId="0" xfId="0" applyAlignment="1" applyBorder="1" applyFont="1">
      <alignment readingOrder="0"/>
    </xf>
    <xf borderId="27" fillId="9" fontId="22" numFmtId="0" xfId="0" applyAlignment="1" applyBorder="1" applyFont="1">
      <alignment readingOrder="0"/>
    </xf>
    <xf borderId="27" fillId="9" fontId="22" numFmtId="0" xfId="0" applyBorder="1" applyFont="1"/>
    <xf borderId="28" fillId="9" fontId="22" numFmtId="0" xfId="0" applyBorder="1" applyFont="1"/>
    <xf borderId="29" fillId="10" fontId="21" numFmtId="0" xfId="0" applyBorder="1" applyFont="1"/>
    <xf borderId="29" fillId="10" fontId="21" numFmtId="2" xfId="0" applyBorder="1" applyFont="1" applyNumberFormat="1"/>
    <xf borderId="25" fillId="9" fontId="9" numFmtId="0" xfId="0" applyAlignment="1" applyBorder="1" applyFont="1">
      <alignment readingOrder="0"/>
    </xf>
    <xf borderId="26" fillId="9" fontId="9" numFmtId="0" xfId="0" applyAlignment="1" applyBorder="1" applyFont="1">
      <alignment readingOrder="0"/>
    </xf>
    <xf borderId="27" fillId="9" fontId="9" numFmtId="0" xfId="0" applyAlignment="1" applyBorder="1" applyFont="1">
      <alignment readingOrder="0"/>
    </xf>
    <xf borderId="27" fillId="9" fontId="9" numFmtId="0" xfId="0" applyBorder="1" applyFont="1"/>
    <xf borderId="28" fillId="9" fontId="9" numFmtId="0" xfId="0" applyBorder="1" applyFont="1"/>
    <xf borderId="26" fillId="9" fontId="9" numFmtId="0" xfId="0" applyBorder="1" applyFont="1"/>
    <xf borderId="30" fillId="9" fontId="9" numFmtId="0" xfId="0" applyAlignment="1" applyBorder="1" applyFont="1">
      <alignment readingOrder="0"/>
    </xf>
    <xf borderId="31" fillId="9" fontId="9" numFmtId="0" xfId="0" applyBorder="1" applyFont="1"/>
    <xf borderId="32" fillId="9" fontId="9" numFmtId="0" xfId="0" applyBorder="1" applyFont="1"/>
    <xf borderId="33" fillId="9" fontId="9" numFmtId="0" xfId="0" applyBorder="1" applyFont="1"/>
    <xf borderId="34" fillId="10" fontId="21" numFmtId="0" xfId="0" applyBorder="1" applyFont="1"/>
    <xf borderId="34" fillId="10" fontId="21" numFmtId="2" xfId="0" applyBorder="1" applyFont="1" applyNumberFormat="1"/>
    <xf borderId="35" fillId="10" fontId="21" numFmtId="2" xfId="0" applyBorder="1" applyFont="1" applyNumberFormat="1"/>
    <xf borderId="36" fillId="11" fontId="21" numFmtId="0" xfId="0" applyBorder="1" applyFont="1"/>
    <xf borderId="37" fillId="11" fontId="21" numFmtId="0" xfId="0" applyBorder="1" applyFont="1"/>
    <xf borderId="38" fillId="11" fontId="21" numFmtId="0" xfId="0" applyBorder="1" applyFont="1"/>
    <xf borderId="17" fillId="9" fontId="21" numFmtId="0" xfId="0" applyAlignment="1" applyBorder="1" applyFont="1">
      <alignment readingOrder="0"/>
    </xf>
    <xf borderId="18" fillId="9" fontId="21" numFmtId="0" xfId="0" applyAlignment="1" applyBorder="1" applyFont="1">
      <alignment readingOrder="0"/>
    </xf>
    <xf borderId="18" fillId="9" fontId="21" numFmtId="0" xfId="0" applyBorder="1" applyFont="1"/>
    <xf borderId="19" fillId="9" fontId="21" numFmtId="0" xfId="0" applyBorder="1" applyFont="1"/>
    <xf borderId="39" fillId="11" fontId="21" numFmtId="0" xfId="0" applyBorder="1" applyFont="1"/>
    <xf borderId="40" fillId="11" fontId="21" numFmtId="2" xfId="0" applyBorder="1" applyFont="1" applyNumberFormat="1"/>
    <xf borderId="41" fillId="11" fontId="21" numFmtId="2" xfId="0" applyBorder="1" applyFont="1" applyNumberFormat="1"/>
    <xf borderId="42" fillId="11" fontId="21" numFmtId="2" xfId="0" applyBorder="1" applyFont="1" applyNumberFormat="1"/>
    <xf borderId="11" fillId="11" fontId="21" numFmtId="0" xfId="0" applyBorder="1" applyFont="1"/>
    <xf borderId="12" fillId="11" fontId="21" numFmtId="16" xfId="0" applyBorder="1" applyFont="1" applyNumberFormat="1"/>
    <xf borderId="13" fillId="11" fontId="21" numFmtId="16" xfId="0" applyBorder="1" applyFont="1" applyNumberFormat="1"/>
    <xf borderId="14" fillId="11" fontId="21" numFmtId="16" xfId="0" applyBorder="1" applyFont="1" applyNumberFormat="1"/>
    <xf borderId="16" fillId="11" fontId="21" numFmtId="0" xfId="0" applyBorder="1" applyFont="1"/>
    <xf borderId="17" fillId="11" fontId="21" numFmtId="2" xfId="0" applyBorder="1" applyFont="1" applyNumberFormat="1"/>
    <xf borderId="18" fillId="11" fontId="21" numFmtId="2" xfId="0" applyBorder="1" applyFont="1" applyNumberFormat="1"/>
    <xf borderId="19" fillId="11" fontId="21" numFmtId="2" xfId="0" applyBorder="1" applyFont="1" applyNumberFormat="1"/>
    <xf borderId="22" fillId="11" fontId="21" numFmtId="2" xfId="0" applyBorder="1" applyFont="1" applyNumberFormat="1"/>
    <xf borderId="23" fillId="11" fontId="21" numFmtId="2" xfId="0" applyBorder="1" applyFont="1" applyNumberFormat="1"/>
    <xf borderId="24" fillId="11" fontId="21" numFmtId="2" xfId="0" applyBorder="1" applyFont="1" applyNumberFormat="1"/>
    <xf borderId="43" fillId="11" fontId="21" numFmtId="2" xfId="0" applyBorder="1" applyFont="1" applyNumberFormat="1"/>
    <xf borderId="44" fillId="11" fontId="21" numFmtId="2" xfId="0" applyBorder="1" applyFont="1" applyNumberFormat="1"/>
    <xf borderId="45" fillId="11" fontId="21" numFmtId="2" xfId="0" applyBorder="1" applyFont="1" applyNumberFormat="1"/>
    <xf borderId="46" fillId="11" fontId="21" numFmtId="2" xfId="0" applyBorder="1" applyFont="1" applyNumberFormat="1"/>
    <xf borderId="47" fillId="11" fontId="21" numFmtId="2" xfId="0" applyBorder="1" applyFont="1" applyNumberFormat="1"/>
    <xf borderId="48" fillId="11" fontId="21" numFmtId="2" xfId="0" applyBorder="1" applyFont="1" applyNumberFormat="1"/>
    <xf borderId="49" fillId="11" fontId="21" numFmtId="0" xfId="0" applyBorder="1" applyFont="1"/>
    <xf borderId="50" fillId="11" fontId="21" numFmtId="2" xfId="0" applyBorder="1" applyFont="1" applyNumberFormat="1"/>
    <xf borderId="51" fillId="11" fontId="21" numFmtId="2" xfId="0" applyBorder="1" applyFont="1" applyNumberFormat="1"/>
    <xf borderId="52" fillId="11" fontId="21" numFmtId="2" xfId="0" applyBorder="1" applyFont="1" applyNumberFormat="1"/>
    <xf borderId="0" fillId="0" fontId="23" numFmtId="0" xfId="0" applyAlignment="1" applyFont="1">
      <alignment readingOrder="0"/>
    </xf>
    <xf borderId="0" fillId="13" fontId="9" numFmtId="0" xfId="0" applyAlignment="1" applyFill="1" applyFont="1">
      <alignment readingOrder="0"/>
    </xf>
    <xf borderId="32" fillId="9" fontId="9" numFmtId="0" xfId="0" applyAlignment="1" applyBorder="1" applyFont="1">
      <alignment readingOrder="0"/>
    </xf>
    <xf borderId="17" fillId="9" fontId="22" numFmtId="0" xfId="0" applyBorder="1" applyFont="1"/>
    <xf borderId="21" fillId="11" fontId="21" numFmtId="0" xfId="0" applyBorder="1" applyFont="1"/>
    <xf borderId="53" fillId="11" fontId="9" numFmtId="0" xfId="0" applyAlignment="1" applyBorder="1" applyFont="1">
      <alignment readingOrder="0"/>
    </xf>
    <xf borderId="54" fillId="11" fontId="9" numFmtId="0" xfId="0" applyAlignment="1" applyBorder="1" applyFont="1">
      <alignment readingOrder="0"/>
    </xf>
    <xf borderId="15" fillId="10" fontId="21" numFmtId="0" xfId="0" applyAlignment="1" applyBorder="1" applyFont="1">
      <alignment readingOrder="0"/>
    </xf>
    <xf borderId="19" fillId="9" fontId="22" numFmtId="0" xfId="0" applyAlignment="1" applyBorder="1" applyFont="1">
      <alignment readingOrder="0"/>
    </xf>
    <xf borderId="0" fillId="13" fontId="9" numFmtId="0" xfId="0" applyFont="1"/>
    <xf borderId="20" fillId="10" fontId="9" numFmtId="0" xfId="0" applyBorder="1" applyFont="1"/>
    <xf borderId="25" fillId="9" fontId="21" numFmtId="0" xfId="0" applyBorder="1" applyFont="1"/>
    <xf borderId="19" fillId="9" fontId="21" numFmtId="0" xfId="0" applyAlignment="1" applyBorder="1" applyFont="1">
      <alignment readingOrder="0"/>
    </xf>
    <xf borderId="16" fillId="10" fontId="21" numFmtId="2" xfId="0" applyAlignment="1" applyBorder="1" applyFont="1" applyNumberFormat="1">
      <alignment readingOrder="0"/>
    </xf>
    <xf borderId="16" fillId="9" fontId="21" numFmtId="0" xfId="0" applyAlignment="1" applyBorder="1" applyFont="1">
      <alignment readingOrder="0"/>
    </xf>
    <xf borderId="21" fillId="9" fontId="21" numFmtId="0" xfId="0" applyAlignment="1" applyBorder="1" applyFont="1">
      <alignment readingOrder="0"/>
    </xf>
    <xf borderId="55" fillId="9" fontId="22" numFmtId="0" xfId="0" applyBorder="1" applyFont="1"/>
    <xf borderId="30" fillId="9" fontId="21" numFmtId="0" xfId="0" applyAlignment="1" applyBorder="1" applyFont="1">
      <alignment readingOrder="0"/>
    </xf>
    <xf borderId="56" fillId="9" fontId="22" numFmtId="0" xfId="0" applyBorder="1" applyFont="1"/>
    <xf borderId="32" fillId="9" fontId="22" numFmtId="0" xfId="0" applyBorder="1" applyFont="1"/>
    <xf borderId="32" fillId="9" fontId="22" numFmtId="0" xfId="0" applyAlignment="1" applyBorder="1" applyFont="1">
      <alignment readingOrder="0"/>
    </xf>
    <xf borderId="33" fillId="9" fontId="22" numFmtId="0" xfId="0" applyBorder="1" applyFont="1"/>
    <xf borderId="35" fillId="10" fontId="21" numFmtId="2" xfId="0" applyAlignment="1" applyBorder="1" applyFont="1" applyNumberFormat="1">
      <alignment readingOrder="0"/>
    </xf>
    <xf borderId="57" fillId="11" fontId="21" numFmtId="0" xfId="0" applyBorder="1" applyFont="1"/>
    <xf borderId="53" fillId="11" fontId="21" numFmtId="0" xfId="0" applyBorder="1" applyFont="1"/>
    <xf borderId="54" fillId="11" fontId="21" numFmtId="0" xfId="0" applyBorder="1" applyFont="1"/>
    <xf borderId="13" fillId="11" fontId="21" numFmtId="2" xfId="0" applyBorder="1" applyFont="1" applyNumberFormat="1"/>
    <xf borderId="14" fillId="11" fontId="21" numFmtId="2" xfId="0" applyBorder="1" applyFont="1" applyNumberFormat="1"/>
    <xf borderId="55" fillId="9" fontId="22" numFmtId="0" xfId="0" applyAlignment="1" applyBorder="1" applyFont="1">
      <alignment readingOrder="0"/>
    </xf>
    <xf borderId="55" fillId="9" fontId="9" numFmtId="0" xfId="0" applyBorder="1" applyFont="1"/>
    <xf borderId="56" fillId="9" fontId="9" numFmtId="0" xfId="0" applyBorder="1" applyFont="1"/>
    <xf borderId="13" fillId="9" fontId="21" numFmtId="16" xfId="0" applyBorder="1" applyFont="1" applyNumberFormat="1"/>
    <xf borderId="14" fillId="9" fontId="21" numFmtId="16" xfId="0" applyBorder="1" applyFont="1" applyNumberFormat="1"/>
    <xf borderId="18" fillId="10" fontId="21" numFmtId="0" xfId="0" applyBorder="1" applyFont="1"/>
    <xf borderId="16" fillId="11" fontId="21" numFmtId="2" xfId="0" applyBorder="1" applyFont="1" applyNumberFormat="1"/>
    <xf borderId="18" fillId="11" fontId="21" numFmtId="0" xfId="0" applyBorder="1" applyFont="1"/>
    <xf borderId="0" fillId="10" fontId="9" numFmtId="0" xfId="0" applyAlignment="1" applyFont="1">
      <alignment readingOrder="0"/>
    </xf>
    <xf borderId="0" fillId="10" fontId="9" numFmtId="0" xfId="0" applyFont="1"/>
    <xf borderId="39" fillId="9" fontId="21" numFmtId="0" xfId="0" applyBorder="1" applyFont="1"/>
    <xf borderId="41" fillId="9" fontId="22" numFmtId="0" xfId="0" applyBorder="1" applyFont="1"/>
    <xf borderId="42" fillId="9" fontId="22" numFmtId="0" xfId="0" applyBorder="1" applyFont="1"/>
    <xf borderId="39" fillId="11" fontId="21" numFmtId="2" xfId="0" applyBorder="1" applyFont="1" applyNumberFormat="1"/>
    <xf borderId="12" fillId="11" fontId="21" numFmtId="0" xfId="0" applyBorder="1" applyFont="1"/>
    <xf borderId="11" fillId="11" fontId="21" numFmtId="2" xfId="0" applyBorder="1" applyFont="1" applyNumberFormat="1"/>
    <xf borderId="18" fillId="14" fontId="21" numFmtId="0" xfId="0" applyBorder="1" applyFill="1" applyFont="1"/>
  </cellXfs>
  <cellStyles count="1">
    <cellStyle xfId="0" name="Normal" builtinId="0"/>
  </cellStyles>
  <dxfs count="3">
    <dxf>
      <font>
        <color rgb="FF9C0006"/>
      </font>
      <fill>
        <patternFill patternType="none"/>
      </fill>
      <border/>
    </dxf>
    <dxf>
      <font>
        <color rgb="FF385623"/>
      </font>
      <fill>
        <patternFill patternType="none"/>
      </fill>
      <border/>
    </dxf>
    <dxf>
      <font>
        <color rgb="FF00B05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50</xdr:row>
      <xdr:rowOff>-180975</xdr:rowOff>
    </xdr:from>
    <xdr:ext cx="6134100" cy="5029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50</xdr:row>
      <xdr:rowOff>-180975</xdr:rowOff>
    </xdr:from>
    <xdr:ext cx="6134100" cy="5029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50</xdr:row>
      <xdr:rowOff>-180975</xdr:rowOff>
    </xdr:from>
    <xdr:ext cx="6134100" cy="5029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50</xdr:row>
      <xdr:rowOff>-180975</xdr:rowOff>
    </xdr:from>
    <xdr:ext cx="6134100" cy="5029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50</xdr:row>
      <xdr:rowOff>-180975</xdr:rowOff>
    </xdr:from>
    <xdr:ext cx="6134100" cy="5029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50</xdr:row>
      <xdr:rowOff>-180975</xdr:rowOff>
    </xdr:from>
    <xdr:ext cx="6134100" cy="5029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50</xdr:row>
      <xdr:rowOff>-180975</xdr:rowOff>
    </xdr:from>
    <xdr:ext cx="6134100" cy="5029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50</xdr:row>
      <xdr:rowOff>-180975</xdr:rowOff>
    </xdr:from>
    <xdr:ext cx="6134100" cy="5029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50</xdr:row>
      <xdr:rowOff>-180975</xdr:rowOff>
    </xdr:from>
    <xdr:ext cx="6134100" cy="5029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50</xdr:row>
      <xdr:rowOff>-180975</xdr:rowOff>
    </xdr:from>
    <xdr:ext cx="6134100" cy="5029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50</xdr:row>
      <xdr:rowOff>-180975</xdr:rowOff>
    </xdr:from>
    <xdr:ext cx="6134100" cy="5029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50</xdr:row>
      <xdr:rowOff>-180975</xdr:rowOff>
    </xdr:from>
    <xdr:ext cx="6134100" cy="5029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971550</xdr:colOff>
      <xdr:row>48</xdr:row>
      <xdr:rowOff>171450</xdr:rowOff>
    </xdr:from>
    <xdr:ext cx="4543425" cy="6515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50</xdr:row>
      <xdr:rowOff>-180975</xdr:rowOff>
    </xdr:from>
    <xdr:ext cx="6410325" cy="4276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50</xdr:row>
      <xdr:rowOff>-180975</xdr:rowOff>
    </xdr:from>
    <xdr:ext cx="6134100" cy="5029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50</xdr:row>
      <xdr:rowOff>-180975</xdr:rowOff>
    </xdr:from>
    <xdr:ext cx="6134100" cy="5029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28.14"/>
    <col customWidth="1" min="3" max="3" width="15.29"/>
    <col customWidth="1" min="4" max="4" width="14.71"/>
    <col customWidth="1" min="5" max="5" width="14.14"/>
    <col customWidth="1" min="6" max="6" width="10.71"/>
    <col customWidth="1" min="7" max="7" width="14.0"/>
    <col customWidth="1" min="8" max="8" width="12.71"/>
    <col customWidth="1" min="9" max="9" width="6.29"/>
    <col customWidth="1" min="11" max="11" width="16.86"/>
    <col customWidth="1" min="12" max="12" width="5.14"/>
    <col hidden="1" min="13" max="26" width="14.43"/>
  </cols>
  <sheetData>
    <row r="1" ht="30.7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8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M3" s="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M4" s="5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7.5" customHeight="1">
      <c r="A5" s="3"/>
      <c r="B5" s="3"/>
      <c r="C5" s="3"/>
      <c r="D5" s="3"/>
      <c r="E5" s="3"/>
      <c r="F5" s="3"/>
      <c r="G5" s="3"/>
      <c r="L5" s="5"/>
      <c r="M5" s="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3.0" customHeight="1">
      <c r="A6" s="3"/>
      <c r="B6" s="6">
        <f>SUM(C15:C1001)</f>
        <v>4098.972</v>
      </c>
      <c r="D6" s="7">
        <f>SUM(Records!D4:D1001)</f>
        <v>460</v>
      </c>
      <c r="L6" s="5"/>
      <c r="M6" s="5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8" t="s">
        <v>2</v>
      </c>
      <c r="D7" s="8" t="s">
        <v>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9" t="s">
        <v>4</v>
      </c>
      <c r="C10" s="10">
        <f>SUM(E15:E1001)</f>
        <v>514</v>
      </c>
      <c r="D10" s="11" t="str">
        <f>IFERROR(__xludf.DUMMYFUNCTION("SPARKLINE(C10,{""charttype"",""bar"";""max"",max(C10:C11);""color1"",""#AEB7C0""})"),"")</f>
        <v/>
      </c>
      <c r="H10" s="3"/>
      <c r="I10" s="12" t="s">
        <v>5</v>
      </c>
      <c r="J10" s="5"/>
      <c r="K10" s="13" t="s">
        <v>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14" t="s">
        <v>7</v>
      </c>
      <c r="C11" s="15">
        <f>SUM(F15:F1001)</f>
        <v>54</v>
      </c>
      <c r="D11" s="11" t="str">
        <f>IFERROR(__xludf.DUMMYFUNCTION("SPARKLINE(C11,{""charttype"",""bar"";""max"",max(C10:C11);""color1"",""#334960""})"),"")</f>
        <v/>
      </c>
      <c r="H11" s="3"/>
      <c r="J11" s="5"/>
      <c r="K11" s="1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1.5" customHeight="1">
      <c r="A13" s="3"/>
      <c r="B13" s="16" t="s">
        <v>8</v>
      </c>
      <c r="D13" s="3"/>
      <c r="E13" s="3"/>
      <c r="F13" s="3"/>
      <c r="G13" s="3"/>
      <c r="H13" s="3"/>
      <c r="I13" s="3"/>
      <c r="J13" s="16" t="s">
        <v>9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17"/>
      <c r="B14" s="18" t="s">
        <v>10</v>
      </c>
      <c r="C14" s="19" t="s">
        <v>11</v>
      </c>
      <c r="D14" s="19" t="s">
        <v>12</v>
      </c>
      <c r="E14" s="20" t="s">
        <v>13</v>
      </c>
      <c r="F14" s="20" t="s">
        <v>14</v>
      </c>
      <c r="G14" s="20" t="s">
        <v>15</v>
      </c>
      <c r="H14" s="20" t="s">
        <v>16</v>
      </c>
      <c r="I14" s="17"/>
      <c r="J14" s="21" t="s">
        <v>17</v>
      </c>
      <c r="K14" s="21" t="s">
        <v>18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8.75" customHeight="1">
      <c r="A15" s="22">
        <v>1.0</v>
      </c>
      <c r="B15" s="23" t="s">
        <v>19</v>
      </c>
      <c r="C15" s="24">
        <v>77.9</v>
      </c>
      <c r="D15" s="25">
        <f t="shared" ref="D15:D57" si="1">C15/E15</f>
        <v>6.491666667</v>
      </c>
      <c r="E15" s="26">
        <v>12.0</v>
      </c>
      <c r="F15" s="27">
        <f>E15-SUMIF(Records!$C:$C,B15,Records!$D:$D)</f>
        <v>0</v>
      </c>
      <c r="G15" s="28" t="s">
        <v>20</v>
      </c>
      <c r="H15" s="22" t="b">
        <v>1</v>
      </c>
      <c r="I15" s="29"/>
      <c r="J15" s="30" t="s">
        <v>9</v>
      </c>
      <c r="K15" s="30" t="s">
        <v>21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8.75" customHeight="1">
      <c r="A16" s="22">
        <v>2.0</v>
      </c>
      <c r="B16" s="31" t="s">
        <v>22</v>
      </c>
      <c r="C16" s="32">
        <v>78.41</v>
      </c>
      <c r="D16" s="33">
        <f t="shared" si="1"/>
        <v>6.534166667</v>
      </c>
      <c r="E16" s="34">
        <v>12.0</v>
      </c>
      <c r="F16" s="35">
        <f>E16-SUMIF(Records!$C:$C,B16,Records!$D:$D)</f>
        <v>0</v>
      </c>
      <c r="G16" s="36" t="s">
        <v>20</v>
      </c>
      <c r="H16" s="22" t="b">
        <v>1</v>
      </c>
      <c r="I16" s="29"/>
      <c r="J16" s="37" t="s">
        <v>20</v>
      </c>
      <c r="K16" s="38">
        <f>SUMIF(Calculations!$C$4:$C1001,$K$14,Calculations!$G$4:$G1001)</f>
        <v>18.44920635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8.75" customHeight="1">
      <c r="A17" s="22">
        <v>3.0</v>
      </c>
      <c r="B17" s="31" t="s">
        <v>23</v>
      </c>
      <c r="C17" s="32">
        <v>86.0</v>
      </c>
      <c r="D17" s="33">
        <f t="shared" si="1"/>
        <v>7.166666667</v>
      </c>
      <c r="E17" s="34">
        <v>12.0</v>
      </c>
      <c r="F17" s="35">
        <f>E17-SUMIF(Records!$C:$C,B17,Records!$D:$D)</f>
        <v>0</v>
      </c>
      <c r="G17" s="36" t="s">
        <v>20</v>
      </c>
      <c r="H17" s="22" t="b">
        <v>1</v>
      </c>
      <c r="I17" s="29"/>
      <c r="J17" s="39" t="s">
        <v>24</v>
      </c>
      <c r="K17" s="40">
        <f>SUMIF(Calculations!$C$4:$C1001,$K$14,Calculations!$H$4:$H1001)</f>
        <v>5.534761905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8.75" customHeight="1">
      <c r="A18" s="22">
        <v>4.0</v>
      </c>
      <c r="B18" s="31" t="s">
        <v>25</v>
      </c>
      <c r="C18" s="32">
        <v>76.67</v>
      </c>
      <c r="D18" s="33">
        <f t="shared" si="1"/>
        <v>6.389166667</v>
      </c>
      <c r="E18" s="34">
        <v>12.0</v>
      </c>
      <c r="F18" s="35">
        <f>E18-SUMIF(Records!$C:$C,B18,Records!$D:$D)</f>
        <v>0</v>
      </c>
      <c r="G18" s="36" t="s">
        <v>20</v>
      </c>
      <c r="H18" s="22" t="b">
        <v>1</v>
      </c>
      <c r="I18" s="29"/>
      <c r="J18" s="39" t="s">
        <v>26</v>
      </c>
      <c r="K18" s="40">
        <f>SUMIF(Calculations!$C$4:$C1001,$K$14,Calculations!$I$4:$I1001)</f>
        <v>0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8.75" customHeight="1">
      <c r="A19" s="22">
        <v>5.0</v>
      </c>
      <c r="B19" s="31" t="s">
        <v>27</v>
      </c>
      <c r="C19" s="32">
        <v>69.36</v>
      </c>
      <c r="D19" s="33">
        <f t="shared" si="1"/>
        <v>5.78</v>
      </c>
      <c r="E19" s="34">
        <v>12.0</v>
      </c>
      <c r="F19" s="35">
        <f>E19-SUMIF(Records!$C:$C,B19,Records!$D:$D)</f>
        <v>0</v>
      </c>
      <c r="G19" s="36" t="s">
        <v>20</v>
      </c>
      <c r="H19" s="22" t="b">
        <v>1</v>
      </c>
      <c r="I19" s="29"/>
      <c r="J19" s="39" t="s">
        <v>28</v>
      </c>
      <c r="K19" s="40">
        <f>SUMIF(Calculations!$C$4:$C1001,$K$14,Calculations!$J$4:$J1001)</f>
        <v>8.763373016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8.75" customHeight="1">
      <c r="A20" s="22">
        <v>6.0</v>
      </c>
      <c r="B20" s="31" t="s">
        <v>29</v>
      </c>
      <c r="C20" s="32">
        <v>105.0</v>
      </c>
      <c r="D20" s="33">
        <f t="shared" si="1"/>
        <v>8.75</v>
      </c>
      <c r="E20" s="34">
        <v>12.0</v>
      </c>
      <c r="F20" s="35">
        <f>E20-SUMIF(Records!$C:$C,B20,Records!$D:$D)</f>
        <v>0</v>
      </c>
      <c r="G20" s="36" t="s">
        <v>20</v>
      </c>
      <c r="H20" s="22" t="b">
        <v>1</v>
      </c>
      <c r="I20" s="29"/>
      <c r="J20" s="39" t="s">
        <v>30</v>
      </c>
      <c r="K20" s="40">
        <f>SUMIF(Calculations!$C$4:$C1001,$K$14,Calculations!$K$4:$K1001)</f>
        <v>18.44920635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8.75" customHeight="1">
      <c r="A21" s="22">
        <v>7.0</v>
      </c>
      <c r="B21" s="31" t="s">
        <v>31</v>
      </c>
      <c r="C21" s="32">
        <v>75.0</v>
      </c>
      <c r="D21" s="33">
        <f t="shared" si="1"/>
        <v>6.25</v>
      </c>
      <c r="E21" s="34">
        <v>12.0</v>
      </c>
      <c r="F21" s="35">
        <f>E21-SUMIF(Records!$C:$C,B21,Records!$D:$D)</f>
        <v>0</v>
      </c>
      <c r="G21" s="36" t="s">
        <v>20</v>
      </c>
      <c r="H21" s="22" t="b">
        <v>1</v>
      </c>
      <c r="I21" s="29"/>
      <c r="J21" s="39" t="s">
        <v>32</v>
      </c>
      <c r="K21" s="40">
        <f>SUMIF(Calculations!$C$4:$C1001,$K$14,Calculations!$L$4:$L1001)</f>
        <v>18.44920635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8.75" customHeight="1">
      <c r="A22" s="22">
        <v>8.0</v>
      </c>
      <c r="B22" s="31" t="s">
        <v>33</v>
      </c>
      <c r="C22" s="32">
        <v>76.41</v>
      </c>
      <c r="D22" s="33">
        <f t="shared" si="1"/>
        <v>6.3675</v>
      </c>
      <c r="E22" s="34">
        <v>12.0</v>
      </c>
      <c r="F22" s="35">
        <f>E22-SUMIF(Records!$C:$C,B22,Records!$D:$D)</f>
        <v>0</v>
      </c>
      <c r="G22" s="36" t="s">
        <v>20</v>
      </c>
      <c r="H22" s="22" t="b">
        <v>1</v>
      </c>
      <c r="I22" s="29"/>
      <c r="J22" s="39" t="s">
        <v>34</v>
      </c>
      <c r="K22" s="40">
        <f>SUMIF(Calculations!$C$4:$C1001,$K$14,Calculations!$M$4:$M1001)</f>
        <v>9.685833333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8.75" customHeight="1">
      <c r="A23" s="22">
        <v>9.0</v>
      </c>
      <c r="B23" s="31" t="s">
        <v>35</v>
      </c>
      <c r="C23" s="32">
        <v>80.0</v>
      </c>
      <c r="D23" s="33">
        <f t="shared" si="1"/>
        <v>6.666666667</v>
      </c>
      <c r="E23" s="34">
        <v>12.0</v>
      </c>
      <c r="F23" s="35">
        <f>E23-SUMIF(Records!$C:$C,B23,Records!$D:$D)</f>
        <v>0</v>
      </c>
      <c r="G23" s="36" t="s">
        <v>20</v>
      </c>
      <c r="H23" s="22" t="b">
        <v>1</v>
      </c>
      <c r="I23" s="29"/>
      <c r="J23" s="39" t="s">
        <v>36</v>
      </c>
      <c r="K23" s="40">
        <f>SUMIF(Calculations!$C$4:$C1001,$K$14,Calculations!$N$4:$N1001)</f>
        <v>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8.75" customHeight="1">
      <c r="A24" s="22">
        <v>10.0</v>
      </c>
      <c r="B24" s="31" t="s">
        <v>37</v>
      </c>
      <c r="C24" s="32">
        <v>69.36</v>
      </c>
      <c r="D24" s="33">
        <f t="shared" si="1"/>
        <v>5.78</v>
      </c>
      <c r="E24" s="34">
        <v>12.0</v>
      </c>
      <c r="F24" s="35">
        <f>E24-SUMIF(Records!$C:$C,B24,Records!$D:$D)</f>
        <v>0</v>
      </c>
      <c r="G24" s="36" t="s">
        <v>20</v>
      </c>
      <c r="H24" s="22" t="b">
        <v>1</v>
      </c>
      <c r="I24" s="29"/>
      <c r="J24" s="39" t="s">
        <v>38</v>
      </c>
      <c r="K24" s="40">
        <f>SUMIF(Calculations!$C$4:$C1001,$K$14,Calculations!$O$4:$O1001)</f>
        <v>18.44920635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8.75" customHeight="1">
      <c r="A25" s="22">
        <v>11.0</v>
      </c>
      <c r="B25" s="31" t="s">
        <v>39</v>
      </c>
      <c r="C25" s="32">
        <v>75.39</v>
      </c>
      <c r="D25" s="33">
        <f t="shared" si="1"/>
        <v>6.2825</v>
      </c>
      <c r="E25" s="34">
        <v>12.0</v>
      </c>
      <c r="F25" s="35">
        <f>E25-SUMIF(Records!$C:$C,B25,Records!$D:$D)</f>
        <v>0</v>
      </c>
      <c r="G25" s="36" t="s">
        <v>20</v>
      </c>
      <c r="H25" s="22" t="b">
        <v>1</v>
      </c>
      <c r="I25" s="29"/>
      <c r="J25" s="39" t="s">
        <v>40</v>
      </c>
      <c r="K25" s="40">
        <f>SUMIF(Calculations!$C$4:$C1001,$K$14,Calculations!$P$4:$P1001)</f>
        <v>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8.75" customHeight="1">
      <c r="A26" s="22">
        <v>12.0</v>
      </c>
      <c r="B26" s="31" t="s">
        <v>41</v>
      </c>
      <c r="C26" s="32">
        <v>61.3</v>
      </c>
      <c r="D26" s="33">
        <f t="shared" si="1"/>
        <v>5.108333333</v>
      </c>
      <c r="E26" s="34">
        <v>12.0</v>
      </c>
      <c r="F26" s="35">
        <f>E26-SUMIF(Records!$C:$C,B26,Records!$D:$D)</f>
        <v>0</v>
      </c>
      <c r="G26" s="36" t="s">
        <v>20</v>
      </c>
      <c r="H26" s="22" t="b">
        <v>1</v>
      </c>
      <c r="I26" s="29"/>
      <c r="J26" s="39" t="s">
        <v>42</v>
      </c>
      <c r="K26" s="40">
        <f>SUMIF(Calculations!$C$4:$C1001,$K$14,Calculations!$Q$4:$Q1001)</f>
        <v>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8.75" customHeight="1">
      <c r="A27" s="22">
        <v>13.0</v>
      </c>
      <c r="B27" s="31" t="s">
        <v>43</v>
      </c>
      <c r="C27" s="32">
        <v>74.98</v>
      </c>
      <c r="D27" s="33">
        <f t="shared" si="1"/>
        <v>6.248333333</v>
      </c>
      <c r="E27" s="34">
        <v>12.0</v>
      </c>
      <c r="F27" s="35">
        <f>E27-SUMIF(Records!$C:$C,B27,Records!$D:$D)</f>
        <v>0</v>
      </c>
      <c r="G27" s="36" t="s">
        <v>20</v>
      </c>
      <c r="H27" s="22" t="b">
        <v>1</v>
      </c>
      <c r="I27" s="29"/>
      <c r="J27" s="39" t="s">
        <v>44</v>
      </c>
      <c r="K27" s="40">
        <f>SUMIF(Calculations!$C$4:$C1001,$K$14,Calculations!$R$4:$R1001)</f>
        <v>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8.75" customHeight="1">
      <c r="A28" s="22">
        <v>14.0</v>
      </c>
      <c r="B28" s="31" t="s">
        <v>45</v>
      </c>
      <c r="C28" s="32">
        <v>74.98</v>
      </c>
      <c r="D28" s="33">
        <f t="shared" si="1"/>
        <v>6.248333333</v>
      </c>
      <c r="E28" s="34">
        <v>12.0</v>
      </c>
      <c r="F28" s="35">
        <f>E28-SUMIF(Records!$C:$C,B28,Records!$D:$D)</f>
        <v>0</v>
      </c>
      <c r="G28" s="36" t="s">
        <v>20</v>
      </c>
      <c r="H28" s="22" t="b">
        <v>1</v>
      </c>
      <c r="I28" s="29"/>
      <c r="J28" s="39" t="s">
        <v>46</v>
      </c>
      <c r="K28" s="40">
        <f>SUMIF(Calculations!$C$4:$C1001,$K$14,Calculations!$S$4:$S1001)</f>
        <v>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8.75" customHeight="1">
      <c r="A29" s="22">
        <v>15.0</v>
      </c>
      <c r="B29" s="31" t="s">
        <v>47</v>
      </c>
      <c r="C29" s="32">
        <v>85.87</v>
      </c>
      <c r="D29" s="33">
        <f t="shared" si="1"/>
        <v>7.155833333</v>
      </c>
      <c r="E29" s="34">
        <v>12.0</v>
      </c>
      <c r="F29" s="35">
        <f>E29-SUMIF(Records!$C:$C,B29,Records!$D:$D)</f>
        <v>0</v>
      </c>
      <c r="G29" s="36" t="s">
        <v>20</v>
      </c>
      <c r="H29" s="22" t="b">
        <v>1</v>
      </c>
      <c r="I29" s="29"/>
      <c r="J29" s="39" t="s">
        <v>48</v>
      </c>
      <c r="K29" s="40">
        <f>SUMIF(Calculations!$C$4:$C1001,$K$14,Calculations!$T$4:$T1001)</f>
        <v>8.763373016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8.75" customHeight="1">
      <c r="A30" s="22">
        <v>16.0</v>
      </c>
      <c r="B30" s="31" t="s">
        <v>49</v>
      </c>
      <c r="C30" s="32">
        <v>85.87</v>
      </c>
      <c r="D30" s="33">
        <f t="shared" si="1"/>
        <v>7.155833333</v>
      </c>
      <c r="E30" s="34">
        <v>12.0</v>
      </c>
      <c r="F30" s="35">
        <f>E30-SUMIF(Records!$C:$C,B30,Records!$D:$D)</f>
        <v>0</v>
      </c>
      <c r="G30" s="36" t="s">
        <v>20</v>
      </c>
      <c r="H30" s="22" t="b">
        <v>1</v>
      </c>
      <c r="I30" s="29"/>
      <c r="J30" s="39" t="s">
        <v>50</v>
      </c>
      <c r="K30" s="40">
        <f>SUMIF(Calculations!$C$4:$C1001,$K$14,Calculations!$U$4:$U1001)</f>
        <v>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8.75" customHeight="1">
      <c r="A31" s="22">
        <v>17.0</v>
      </c>
      <c r="B31" s="31" t="s">
        <v>51</v>
      </c>
      <c r="C31" s="32">
        <v>50.0</v>
      </c>
      <c r="D31" s="33">
        <f t="shared" si="1"/>
        <v>5</v>
      </c>
      <c r="E31" s="34">
        <v>10.0</v>
      </c>
      <c r="F31" s="35">
        <f>E31-SUMIF(Records!$C:$C,B31,Records!$D:$D)</f>
        <v>0</v>
      </c>
      <c r="G31" s="36" t="s">
        <v>20</v>
      </c>
      <c r="H31" s="22" t="b">
        <v>1</v>
      </c>
      <c r="I31" s="29"/>
      <c r="J31" s="41" t="s">
        <v>52</v>
      </c>
      <c r="K31" s="40">
        <f>SUMIF(Calculations!$C$4:$C1001,$K$14,Calculations!$V$4:$V1001)</f>
        <v>9.685833333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8.75" customHeight="1">
      <c r="A32" s="22">
        <v>18.0</v>
      </c>
      <c r="B32" s="31" t="s">
        <v>53</v>
      </c>
      <c r="C32" s="32">
        <v>87.86</v>
      </c>
      <c r="D32" s="33">
        <f t="shared" si="1"/>
        <v>7.321666667</v>
      </c>
      <c r="E32" s="34">
        <v>12.0</v>
      </c>
      <c r="F32" s="35">
        <f>E32-SUMIF(Records!$C:$C,B32,Records!$D:$D)</f>
        <v>0</v>
      </c>
      <c r="G32" s="36" t="s">
        <v>20</v>
      </c>
      <c r="H32" s="22" t="b">
        <v>1</v>
      </c>
      <c r="I32" s="29"/>
      <c r="J32" s="42" t="s">
        <v>54</v>
      </c>
      <c r="K32" s="43">
        <f>SUM(K16:K31)</f>
        <v>116.23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8.75" customHeight="1">
      <c r="A33" s="22">
        <v>19.0</v>
      </c>
      <c r="B33" s="31" t="s">
        <v>55</v>
      </c>
      <c r="C33" s="32">
        <v>87.86</v>
      </c>
      <c r="D33" s="33">
        <f t="shared" si="1"/>
        <v>7.321666667</v>
      </c>
      <c r="E33" s="34">
        <v>12.0</v>
      </c>
      <c r="F33" s="35">
        <f>E33-SUMIF(Records!$C:$C,B33,Records!$D:$D)</f>
        <v>0</v>
      </c>
      <c r="G33" s="36" t="s">
        <v>20</v>
      </c>
      <c r="H33" s="22" t="b">
        <v>1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8.75" customHeight="1">
      <c r="A34" s="22">
        <v>20.0</v>
      </c>
      <c r="B34" s="31" t="s">
        <v>56</v>
      </c>
      <c r="C34" s="32">
        <v>96.86</v>
      </c>
      <c r="D34" s="33">
        <f t="shared" si="1"/>
        <v>8.071666667</v>
      </c>
      <c r="E34" s="34">
        <v>12.0</v>
      </c>
      <c r="F34" s="35">
        <f>E34-SUMIF(Records!$C:$C,B34,Records!$D:$D)</f>
        <v>0</v>
      </c>
      <c r="G34" s="36" t="s">
        <v>20</v>
      </c>
      <c r="H34" s="22" t="b">
        <v>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9.5" customHeight="1">
      <c r="A35" s="22">
        <v>21.0</v>
      </c>
      <c r="B35" s="31" t="s">
        <v>57</v>
      </c>
      <c r="C35" s="32">
        <v>97.59</v>
      </c>
      <c r="D35" s="33">
        <f t="shared" si="1"/>
        <v>8.1325</v>
      </c>
      <c r="E35" s="34">
        <v>12.0</v>
      </c>
      <c r="F35" s="35">
        <f>E35-SUMIF(Records!$C:$C,B35,Records!$D:$D)</f>
        <v>0</v>
      </c>
      <c r="G35" s="36" t="s">
        <v>20</v>
      </c>
      <c r="H35" s="22" t="b">
        <v>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8.75" customHeight="1">
      <c r="A36" s="22">
        <v>22.0</v>
      </c>
      <c r="B36" s="31" t="s">
        <v>58</v>
      </c>
      <c r="C36" s="32">
        <v>96.1</v>
      </c>
      <c r="D36" s="33">
        <f t="shared" si="1"/>
        <v>8.008333333</v>
      </c>
      <c r="E36" s="34">
        <v>12.0</v>
      </c>
      <c r="F36" s="35">
        <f>E36-SUMIF(Records!$C:$C,B36,Records!$D:$D)</f>
        <v>0</v>
      </c>
      <c r="G36" s="36" t="s">
        <v>20</v>
      </c>
      <c r="H36" s="22" t="b">
        <v>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8.75" customHeight="1">
      <c r="A37" s="22">
        <v>23.0</v>
      </c>
      <c r="B37" s="31" t="s">
        <v>59</v>
      </c>
      <c r="C37" s="32">
        <v>96.1</v>
      </c>
      <c r="D37" s="33">
        <f t="shared" si="1"/>
        <v>8.008333333</v>
      </c>
      <c r="E37" s="34">
        <v>12.0</v>
      </c>
      <c r="F37" s="35">
        <f>E37-SUMIF(Records!$C:$C,B37,Records!$D:$D)</f>
        <v>0</v>
      </c>
      <c r="G37" s="36" t="s">
        <v>20</v>
      </c>
      <c r="H37" s="22" t="b">
        <v>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8.75" customHeight="1">
      <c r="A38" s="22">
        <v>24.0</v>
      </c>
      <c r="B38" s="31" t="s">
        <v>60</v>
      </c>
      <c r="C38" s="32">
        <v>98.77</v>
      </c>
      <c r="D38" s="33">
        <f t="shared" si="1"/>
        <v>8.230833333</v>
      </c>
      <c r="E38" s="34">
        <v>12.0</v>
      </c>
      <c r="F38" s="35">
        <f>E38-SUMIF(Records!$C:$C,B38,Records!$D:$D)</f>
        <v>0</v>
      </c>
      <c r="G38" s="36" t="s">
        <v>20</v>
      </c>
      <c r="H38" s="22" t="b">
        <v>1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8.75" customHeight="1">
      <c r="A39" s="22">
        <v>25.0</v>
      </c>
      <c r="B39" s="31" t="s">
        <v>61</v>
      </c>
      <c r="C39" s="32">
        <v>98.77</v>
      </c>
      <c r="D39" s="33">
        <f t="shared" si="1"/>
        <v>8.230833333</v>
      </c>
      <c r="E39" s="34">
        <v>12.0</v>
      </c>
      <c r="F39" s="35">
        <f>E39-SUMIF(Records!$C:$C,B39,Records!$D:$D)</f>
        <v>0</v>
      </c>
      <c r="G39" s="36" t="s">
        <v>20</v>
      </c>
      <c r="H39" s="22" t="b">
        <v>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8.75" customHeight="1">
      <c r="A40" s="22">
        <v>26.0</v>
      </c>
      <c r="B40" s="31" t="s">
        <v>62</v>
      </c>
      <c r="C40" s="32">
        <v>101.5</v>
      </c>
      <c r="D40" s="33">
        <f t="shared" si="1"/>
        <v>8.458333333</v>
      </c>
      <c r="E40" s="34">
        <v>12.0</v>
      </c>
      <c r="F40" s="35">
        <f>E40-SUMIF(Records!$C:$C,B40,Records!$D:$D)</f>
        <v>0</v>
      </c>
      <c r="G40" s="36" t="s">
        <v>20</v>
      </c>
      <c r="H40" s="22" t="b">
        <v>1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8.75" customHeight="1">
      <c r="A41" s="22">
        <v>27.0</v>
      </c>
      <c r="B41" s="31" t="s">
        <v>63</v>
      </c>
      <c r="C41" s="32">
        <v>101.5</v>
      </c>
      <c r="D41" s="33">
        <f t="shared" si="1"/>
        <v>8.458333333</v>
      </c>
      <c r="E41" s="34">
        <v>12.0</v>
      </c>
      <c r="F41" s="35">
        <f>E41-SUMIF(Records!$C:$C,B41,Records!$D:$D)</f>
        <v>0</v>
      </c>
      <c r="G41" s="36" t="s">
        <v>20</v>
      </c>
      <c r="H41" s="22" t="b">
        <v>1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8.75" customHeight="1">
      <c r="A42" s="22">
        <v>28.0</v>
      </c>
      <c r="B42" s="31" t="s">
        <v>64</v>
      </c>
      <c r="C42" s="32">
        <v>101.37</v>
      </c>
      <c r="D42" s="33">
        <f t="shared" si="1"/>
        <v>8.4475</v>
      </c>
      <c r="E42" s="34">
        <v>12.0</v>
      </c>
      <c r="F42" s="35">
        <f>E42-SUMIF(Records!$C:$C,B42,Records!$D:$D)</f>
        <v>0</v>
      </c>
      <c r="G42" s="36" t="s">
        <v>20</v>
      </c>
      <c r="H42" s="22" t="b">
        <v>1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8.75" customHeight="1">
      <c r="A43" s="22">
        <v>29.0</v>
      </c>
      <c r="B43" s="31" t="s">
        <v>65</v>
      </c>
      <c r="C43" s="32">
        <v>101.37</v>
      </c>
      <c r="D43" s="33">
        <f t="shared" si="1"/>
        <v>8.4475</v>
      </c>
      <c r="E43" s="34">
        <v>12.0</v>
      </c>
      <c r="F43" s="35">
        <f>E43-SUMIF(Records!$C:$C,B43,Records!$D:$D)</f>
        <v>0</v>
      </c>
      <c r="G43" s="36" t="s">
        <v>20</v>
      </c>
      <c r="H43" s="22" t="b">
        <v>1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8.75" customHeight="1">
      <c r="A44" s="22">
        <v>30.0</v>
      </c>
      <c r="B44" s="31" t="s">
        <v>66</v>
      </c>
      <c r="C44" s="32">
        <v>104.87</v>
      </c>
      <c r="D44" s="33">
        <f t="shared" si="1"/>
        <v>8.739166667</v>
      </c>
      <c r="E44" s="34">
        <v>12.0</v>
      </c>
      <c r="F44" s="35">
        <f>E44-SUMIF(Records!$C:$C,B44,Records!$D:$D)</f>
        <v>0</v>
      </c>
      <c r="G44" s="36" t="s">
        <v>20</v>
      </c>
      <c r="H44" s="22" t="b">
        <v>1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22">
        <v>31.0</v>
      </c>
      <c r="B45" s="31" t="s">
        <v>67</v>
      </c>
      <c r="C45" s="32">
        <v>104.87</v>
      </c>
      <c r="D45" s="33">
        <f t="shared" si="1"/>
        <v>8.739166667</v>
      </c>
      <c r="E45" s="34">
        <v>12.0</v>
      </c>
      <c r="F45" s="35">
        <f>E45-SUMIF(Records!$C:$C,B45,Records!$D:$D)</f>
        <v>0</v>
      </c>
      <c r="G45" s="36" t="s">
        <v>20</v>
      </c>
      <c r="H45" s="22" t="b">
        <v>1</v>
      </c>
      <c r="I45" s="5"/>
      <c r="J45" s="5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22">
        <v>32.0</v>
      </c>
      <c r="B46" s="31" t="s">
        <v>68</v>
      </c>
      <c r="C46" s="32">
        <v>119.68</v>
      </c>
      <c r="D46" s="33">
        <f t="shared" si="1"/>
        <v>9.973333333</v>
      </c>
      <c r="E46" s="34">
        <v>12.0</v>
      </c>
      <c r="F46" s="35">
        <f>E46-SUMIF(Records!$C:$C,B46,Records!$D:$D)</f>
        <v>0</v>
      </c>
      <c r="G46" s="36" t="s">
        <v>20</v>
      </c>
      <c r="H46" s="22" t="b">
        <v>1</v>
      </c>
      <c r="I46" s="5"/>
      <c r="J46" s="5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22">
        <v>33.0</v>
      </c>
      <c r="B47" s="31" t="s">
        <v>69</v>
      </c>
      <c r="C47" s="32">
        <v>119.68</v>
      </c>
      <c r="D47" s="33">
        <f t="shared" si="1"/>
        <v>9.973333333</v>
      </c>
      <c r="E47" s="34">
        <v>12.0</v>
      </c>
      <c r="F47" s="35">
        <f>E47-SUMIF(Records!$C:$C,B47,Records!$D:$D)</f>
        <v>5</v>
      </c>
      <c r="G47" s="36" t="s">
        <v>70</v>
      </c>
      <c r="H47" s="22" t="b">
        <v>0</v>
      </c>
      <c r="I47" s="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22">
        <v>34.0</v>
      </c>
      <c r="B48" s="31" t="s">
        <v>71</v>
      </c>
      <c r="C48" s="32">
        <v>106.03</v>
      </c>
      <c r="D48" s="33">
        <f t="shared" si="1"/>
        <v>8.835833333</v>
      </c>
      <c r="E48" s="34">
        <v>12.0</v>
      </c>
      <c r="F48" s="35">
        <f>E48-SUMIF(Records!$C:$C,B48,Records!$D:$D)</f>
        <v>0</v>
      </c>
      <c r="G48" s="36" t="s">
        <v>70</v>
      </c>
      <c r="H48" s="22" t="b">
        <v>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22">
        <v>35.0</v>
      </c>
      <c r="B49" s="31" t="s">
        <v>72</v>
      </c>
      <c r="C49" s="32">
        <v>109.75</v>
      </c>
      <c r="D49" s="33">
        <f t="shared" si="1"/>
        <v>9.145833333</v>
      </c>
      <c r="E49" s="34">
        <v>12.0</v>
      </c>
      <c r="F49" s="35">
        <f>E49-SUMIF(Records!$C:$C,B49,Records!$D:$D)</f>
        <v>12</v>
      </c>
      <c r="G49" s="36" t="s">
        <v>30</v>
      </c>
      <c r="H49" s="22" t="b">
        <v>1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22">
        <v>36.0</v>
      </c>
      <c r="B50" s="31" t="s">
        <v>73</v>
      </c>
      <c r="C50" s="32">
        <v>115.5</v>
      </c>
      <c r="D50" s="33">
        <f t="shared" si="1"/>
        <v>9.625</v>
      </c>
      <c r="E50" s="34">
        <v>12.0</v>
      </c>
      <c r="F50" s="35">
        <f>E50-SUMIF(Records!$C:$C,B50,Records!$D:$D)</f>
        <v>0</v>
      </c>
      <c r="G50" s="36" t="s">
        <v>70</v>
      </c>
      <c r="H50" s="22" t="b">
        <v>1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22">
        <v>37.0</v>
      </c>
      <c r="B51" s="31" t="s">
        <v>74</v>
      </c>
      <c r="C51" s="32">
        <v>115.5</v>
      </c>
      <c r="D51" s="33">
        <f t="shared" si="1"/>
        <v>9.625</v>
      </c>
      <c r="E51" s="34">
        <v>12.0</v>
      </c>
      <c r="F51" s="35">
        <f>E51-SUMIF(Records!$C:$C,B51,Records!$D:$D)</f>
        <v>12</v>
      </c>
      <c r="G51" s="36" t="s">
        <v>30</v>
      </c>
      <c r="H51" s="22" t="b">
        <v>1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8.75" customHeight="1">
      <c r="A52" s="22">
        <v>38.0</v>
      </c>
      <c r="B52" s="31" t="s">
        <v>75</v>
      </c>
      <c r="C52" s="32">
        <v>119.76</v>
      </c>
      <c r="D52" s="33">
        <f t="shared" si="1"/>
        <v>9.98</v>
      </c>
      <c r="E52" s="34">
        <v>12.0</v>
      </c>
      <c r="F52" s="35">
        <f>E52-SUMIF(Records!$C:$C,B52,Records!$D:$D)</f>
        <v>0</v>
      </c>
      <c r="G52" s="36" t="s">
        <v>20</v>
      </c>
      <c r="H52" s="22" t="b">
        <v>1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8.75" customHeight="1">
      <c r="A53" s="22">
        <v>39.0</v>
      </c>
      <c r="B53" s="31" t="s">
        <v>76</v>
      </c>
      <c r="C53" s="32">
        <v>128.79</v>
      </c>
      <c r="D53" s="33">
        <f t="shared" si="1"/>
        <v>10.7325</v>
      </c>
      <c r="E53" s="34">
        <v>12.0</v>
      </c>
      <c r="F53" s="35">
        <f>E53-SUMIF(Records!$C:$C,B53,Records!$D:$D)</f>
        <v>0</v>
      </c>
      <c r="G53" s="36" t="s">
        <v>20</v>
      </c>
      <c r="H53" s="22" t="b">
        <v>1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8.75" customHeight="1">
      <c r="A54" s="22">
        <v>40.0</v>
      </c>
      <c r="B54" s="31" t="s">
        <v>18</v>
      </c>
      <c r="C54" s="32">
        <v>116.23</v>
      </c>
      <c r="D54" s="33">
        <f t="shared" si="1"/>
        <v>9.685833333</v>
      </c>
      <c r="E54" s="34">
        <v>12.0</v>
      </c>
      <c r="F54" s="35">
        <f>E54-SUMIF(Records!$C:$C,B54,Records!$D:$D)</f>
        <v>0</v>
      </c>
      <c r="G54" s="36" t="s">
        <v>20</v>
      </c>
      <c r="H54" s="22" t="b">
        <v>1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8.75" customHeight="1">
      <c r="A55" s="22">
        <v>41.0</v>
      </c>
      <c r="B55" s="41" t="s">
        <v>77</v>
      </c>
      <c r="C55" s="44">
        <v>116.23</v>
      </c>
      <c r="D55" s="45">
        <f t="shared" si="1"/>
        <v>9.685833333</v>
      </c>
      <c r="E55" s="46">
        <v>12.0</v>
      </c>
      <c r="F55" s="47">
        <f>E55-SUMIF(Records!$C:$C,B55,Records!$D:$D)</f>
        <v>10</v>
      </c>
      <c r="G55" s="48" t="s">
        <v>20</v>
      </c>
      <c r="H55" s="49" t="b">
        <v>0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8.75" customHeight="1">
      <c r="A56" s="22">
        <v>42.0</v>
      </c>
      <c r="B56" s="31" t="s">
        <v>78</v>
      </c>
      <c r="C56" s="32">
        <v>126.965</v>
      </c>
      <c r="D56" s="45">
        <f t="shared" si="1"/>
        <v>10.58041667</v>
      </c>
      <c r="E56" s="46">
        <v>12.0</v>
      </c>
      <c r="F56" s="47">
        <f>E56-SUMIF(Records!$C:$C,B56,Records!$D:$D)</f>
        <v>5</v>
      </c>
      <c r="G56" s="48" t="s">
        <v>20</v>
      </c>
      <c r="H56" s="22" t="b">
        <v>0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8.75" customHeight="1">
      <c r="A57" s="22">
        <v>43.0</v>
      </c>
      <c r="B57" s="41" t="s">
        <v>79</v>
      </c>
      <c r="C57" s="32">
        <v>126.967</v>
      </c>
      <c r="D57" s="45">
        <f t="shared" si="1"/>
        <v>10.58058333</v>
      </c>
      <c r="E57" s="46">
        <v>12.0</v>
      </c>
      <c r="F57" s="47">
        <f>E57-SUMIF(Records!$C:$C,B57,Records!$D:$D)</f>
        <v>10</v>
      </c>
      <c r="G57" s="48" t="s">
        <v>20</v>
      </c>
      <c r="H57" s="22" t="b">
        <v>0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8.75" customHeight="1">
      <c r="A58" s="22">
        <v>44.0</v>
      </c>
      <c r="B58" s="31"/>
      <c r="C58" s="32"/>
      <c r="D58" s="33"/>
      <c r="E58" s="34"/>
      <c r="F58" s="35"/>
      <c r="G58" s="36"/>
      <c r="H58" s="22" t="b">
        <v>0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8.75" customHeight="1">
      <c r="A59" s="22">
        <v>45.0</v>
      </c>
      <c r="B59" s="31"/>
      <c r="C59" s="32"/>
      <c r="D59" s="33"/>
      <c r="E59" s="34"/>
      <c r="F59" s="35"/>
      <c r="G59" s="36"/>
      <c r="H59" s="22" t="b"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8.75" customHeight="1">
      <c r="A60" s="22">
        <v>46.0</v>
      </c>
      <c r="B60" s="31"/>
      <c r="C60" s="32"/>
      <c r="D60" s="33"/>
      <c r="E60" s="34"/>
      <c r="F60" s="35"/>
      <c r="G60" s="36"/>
      <c r="H60" s="22" t="b">
        <v>0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8.75" customHeight="1">
      <c r="A61" s="22">
        <v>47.0</v>
      </c>
      <c r="B61" s="31"/>
      <c r="C61" s="32"/>
      <c r="D61" s="33"/>
      <c r="E61" s="34"/>
      <c r="F61" s="35"/>
      <c r="G61" s="36"/>
      <c r="H61" s="22" t="b">
        <v>0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8.75" customHeight="1">
      <c r="A62" s="22">
        <v>48.0</v>
      </c>
      <c r="B62" s="31"/>
      <c r="C62" s="32"/>
      <c r="D62" s="33"/>
      <c r="E62" s="34"/>
      <c r="F62" s="35"/>
      <c r="G62" s="36"/>
      <c r="H62" s="22" t="b">
        <v>0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8.75" customHeight="1">
      <c r="A63" s="22">
        <v>49.0</v>
      </c>
      <c r="B63" s="31"/>
      <c r="C63" s="32"/>
      <c r="D63" s="33"/>
      <c r="E63" s="34"/>
      <c r="F63" s="35"/>
      <c r="G63" s="36"/>
      <c r="H63" s="22" t="b">
        <v>0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9">
    <mergeCell ref="B13:C13"/>
    <mergeCell ref="J13:K13"/>
    <mergeCell ref="A3:L4"/>
    <mergeCell ref="B6:C6"/>
    <mergeCell ref="D6:H6"/>
    <mergeCell ref="B7:C7"/>
    <mergeCell ref="D7:H7"/>
    <mergeCell ref="D10:G10"/>
    <mergeCell ref="D11:G11"/>
  </mergeCells>
  <dataValidations>
    <dataValidation type="list" allowBlank="1" showErrorMessage="1" sqref="K14">
      <formula1>Summary!$B$15:$B$63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14.0"/>
    <col customWidth="1" min="3" max="3" width="17.0"/>
    <col customWidth="1" min="4" max="4" width="12.71"/>
    <col customWidth="1" min="5" max="5" width="10.86"/>
    <col customWidth="1" min="6" max="6" width="1.14"/>
    <col customWidth="1" min="7" max="22" width="10.14"/>
    <col customWidth="1" min="23" max="23" width="4.86"/>
    <col hidden="1" min="24" max="39" width="14.43"/>
  </cols>
  <sheetData>
    <row r="1" ht="33.0" customHeight="1">
      <c r="A1" s="50"/>
      <c r="B1" s="51" t="s">
        <v>80</v>
      </c>
      <c r="C1" s="52"/>
      <c r="D1" s="53"/>
      <c r="E1" s="54"/>
      <c r="F1" s="52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ht="9.0" customHeight="1">
      <c r="A2" s="3"/>
      <c r="B2" s="55"/>
      <c r="C2" s="3"/>
      <c r="D2" s="56"/>
      <c r="E2" s="57"/>
      <c r="F2" s="3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ht="19.5" customHeight="1">
      <c r="A3" s="3"/>
      <c r="B3" s="58" t="s">
        <v>81</v>
      </c>
      <c r="C3" s="59" t="s">
        <v>17</v>
      </c>
      <c r="D3" s="60" t="s">
        <v>82</v>
      </c>
      <c r="E3" s="61" t="s">
        <v>83</v>
      </c>
      <c r="F3" s="62"/>
      <c r="G3" s="63" t="s">
        <v>20</v>
      </c>
      <c r="H3" s="63" t="s">
        <v>24</v>
      </c>
      <c r="I3" s="63" t="s">
        <v>26</v>
      </c>
      <c r="J3" s="63" t="s">
        <v>28</v>
      </c>
      <c r="K3" s="63" t="s">
        <v>30</v>
      </c>
      <c r="L3" s="63" t="s">
        <v>32</v>
      </c>
      <c r="M3" s="63" t="s">
        <v>34</v>
      </c>
      <c r="N3" s="63" t="s">
        <v>36</v>
      </c>
      <c r="O3" s="63" t="s">
        <v>38</v>
      </c>
      <c r="P3" s="64" t="s">
        <v>40</v>
      </c>
      <c r="Q3" s="64" t="s">
        <v>42</v>
      </c>
      <c r="R3" s="64" t="s">
        <v>44</v>
      </c>
      <c r="S3" s="64" t="s">
        <v>46</v>
      </c>
      <c r="T3" s="64" t="s">
        <v>48</v>
      </c>
      <c r="U3" s="64" t="s">
        <v>50</v>
      </c>
      <c r="V3" s="64" t="s">
        <v>52</v>
      </c>
      <c r="W3" s="3"/>
      <c r="X3" s="65"/>
      <c r="Y3" s="3"/>
      <c r="Z3" s="65"/>
      <c r="AA3" s="65"/>
      <c r="AB3" s="65"/>
      <c r="AC3" s="65"/>
      <c r="AD3" s="65"/>
      <c r="AE3" s="65"/>
      <c r="AF3" s="65"/>
      <c r="AG3" s="3"/>
      <c r="AH3" s="3"/>
      <c r="AI3" s="3"/>
      <c r="AJ3" s="3"/>
      <c r="AK3" s="3"/>
      <c r="AL3" s="3"/>
      <c r="AM3" s="3"/>
    </row>
    <row r="4" ht="18.75" hidden="1" customHeight="1">
      <c r="A4" s="3"/>
      <c r="B4" s="66">
        <v>45182.0</v>
      </c>
      <c r="C4" s="67" t="s">
        <v>19</v>
      </c>
      <c r="D4" s="68">
        <v>2.0</v>
      </c>
      <c r="E4" s="69">
        <f t="shared" ref="E4:E137" si="1">SUM(G4:AM4)</f>
        <v>5</v>
      </c>
      <c r="F4" s="70"/>
      <c r="G4" s="71">
        <v>1.0</v>
      </c>
      <c r="H4" s="72"/>
      <c r="I4" s="72"/>
      <c r="J4" s="71">
        <v>1.0</v>
      </c>
      <c r="K4" s="72"/>
      <c r="L4" s="71">
        <v>1.0</v>
      </c>
      <c r="M4" s="72"/>
      <c r="N4" s="72"/>
      <c r="O4" s="72"/>
      <c r="P4" s="72"/>
      <c r="Q4" s="72"/>
      <c r="R4" s="72"/>
      <c r="S4" s="72"/>
      <c r="T4" s="71">
        <v>1.0</v>
      </c>
      <c r="U4" s="72"/>
      <c r="V4" s="71">
        <v>1.0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ht="18.75" hidden="1" customHeight="1">
      <c r="A5" s="3"/>
      <c r="B5" s="73">
        <v>45197.0</v>
      </c>
      <c r="C5" s="5" t="s">
        <v>19</v>
      </c>
      <c r="D5" s="74">
        <v>3.0</v>
      </c>
      <c r="E5" s="75">
        <f t="shared" si="1"/>
        <v>8</v>
      </c>
      <c r="F5" s="76"/>
      <c r="G5" s="77">
        <v>1.0</v>
      </c>
      <c r="H5" s="57"/>
      <c r="I5" s="77">
        <v>1.0</v>
      </c>
      <c r="J5" s="77">
        <v>1.0</v>
      </c>
      <c r="K5" s="57"/>
      <c r="L5" s="77">
        <v>1.0</v>
      </c>
      <c r="M5" s="57"/>
      <c r="N5" s="57"/>
      <c r="O5" s="77">
        <v>1.0</v>
      </c>
      <c r="P5" s="57"/>
      <c r="Q5" s="77">
        <v>1.0</v>
      </c>
      <c r="R5" s="57"/>
      <c r="S5" s="57"/>
      <c r="T5" s="57"/>
      <c r="U5" s="77">
        <v>1.0</v>
      </c>
      <c r="V5" s="77">
        <v>1.0</v>
      </c>
      <c r="W5" s="3"/>
      <c r="X5" s="3"/>
      <c r="Y5" s="3"/>
      <c r="Z5" s="3"/>
      <c r="AA5" s="78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ht="18.75" hidden="1" customHeight="1">
      <c r="A6" s="3"/>
      <c r="B6" s="73">
        <v>45200.0</v>
      </c>
      <c r="C6" s="5" t="s">
        <v>19</v>
      </c>
      <c r="D6" s="74">
        <v>4.0</v>
      </c>
      <c r="E6" s="75">
        <f t="shared" si="1"/>
        <v>11</v>
      </c>
      <c r="F6" s="76"/>
      <c r="G6" s="77">
        <v>1.0</v>
      </c>
      <c r="H6" s="77">
        <v>1.0</v>
      </c>
      <c r="I6" s="77">
        <v>1.0</v>
      </c>
      <c r="J6" s="77">
        <v>1.0</v>
      </c>
      <c r="K6" s="77">
        <v>1.0</v>
      </c>
      <c r="L6" s="57"/>
      <c r="M6" s="77">
        <v>1.0</v>
      </c>
      <c r="N6" s="77">
        <v>1.0</v>
      </c>
      <c r="O6" s="77">
        <v>1.0</v>
      </c>
      <c r="P6" s="57"/>
      <c r="Q6" s="77">
        <v>1.0</v>
      </c>
      <c r="R6" s="57"/>
      <c r="S6" s="57"/>
      <c r="T6" s="77">
        <v>1.0</v>
      </c>
      <c r="U6" s="77">
        <v>1.0</v>
      </c>
      <c r="V6" s="57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ht="18.75" hidden="1" customHeight="1">
      <c r="A7" s="3"/>
      <c r="B7" s="73">
        <v>45207.0</v>
      </c>
      <c r="C7" s="5" t="s">
        <v>19</v>
      </c>
      <c r="D7" s="74">
        <v>2.0</v>
      </c>
      <c r="E7" s="75">
        <f t="shared" si="1"/>
        <v>6</v>
      </c>
      <c r="F7" s="76"/>
      <c r="G7" s="77">
        <v>1.0</v>
      </c>
      <c r="H7" s="77">
        <v>1.0</v>
      </c>
      <c r="I7" s="77">
        <v>1.0</v>
      </c>
      <c r="J7" s="77">
        <v>1.0</v>
      </c>
      <c r="K7" s="77">
        <v>1.0</v>
      </c>
      <c r="L7" s="57"/>
      <c r="M7" s="57"/>
      <c r="N7" s="57"/>
      <c r="O7" s="77">
        <v>1.0</v>
      </c>
      <c r="P7" s="57"/>
      <c r="Q7" s="57"/>
      <c r="R7" s="57"/>
      <c r="S7" s="57"/>
      <c r="T7" s="57"/>
      <c r="U7" s="57"/>
      <c r="V7" s="57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ht="18.75" hidden="1" customHeight="1">
      <c r="A8" s="3"/>
      <c r="B8" s="73">
        <v>45219.0</v>
      </c>
      <c r="C8" s="5" t="s">
        <v>19</v>
      </c>
      <c r="D8" s="74">
        <v>1.0</v>
      </c>
      <c r="E8" s="75">
        <f t="shared" si="1"/>
        <v>1</v>
      </c>
      <c r="F8" s="76"/>
      <c r="G8" s="77">
        <v>1.0</v>
      </c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ht="18.75" hidden="1" customHeight="1">
      <c r="A9" s="3"/>
      <c r="B9" s="73">
        <v>45221.0</v>
      </c>
      <c r="C9" s="5" t="s">
        <v>22</v>
      </c>
      <c r="D9" s="74">
        <v>5.0</v>
      </c>
      <c r="E9" s="75">
        <f t="shared" si="1"/>
        <v>9</v>
      </c>
      <c r="F9" s="76"/>
      <c r="G9" s="77">
        <v>1.0</v>
      </c>
      <c r="H9" s="77">
        <v>1.0</v>
      </c>
      <c r="I9" s="57"/>
      <c r="J9" s="77">
        <v>1.0</v>
      </c>
      <c r="K9" s="77">
        <v>1.0</v>
      </c>
      <c r="L9" s="57"/>
      <c r="M9" s="57"/>
      <c r="N9" s="77">
        <v>1.0</v>
      </c>
      <c r="O9" s="77">
        <v>1.0</v>
      </c>
      <c r="P9" s="77">
        <v>1.0</v>
      </c>
      <c r="Q9" s="77">
        <v>1.0</v>
      </c>
      <c r="R9" s="57"/>
      <c r="S9" s="57"/>
      <c r="T9" s="77">
        <v>1.0</v>
      </c>
      <c r="U9" s="57"/>
      <c r="V9" s="57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ht="18.75" hidden="1" customHeight="1">
      <c r="A10" s="3"/>
      <c r="B10" s="73">
        <v>45228.0</v>
      </c>
      <c r="C10" s="5" t="s">
        <v>22</v>
      </c>
      <c r="D10" s="74">
        <v>4.0</v>
      </c>
      <c r="E10" s="75">
        <f t="shared" si="1"/>
        <v>9</v>
      </c>
      <c r="F10" s="76"/>
      <c r="G10" s="77">
        <v>1.0</v>
      </c>
      <c r="H10" s="77">
        <v>1.0</v>
      </c>
      <c r="I10" s="77">
        <v>1.0</v>
      </c>
      <c r="J10" s="77">
        <v>1.0</v>
      </c>
      <c r="K10" s="77">
        <v>1.0</v>
      </c>
      <c r="L10" s="77">
        <v>1.0</v>
      </c>
      <c r="M10" s="57"/>
      <c r="N10" s="57"/>
      <c r="O10" s="77">
        <v>1.0</v>
      </c>
      <c r="P10" s="57"/>
      <c r="Q10" s="77">
        <v>1.0</v>
      </c>
      <c r="R10" s="57"/>
      <c r="S10" s="57"/>
      <c r="T10" s="77">
        <v>1.0</v>
      </c>
      <c r="U10" s="57"/>
      <c r="V10" s="57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ht="18.75" hidden="1" customHeight="1">
      <c r="A11" s="3"/>
      <c r="B11" s="73">
        <v>45235.0</v>
      </c>
      <c r="C11" s="5" t="s">
        <v>22</v>
      </c>
      <c r="D11" s="74">
        <v>3.0</v>
      </c>
      <c r="E11" s="75">
        <f t="shared" si="1"/>
        <v>10</v>
      </c>
      <c r="F11" s="76"/>
      <c r="G11" s="77">
        <v>1.0</v>
      </c>
      <c r="H11" s="77">
        <v>1.0</v>
      </c>
      <c r="I11" s="77">
        <v>1.0</v>
      </c>
      <c r="J11" s="77">
        <v>1.0</v>
      </c>
      <c r="K11" s="77">
        <v>1.0</v>
      </c>
      <c r="L11" s="77">
        <v>1.0</v>
      </c>
      <c r="M11" s="77">
        <v>1.0</v>
      </c>
      <c r="N11" s="57"/>
      <c r="O11" s="77">
        <v>1.0</v>
      </c>
      <c r="P11" s="57"/>
      <c r="Q11" s="77">
        <v>1.0</v>
      </c>
      <c r="R11" s="57"/>
      <c r="S11" s="57"/>
      <c r="T11" s="77">
        <v>1.0</v>
      </c>
      <c r="U11" s="57"/>
      <c r="V11" s="57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ht="18.75" hidden="1" customHeight="1">
      <c r="A12" s="3"/>
      <c r="B12" s="73">
        <v>45629.0</v>
      </c>
      <c r="C12" s="5" t="s">
        <v>23</v>
      </c>
      <c r="D12" s="74">
        <v>3.0</v>
      </c>
      <c r="E12" s="75">
        <f t="shared" si="1"/>
        <v>7</v>
      </c>
      <c r="F12" s="76"/>
      <c r="G12" s="77">
        <v>1.0</v>
      </c>
      <c r="H12" s="57"/>
      <c r="I12" s="57"/>
      <c r="J12" s="77">
        <v>1.0</v>
      </c>
      <c r="K12" s="77">
        <v>1.0</v>
      </c>
      <c r="L12" s="77">
        <v>1.0</v>
      </c>
      <c r="M12" s="57"/>
      <c r="N12" s="57"/>
      <c r="O12" s="77">
        <v>1.0</v>
      </c>
      <c r="P12" s="57"/>
      <c r="Q12" s="77">
        <v>1.0</v>
      </c>
      <c r="R12" s="57"/>
      <c r="S12" s="57"/>
      <c r="T12" s="57"/>
      <c r="U12" s="57"/>
      <c r="V12" s="77">
        <v>1.0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ht="18.75" hidden="1" customHeight="1">
      <c r="A13" s="3"/>
      <c r="B13" s="73">
        <v>45270.0</v>
      </c>
      <c r="C13" s="5" t="s">
        <v>23</v>
      </c>
      <c r="D13" s="74">
        <v>3.0</v>
      </c>
      <c r="E13" s="75">
        <f t="shared" si="1"/>
        <v>6</v>
      </c>
      <c r="F13" s="76"/>
      <c r="G13" s="77">
        <v>1.0</v>
      </c>
      <c r="H13" s="77">
        <v>1.0</v>
      </c>
      <c r="I13" s="77">
        <v>1.0</v>
      </c>
      <c r="J13" s="77">
        <v>1.0</v>
      </c>
      <c r="K13" s="77">
        <v>1.0</v>
      </c>
      <c r="L13" s="77">
        <v>1.0</v>
      </c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ht="18.75" hidden="1" customHeight="1">
      <c r="A14" s="3"/>
      <c r="B14" s="73">
        <v>45277.0</v>
      </c>
      <c r="C14" s="5" t="s">
        <v>23</v>
      </c>
      <c r="D14" s="74">
        <v>3.0</v>
      </c>
      <c r="E14" s="75">
        <f t="shared" si="1"/>
        <v>6</v>
      </c>
      <c r="F14" s="76"/>
      <c r="G14" s="77">
        <v>1.0</v>
      </c>
      <c r="H14" s="77">
        <v>1.0</v>
      </c>
      <c r="I14" s="77">
        <v>1.0</v>
      </c>
      <c r="J14" s="77">
        <v>1.0</v>
      </c>
      <c r="K14" s="77">
        <v>1.0</v>
      </c>
      <c r="L14" s="57"/>
      <c r="M14" s="57"/>
      <c r="N14" s="57"/>
      <c r="O14" s="57"/>
      <c r="P14" s="57"/>
      <c r="Q14" s="57"/>
      <c r="R14" s="57"/>
      <c r="S14" s="57"/>
      <c r="T14" s="77">
        <v>1.0</v>
      </c>
      <c r="U14" s="57"/>
      <c r="V14" s="57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ht="18.75" hidden="1" customHeight="1">
      <c r="A15" s="3"/>
      <c r="B15" s="73">
        <v>45283.0</v>
      </c>
      <c r="C15" s="5" t="s">
        <v>23</v>
      </c>
      <c r="D15" s="74">
        <v>3.0</v>
      </c>
      <c r="E15" s="75">
        <f t="shared" si="1"/>
        <v>7</v>
      </c>
      <c r="F15" s="76"/>
      <c r="G15" s="77">
        <v>1.0</v>
      </c>
      <c r="H15" s="77">
        <v>1.0</v>
      </c>
      <c r="I15" s="77">
        <v>1.0</v>
      </c>
      <c r="J15" s="77">
        <v>1.0</v>
      </c>
      <c r="K15" s="77">
        <v>1.0</v>
      </c>
      <c r="L15" s="77">
        <v>1.0</v>
      </c>
      <c r="M15" s="57"/>
      <c r="N15" s="57"/>
      <c r="O15" s="57"/>
      <c r="P15" s="57"/>
      <c r="Q15" s="57"/>
      <c r="R15" s="57"/>
      <c r="S15" s="57"/>
      <c r="T15" s="77">
        <v>1.0</v>
      </c>
      <c r="U15" s="57"/>
      <c r="V15" s="57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ht="18.75" hidden="1" customHeight="1">
      <c r="A16" s="3"/>
      <c r="B16" s="73">
        <v>45236.0</v>
      </c>
      <c r="C16" s="5" t="s">
        <v>25</v>
      </c>
      <c r="D16" s="74">
        <v>2.0</v>
      </c>
      <c r="E16" s="75">
        <f t="shared" si="1"/>
        <v>10</v>
      </c>
      <c r="F16" s="76"/>
      <c r="G16" s="77">
        <v>1.0</v>
      </c>
      <c r="H16" s="77">
        <v>1.0</v>
      </c>
      <c r="I16" s="77">
        <v>1.0</v>
      </c>
      <c r="J16" s="77">
        <v>1.0</v>
      </c>
      <c r="K16" s="77">
        <v>1.0</v>
      </c>
      <c r="L16" s="77">
        <v>1.0</v>
      </c>
      <c r="M16" s="77">
        <v>1.0</v>
      </c>
      <c r="N16" s="57"/>
      <c r="O16" s="77">
        <v>1.0</v>
      </c>
      <c r="P16" s="57"/>
      <c r="Q16" s="77">
        <v>1.0</v>
      </c>
      <c r="R16" s="57"/>
      <c r="S16" s="57"/>
      <c r="T16" s="77">
        <v>1.0</v>
      </c>
      <c r="U16" s="57"/>
      <c r="V16" s="57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ht="18.75" hidden="1" customHeight="1">
      <c r="A17" s="3"/>
      <c r="B17" s="73">
        <v>45242.0</v>
      </c>
      <c r="C17" s="5" t="s">
        <v>25</v>
      </c>
      <c r="D17" s="74">
        <v>4.0</v>
      </c>
      <c r="E17" s="75">
        <f t="shared" si="1"/>
        <v>8</v>
      </c>
      <c r="F17" s="76"/>
      <c r="G17" s="77">
        <v>1.0</v>
      </c>
      <c r="H17" s="77">
        <v>1.0</v>
      </c>
      <c r="I17" s="57"/>
      <c r="J17" s="77">
        <v>1.0</v>
      </c>
      <c r="K17" s="77">
        <v>1.0</v>
      </c>
      <c r="L17" s="77">
        <v>1.0</v>
      </c>
      <c r="M17" s="57"/>
      <c r="N17" s="77">
        <v>1.0</v>
      </c>
      <c r="O17" s="77">
        <v>1.0</v>
      </c>
      <c r="P17" s="57"/>
      <c r="Q17" s="57"/>
      <c r="R17" s="57"/>
      <c r="S17" s="57"/>
      <c r="T17" s="77">
        <v>1.0</v>
      </c>
      <c r="U17" s="57"/>
      <c r="V17" s="57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ht="18.75" hidden="1" customHeight="1">
      <c r="A18" s="3"/>
      <c r="B18" s="73">
        <v>45250.0</v>
      </c>
      <c r="C18" s="5" t="s">
        <v>25</v>
      </c>
      <c r="D18" s="74">
        <v>2.0</v>
      </c>
      <c r="E18" s="75">
        <f t="shared" si="1"/>
        <v>9</v>
      </c>
      <c r="F18" s="76"/>
      <c r="G18" s="77">
        <v>1.0</v>
      </c>
      <c r="H18" s="77">
        <v>1.0</v>
      </c>
      <c r="I18" s="77">
        <v>1.0</v>
      </c>
      <c r="J18" s="77">
        <v>1.0</v>
      </c>
      <c r="K18" s="77">
        <v>1.0</v>
      </c>
      <c r="L18" s="57"/>
      <c r="M18" s="57"/>
      <c r="N18" s="77">
        <v>1.0</v>
      </c>
      <c r="O18" s="77">
        <v>1.0</v>
      </c>
      <c r="P18" s="57"/>
      <c r="Q18" s="77">
        <v>1.0</v>
      </c>
      <c r="R18" s="57"/>
      <c r="S18" s="57"/>
      <c r="T18" s="77">
        <v>1.0</v>
      </c>
      <c r="U18" s="57"/>
      <c r="V18" s="57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ht="18.75" hidden="1" customHeight="1">
      <c r="A19" s="3"/>
      <c r="B19" s="73">
        <v>45257.0</v>
      </c>
      <c r="C19" s="5" t="s">
        <v>25</v>
      </c>
      <c r="D19" s="74">
        <v>4.0</v>
      </c>
      <c r="E19" s="75">
        <f t="shared" si="1"/>
        <v>7</v>
      </c>
      <c r="F19" s="76"/>
      <c r="G19" s="77">
        <v>1.0</v>
      </c>
      <c r="H19" s="77">
        <v>1.0</v>
      </c>
      <c r="I19" s="77">
        <v>1.0</v>
      </c>
      <c r="J19" s="77">
        <v>1.0</v>
      </c>
      <c r="K19" s="77">
        <v>1.0</v>
      </c>
      <c r="L19" s="57"/>
      <c r="M19" s="57"/>
      <c r="N19" s="57"/>
      <c r="O19" s="77">
        <v>1.0</v>
      </c>
      <c r="P19" s="57"/>
      <c r="Q19" s="77">
        <v>1.0</v>
      </c>
      <c r="R19" s="57"/>
      <c r="S19" s="57"/>
      <c r="T19" s="57"/>
      <c r="U19" s="57"/>
      <c r="V19" s="57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ht="18.75" hidden="1" customHeight="1">
      <c r="A20" s="3"/>
      <c r="B20" s="73">
        <v>45296.0</v>
      </c>
      <c r="C20" s="5" t="s">
        <v>27</v>
      </c>
      <c r="D20" s="74">
        <v>1.0</v>
      </c>
      <c r="E20" s="75">
        <f t="shared" si="1"/>
        <v>1</v>
      </c>
      <c r="F20" s="76"/>
      <c r="G20" s="77">
        <v>1.0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ht="18.75" hidden="1" customHeight="1">
      <c r="A21" s="3"/>
      <c r="B21" s="73">
        <v>45298.0</v>
      </c>
      <c r="C21" s="5" t="s">
        <v>27</v>
      </c>
      <c r="D21" s="74">
        <v>4.0</v>
      </c>
      <c r="E21" s="75">
        <f t="shared" si="1"/>
        <v>7</v>
      </c>
      <c r="F21" s="76"/>
      <c r="G21" s="77">
        <v>1.0</v>
      </c>
      <c r="H21" s="77">
        <v>1.0</v>
      </c>
      <c r="I21" s="77">
        <v>1.0</v>
      </c>
      <c r="J21" s="77">
        <v>1.0</v>
      </c>
      <c r="K21" s="77">
        <v>1.0</v>
      </c>
      <c r="L21" s="57"/>
      <c r="M21" s="57"/>
      <c r="N21" s="57"/>
      <c r="O21" s="77">
        <v>1.0</v>
      </c>
      <c r="P21" s="57"/>
      <c r="Q21" s="57"/>
      <c r="R21" s="57"/>
      <c r="S21" s="57"/>
      <c r="T21" s="77">
        <v>1.0</v>
      </c>
      <c r="U21" s="57"/>
      <c r="V21" s="57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ht="18.75" hidden="1" customHeight="1">
      <c r="A22" s="3"/>
      <c r="B22" s="73">
        <v>45305.0</v>
      </c>
      <c r="C22" s="5" t="s">
        <v>27</v>
      </c>
      <c r="D22" s="74">
        <v>5.0</v>
      </c>
      <c r="E22" s="75">
        <f t="shared" si="1"/>
        <v>8</v>
      </c>
      <c r="F22" s="76"/>
      <c r="G22" s="77">
        <v>1.0</v>
      </c>
      <c r="H22" s="77">
        <v>1.0</v>
      </c>
      <c r="I22" s="77">
        <v>1.0</v>
      </c>
      <c r="J22" s="77">
        <v>1.0</v>
      </c>
      <c r="K22" s="77">
        <v>1.0</v>
      </c>
      <c r="L22" s="77">
        <v>1.0</v>
      </c>
      <c r="M22" s="77">
        <v>1.0</v>
      </c>
      <c r="N22" s="57"/>
      <c r="O22" s="77">
        <v>1.0</v>
      </c>
      <c r="P22" s="57"/>
      <c r="Q22" s="57"/>
      <c r="R22" s="57"/>
      <c r="S22" s="57"/>
      <c r="T22" s="57"/>
      <c r="U22" s="57"/>
      <c r="V22" s="57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ht="18.75" hidden="1" customHeight="1">
      <c r="A23" s="3"/>
      <c r="B23" s="73">
        <v>45340.0</v>
      </c>
      <c r="C23" s="5" t="s">
        <v>27</v>
      </c>
      <c r="D23" s="74">
        <v>2.0</v>
      </c>
      <c r="E23" s="75">
        <f t="shared" si="1"/>
        <v>6</v>
      </c>
      <c r="F23" s="76"/>
      <c r="G23" s="77">
        <v>1.0</v>
      </c>
      <c r="H23" s="57"/>
      <c r="I23" s="77">
        <v>1.0</v>
      </c>
      <c r="J23" s="77">
        <v>1.0</v>
      </c>
      <c r="K23" s="57"/>
      <c r="L23" s="77">
        <v>1.0</v>
      </c>
      <c r="M23" s="57"/>
      <c r="N23" s="57"/>
      <c r="O23" s="57"/>
      <c r="P23" s="57"/>
      <c r="Q23" s="57"/>
      <c r="R23" s="77">
        <v>1.0</v>
      </c>
      <c r="S23" s="57"/>
      <c r="T23" s="57"/>
      <c r="U23" s="57"/>
      <c r="V23" s="77">
        <v>1.0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ht="18.75" hidden="1" customHeight="1">
      <c r="A24" s="3"/>
      <c r="B24" s="73">
        <v>45221.0</v>
      </c>
      <c r="C24" s="5" t="s">
        <v>29</v>
      </c>
      <c r="D24" s="74">
        <v>2.0</v>
      </c>
      <c r="E24" s="75">
        <f t="shared" si="1"/>
        <v>9</v>
      </c>
      <c r="F24" s="76"/>
      <c r="G24" s="77">
        <v>1.0</v>
      </c>
      <c r="H24" s="77">
        <v>1.0</v>
      </c>
      <c r="I24" s="77">
        <v>1.0</v>
      </c>
      <c r="J24" s="77">
        <v>1.0</v>
      </c>
      <c r="K24" s="77">
        <v>1.0</v>
      </c>
      <c r="L24" s="57"/>
      <c r="M24" s="57"/>
      <c r="N24" s="77">
        <v>1.0</v>
      </c>
      <c r="O24" s="77">
        <v>1.0</v>
      </c>
      <c r="P24" s="57"/>
      <c r="Q24" s="77">
        <v>1.0</v>
      </c>
      <c r="R24" s="57"/>
      <c r="S24" s="57"/>
      <c r="T24" s="77">
        <v>1.0</v>
      </c>
      <c r="U24" s="57"/>
      <c r="V24" s="57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ht="18.75" hidden="1" customHeight="1">
      <c r="A25" s="3"/>
      <c r="B25" s="73">
        <v>45291.0</v>
      </c>
      <c r="C25" s="5" t="s">
        <v>29</v>
      </c>
      <c r="D25" s="74">
        <v>5.0</v>
      </c>
      <c r="E25" s="75">
        <f t="shared" si="1"/>
        <v>10</v>
      </c>
      <c r="F25" s="76"/>
      <c r="G25" s="77">
        <v>1.0</v>
      </c>
      <c r="H25" s="77">
        <v>1.0</v>
      </c>
      <c r="I25" s="77">
        <v>2.0</v>
      </c>
      <c r="J25" s="77">
        <v>1.0</v>
      </c>
      <c r="K25" s="77">
        <v>1.0</v>
      </c>
      <c r="L25" s="77">
        <v>1.0</v>
      </c>
      <c r="M25" s="57"/>
      <c r="N25" s="57"/>
      <c r="O25" s="77">
        <v>1.0</v>
      </c>
      <c r="P25" s="57"/>
      <c r="Q25" s="57"/>
      <c r="R25" s="57"/>
      <c r="S25" s="57"/>
      <c r="T25" s="77">
        <v>1.0</v>
      </c>
      <c r="U25" s="57"/>
      <c r="V25" s="77">
        <v>1.0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ht="18.75" hidden="1" customHeight="1">
      <c r="A26" s="3"/>
      <c r="B26" s="73">
        <v>45343.0</v>
      </c>
      <c r="C26" s="5" t="s">
        <v>29</v>
      </c>
      <c r="D26" s="74">
        <v>2.0</v>
      </c>
      <c r="E26" s="75">
        <f t="shared" si="1"/>
        <v>10</v>
      </c>
      <c r="F26" s="76"/>
      <c r="G26" s="77">
        <v>1.0</v>
      </c>
      <c r="H26" s="77">
        <v>2.0</v>
      </c>
      <c r="I26" s="77">
        <v>1.0</v>
      </c>
      <c r="J26" s="77">
        <v>1.0</v>
      </c>
      <c r="K26" s="77">
        <v>1.0</v>
      </c>
      <c r="L26" s="77">
        <v>1.0</v>
      </c>
      <c r="M26" s="77">
        <v>1.0</v>
      </c>
      <c r="N26" s="57"/>
      <c r="O26" s="77">
        <v>1.0</v>
      </c>
      <c r="P26" s="57"/>
      <c r="Q26" s="57"/>
      <c r="R26" s="57"/>
      <c r="S26" s="57"/>
      <c r="T26" s="77">
        <v>1.0</v>
      </c>
      <c r="U26" s="57"/>
      <c r="V26" s="57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ht="18.75" hidden="1" customHeight="1">
      <c r="A27" s="3"/>
      <c r="B27" s="73">
        <v>45340.0</v>
      </c>
      <c r="C27" s="5" t="s">
        <v>31</v>
      </c>
      <c r="D27" s="74">
        <v>2.0</v>
      </c>
      <c r="E27" s="75">
        <f t="shared" si="1"/>
        <v>6</v>
      </c>
      <c r="F27" s="76"/>
      <c r="G27" s="77">
        <v>1.0</v>
      </c>
      <c r="H27" s="57"/>
      <c r="I27" s="77">
        <v>1.0</v>
      </c>
      <c r="J27" s="77">
        <v>1.0</v>
      </c>
      <c r="K27" s="57"/>
      <c r="L27" s="77">
        <v>1.0</v>
      </c>
      <c r="M27" s="57"/>
      <c r="N27" s="57"/>
      <c r="O27" s="57"/>
      <c r="P27" s="57"/>
      <c r="Q27" s="57"/>
      <c r="R27" s="77">
        <v>1.0</v>
      </c>
      <c r="S27" s="57"/>
      <c r="T27" s="57"/>
      <c r="U27" s="57"/>
      <c r="V27" s="77">
        <v>1.0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ht="18.75" hidden="1" customHeight="1">
      <c r="A28" s="3"/>
      <c r="B28" s="73">
        <v>45343.0</v>
      </c>
      <c r="C28" s="5" t="s">
        <v>31</v>
      </c>
      <c r="D28" s="74">
        <v>1.0</v>
      </c>
      <c r="E28" s="75">
        <f t="shared" si="1"/>
        <v>10</v>
      </c>
      <c r="F28" s="76"/>
      <c r="G28" s="77">
        <v>1.0</v>
      </c>
      <c r="H28" s="77">
        <v>2.0</v>
      </c>
      <c r="I28" s="77">
        <v>1.0</v>
      </c>
      <c r="J28" s="77">
        <v>1.0</v>
      </c>
      <c r="K28" s="77">
        <v>1.0</v>
      </c>
      <c r="L28" s="77">
        <v>1.0</v>
      </c>
      <c r="M28" s="77">
        <v>1.0</v>
      </c>
      <c r="N28" s="57"/>
      <c r="O28" s="77">
        <v>1.0</v>
      </c>
      <c r="P28" s="57"/>
      <c r="Q28" s="57"/>
      <c r="R28" s="57"/>
      <c r="S28" s="57"/>
      <c r="T28" s="77">
        <v>1.0</v>
      </c>
      <c r="U28" s="57"/>
      <c r="V28" s="57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ht="18.75" hidden="1" customHeight="1">
      <c r="A29" s="3"/>
      <c r="B29" s="73">
        <v>45319.0</v>
      </c>
      <c r="C29" s="5" t="s">
        <v>31</v>
      </c>
      <c r="D29" s="74">
        <v>5.0</v>
      </c>
      <c r="E29" s="75">
        <f t="shared" si="1"/>
        <v>7</v>
      </c>
      <c r="F29" s="76"/>
      <c r="G29" s="77">
        <v>1.0</v>
      </c>
      <c r="H29" s="77">
        <v>1.0</v>
      </c>
      <c r="I29" s="77"/>
      <c r="J29" s="77">
        <v>1.0</v>
      </c>
      <c r="K29" s="77">
        <v>1.0</v>
      </c>
      <c r="L29" s="77">
        <v>1.0</v>
      </c>
      <c r="M29" s="57"/>
      <c r="N29" s="57"/>
      <c r="O29" s="77">
        <v>1.0</v>
      </c>
      <c r="P29" s="57"/>
      <c r="Q29" s="57"/>
      <c r="R29" s="57"/>
      <c r="S29" s="57"/>
      <c r="T29" s="77">
        <v>1.0</v>
      </c>
      <c r="U29" s="57"/>
      <c r="V29" s="57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ht="18.75" hidden="1" customHeight="1">
      <c r="A30" s="3"/>
      <c r="B30" s="73">
        <v>45326.0</v>
      </c>
      <c r="C30" s="5" t="s">
        <v>31</v>
      </c>
      <c r="D30" s="74">
        <v>2.0</v>
      </c>
      <c r="E30" s="75">
        <f t="shared" si="1"/>
        <v>8</v>
      </c>
      <c r="F30" s="76"/>
      <c r="G30" s="77">
        <v>1.0</v>
      </c>
      <c r="H30" s="77">
        <v>1.0</v>
      </c>
      <c r="I30" s="77">
        <v>1.0</v>
      </c>
      <c r="J30" s="77">
        <v>1.0</v>
      </c>
      <c r="K30" s="77"/>
      <c r="L30" s="77">
        <v>1.0</v>
      </c>
      <c r="M30" s="57"/>
      <c r="N30" s="57"/>
      <c r="O30" s="77">
        <v>1.0</v>
      </c>
      <c r="P30" s="57"/>
      <c r="Q30" s="57"/>
      <c r="R30" s="77">
        <v>1.0</v>
      </c>
      <c r="S30" s="57"/>
      <c r="T30" s="77">
        <v>1.0</v>
      </c>
      <c r="U30" s="57"/>
      <c r="V30" s="57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ht="18.75" hidden="1" customHeight="1">
      <c r="A31" s="3"/>
      <c r="B31" s="73">
        <v>45326.0</v>
      </c>
      <c r="C31" s="5" t="s">
        <v>29</v>
      </c>
      <c r="D31" s="74">
        <v>2.0</v>
      </c>
      <c r="E31" s="75">
        <f t="shared" si="1"/>
        <v>8</v>
      </c>
      <c r="F31" s="76"/>
      <c r="G31" s="77">
        <v>1.0</v>
      </c>
      <c r="H31" s="77">
        <v>1.0</v>
      </c>
      <c r="I31" s="77">
        <v>1.0</v>
      </c>
      <c r="J31" s="77">
        <v>1.0</v>
      </c>
      <c r="K31" s="57"/>
      <c r="L31" s="77">
        <v>1.0</v>
      </c>
      <c r="M31" s="57"/>
      <c r="N31" s="57"/>
      <c r="O31" s="77">
        <v>1.0</v>
      </c>
      <c r="P31" s="57"/>
      <c r="Q31" s="57"/>
      <c r="R31" s="77">
        <v>1.0</v>
      </c>
      <c r="S31" s="57"/>
      <c r="T31" s="77">
        <v>1.0</v>
      </c>
      <c r="U31" s="57"/>
      <c r="V31" s="57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ht="18.75" hidden="1" customHeight="1">
      <c r="A32" s="3"/>
      <c r="B32" s="73">
        <v>45330.0</v>
      </c>
      <c r="C32" s="5" t="s">
        <v>29</v>
      </c>
      <c r="D32" s="74">
        <v>1.0</v>
      </c>
      <c r="E32" s="75">
        <f t="shared" si="1"/>
        <v>8</v>
      </c>
      <c r="F32" s="76"/>
      <c r="G32" s="77">
        <v>1.0</v>
      </c>
      <c r="H32" s="77">
        <v>1.0</v>
      </c>
      <c r="I32" s="77">
        <v>1.0</v>
      </c>
      <c r="J32" s="77">
        <v>1.0</v>
      </c>
      <c r="K32" s="57"/>
      <c r="L32" s="77">
        <v>1.0</v>
      </c>
      <c r="M32" s="77">
        <v>1.0</v>
      </c>
      <c r="N32" s="57"/>
      <c r="O32" s="57"/>
      <c r="P32" s="57"/>
      <c r="Q32" s="57"/>
      <c r="R32" s="77">
        <v>1.0</v>
      </c>
      <c r="S32" s="57"/>
      <c r="T32" s="57"/>
      <c r="U32" s="77">
        <v>1.0</v>
      </c>
      <c r="V32" s="57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ht="18.75" hidden="1" customHeight="1">
      <c r="A33" s="3"/>
      <c r="B33" s="73">
        <v>45330.0</v>
      </c>
      <c r="C33" s="5" t="s">
        <v>31</v>
      </c>
      <c r="D33" s="74">
        <v>2.0</v>
      </c>
      <c r="E33" s="75">
        <f t="shared" si="1"/>
        <v>8</v>
      </c>
      <c r="F33" s="76"/>
      <c r="G33" s="77">
        <v>1.0</v>
      </c>
      <c r="H33" s="77">
        <v>1.0</v>
      </c>
      <c r="I33" s="77">
        <v>1.0</v>
      </c>
      <c r="J33" s="77">
        <v>1.0</v>
      </c>
      <c r="K33" s="57"/>
      <c r="L33" s="77">
        <v>1.0</v>
      </c>
      <c r="M33" s="77">
        <v>1.0</v>
      </c>
      <c r="N33" s="57"/>
      <c r="O33" s="57"/>
      <c r="P33" s="57"/>
      <c r="Q33" s="57"/>
      <c r="R33" s="77">
        <v>1.0</v>
      </c>
      <c r="S33" s="57"/>
      <c r="T33" s="57"/>
      <c r="U33" s="77">
        <v>1.0</v>
      </c>
      <c r="V33" s="57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ht="18.75" hidden="1" customHeight="1">
      <c r="A34" s="3"/>
      <c r="B34" s="73">
        <v>45330.0</v>
      </c>
      <c r="C34" s="5" t="s">
        <v>33</v>
      </c>
      <c r="D34" s="74">
        <v>3.0</v>
      </c>
      <c r="E34" s="75">
        <f t="shared" si="1"/>
        <v>8</v>
      </c>
      <c r="F34" s="76"/>
      <c r="G34" s="77">
        <v>1.0</v>
      </c>
      <c r="H34" s="77">
        <v>1.0</v>
      </c>
      <c r="I34" s="77">
        <v>1.0</v>
      </c>
      <c r="J34" s="77">
        <v>1.0</v>
      </c>
      <c r="K34" s="57"/>
      <c r="L34" s="77">
        <v>1.0</v>
      </c>
      <c r="M34" s="77">
        <v>1.0</v>
      </c>
      <c r="N34" s="57"/>
      <c r="O34" s="57"/>
      <c r="P34" s="57"/>
      <c r="Q34" s="57"/>
      <c r="R34" s="77">
        <v>1.0</v>
      </c>
      <c r="S34" s="57"/>
      <c r="T34" s="57"/>
      <c r="U34" s="77">
        <v>1.0</v>
      </c>
      <c r="V34" s="57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ht="18.75" hidden="1" customHeight="1">
      <c r="A35" s="3"/>
      <c r="B35" s="73">
        <v>45347.0</v>
      </c>
      <c r="C35" s="5" t="s">
        <v>33</v>
      </c>
      <c r="D35" s="74">
        <v>5.0</v>
      </c>
      <c r="E35" s="75">
        <f t="shared" si="1"/>
        <v>7</v>
      </c>
      <c r="F35" s="76"/>
      <c r="G35" s="77">
        <v>1.0</v>
      </c>
      <c r="H35" s="57"/>
      <c r="I35" s="77">
        <v>1.0</v>
      </c>
      <c r="J35" s="77">
        <v>1.0</v>
      </c>
      <c r="K35" s="77">
        <v>1.0</v>
      </c>
      <c r="L35" s="57"/>
      <c r="M35" s="57"/>
      <c r="N35" s="57"/>
      <c r="O35" s="77">
        <v>1.0</v>
      </c>
      <c r="P35" s="57"/>
      <c r="Q35" s="57"/>
      <c r="R35" s="77">
        <v>1.0</v>
      </c>
      <c r="S35" s="77">
        <v>1.0</v>
      </c>
      <c r="T35" s="57"/>
      <c r="U35" s="57"/>
      <c r="V35" s="57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ht="18.75" hidden="1" customHeight="1">
      <c r="A36" s="3"/>
      <c r="B36" s="73">
        <v>45361.0</v>
      </c>
      <c r="C36" s="5" t="s">
        <v>33</v>
      </c>
      <c r="D36" s="74">
        <v>4.0</v>
      </c>
      <c r="E36" s="75">
        <f t="shared" si="1"/>
        <v>8</v>
      </c>
      <c r="F36" s="76"/>
      <c r="G36" s="77">
        <v>1.0</v>
      </c>
      <c r="H36" s="77">
        <v>1.0</v>
      </c>
      <c r="I36" s="57"/>
      <c r="J36" s="77">
        <v>1.0</v>
      </c>
      <c r="K36" s="77">
        <v>1.0</v>
      </c>
      <c r="L36" s="77">
        <v>1.0</v>
      </c>
      <c r="M36" s="57"/>
      <c r="N36" s="57"/>
      <c r="O36" s="77">
        <v>1.0</v>
      </c>
      <c r="P36" s="57"/>
      <c r="Q36" s="57"/>
      <c r="R36" s="77">
        <v>1.0</v>
      </c>
      <c r="S36" s="57"/>
      <c r="T36" s="77">
        <v>1.0</v>
      </c>
      <c r="U36" s="57"/>
      <c r="V36" s="57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ht="18.75" hidden="1" customHeight="1">
      <c r="A37" s="3"/>
      <c r="B37" s="73">
        <v>45368.0</v>
      </c>
      <c r="C37" s="5" t="s">
        <v>37</v>
      </c>
      <c r="D37" s="74">
        <v>7.0</v>
      </c>
      <c r="E37" s="75">
        <f t="shared" si="1"/>
        <v>8</v>
      </c>
      <c r="F37" s="76"/>
      <c r="G37" s="77">
        <v>1.0</v>
      </c>
      <c r="H37" s="77">
        <v>1.0</v>
      </c>
      <c r="I37" s="77">
        <v>1.0</v>
      </c>
      <c r="J37" s="77">
        <v>1.0</v>
      </c>
      <c r="K37" s="77">
        <v>1.0</v>
      </c>
      <c r="L37" s="77">
        <v>1.0</v>
      </c>
      <c r="M37" s="57"/>
      <c r="N37" s="57"/>
      <c r="O37" s="77">
        <v>1.0</v>
      </c>
      <c r="P37" s="57"/>
      <c r="Q37" s="57"/>
      <c r="R37" s="57"/>
      <c r="S37" s="57"/>
      <c r="T37" s="77">
        <v>1.0</v>
      </c>
      <c r="U37" s="57"/>
      <c r="V37" s="57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ht="18.75" hidden="1" customHeight="1">
      <c r="A38" s="3"/>
      <c r="B38" s="73">
        <v>45371.0</v>
      </c>
      <c r="C38" s="5" t="s">
        <v>37</v>
      </c>
      <c r="D38" s="74">
        <v>3.0</v>
      </c>
      <c r="E38" s="75">
        <f t="shared" si="1"/>
        <v>1</v>
      </c>
      <c r="F38" s="76"/>
      <c r="G38" s="77">
        <v>1.0</v>
      </c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ht="18.75" hidden="1" customHeight="1">
      <c r="A39" s="3"/>
      <c r="B39" s="73">
        <v>45374.0</v>
      </c>
      <c r="C39" s="5" t="s">
        <v>37</v>
      </c>
      <c r="D39" s="74">
        <v>2.0</v>
      </c>
      <c r="E39" s="75">
        <f t="shared" si="1"/>
        <v>8</v>
      </c>
      <c r="F39" s="76"/>
      <c r="G39" s="77">
        <v>1.0</v>
      </c>
      <c r="H39" s="77">
        <v>1.0</v>
      </c>
      <c r="I39" s="77">
        <v>1.0</v>
      </c>
      <c r="J39" s="77">
        <v>1.0</v>
      </c>
      <c r="K39" s="77">
        <v>1.0</v>
      </c>
      <c r="L39" s="77">
        <v>1.0</v>
      </c>
      <c r="M39" s="57"/>
      <c r="N39" s="57"/>
      <c r="O39" s="77">
        <v>1.0</v>
      </c>
      <c r="P39" s="57"/>
      <c r="Q39" s="57"/>
      <c r="R39" s="57"/>
      <c r="S39" s="57"/>
      <c r="T39" s="77">
        <v>1.0</v>
      </c>
      <c r="U39" s="57"/>
      <c r="V39" s="57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ht="18.75" hidden="1" customHeight="1">
      <c r="A40" s="3"/>
      <c r="B40" s="73">
        <v>45382.0</v>
      </c>
      <c r="C40" s="5" t="s">
        <v>35</v>
      </c>
      <c r="D40" s="74">
        <v>4.0</v>
      </c>
      <c r="E40" s="75">
        <f t="shared" si="1"/>
        <v>7</v>
      </c>
      <c r="F40" s="76"/>
      <c r="G40" s="77">
        <v>1.0</v>
      </c>
      <c r="H40" s="77">
        <v>1.0</v>
      </c>
      <c r="I40" s="77"/>
      <c r="J40" s="77">
        <v>1.0</v>
      </c>
      <c r="K40" s="77">
        <v>1.0</v>
      </c>
      <c r="L40" s="77">
        <v>1.0</v>
      </c>
      <c r="M40" s="57"/>
      <c r="N40" s="57"/>
      <c r="O40" s="77">
        <v>1.0</v>
      </c>
      <c r="P40" s="57"/>
      <c r="Q40" s="57"/>
      <c r="R40" s="57"/>
      <c r="S40" s="57"/>
      <c r="T40" s="77">
        <v>1.0</v>
      </c>
      <c r="U40" s="57"/>
      <c r="V40" s="57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ht="18.75" hidden="1" customHeight="1">
      <c r="A41" s="3"/>
      <c r="B41" s="73">
        <v>45385.0</v>
      </c>
      <c r="C41" s="5" t="s">
        <v>41</v>
      </c>
      <c r="D41" s="74">
        <v>1.0</v>
      </c>
      <c r="E41" s="75">
        <f t="shared" si="1"/>
        <v>1</v>
      </c>
      <c r="F41" s="76"/>
      <c r="G41" s="77">
        <v>1.0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ht="18.75" hidden="1" customHeight="1">
      <c r="A42" s="3"/>
      <c r="B42" s="73">
        <v>45389.0</v>
      </c>
      <c r="C42" s="5" t="s">
        <v>35</v>
      </c>
      <c r="D42" s="74">
        <v>4.0</v>
      </c>
      <c r="E42" s="75">
        <f t="shared" si="1"/>
        <v>7</v>
      </c>
      <c r="F42" s="76"/>
      <c r="G42" s="77">
        <v>1.0</v>
      </c>
      <c r="H42" s="77">
        <v>1.0</v>
      </c>
      <c r="I42" s="57"/>
      <c r="J42" s="77">
        <v>1.0</v>
      </c>
      <c r="K42" s="77">
        <v>1.0</v>
      </c>
      <c r="L42" s="77">
        <v>1.0</v>
      </c>
      <c r="M42" s="57"/>
      <c r="N42" s="77">
        <v>1.0</v>
      </c>
      <c r="O42" s="57"/>
      <c r="P42" s="57"/>
      <c r="Q42" s="57"/>
      <c r="R42" s="57"/>
      <c r="S42" s="57"/>
      <c r="T42" s="77">
        <v>1.0</v>
      </c>
      <c r="U42" s="57"/>
      <c r="V42" s="57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ht="18.75" hidden="1" customHeight="1">
      <c r="A43" s="3"/>
      <c r="B43" s="73">
        <v>45390.0</v>
      </c>
      <c r="C43" s="5" t="s">
        <v>41</v>
      </c>
      <c r="D43" s="74">
        <v>1.0</v>
      </c>
      <c r="E43" s="75">
        <f t="shared" si="1"/>
        <v>1</v>
      </c>
      <c r="F43" s="76"/>
      <c r="G43" s="77">
        <v>1.0</v>
      </c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ht="18.75" hidden="1" customHeight="1">
      <c r="A44" s="3"/>
      <c r="B44" s="73">
        <v>45396.0</v>
      </c>
      <c r="C44" s="5" t="s">
        <v>35</v>
      </c>
      <c r="D44" s="74">
        <v>4.0</v>
      </c>
      <c r="E44" s="75">
        <f t="shared" si="1"/>
        <v>9</v>
      </c>
      <c r="F44" s="76"/>
      <c r="G44" s="77">
        <v>1.0</v>
      </c>
      <c r="H44" s="77">
        <v>1.0</v>
      </c>
      <c r="I44" s="57"/>
      <c r="J44" s="77">
        <v>1.0</v>
      </c>
      <c r="K44" s="77">
        <v>1.0</v>
      </c>
      <c r="L44" s="77">
        <v>1.0</v>
      </c>
      <c r="M44" s="57"/>
      <c r="N44" s="77">
        <v>1.0</v>
      </c>
      <c r="O44" s="77">
        <v>1.0</v>
      </c>
      <c r="P44" s="57"/>
      <c r="Q44" s="57"/>
      <c r="R44" s="77">
        <v>1.0</v>
      </c>
      <c r="S44" s="57"/>
      <c r="T44" s="77">
        <v>1.0</v>
      </c>
      <c r="U44" s="57"/>
      <c r="V44" s="57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ht="18.75" hidden="1" customHeight="1">
      <c r="A45" s="3"/>
      <c r="B45" s="73">
        <v>45401.0</v>
      </c>
      <c r="C45" s="5" t="s">
        <v>41</v>
      </c>
      <c r="D45" s="74">
        <v>4.0</v>
      </c>
      <c r="E45" s="75">
        <f t="shared" si="1"/>
        <v>1</v>
      </c>
      <c r="F45" s="76"/>
      <c r="G45" s="77">
        <v>1.0</v>
      </c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ht="18.75" hidden="1" customHeight="1">
      <c r="A46" s="3"/>
      <c r="B46" s="73">
        <v>45403.0</v>
      </c>
      <c r="C46" s="5" t="s">
        <v>39</v>
      </c>
      <c r="D46" s="74">
        <v>6.0</v>
      </c>
      <c r="E46" s="75">
        <f t="shared" si="1"/>
        <v>11</v>
      </c>
      <c r="F46" s="76"/>
      <c r="G46" s="77">
        <v>1.0</v>
      </c>
      <c r="H46" s="77">
        <v>1.0</v>
      </c>
      <c r="I46" s="77">
        <v>1.0</v>
      </c>
      <c r="J46" s="77">
        <v>1.0</v>
      </c>
      <c r="K46" s="77">
        <v>1.0</v>
      </c>
      <c r="L46" s="77">
        <v>1.0</v>
      </c>
      <c r="M46" s="57"/>
      <c r="N46" s="77">
        <v>1.0</v>
      </c>
      <c r="O46" s="77">
        <v>1.0</v>
      </c>
      <c r="P46" s="57"/>
      <c r="Q46" s="57"/>
      <c r="R46" s="77">
        <v>1.0</v>
      </c>
      <c r="S46" s="57"/>
      <c r="T46" s="77">
        <v>1.0</v>
      </c>
      <c r="U46" s="57"/>
      <c r="V46" s="77">
        <v>1.0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ht="18.75" hidden="1" customHeight="1">
      <c r="A47" s="3"/>
      <c r="B47" s="73">
        <v>45408.0</v>
      </c>
      <c r="C47" s="5" t="s">
        <v>41</v>
      </c>
      <c r="D47" s="74">
        <v>2.0</v>
      </c>
      <c r="E47" s="75">
        <f t="shared" si="1"/>
        <v>1</v>
      </c>
      <c r="F47" s="76"/>
      <c r="G47" s="77">
        <v>1.0</v>
      </c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ht="18.75" hidden="1" customHeight="1">
      <c r="A48" s="3"/>
      <c r="B48" s="73">
        <v>45410.0</v>
      </c>
      <c r="C48" s="5" t="s">
        <v>39</v>
      </c>
      <c r="D48" s="74">
        <v>6.0</v>
      </c>
      <c r="E48" s="75">
        <f t="shared" si="1"/>
        <v>10</v>
      </c>
      <c r="F48" s="76"/>
      <c r="G48" s="77">
        <v>1.0</v>
      </c>
      <c r="H48" s="77">
        <v>1.0</v>
      </c>
      <c r="I48" s="77">
        <v>1.0</v>
      </c>
      <c r="J48" s="77">
        <v>1.0</v>
      </c>
      <c r="K48" s="77">
        <v>1.0</v>
      </c>
      <c r="L48" s="77">
        <v>2.0</v>
      </c>
      <c r="M48" s="57"/>
      <c r="N48" s="57"/>
      <c r="O48" s="77">
        <v>1.0</v>
      </c>
      <c r="P48" s="57"/>
      <c r="Q48" s="57"/>
      <c r="R48" s="57"/>
      <c r="S48" s="57"/>
      <c r="T48" s="77">
        <v>1.0</v>
      </c>
      <c r="U48" s="57"/>
      <c r="V48" s="77">
        <v>1.0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ht="18.75" hidden="1" customHeight="1">
      <c r="A49" s="3"/>
      <c r="B49" s="73">
        <v>45413.0</v>
      </c>
      <c r="C49" s="5" t="s">
        <v>43</v>
      </c>
      <c r="D49" s="74">
        <v>4.0</v>
      </c>
      <c r="E49" s="75">
        <f t="shared" si="1"/>
        <v>6</v>
      </c>
      <c r="F49" s="76"/>
      <c r="G49" s="77">
        <v>1.0</v>
      </c>
      <c r="H49" s="77">
        <v>1.0</v>
      </c>
      <c r="I49" s="57"/>
      <c r="J49" s="77">
        <v>1.0</v>
      </c>
      <c r="K49" s="77">
        <v>1.0</v>
      </c>
      <c r="L49" s="77"/>
      <c r="M49" s="57"/>
      <c r="N49" s="57"/>
      <c r="O49" s="77">
        <v>1.0</v>
      </c>
      <c r="P49" s="57"/>
      <c r="Q49" s="57"/>
      <c r="R49" s="57"/>
      <c r="S49" s="57"/>
      <c r="T49" s="77">
        <v>1.0</v>
      </c>
      <c r="U49" s="57"/>
      <c r="V49" s="57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ht="18.75" hidden="1" customHeight="1">
      <c r="A50" s="3"/>
      <c r="B50" s="73">
        <v>45417.0</v>
      </c>
      <c r="C50" s="5" t="s">
        <v>43</v>
      </c>
      <c r="D50" s="74">
        <v>4.0</v>
      </c>
      <c r="E50" s="75">
        <f t="shared" si="1"/>
        <v>7</v>
      </c>
      <c r="F50" s="76"/>
      <c r="G50" s="77">
        <v>1.0</v>
      </c>
      <c r="H50" s="57"/>
      <c r="I50" s="57"/>
      <c r="J50" s="77">
        <v>1.0</v>
      </c>
      <c r="K50" s="77">
        <v>1.0</v>
      </c>
      <c r="L50" s="77">
        <v>1.0</v>
      </c>
      <c r="M50" s="57"/>
      <c r="N50" s="57"/>
      <c r="O50" s="77">
        <v>1.0</v>
      </c>
      <c r="P50" s="57"/>
      <c r="Q50" s="77">
        <v>1.0</v>
      </c>
      <c r="R50" s="57"/>
      <c r="S50" s="57"/>
      <c r="T50" s="77">
        <v>1.0</v>
      </c>
      <c r="U50" s="57"/>
      <c r="V50" s="57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ht="18.75" hidden="1" customHeight="1">
      <c r="A51" s="3"/>
      <c r="B51" s="73">
        <v>45420.0</v>
      </c>
      <c r="C51" s="5" t="s">
        <v>41</v>
      </c>
      <c r="D51" s="74">
        <v>4.0</v>
      </c>
      <c r="E51" s="75">
        <f t="shared" si="1"/>
        <v>1</v>
      </c>
      <c r="F51" s="76"/>
      <c r="G51" s="77">
        <v>1.0</v>
      </c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ht="18.75" hidden="1" customHeight="1">
      <c r="A52" s="3"/>
      <c r="B52" s="73">
        <v>45424.0</v>
      </c>
      <c r="C52" s="5" t="s">
        <v>43</v>
      </c>
      <c r="D52" s="74">
        <v>4.0</v>
      </c>
      <c r="E52" s="75">
        <f t="shared" si="1"/>
        <v>8</v>
      </c>
      <c r="F52" s="76"/>
      <c r="G52" s="77">
        <v>1.0</v>
      </c>
      <c r="H52" s="77">
        <v>1.0</v>
      </c>
      <c r="I52" s="57"/>
      <c r="J52" s="77">
        <v>1.0</v>
      </c>
      <c r="K52" s="77">
        <v>1.0</v>
      </c>
      <c r="L52" s="77">
        <v>1.0</v>
      </c>
      <c r="M52" s="57"/>
      <c r="N52" s="57"/>
      <c r="O52" s="77">
        <v>1.0</v>
      </c>
      <c r="P52" s="57"/>
      <c r="Q52" s="57"/>
      <c r="R52" s="77">
        <v>1.0</v>
      </c>
      <c r="S52" s="57"/>
      <c r="T52" s="77">
        <v>1.0</v>
      </c>
      <c r="U52" s="57"/>
      <c r="V52" s="57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ht="18.75" hidden="1" customHeight="1">
      <c r="A53" s="3"/>
      <c r="B53" s="73">
        <v>45424.0</v>
      </c>
      <c r="C53" s="5" t="s">
        <v>45</v>
      </c>
      <c r="D53" s="74">
        <v>2.0</v>
      </c>
      <c r="E53" s="75">
        <f t="shared" si="1"/>
        <v>8</v>
      </c>
      <c r="F53" s="76"/>
      <c r="G53" s="77">
        <v>1.0</v>
      </c>
      <c r="H53" s="77">
        <v>1.0</v>
      </c>
      <c r="I53" s="57"/>
      <c r="J53" s="77">
        <v>1.0</v>
      </c>
      <c r="K53" s="77">
        <v>1.0</v>
      </c>
      <c r="L53" s="77">
        <v>1.0</v>
      </c>
      <c r="M53" s="57"/>
      <c r="N53" s="57"/>
      <c r="O53" s="77">
        <v>1.0</v>
      </c>
      <c r="P53" s="57"/>
      <c r="Q53" s="57"/>
      <c r="R53" s="77">
        <v>1.0</v>
      </c>
      <c r="S53" s="57"/>
      <c r="T53" s="77">
        <v>1.0</v>
      </c>
      <c r="U53" s="57"/>
      <c r="V53" s="57"/>
      <c r="W53" s="5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ht="18.75" hidden="1" customHeight="1">
      <c r="A54" s="3"/>
      <c r="B54" s="73">
        <v>45431.0</v>
      </c>
      <c r="C54" s="5" t="s">
        <v>45</v>
      </c>
      <c r="D54" s="74">
        <v>4.0</v>
      </c>
      <c r="E54" s="75">
        <f t="shared" si="1"/>
        <v>9</v>
      </c>
      <c r="F54" s="76"/>
      <c r="G54" s="77">
        <v>1.0</v>
      </c>
      <c r="H54" s="77">
        <v>1.0</v>
      </c>
      <c r="I54" s="57"/>
      <c r="J54" s="77">
        <v>1.0</v>
      </c>
      <c r="K54" s="77">
        <v>1.0</v>
      </c>
      <c r="L54" s="77">
        <v>1.0</v>
      </c>
      <c r="M54" s="57"/>
      <c r="N54" s="57"/>
      <c r="O54" s="77">
        <v>1.0</v>
      </c>
      <c r="P54" s="77">
        <v>1.0</v>
      </c>
      <c r="Q54" s="57"/>
      <c r="R54" s="57"/>
      <c r="S54" s="57"/>
      <c r="T54" s="77">
        <v>1.0</v>
      </c>
      <c r="U54" s="57"/>
      <c r="V54" s="77">
        <v>1.0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ht="18.75" hidden="1" customHeight="1">
      <c r="A55" s="3"/>
      <c r="B55" s="73">
        <v>45438.0</v>
      </c>
      <c r="C55" s="5" t="s">
        <v>45</v>
      </c>
      <c r="D55" s="74">
        <v>5.0</v>
      </c>
      <c r="E55" s="75">
        <f t="shared" si="1"/>
        <v>11</v>
      </c>
      <c r="F55" s="76"/>
      <c r="G55" s="77">
        <v>1.0</v>
      </c>
      <c r="H55" s="77">
        <v>1.0</v>
      </c>
      <c r="I55" s="77"/>
      <c r="J55" s="77">
        <v>1.0</v>
      </c>
      <c r="K55" s="77">
        <v>1.0</v>
      </c>
      <c r="L55" s="77">
        <v>1.0</v>
      </c>
      <c r="M55" s="57"/>
      <c r="N55" s="77">
        <v>1.0</v>
      </c>
      <c r="O55" s="77">
        <v>1.0</v>
      </c>
      <c r="P55" s="57"/>
      <c r="Q55" s="57"/>
      <c r="R55" s="77">
        <v>1.0</v>
      </c>
      <c r="S55" s="57"/>
      <c r="T55" s="77">
        <v>1.0</v>
      </c>
      <c r="U55" s="77">
        <v>1.0</v>
      </c>
      <c r="V55" s="77">
        <v>1.0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ht="18.75" hidden="1" customHeight="1">
      <c r="A56" s="3"/>
      <c r="B56" s="73">
        <v>45541.0</v>
      </c>
      <c r="C56" s="5" t="s">
        <v>45</v>
      </c>
      <c r="D56" s="74">
        <v>1.0</v>
      </c>
      <c r="E56" s="75">
        <f t="shared" si="1"/>
        <v>8</v>
      </c>
      <c r="F56" s="76"/>
      <c r="G56" s="77">
        <v>1.0</v>
      </c>
      <c r="H56" s="77">
        <v>1.0</v>
      </c>
      <c r="I56" s="57"/>
      <c r="J56" s="77">
        <v>1.0</v>
      </c>
      <c r="K56" s="77">
        <v>1.0</v>
      </c>
      <c r="L56" s="77"/>
      <c r="M56" s="57"/>
      <c r="N56" s="77"/>
      <c r="O56" s="77">
        <v>1.0</v>
      </c>
      <c r="P56" s="57"/>
      <c r="Q56" s="57"/>
      <c r="R56" s="77">
        <v>1.0</v>
      </c>
      <c r="S56" s="57"/>
      <c r="T56" s="77">
        <v>1.0</v>
      </c>
      <c r="U56" s="57"/>
      <c r="V56" s="77">
        <v>1.0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ht="18.75" hidden="1" customHeight="1">
      <c r="A57" s="3"/>
      <c r="B57" s="73">
        <v>45541.0</v>
      </c>
      <c r="C57" s="5" t="s">
        <v>47</v>
      </c>
      <c r="D57" s="74">
        <v>4.0</v>
      </c>
      <c r="E57" s="75">
        <f t="shared" si="1"/>
        <v>8</v>
      </c>
      <c r="F57" s="76"/>
      <c r="G57" s="77">
        <v>1.0</v>
      </c>
      <c r="H57" s="77">
        <v>1.0</v>
      </c>
      <c r="I57" s="57"/>
      <c r="J57" s="77">
        <v>1.0</v>
      </c>
      <c r="K57" s="77">
        <v>1.0</v>
      </c>
      <c r="L57" s="77"/>
      <c r="M57" s="57"/>
      <c r="N57" s="57"/>
      <c r="O57" s="77">
        <v>1.0</v>
      </c>
      <c r="P57" s="57"/>
      <c r="Q57" s="57"/>
      <c r="R57" s="77">
        <v>1.0</v>
      </c>
      <c r="S57" s="57"/>
      <c r="T57" s="77">
        <v>1.0</v>
      </c>
      <c r="U57" s="57"/>
      <c r="V57" s="77">
        <v>1.0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ht="18.75" hidden="1" customHeight="1">
      <c r="A58" s="3"/>
      <c r="B58" s="73">
        <v>45551.0</v>
      </c>
      <c r="C58" s="5" t="s">
        <v>47</v>
      </c>
      <c r="D58" s="74">
        <v>5.0</v>
      </c>
      <c r="E58" s="75">
        <f t="shared" si="1"/>
        <v>8</v>
      </c>
      <c r="F58" s="76"/>
      <c r="G58" s="77">
        <v>1.0</v>
      </c>
      <c r="H58" s="57"/>
      <c r="I58" s="57"/>
      <c r="J58" s="77">
        <v>1.0</v>
      </c>
      <c r="K58" s="77">
        <v>1.0</v>
      </c>
      <c r="L58" s="77">
        <v>1.0</v>
      </c>
      <c r="M58" s="57"/>
      <c r="N58" s="57"/>
      <c r="O58" s="77">
        <v>1.0</v>
      </c>
      <c r="P58" s="57"/>
      <c r="Q58" s="57"/>
      <c r="R58" s="77">
        <v>1.0</v>
      </c>
      <c r="S58" s="57"/>
      <c r="T58" s="77">
        <v>1.0</v>
      </c>
      <c r="U58" s="57"/>
      <c r="V58" s="77">
        <v>1.0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ht="18.75" hidden="1" customHeight="1">
      <c r="A59" s="3"/>
      <c r="B59" s="73">
        <v>45466.0</v>
      </c>
      <c r="C59" s="5" t="s">
        <v>51</v>
      </c>
      <c r="D59" s="74">
        <v>6.0</v>
      </c>
      <c r="E59" s="75">
        <f t="shared" si="1"/>
        <v>10</v>
      </c>
      <c r="F59" s="76"/>
      <c r="G59" s="77">
        <v>1.0</v>
      </c>
      <c r="H59" s="77">
        <v>1.0</v>
      </c>
      <c r="I59" s="77">
        <v>1.0</v>
      </c>
      <c r="J59" s="77">
        <v>1.0</v>
      </c>
      <c r="K59" s="77">
        <v>1.0</v>
      </c>
      <c r="L59" s="77">
        <v>1.0</v>
      </c>
      <c r="M59" s="57"/>
      <c r="N59" s="57"/>
      <c r="O59" s="77">
        <v>1.0</v>
      </c>
      <c r="P59" s="57"/>
      <c r="Q59" s="57"/>
      <c r="R59" s="77">
        <v>1.0</v>
      </c>
      <c r="S59" s="57"/>
      <c r="T59" s="77">
        <v>1.0</v>
      </c>
      <c r="U59" s="57"/>
      <c r="V59" s="77">
        <v>1.0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ht="18.75" hidden="1" customHeight="1">
      <c r="A60" s="3"/>
      <c r="B60" s="73">
        <v>45473.0</v>
      </c>
      <c r="C60" s="5" t="s">
        <v>49</v>
      </c>
      <c r="D60" s="74">
        <v>6.0</v>
      </c>
      <c r="E60" s="75">
        <f t="shared" si="1"/>
        <v>9</v>
      </c>
      <c r="F60" s="76"/>
      <c r="G60" s="77">
        <v>1.0</v>
      </c>
      <c r="H60" s="77">
        <v>1.0</v>
      </c>
      <c r="I60" s="57"/>
      <c r="J60" s="77">
        <v>1.0</v>
      </c>
      <c r="K60" s="77">
        <v>1.0</v>
      </c>
      <c r="L60" s="77">
        <v>1.0</v>
      </c>
      <c r="M60" s="57"/>
      <c r="N60" s="57"/>
      <c r="O60" s="77">
        <v>1.0</v>
      </c>
      <c r="P60" s="57"/>
      <c r="Q60" s="57"/>
      <c r="R60" s="77">
        <v>1.0</v>
      </c>
      <c r="S60" s="57"/>
      <c r="T60" s="77">
        <v>1.0</v>
      </c>
      <c r="U60" s="57"/>
      <c r="V60" s="77">
        <v>1.0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ht="18.75" hidden="1" customHeight="1">
      <c r="A61" s="3"/>
      <c r="B61" s="73">
        <v>45479.0</v>
      </c>
      <c r="C61" s="5" t="s">
        <v>49</v>
      </c>
      <c r="D61" s="74">
        <v>2.0</v>
      </c>
      <c r="E61" s="75">
        <f t="shared" si="1"/>
        <v>1</v>
      </c>
      <c r="F61" s="76"/>
      <c r="G61" s="77">
        <v>1.0</v>
      </c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ht="18.75" hidden="1" customHeight="1">
      <c r="A62" s="3"/>
      <c r="B62" s="73">
        <v>45480.0</v>
      </c>
      <c r="C62" s="5" t="s">
        <v>47</v>
      </c>
      <c r="D62" s="74">
        <v>3.0</v>
      </c>
      <c r="E62" s="75">
        <f t="shared" si="1"/>
        <v>10</v>
      </c>
      <c r="F62" s="76"/>
      <c r="G62" s="77">
        <v>1.0</v>
      </c>
      <c r="H62" s="77">
        <v>1.0</v>
      </c>
      <c r="I62" s="57"/>
      <c r="J62" s="77">
        <v>1.0</v>
      </c>
      <c r="K62" s="77">
        <v>1.0</v>
      </c>
      <c r="L62" s="77">
        <v>1.0</v>
      </c>
      <c r="M62" s="77">
        <v>1.0</v>
      </c>
      <c r="N62" s="57"/>
      <c r="O62" s="77">
        <v>1.0</v>
      </c>
      <c r="P62" s="57"/>
      <c r="Q62" s="57"/>
      <c r="R62" s="77">
        <v>1.0</v>
      </c>
      <c r="S62" s="57"/>
      <c r="T62" s="77">
        <v>1.0</v>
      </c>
      <c r="U62" s="57"/>
      <c r="V62" s="77">
        <v>1.0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ht="18.75" hidden="1" customHeight="1">
      <c r="A63" s="3"/>
      <c r="B63" s="73">
        <v>45480.0</v>
      </c>
      <c r="C63" s="5" t="s">
        <v>49</v>
      </c>
      <c r="D63" s="74">
        <v>3.0</v>
      </c>
      <c r="E63" s="75">
        <f t="shared" si="1"/>
        <v>10</v>
      </c>
      <c r="F63" s="76"/>
      <c r="G63" s="77">
        <v>1.0</v>
      </c>
      <c r="H63" s="77">
        <v>1.0</v>
      </c>
      <c r="I63" s="57"/>
      <c r="J63" s="77">
        <v>1.0</v>
      </c>
      <c r="K63" s="77">
        <v>1.0</v>
      </c>
      <c r="L63" s="77">
        <v>1.0</v>
      </c>
      <c r="M63" s="77">
        <v>1.0</v>
      </c>
      <c r="N63" s="57"/>
      <c r="O63" s="77">
        <v>1.0</v>
      </c>
      <c r="P63" s="57"/>
      <c r="Q63" s="57"/>
      <c r="R63" s="77">
        <v>1.0</v>
      </c>
      <c r="S63" s="57"/>
      <c r="T63" s="77">
        <v>1.0</v>
      </c>
      <c r="U63" s="57"/>
      <c r="V63" s="77">
        <v>1.0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ht="18.75" hidden="1" customHeight="1">
      <c r="A64" s="3"/>
      <c r="B64" s="73">
        <v>45494.0</v>
      </c>
      <c r="C64" s="5" t="s">
        <v>53</v>
      </c>
      <c r="D64" s="74">
        <v>5.0</v>
      </c>
      <c r="E64" s="75">
        <f t="shared" si="1"/>
        <v>10</v>
      </c>
      <c r="F64" s="76"/>
      <c r="G64" s="77">
        <v>1.0</v>
      </c>
      <c r="H64" s="77">
        <v>1.0</v>
      </c>
      <c r="I64" s="57"/>
      <c r="J64" s="77">
        <v>1.0</v>
      </c>
      <c r="K64" s="77">
        <v>1.0</v>
      </c>
      <c r="L64" s="77">
        <v>2.0</v>
      </c>
      <c r="M64" s="57"/>
      <c r="N64" s="57"/>
      <c r="O64" s="77">
        <v>1.0</v>
      </c>
      <c r="P64" s="57"/>
      <c r="Q64" s="57"/>
      <c r="R64" s="77">
        <v>1.0</v>
      </c>
      <c r="S64" s="57"/>
      <c r="T64" s="77">
        <v>1.0</v>
      </c>
      <c r="U64" s="57"/>
      <c r="V64" s="77">
        <v>1.0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ht="18.75" hidden="1" customHeight="1">
      <c r="A65" s="3"/>
      <c r="B65" s="73">
        <v>45600.0</v>
      </c>
      <c r="C65" s="5" t="s">
        <v>55</v>
      </c>
      <c r="D65" s="74">
        <v>3.0</v>
      </c>
      <c r="E65" s="75">
        <f t="shared" si="1"/>
        <v>7</v>
      </c>
      <c r="F65" s="76"/>
      <c r="G65" s="77">
        <v>1.0</v>
      </c>
      <c r="H65" s="77">
        <v>1.0</v>
      </c>
      <c r="I65" s="57"/>
      <c r="J65" s="77"/>
      <c r="K65" s="77">
        <v>1.0</v>
      </c>
      <c r="L65" s="77">
        <v>1.0</v>
      </c>
      <c r="M65" s="57"/>
      <c r="N65" s="57"/>
      <c r="O65" s="77">
        <v>1.0</v>
      </c>
      <c r="P65" s="57"/>
      <c r="Q65" s="57"/>
      <c r="R65" s="77">
        <v>1.0</v>
      </c>
      <c r="S65" s="57"/>
      <c r="T65" s="57"/>
      <c r="U65" s="57"/>
      <c r="V65" s="77">
        <v>1.0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ht="18.75" hidden="1" customHeight="1">
      <c r="A66" s="3"/>
      <c r="B66" s="73">
        <v>45515.0</v>
      </c>
      <c r="C66" s="5" t="s">
        <v>55</v>
      </c>
      <c r="D66" s="74">
        <v>6.0</v>
      </c>
      <c r="E66" s="75">
        <f t="shared" si="1"/>
        <v>11</v>
      </c>
      <c r="F66" s="76"/>
      <c r="G66" s="77">
        <v>4.0</v>
      </c>
      <c r="H66" s="77">
        <v>1.0</v>
      </c>
      <c r="I66" s="57"/>
      <c r="J66" s="77">
        <v>1.0</v>
      </c>
      <c r="K66" s="77">
        <v>1.0</v>
      </c>
      <c r="L66" s="77">
        <v>2.0</v>
      </c>
      <c r="M66" s="57"/>
      <c r="N66" s="57"/>
      <c r="O66" s="77">
        <v>1.0</v>
      </c>
      <c r="P66" s="57"/>
      <c r="Q66" s="57"/>
      <c r="R66" s="57"/>
      <c r="S66" s="57"/>
      <c r="T66" s="57"/>
      <c r="U66" s="57"/>
      <c r="V66" s="77">
        <v>1.0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ht="18.75" hidden="1" customHeight="1">
      <c r="A67" s="3"/>
      <c r="B67" s="73">
        <v>45501.0</v>
      </c>
      <c r="C67" s="5" t="s">
        <v>53</v>
      </c>
      <c r="D67" s="74">
        <v>7.0</v>
      </c>
      <c r="E67" s="75">
        <f t="shared" si="1"/>
        <v>10</v>
      </c>
      <c r="F67" s="76"/>
      <c r="G67" s="77">
        <v>1.0</v>
      </c>
      <c r="H67" s="77">
        <v>1.0</v>
      </c>
      <c r="I67" s="57"/>
      <c r="J67" s="77">
        <v>1.0</v>
      </c>
      <c r="K67" s="77">
        <v>1.0</v>
      </c>
      <c r="L67" s="77">
        <v>1.0</v>
      </c>
      <c r="M67" s="57"/>
      <c r="N67" s="57"/>
      <c r="O67" s="77">
        <v>1.0</v>
      </c>
      <c r="P67" s="57"/>
      <c r="Q67" s="57"/>
      <c r="R67" s="77">
        <v>1.0</v>
      </c>
      <c r="S67" s="77">
        <v>1.0</v>
      </c>
      <c r="T67" s="77">
        <v>1.0</v>
      </c>
      <c r="U67" s="57"/>
      <c r="V67" s="77">
        <v>1.0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ht="18.75" hidden="1" customHeight="1">
      <c r="A68" s="3"/>
      <c r="B68" s="73">
        <v>45522.0</v>
      </c>
      <c r="C68" s="5" t="s">
        <v>56</v>
      </c>
      <c r="D68" s="74">
        <v>7.0</v>
      </c>
      <c r="E68" s="75">
        <f t="shared" si="1"/>
        <v>8</v>
      </c>
      <c r="F68" s="76"/>
      <c r="G68" s="77">
        <v>1.0</v>
      </c>
      <c r="H68" s="77"/>
      <c r="I68" s="77">
        <v>1.0</v>
      </c>
      <c r="J68" s="77">
        <v>1.0</v>
      </c>
      <c r="K68" s="77">
        <v>1.0</v>
      </c>
      <c r="L68" s="77">
        <v>1.0</v>
      </c>
      <c r="M68" s="57"/>
      <c r="N68" s="57"/>
      <c r="O68" s="77">
        <v>1.0</v>
      </c>
      <c r="P68" s="57"/>
      <c r="Q68" s="57"/>
      <c r="R68" s="77"/>
      <c r="S68" s="57"/>
      <c r="T68" s="77">
        <v>1.0</v>
      </c>
      <c r="U68" s="57"/>
      <c r="V68" s="77">
        <v>1.0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ht="18.75" hidden="1" customHeight="1">
      <c r="A69" s="3"/>
      <c r="B69" s="73">
        <v>45529.0</v>
      </c>
      <c r="C69" s="5" t="s">
        <v>55</v>
      </c>
      <c r="D69" s="74">
        <v>3.0</v>
      </c>
      <c r="E69" s="75">
        <f t="shared" si="1"/>
        <v>8</v>
      </c>
      <c r="F69" s="76"/>
      <c r="G69" s="77">
        <v>2.0</v>
      </c>
      <c r="H69" s="77"/>
      <c r="I69" s="57"/>
      <c r="J69" s="77">
        <v>1.0</v>
      </c>
      <c r="K69" s="77">
        <v>1.0</v>
      </c>
      <c r="L69" s="57"/>
      <c r="M69" s="57"/>
      <c r="N69" s="57"/>
      <c r="O69" s="77">
        <v>1.0</v>
      </c>
      <c r="P69" s="57"/>
      <c r="Q69" s="57"/>
      <c r="R69" s="77">
        <v>1.0</v>
      </c>
      <c r="S69" s="57"/>
      <c r="T69" s="77">
        <v>1.0</v>
      </c>
      <c r="U69" s="57"/>
      <c r="V69" s="77">
        <v>1.0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ht="18.75" hidden="1" customHeight="1">
      <c r="A70" s="3"/>
      <c r="B70" s="73">
        <v>45529.0</v>
      </c>
      <c r="C70" s="5" t="s">
        <v>49</v>
      </c>
      <c r="D70" s="74">
        <v>1.0</v>
      </c>
      <c r="E70" s="75">
        <f t="shared" si="1"/>
        <v>8</v>
      </c>
      <c r="F70" s="76"/>
      <c r="G70" s="77">
        <v>2.0</v>
      </c>
      <c r="H70" s="77"/>
      <c r="I70" s="57"/>
      <c r="J70" s="77">
        <v>1.0</v>
      </c>
      <c r="K70" s="77">
        <v>1.0</v>
      </c>
      <c r="L70" s="57"/>
      <c r="M70" s="57"/>
      <c r="N70" s="57"/>
      <c r="O70" s="77">
        <v>1.0</v>
      </c>
      <c r="P70" s="57"/>
      <c r="Q70" s="57"/>
      <c r="R70" s="77">
        <v>1.0</v>
      </c>
      <c r="S70" s="57"/>
      <c r="T70" s="77">
        <v>1.0</v>
      </c>
      <c r="U70" s="57"/>
      <c r="V70" s="77">
        <v>1.0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ht="18.75" hidden="1" customHeight="1">
      <c r="A71" s="3"/>
      <c r="B71" s="73">
        <v>45529.0</v>
      </c>
      <c r="C71" s="5" t="s">
        <v>51</v>
      </c>
      <c r="D71" s="74">
        <v>3.0</v>
      </c>
      <c r="E71" s="75">
        <f t="shared" si="1"/>
        <v>8</v>
      </c>
      <c r="F71" s="76"/>
      <c r="G71" s="77">
        <v>2.0</v>
      </c>
      <c r="H71" s="77"/>
      <c r="I71" s="57"/>
      <c r="J71" s="77">
        <v>1.0</v>
      </c>
      <c r="K71" s="77">
        <v>1.0</v>
      </c>
      <c r="L71" s="57"/>
      <c r="M71" s="57"/>
      <c r="N71" s="57"/>
      <c r="O71" s="77">
        <v>1.0</v>
      </c>
      <c r="P71" s="57"/>
      <c r="Q71" s="57"/>
      <c r="R71" s="77">
        <v>1.0</v>
      </c>
      <c r="S71" s="57"/>
      <c r="T71" s="77">
        <v>1.0</v>
      </c>
      <c r="U71" s="57"/>
      <c r="V71" s="77">
        <v>1.0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ht="18.75" hidden="1" customHeight="1">
      <c r="A72" s="3"/>
      <c r="B72" s="73">
        <v>45535.0</v>
      </c>
      <c r="C72" s="5" t="s">
        <v>58</v>
      </c>
      <c r="D72" s="74">
        <v>2.0</v>
      </c>
      <c r="E72" s="75">
        <f t="shared" si="1"/>
        <v>1</v>
      </c>
      <c r="F72" s="76"/>
      <c r="G72" s="77">
        <v>1.0</v>
      </c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ht="18.75" hidden="1" customHeight="1">
      <c r="A73" s="3"/>
      <c r="B73" s="73">
        <v>45543.0</v>
      </c>
      <c r="C73" s="5" t="s">
        <v>58</v>
      </c>
      <c r="D73" s="74">
        <v>5.0</v>
      </c>
      <c r="E73" s="75">
        <f t="shared" si="1"/>
        <v>9</v>
      </c>
      <c r="F73" s="76"/>
      <c r="G73" s="77">
        <v>1.0</v>
      </c>
      <c r="H73" s="77">
        <v>1.0</v>
      </c>
      <c r="I73" s="57"/>
      <c r="J73" s="77">
        <v>1.0</v>
      </c>
      <c r="K73" s="77">
        <v>1.0</v>
      </c>
      <c r="L73" s="77">
        <v>1.0</v>
      </c>
      <c r="M73" s="57"/>
      <c r="N73" s="57"/>
      <c r="O73" s="77">
        <v>1.0</v>
      </c>
      <c r="P73" s="57"/>
      <c r="Q73" s="57"/>
      <c r="R73" s="77">
        <v>1.0</v>
      </c>
      <c r="S73" s="57"/>
      <c r="T73" s="77">
        <v>1.0</v>
      </c>
      <c r="U73" s="57"/>
      <c r="V73" s="77">
        <v>1.0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ht="18.75" hidden="1" customHeight="1">
      <c r="A74" s="3"/>
      <c r="B74" s="73">
        <v>45557.0</v>
      </c>
      <c r="C74" s="5" t="s">
        <v>59</v>
      </c>
      <c r="D74" s="74">
        <v>3.0</v>
      </c>
      <c r="E74" s="75">
        <f t="shared" si="1"/>
        <v>9</v>
      </c>
      <c r="F74" s="76"/>
      <c r="G74" s="77">
        <v>1.0</v>
      </c>
      <c r="H74" s="57"/>
      <c r="I74" s="77"/>
      <c r="J74" s="77">
        <v>1.0</v>
      </c>
      <c r="K74" s="77">
        <v>1.0</v>
      </c>
      <c r="L74" s="77">
        <v>1.0</v>
      </c>
      <c r="M74" s="57"/>
      <c r="N74" s="77">
        <v>1.0</v>
      </c>
      <c r="O74" s="77">
        <v>1.0</v>
      </c>
      <c r="P74" s="57"/>
      <c r="Q74" s="77">
        <v>1.0</v>
      </c>
      <c r="R74" s="57"/>
      <c r="S74" s="57"/>
      <c r="T74" s="77">
        <v>1.0</v>
      </c>
      <c r="U74" s="57"/>
      <c r="V74" s="77">
        <v>1.0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ht="18.75" hidden="1" customHeight="1">
      <c r="A75" s="3"/>
      <c r="B75" s="73">
        <v>45564.0</v>
      </c>
      <c r="C75" s="5" t="s">
        <v>51</v>
      </c>
      <c r="D75" s="74">
        <v>1.0</v>
      </c>
      <c r="E75" s="75">
        <f t="shared" si="1"/>
        <v>9</v>
      </c>
      <c r="F75" s="76"/>
      <c r="G75" s="77">
        <v>1.0</v>
      </c>
      <c r="H75" s="77">
        <v>1.0</v>
      </c>
      <c r="I75" s="57"/>
      <c r="J75" s="77">
        <v>1.0</v>
      </c>
      <c r="K75" s="77">
        <v>1.0</v>
      </c>
      <c r="L75" s="77">
        <v>1.0</v>
      </c>
      <c r="M75" s="57"/>
      <c r="N75" s="57"/>
      <c r="O75" s="77">
        <v>1.0</v>
      </c>
      <c r="P75" s="57"/>
      <c r="Q75" s="57"/>
      <c r="R75" s="77">
        <v>1.0</v>
      </c>
      <c r="S75" s="57"/>
      <c r="T75" s="77">
        <v>1.0</v>
      </c>
      <c r="U75" s="77">
        <v>1.0</v>
      </c>
      <c r="V75" s="57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ht="18.75" hidden="1" customHeight="1">
      <c r="A76" s="3"/>
      <c r="B76" s="73">
        <v>45564.0</v>
      </c>
      <c r="C76" s="5" t="s">
        <v>56</v>
      </c>
      <c r="D76" s="74">
        <v>1.0</v>
      </c>
      <c r="E76" s="75">
        <f t="shared" si="1"/>
        <v>9</v>
      </c>
      <c r="F76" s="76"/>
      <c r="G76" s="77">
        <v>1.0</v>
      </c>
      <c r="H76" s="77">
        <v>1.0</v>
      </c>
      <c r="I76" s="57"/>
      <c r="J76" s="77">
        <v>1.0</v>
      </c>
      <c r="K76" s="77">
        <v>1.0</v>
      </c>
      <c r="L76" s="77">
        <v>1.0</v>
      </c>
      <c r="M76" s="57"/>
      <c r="N76" s="57"/>
      <c r="O76" s="77">
        <v>1.0</v>
      </c>
      <c r="P76" s="57"/>
      <c r="Q76" s="57"/>
      <c r="R76" s="77">
        <v>1.0</v>
      </c>
      <c r="S76" s="57"/>
      <c r="T76" s="77">
        <v>1.0</v>
      </c>
      <c r="U76" s="77">
        <v>1.0</v>
      </c>
      <c r="V76" s="57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ht="18.75" hidden="1" customHeight="1">
      <c r="A77" s="3"/>
      <c r="B77" s="73">
        <v>45564.0</v>
      </c>
      <c r="C77" s="5" t="s">
        <v>58</v>
      </c>
      <c r="D77" s="74">
        <v>5.0</v>
      </c>
      <c r="E77" s="75">
        <f t="shared" si="1"/>
        <v>9</v>
      </c>
      <c r="F77" s="76"/>
      <c r="G77" s="77">
        <v>1.0</v>
      </c>
      <c r="H77" s="77">
        <v>1.0</v>
      </c>
      <c r="I77" s="57"/>
      <c r="J77" s="77">
        <v>1.0</v>
      </c>
      <c r="K77" s="77">
        <v>1.0</v>
      </c>
      <c r="L77" s="77">
        <v>1.0</v>
      </c>
      <c r="M77" s="57"/>
      <c r="N77" s="57"/>
      <c r="O77" s="77">
        <v>1.0</v>
      </c>
      <c r="P77" s="57"/>
      <c r="Q77" s="57"/>
      <c r="R77" s="77">
        <v>1.0</v>
      </c>
      <c r="S77" s="57"/>
      <c r="T77" s="77">
        <v>1.0</v>
      </c>
      <c r="U77" s="77">
        <v>1.0</v>
      </c>
      <c r="V77" s="57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ht="18.75" hidden="1" customHeight="1">
      <c r="A78" s="3"/>
      <c r="B78" s="73">
        <v>45571.0</v>
      </c>
      <c r="C78" s="5" t="s">
        <v>59</v>
      </c>
      <c r="D78" s="74">
        <v>4.0</v>
      </c>
      <c r="E78" s="75">
        <f t="shared" si="1"/>
        <v>9</v>
      </c>
      <c r="F78" s="76"/>
      <c r="G78" s="77">
        <v>1.0</v>
      </c>
      <c r="H78" s="77">
        <v>1.0</v>
      </c>
      <c r="I78" s="57"/>
      <c r="J78" s="77">
        <v>1.0</v>
      </c>
      <c r="K78" s="77">
        <v>1.0</v>
      </c>
      <c r="L78" s="77">
        <v>1.0</v>
      </c>
      <c r="M78" s="57"/>
      <c r="N78" s="57"/>
      <c r="O78" s="77">
        <v>1.0</v>
      </c>
      <c r="P78" s="57"/>
      <c r="Q78" s="57"/>
      <c r="R78" s="77"/>
      <c r="S78" s="57"/>
      <c r="T78" s="77">
        <v>1.0</v>
      </c>
      <c r="U78" s="77">
        <v>1.0</v>
      </c>
      <c r="V78" s="77">
        <v>1.0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ht="18.75" hidden="1" customHeight="1">
      <c r="A79" s="3"/>
      <c r="B79" s="73">
        <v>45578.0</v>
      </c>
      <c r="C79" s="5" t="s">
        <v>59</v>
      </c>
      <c r="D79" s="74">
        <v>5.0</v>
      </c>
      <c r="E79" s="75">
        <f t="shared" si="1"/>
        <v>8</v>
      </c>
      <c r="F79" s="76"/>
      <c r="G79" s="77">
        <v>2.0</v>
      </c>
      <c r="H79" s="77"/>
      <c r="I79" s="57"/>
      <c r="J79" s="77">
        <v>1.0</v>
      </c>
      <c r="K79" s="77">
        <v>1.0</v>
      </c>
      <c r="L79" s="77"/>
      <c r="M79" s="57"/>
      <c r="N79" s="57"/>
      <c r="O79" s="77">
        <v>1.0</v>
      </c>
      <c r="P79" s="57"/>
      <c r="Q79" s="57"/>
      <c r="R79" s="77">
        <v>1.0</v>
      </c>
      <c r="S79" s="77">
        <v>1.0</v>
      </c>
      <c r="T79" s="77">
        <v>1.0</v>
      </c>
      <c r="U79" s="57"/>
      <c r="V79" s="57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 ht="18.75" hidden="1" customHeight="1">
      <c r="A80" s="3"/>
      <c r="B80" s="73">
        <v>45578.0</v>
      </c>
      <c r="C80" s="5" t="s">
        <v>56</v>
      </c>
      <c r="D80" s="74">
        <v>1.0</v>
      </c>
      <c r="E80" s="75">
        <f t="shared" si="1"/>
        <v>8</v>
      </c>
      <c r="F80" s="76"/>
      <c r="G80" s="77">
        <v>2.0</v>
      </c>
      <c r="H80" s="57"/>
      <c r="I80" s="57"/>
      <c r="J80" s="77">
        <v>1.0</v>
      </c>
      <c r="K80" s="77">
        <v>1.0</v>
      </c>
      <c r="L80" s="57"/>
      <c r="M80" s="57"/>
      <c r="N80" s="57"/>
      <c r="O80" s="77">
        <v>1.0</v>
      </c>
      <c r="P80" s="57"/>
      <c r="Q80" s="57"/>
      <c r="R80" s="77">
        <v>1.0</v>
      </c>
      <c r="S80" s="77">
        <v>1.0</v>
      </c>
      <c r="T80" s="77">
        <v>1.0</v>
      </c>
      <c r="U80" s="57"/>
      <c r="V80" s="57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ht="18.75" hidden="1" customHeight="1">
      <c r="A81" s="3"/>
      <c r="B81" s="73">
        <v>45585.0</v>
      </c>
      <c r="C81" s="5" t="s">
        <v>57</v>
      </c>
      <c r="D81" s="74">
        <v>3.0</v>
      </c>
      <c r="E81" s="75">
        <f t="shared" si="1"/>
        <v>6</v>
      </c>
      <c r="F81" s="76"/>
      <c r="G81" s="77">
        <v>1.0</v>
      </c>
      <c r="H81" s="77">
        <v>1.0</v>
      </c>
      <c r="I81" s="57"/>
      <c r="J81" s="77">
        <v>1.0</v>
      </c>
      <c r="K81" s="77">
        <v>1.0</v>
      </c>
      <c r="L81" s="57"/>
      <c r="M81" s="57"/>
      <c r="N81" s="57"/>
      <c r="O81" s="77">
        <v>1.0</v>
      </c>
      <c r="P81" s="57"/>
      <c r="Q81" s="57"/>
      <c r="R81" s="77">
        <v>1.0</v>
      </c>
      <c r="S81" s="57"/>
      <c r="T81" s="57"/>
      <c r="U81" s="57"/>
      <c r="V81" s="57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 ht="18.75" hidden="1" customHeight="1">
      <c r="A82" s="3"/>
      <c r="B82" s="73">
        <v>45599.0</v>
      </c>
      <c r="C82" s="5" t="s">
        <v>57</v>
      </c>
      <c r="D82" s="74">
        <v>2.0</v>
      </c>
      <c r="E82" s="75">
        <f t="shared" si="1"/>
        <v>8</v>
      </c>
      <c r="F82" s="76"/>
      <c r="G82" s="77">
        <v>2.0</v>
      </c>
      <c r="H82" s="77">
        <v>1.0</v>
      </c>
      <c r="I82" s="57"/>
      <c r="J82" s="77">
        <v>1.0</v>
      </c>
      <c r="K82" s="77">
        <v>1.0</v>
      </c>
      <c r="L82" s="57"/>
      <c r="M82" s="77">
        <v>1.0</v>
      </c>
      <c r="N82" s="57"/>
      <c r="O82" s="77">
        <v>1.0</v>
      </c>
      <c r="P82" s="57"/>
      <c r="Q82" s="57"/>
      <c r="R82" s="77">
        <v>1.0</v>
      </c>
      <c r="S82" s="57"/>
      <c r="T82" s="57"/>
      <c r="U82" s="57"/>
      <c r="V82" s="57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ht="18.75" hidden="1" customHeight="1">
      <c r="A83" s="3"/>
      <c r="B83" s="73">
        <v>45599.0</v>
      </c>
      <c r="C83" s="5" t="s">
        <v>56</v>
      </c>
      <c r="D83" s="74">
        <v>3.0</v>
      </c>
      <c r="E83" s="75">
        <f t="shared" si="1"/>
        <v>8</v>
      </c>
      <c r="F83" s="76"/>
      <c r="G83" s="77">
        <v>2.0</v>
      </c>
      <c r="H83" s="77">
        <v>1.0</v>
      </c>
      <c r="I83" s="57"/>
      <c r="J83" s="77">
        <v>1.0</v>
      </c>
      <c r="K83" s="77">
        <v>1.0</v>
      </c>
      <c r="L83" s="57"/>
      <c r="M83" s="77">
        <v>1.0</v>
      </c>
      <c r="N83" s="57"/>
      <c r="O83" s="77">
        <v>1.0</v>
      </c>
      <c r="P83" s="57"/>
      <c r="Q83" s="57"/>
      <c r="R83" s="77">
        <v>1.0</v>
      </c>
      <c r="S83" s="57"/>
      <c r="T83" s="57"/>
      <c r="U83" s="57"/>
      <c r="V83" s="57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 ht="18.75" hidden="1" customHeight="1">
      <c r="A84" s="3"/>
      <c r="B84" s="73">
        <v>45606.0</v>
      </c>
      <c r="C84" s="5" t="s">
        <v>60</v>
      </c>
      <c r="D84" s="74">
        <v>4.0</v>
      </c>
      <c r="E84" s="75">
        <f t="shared" si="1"/>
        <v>10</v>
      </c>
      <c r="F84" s="76"/>
      <c r="G84" s="77">
        <v>1.0</v>
      </c>
      <c r="H84" s="77">
        <v>1.0</v>
      </c>
      <c r="I84" s="57"/>
      <c r="J84" s="77">
        <v>1.0</v>
      </c>
      <c r="K84" s="77">
        <v>1.0</v>
      </c>
      <c r="L84" s="77">
        <v>1.0</v>
      </c>
      <c r="M84" s="77">
        <v>1.0</v>
      </c>
      <c r="N84" s="57"/>
      <c r="O84" s="77">
        <v>1.0</v>
      </c>
      <c r="P84" s="57"/>
      <c r="Q84" s="57"/>
      <c r="R84" s="77">
        <v>1.0</v>
      </c>
      <c r="S84" s="57"/>
      <c r="T84" s="77"/>
      <c r="U84" s="77">
        <v>1.0</v>
      </c>
      <c r="V84" s="77">
        <v>1.0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ht="18.75" hidden="1" customHeight="1">
      <c r="A85" s="3"/>
      <c r="B85" s="73">
        <v>45620.0</v>
      </c>
      <c r="C85" s="5" t="s">
        <v>60</v>
      </c>
      <c r="D85" s="74">
        <v>5.0</v>
      </c>
      <c r="E85" s="75">
        <f t="shared" si="1"/>
        <v>8</v>
      </c>
      <c r="F85" s="76"/>
      <c r="G85" s="77">
        <v>1.0</v>
      </c>
      <c r="H85" s="77">
        <v>1.0</v>
      </c>
      <c r="I85" s="57"/>
      <c r="J85" s="57"/>
      <c r="K85" s="77">
        <v>1.0</v>
      </c>
      <c r="L85" s="77">
        <v>1.0</v>
      </c>
      <c r="M85" s="77">
        <v>1.0</v>
      </c>
      <c r="N85" s="57"/>
      <c r="O85" s="77">
        <v>1.0</v>
      </c>
      <c r="P85" s="57"/>
      <c r="Q85" s="57"/>
      <c r="R85" s="77">
        <v>1.0</v>
      </c>
      <c r="S85" s="57"/>
      <c r="T85" s="77">
        <v>1.0</v>
      </c>
      <c r="U85" s="57"/>
      <c r="V85" s="57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</row>
    <row r="86" ht="18.75" hidden="1" customHeight="1">
      <c r="A86" s="3"/>
      <c r="B86" s="73">
        <v>45626.0</v>
      </c>
      <c r="C86" s="5" t="s">
        <v>60</v>
      </c>
      <c r="D86" s="74">
        <v>3.0</v>
      </c>
      <c r="E86" s="75">
        <f t="shared" si="1"/>
        <v>10</v>
      </c>
      <c r="F86" s="76"/>
      <c r="G86" s="77">
        <v>1.0</v>
      </c>
      <c r="H86" s="77">
        <v>1.0</v>
      </c>
      <c r="I86" s="57"/>
      <c r="J86" s="77">
        <v>1.0</v>
      </c>
      <c r="K86" s="77">
        <v>1.0</v>
      </c>
      <c r="L86" s="77">
        <v>1.0</v>
      </c>
      <c r="M86" s="57"/>
      <c r="N86" s="57"/>
      <c r="O86" s="77">
        <v>1.0</v>
      </c>
      <c r="P86" s="57"/>
      <c r="Q86" s="57"/>
      <c r="R86" s="77">
        <v>1.0</v>
      </c>
      <c r="S86" s="77">
        <v>1.0</v>
      </c>
      <c r="T86" s="77">
        <v>1.0</v>
      </c>
      <c r="U86" s="57"/>
      <c r="V86" s="77">
        <v>1.0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ht="18.75" hidden="1" customHeight="1">
      <c r="A87" s="3"/>
      <c r="B87" s="73">
        <v>45626.0</v>
      </c>
      <c r="C87" s="5" t="s">
        <v>57</v>
      </c>
      <c r="D87" s="74">
        <v>4.0</v>
      </c>
      <c r="E87" s="75">
        <f t="shared" si="1"/>
        <v>10</v>
      </c>
      <c r="F87" s="76"/>
      <c r="G87" s="77">
        <v>1.0</v>
      </c>
      <c r="H87" s="77">
        <v>1.0</v>
      </c>
      <c r="I87" s="57"/>
      <c r="J87" s="77">
        <v>1.0</v>
      </c>
      <c r="K87" s="77">
        <v>1.0</v>
      </c>
      <c r="L87" s="77">
        <v>1.0</v>
      </c>
      <c r="M87" s="57"/>
      <c r="N87" s="57"/>
      <c r="O87" s="77">
        <v>1.0</v>
      </c>
      <c r="P87" s="57"/>
      <c r="Q87" s="57"/>
      <c r="R87" s="77">
        <v>1.0</v>
      </c>
      <c r="S87" s="77">
        <v>1.0</v>
      </c>
      <c r="T87" s="77">
        <v>1.0</v>
      </c>
      <c r="U87" s="57"/>
      <c r="V87" s="77">
        <v>1.0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 ht="18.75" hidden="1" customHeight="1">
      <c r="A88" s="3"/>
      <c r="B88" s="73">
        <v>45633.0</v>
      </c>
      <c r="C88" s="5" t="s">
        <v>61</v>
      </c>
      <c r="D88" s="74">
        <v>6.0</v>
      </c>
      <c r="E88" s="75">
        <f t="shared" si="1"/>
        <v>8</v>
      </c>
      <c r="F88" s="76"/>
      <c r="G88" s="77">
        <v>1.0</v>
      </c>
      <c r="H88" s="57"/>
      <c r="I88" s="57"/>
      <c r="J88" s="77">
        <v>1.0</v>
      </c>
      <c r="K88" s="77">
        <v>1.0</v>
      </c>
      <c r="L88" s="77">
        <v>1.0</v>
      </c>
      <c r="M88" s="57"/>
      <c r="N88" s="57"/>
      <c r="O88" s="77">
        <v>1.0</v>
      </c>
      <c r="P88" s="57"/>
      <c r="Q88" s="57"/>
      <c r="R88" s="77">
        <v>1.0</v>
      </c>
      <c r="S88" s="77">
        <v>1.0</v>
      </c>
      <c r="T88" s="77">
        <v>1.0</v>
      </c>
      <c r="U88" s="57"/>
      <c r="V88" s="57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ht="18.75" hidden="1" customHeight="1">
      <c r="A89" s="3"/>
      <c r="B89" s="73">
        <v>45641.0</v>
      </c>
      <c r="C89" s="5" t="s">
        <v>62</v>
      </c>
      <c r="D89" s="74">
        <v>6.0</v>
      </c>
      <c r="E89" s="75">
        <f t="shared" si="1"/>
        <v>8</v>
      </c>
      <c r="F89" s="76"/>
      <c r="G89" s="77">
        <v>1.0</v>
      </c>
      <c r="H89" s="77">
        <v>1.0</v>
      </c>
      <c r="I89" s="57"/>
      <c r="J89" s="77">
        <v>1.0</v>
      </c>
      <c r="K89" s="77">
        <v>1.0</v>
      </c>
      <c r="L89" s="77">
        <v>1.0</v>
      </c>
      <c r="M89" s="57"/>
      <c r="N89" s="57"/>
      <c r="O89" s="57"/>
      <c r="P89" s="57"/>
      <c r="Q89" s="57"/>
      <c r="R89" s="77">
        <v>1.0</v>
      </c>
      <c r="S89" s="57"/>
      <c r="T89" s="77">
        <v>1.0</v>
      </c>
      <c r="U89" s="57"/>
      <c r="V89" s="77">
        <v>1.0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ht="18.75" hidden="1" customHeight="1">
      <c r="A90" s="3"/>
      <c r="B90" s="73">
        <v>45648.0</v>
      </c>
      <c r="C90" s="5" t="s">
        <v>61</v>
      </c>
      <c r="D90" s="74">
        <v>6.0</v>
      </c>
      <c r="E90" s="75">
        <f t="shared" si="1"/>
        <v>10</v>
      </c>
      <c r="F90" s="76"/>
      <c r="G90" s="77">
        <v>1.0</v>
      </c>
      <c r="H90" s="77">
        <v>2.0</v>
      </c>
      <c r="I90" s="57"/>
      <c r="J90" s="57"/>
      <c r="K90" s="77">
        <v>1.0</v>
      </c>
      <c r="L90" s="77">
        <v>1.0</v>
      </c>
      <c r="M90" s="57"/>
      <c r="N90" s="57"/>
      <c r="O90" s="77">
        <v>1.0</v>
      </c>
      <c r="P90" s="57"/>
      <c r="Q90" s="57"/>
      <c r="R90" s="77">
        <v>2.0</v>
      </c>
      <c r="S90" s="77">
        <v>1.0</v>
      </c>
      <c r="T90" s="77">
        <v>1.0</v>
      </c>
      <c r="U90" s="57"/>
      <c r="V90" s="77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ht="18.75" hidden="1" customHeight="1">
      <c r="A91" s="3"/>
      <c r="B91" s="73">
        <v>45655.0</v>
      </c>
      <c r="C91" s="5" t="s">
        <v>57</v>
      </c>
      <c r="D91" s="74">
        <v>3.0</v>
      </c>
      <c r="E91" s="75">
        <f t="shared" si="1"/>
        <v>10</v>
      </c>
      <c r="F91" s="76"/>
      <c r="G91" s="77">
        <v>2.0</v>
      </c>
      <c r="H91" s="77">
        <v>1.0</v>
      </c>
      <c r="I91" s="57"/>
      <c r="J91" s="57"/>
      <c r="K91" s="77">
        <v>1.0</v>
      </c>
      <c r="L91" s="77">
        <v>1.0</v>
      </c>
      <c r="M91" s="57"/>
      <c r="N91" s="77">
        <v>1.0</v>
      </c>
      <c r="O91" s="77">
        <v>1.0</v>
      </c>
      <c r="P91" s="57"/>
      <c r="Q91" s="57"/>
      <c r="R91" s="77">
        <v>1.0</v>
      </c>
      <c r="S91" s="77">
        <v>1.0</v>
      </c>
      <c r="T91" s="57"/>
      <c r="U91" s="57"/>
      <c r="V91" s="77">
        <v>1.0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ht="18.75" hidden="1" customHeight="1">
      <c r="A92" s="3"/>
      <c r="B92" s="73">
        <v>45655.0</v>
      </c>
      <c r="C92" s="5" t="s">
        <v>62</v>
      </c>
      <c r="D92" s="74">
        <v>2.0</v>
      </c>
      <c r="E92" s="75">
        <f t="shared" si="1"/>
        <v>10</v>
      </c>
      <c r="F92" s="76"/>
      <c r="G92" s="77">
        <v>2.0</v>
      </c>
      <c r="H92" s="77">
        <v>1.0</v>
      </c>
      <c r="I92" s="57"/>
      <c r="J92" s="57"/>
      <c r="K92" s="77">
        <v>1.0</v>
      </c>
      <c r="L92" s="77">
        <v>1.0</v>
      </c>
      <c r="M92" s="57"/>
      <c r="N92" s="77">
        <v>1.0</v>
      </c>
      <c r="O92" s="77">
        <v>1.0</v>
      </c>
      <c r="P92" s="57"/>
      <c r="Q92" s="57"/>
      <c r="R92" s="77">
        <v>1.0</v>
      </c>
      <c r="S92" s="77">
        <v>1.0</v>
      </c>
      <c r="T92" s="57"/>
      <c r="U92" s="57"/>
      <c r="V92" s="77">
        <v>1.0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ht="18.75" hidden="1" customHeight="1">
      <c r="A93" s="3"/>
      <c r="B93" s="73">
        <v>45778.0</v>
      </c>
      <c r="C93" s="5" t="s">
        <v>62</v>
      </c>
      <c r="D93" s="74">
        <v>3.0</v>
      </c>
      <c r="E93" s="75">
        <f t="shared" si="1"/>
        <v>8</v>
      </c>
      <c r="F93" s="76"/>
      <c r="G93" s="77">
        <v>1.0</v>
      </c>
      <c r="H93" s="77">
        <v>1.0</v>
      </c>
      <c r="I93" s="57"/>
      <c r="J93" s="77">
        <v>1.0</v>
      </c>
      <c r="K93" s="57"/>
      <c r="L93" s="77">
        <v>1.0</v>
      </c>
      <c r="M93" s="57"/>
      <c r="N93" s="57"/>
      <c r="O93" s="77">
        <v>1.0</v>
      </c>
      <c r="P93" s="57"/>
      <c r="Q93" s="57"/>
      <c r="R93" s="77">
        <v>1.0</v>
      </c>
      <c r="S93" s="77">
        <v>1.0</v>
      </c>
      <c r="T93" s="77">
        <v>1.0</v>
      </c>
      <c r="U93" s="57"/>
      <c r="V93" s="57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ht="18.75" hidden="1" customHeight="1">
      <c r="A94" s="3"/>
      <c r="B94" s="73">
        <v>45778.0</v>
      </c>
      <c r="C94" s="5" t="s">
        <v>63</v>
      </c>
      <c r="D94" s="74">
        <v>4.0</v>
      </c>
      <c r="E94" s="75">
        <f t="shared" si="1"/>
        <v>8</v>
      </c>
      <c r="F94" s="76"/>
      <c r="G94" s="77">
        <v>1.0</v>
      </c>
      <c r="H94" s="77">
        <v>1.0</v>
      </c>
      <c r="I94" s="57"/>
      <c r="J94" s="77">
        <v>1.0</v>
      </c>
      <c r="K94" s="57"/>
      <c r="L94" s="77">
        <v>1.0</v>
      </c>
      <c r="M94" s="57"/>
      <c r="N94" s="57"/>
      <c r="O94" s="77">
        <v>1.0</v>
      </c>
      <c r="P94" s="57"/>
      <c r="Q94" s="57"/>
      <c r="R94" s="77">
        <v>1.0</v>
      </c>
      <c r="S94" s="77">
        <v>1.0</v>
      </c>
      <c r="T94" s="77">
        <v>1.0</v>
      </c>
      <c r="U94" s="57"/>
      <c r="V94" s="57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ht="18.75" hidden="1" customHeight="1">
      <c r="A95" s="3"/>
      <c r="B95" s="73">
        <v>45748.0</v>
      </c>
      <c r="C95" s="5" t="s">
        <v>62</v>
      </c>
      <c r="D95" s="74">
        <v>1.0</v>
      </c>
      <c r="E95" s="75">
        <f t="shared" si="1"/>
        <v>1</v>
      </c>
      <c r="F95" s="76"/>
      <c r="G95" s="77">
        <v>1.0</v>
      </c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ht="18.75" hidden="1" customHeight="1">
      <c r="A96" s="3"/>
      <c r="B96" s="73">
        <v>45669.0</v>
      </c>
      <c r="C96" s="5" t="s">
        <v>63</v>
      </c>
      <c r="D96" s="74">
        <v>4.0</v>
      </c>
      <c r="E96" s="75">
        <f t="shared" si="1"/>
        <v>5</v>
      </c>
      <c r="F96" s="76"/>
      <c r="G96" s="77">
        <v>1.0</v>
      </c>
      <c r="H96" s="57"/>
      <c r="I96" s="77">
        <v>1.0</v>
      </c>
      <c r="J96" s="77">
        <v>1.0</v>
      </c>
      <c r="K96" s="57"/>
      <c r="L96" s="57"/>
      <c r="M96" s="57"/>
      <c r="N96" s="57"/>
      <c r="O96" s="57"/>
      <c r="P96" s="57"/>
      <c r="Q96" s="57"/>
      <c r="R96" s="77">
        <v>1.0</v>
      </c>
      <c r="S96" s="57"/>
      <c r="T96" s="77">
        <v>1.0</v>
      </c>
      <c r="U96" s="57"/>
      <c r="V96" s="57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ht="18.75" hidden="1" customHeight="1">
      <c r="A97" s="3"/>
      <c r="B97" s="73">
        <v>45676.0</v>
      </c>
      <c r="C97" s="5" t="s">
        <v>64</v>
      </c>
      <c r="D97" s="74">
        <v>5.0</v>
      </c>
      <c r="E97" s="75">
        <f t="shared" si="1"/>
        <v>8</v>
      </c>
      <c r="F97" s="76"/>
      <c r="G97" s="77">
        <v>1.0</v>
      </c>
      <c r="H97" s="77">
        <v>1.0</v>
      </c>
      <c r="I97" s="57"/>
      <c r="J97" s="77">
        <v>1.0</v>
      </c>
      <c r="K97" s="57"/>
      <c r="L97" s="77">
        <v>1.0</v>
      </c>
      <c r="M97" s="77">
        <v>1.0</v>
      </c>
      <c r="N97" s="57"/>
      <c r="O97" s="77">
        <v>1.0</v>
      </c>
      <c r="P97" s="57"/>
      <c r="Q97" s="57"/>
      <c r="R97" s="57"/>
      <c r="S97" s="57"/>
      <c r="T97" s="77">
        <v>1.0</v>
      </c>
      <c r="U97" s="57"/>
      <c r="V97" s="77">
        <v>1.0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ht="18.75" hidden="1" customHeight="1">
      <c r="A98" s="3"/>
      <c r="B98" s="73">
        <v>45683.0</v>
      </c>
      <c r="C98" s="5" t="s">
        <v>63</v>
      </c>
      <c r="D98" s="74">
        <v>4.0</v>
      </c>
      <c r="E98" s="75">
        <f t="shared" si="1"/>
        <v>11</v>
      </c>
      <c r="F98" s="76"/>
      <c r="G98" s="77">
        <v>1.0</v>
      </c>
      <c r="H98" s="77">
        <v>1.0</v>
      </c>
      <c r="I98" s="77">
        <v>1.0</v>
      </c>
      <c r="J98" s="77">
        <v>1.0</v>
      </c>
      <c r="K98" s="77">
        <v>1.0</v>
      </c>
      <c r="L98" s="77">
        <v>1.0</v>
      </c>
      <c r="M98" s="57"/>
      <c r="N98" s="77">
        <v>1.0</v>
      </c>
      <c r="O98" s="77">
        <v>1.0</v>
      </c>
      <c r="P98" s="57"/>
      <c r="Q98" s="77">
        <v>1.0</v>
      </c>
      <c r="R98" s="57"/>
      <c r="S98" s="57"/>
      <c r="T98" s="77">
        <v>1.0</v>
      </c>
      <c r="U98" s="57"/>
      <c r="V98" s="77">
        <v>1.0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ht="18.75" hidden="1" customHeight="1">
      <c r="A99" s="3"/>
      <c r="B99" s="73">
        <v>45683.0</v>
      </c>
      <c r="C99" s="5" t="s">
        <v>64</v>
      </c>
      <c r="D99" s="74">
        <v>2.0</v>
      </c>
      <c r="E99" s="75">
        <f t="shared" si="1"/>
        <v>11</v>
      </c>
      <c r="F99" s="76"/>
      <c r="G99" s="77">
        <v>1.0</v>
      </c>
      <c r="H99" s="77">
        <v>1.0</v>
      </c>
      <c r="I99" s="77">
        <v>1.0</v>
      </c>
      <c r="J99" s="77">
        <v>1.0</v>
      </c>
      <c r="K99" s="77">
        <v>1.0</v>
      </c>
      <c r="L99" s="77">
        <v>1.0</v>
      </c>
      <c r="M99" s="57"/>
      <c r="N99" s="77">
        <v>1.0</v>
      </c>
      <c r="O99" s="77">
        <v>1.0</v>
      </c>
      <c r="P99" s="57"/>
      <c r="Q99" s="77">
        <v>1.0</v>
      </c>
      <c r="R99" s="57"/>
      <c r="S99" s="57"/>
      <c r="T99" s="77">
        <v>1.0</v>
      </c>
      <c r="U99" s="57"/>
      <c r="V99" s="77">
        <v>1.0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ht="18.75" hidden="1" customHeight="1">
      <c r="A100" s="3"/>
      <c r="B100" s="73">
        <v>45688.0</v>
      </c>
      <c r="C100" s="5" t="s">
        <v>65</v>
      </c>
      <c r="D100" s="74">
        <v>5.0</v>
      </c>
      <c r="E100" s="75">
        <f t="shared" si="1"/>
        <v>8</v>
      </c>
      <c r="F100" s="76"/>
      <c r="G100" s="77">
        <v>1.0</v>
      </c>
      <c r="H100" s="77">
        <v>1.0</v>
      </c>
      <c r="I100" s="77">
        <v>1.0</v>
      </c>
      <c r="J100" s="77">
        <v>1.0</v>
      </c>
      <c r="K100" s="77">
        <v>1.0</v>
      </c>
      <c r="L100" s="77">
        <v>2.0</v>
      </c>
      <c r="M100" s="57"/>
      <c r="N100" s="57"/>
      <c r="O100" s="57"/>
      <c r="P100" s="57"/>
      <c r="Q100" s="57"/>
      <c r="R100" s="57"/>
      <c r="S100" s="57"/>
      <c r="T100" s="77">
        <v>1.0</v>
      </c>
      <c r="U100" s="57"/>
      <c r="V100" s="57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ht="18.75" customHeight="1">
      <c r="A101" s="3"/>
      <c r="B101" s="73">
        <v>45690.0</v>
      </c>
      <c r="C101" s="5" t="s">
        <v>65</v>
      </c>
      <c r="D101" s="74">
        <v>3.0</v>
      </c>
      <c r="E101" s="75">
        <f t="shared" si="1"/>
        <v>6</v>
      </c>
      <c r="F101" s="76"/>
      <c r="G101" s="77">
        <v>1.0</v>
      </c>
      <c r="H101" s="57"/>
      <c r="I101" s="57"/>
      <c r="J101" s="77">
        <v>1.0</v>
      </c>
      <c r="K101" s="77">
        <v>1.0</v>
      </c>
      <c r="L101" s="57"/>
      <c r="M101" s="77">
        <v>1.0</v>
      </c>
      <c r="N101" s="57"/>
      <c r="O101" s="77">
        <v>1.0</v>
      </c>
      <c r="P101" s="57"/>
      <c r="Q101" s="57"/>
      <c r="R101" s="57"/>
      <c r="S101" s="57"/>
      <c r="T101" s="77">
        <v>1.0</v>
      </c>
      <c r="U101" s="57"/>
      <c r="V101" s="57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 ht="18.75" hidden="1" customHeight="1">
      <c r="A102" s="3"/>
      <c r="B102" s="73">
        <v>45697.0</v>
      </c>
      <c r="C102" s="5" t="s">
        <v>64</v>
      </c>
      <c r="D102" s="74">
        <v>5.0</v>
      </c>
      <c r="E102" s="75">
        <f t="shared" si="1"/>
        <v>10</v>
      </c>
      <c r="F102" s="76"/>
      <c r="G102" s="77">
        <v>1.0</v>
      </c>
      <c r="H102" s="77">
        <v>1.0</v>
      </c>
      <c r="I102" s="57"/>
      <c r="J102" s="57"/>
      <c r="K102" s="77">
        <v>1.0</v>
      </c>
      <c r="L102" s="77">
        <v>1.0</v>
      </c>
      <c r="M102" s="57"/>
      <c r="N102" s="77">
        <v>1.0</v>
      </c>
      <c r="O102" s="77">
        <v>1.0</v>
      </c>
      <c r="P102" s="57"/>
      <c r="Q102" s="57"/>
      <c r="R102" s="77">
        <v>1.0</v>
      </c>
      <c r="S102" s="77">
        <v>1.0</v>
      </c>
      <c r="T102" s="77">
        <v>1.0</v>
      </c>
      <c r="U102" s="57"/>
      <c r="V102" s="77">
        <v>1.0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ht="18.75" hidden="1" customHeight="1">
      <c r="A103" s="3"/>
      <c r="B103" s="73">
        <v>45697.0</v>
      </c>
      <c r="C103" s="5" t="s">
        <v>65</v>
      </c>
      <c r="D103" s="74">
        <v>1.0</v>
      </c>
      <c r="E103" s="75">
        <f t="shared" si="1"/>
        <v>10</v>
      </c>
      <c r="F103" s="76"/>
      <c r="G103" s="77">
        <v>1.0</v>
      </c>
      <c r="H103" s="77">
        <v>1.0</v>
      </c>
      <c r="I103" s="57"/>
      <c r="J103" s="57"/>
      <c r="K103" s="77">
        <v>1.0</v>
      </c>
      <c r="L103" s="77">
        <v>1.0</v>
      </c>
      <c r="M103" s="57"/>
      <c r="N103" s="77">
        <v>1.0</v>
      </c>
      <c r="O103" s="77">
        <v>1.0</v>
      </c>
      <c r="P103" s="57"/>
      <c r="Q103" s="57"/>
      <c r="R103" s="77">
        <v>1.0</v>
      </c>
      <c r="S103" s="77">
        <v>1.0</v>
      </c>
      <c r="T103" s="77">
        <v>1.0</v>
      </c>
      <c r="U103" s="57"/>
      <c r="V103" s="77">
        <v>1.0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 ht="18.75" hidden="1" customHeight="1">
      <c r="A104" s="3"/>
      <c r="B104" s="73">
        <v>45704.0</v>
      </c>
      <c r="C104" s="5" t="s">
        <v>66</v>
      </c>
      <c r="D104" s="74">
        <v>5.0</v>
      </c>
      <c r="E104" s="75">
        <f t="shared" si="1"/>
        <v>8</v>
      </c>
      <c r="F104" s="76"/>
      <c r="G104" s="77">
        <v>1.0</v>
      </c>
      <c r="H104" s="77">
        <v>1.0</v>
      </c>
      <c r="I104" s="57"/>
      <c r="J104" s="77">
        <v>1.0</v>
      </c>
      <c r="K104" s="57"/>
      <c r="L104" s="77">
        <v>1.0</v>
      </c>
      <c r="M104" s="57"/>
      <c r="N104" s="57"/>
      <c r="O104" s="77">
        <v>1.0</v>
      </c>
      <c r="P104" s="57"/>
      <c r="Q104" s="57"/>
      <c r="R104" s="77">
        <v>1.0</v>
      </c>
      <c r="S104" s="57"/>
      <c r="T104" s="77">
        <v>1.0</v>
      </c>
      <c r="U104" s="57"/>
      <c r="V104" s="77">
        <v>1.0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ht="18.75" hidden="1" customHeight="1">
      <c r="A105" s="3"/>
      <c r="B105" s="73">
        <v>45774.0</v>
      </c>
      <c r="C105" s="5" t="s">
        <v>65</v>
      </c>
      <c r="D105" s="74">
        <v>3.0</v>
      </c>
      <c r="E105" s="75">
        <f t="shared" si="1"/>
        <v>8</v>
      </c>
      <c r="F105" s="76"/>
      <c r="G105" s="77">
        <v>1.0</v>
      </c>
      <c r="H105" s="77">
        <v>1.0</v>
      </c>
      <c r="I105" s="57"/>
      <c r="J105" s="77">
        <v>1.0</v>
      </c>
      <c r="K105" s="77">
        <v>1.0</v>
      </c>
      <c r="L105" s="77">
        <v>1.0</v>
      </c>
      <c r="M105" s="57"/>
      <c r="N105" s="57"/>
      <c r="O105" s="77">
        <v>1.0</v>
      </c>
      <c r="P105" s="57"/>
      <c r="Q105" s="57"/>
      <c r="R105" s="57"/>
      <c r="S105" s="57"/>
      <c r="T105" s="77">
        <v>1.0</v>
      </c>
      <c r="U105" s="57"/>
      <c r="V105" s="77">
        <v>1.0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ht="18.75" hidden="1" customHeight="1">
      <c r="A106" s="3"/>
      <c r="B106" s="73">
        <v>45774.0</v>
      </c>
      <c r="C106" s="5" t="s">
        <v>66</v>
      </c>
      <c r="D106" s="74">
        <v>1.0</v>
      </c>
      <c r="E106" s="75">
        <f t="shared" si="1"/>
        <v>8</v>
      </c>
      <c r="F106" s="76"/>
      <c r="G106" s="77">
        <v>1.0</v>
      </c>
      <c r="H106" s="77">
        <v>1.0</v>
      </c>
      <c r="I106" s="57"/>
      <c r="J106" s="77">
        <v>1.0</v>
      </c>
      <c r="K106" s="77">
        <v>1.0</v>
      </c>
      <c r="L106" s="77">
        <v>1.0</v>
      </c>
      <c r="M106" s="57"/>
      <c r="N106" s="57"/>
      <c r="O106" s="77">
        <v>1.0</v>
      </c>
      <c r="P106" s="57"/>
      <c r="Q106" s="57"/>
      <c r="R106" s="57"/>
      <c r="S106" s="57"/>
      <c r="T106" s="77">
        <v>1.0</v>
      </c>
      <c r="U106" s="57"/>
      <c r="V106" s="77">
        <v>1.0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ht="18.75" hidden="1" customHeight="1">
      <c r="A107" s="3"/>
      <c r="B107" s="73">
        <v>45781.0</v>
      </c>
      <c r="C107" s="5" t="s">
        <v>66</v>
      </c>
      <c r="D107" s="74">
        <v>5.0</v>
      </c>
      <c r="E107" s="75">
        <f t="shared" si="1"/>
        <v>8</v>
      </c>
      <c r="F107" s="76"/>
      <c r="G107" s="77">
        <v>1.0</v>
      </c>
      <c r="H107" s="77">
        <v>1.0</v>
      </c>
      <c r="I107" s="77"/>
      <c r="J107" s="77">
        <v>1.0</v>
      </c>
      <c r="K107" s="77">
        <v>1.0</v>
      </c>
      <c r="L107" s="77">
        <v>1.0</v>
      </c>
      <c r="M107" s="77"/>
      <c r="N107" s="77"/>
      <c r="O107" s="77">
        <v>1.0</v>
      </c>
      <c r="P107" s="57"/>
      <c r="Q107" s="57"/>
      <c r="R107" s="77"/>
      <c r="S107" s="57"/>
      <c r="T107" s="77">
        <v>1.0</v>
      </c>
      <c r="U107" s="57"/>
      <c r="V107" s="77">
        <v>1.0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 ht="18.75" hidden="1" customHeight="1">
      <c r="A108" s="3"/>
      <c r="B108" s="73">
        <v>45788.0</v>
      </c>
      <c r="C108" s="5" t="s">
        <v>66</v>
      </c>
      <c r="D108" s="74">
        <v>1.0</v>
      </c>
      <c r="E108" s="75">
        <f t="shared" si="1"/>
        <v>10</v>
      </c>
      <c r="F108" s="76"/>
      <c r="G108" s="77">
        <v>1.0</v>
      </c>
      <c r="H108" s="77">
        <v>1.0</v>
      </c>
      <c r="I108" s="77">
        <v>1.0</v>
      </c>
      <c r="J108" s="77">
        <v>1.0</v>
      </c>
      <c r="K108" s="77">
        <v>1.0</v>
      </c>
      <c r="L108" s="77">
        <v>1.0</v>
      </c>
      <c r="M108" s="77">
        <v>1.0</v>
      </c>
      <c r="N108" s="77">
        <v>1.0</v>
      </c>
      <c r="O108" s="77">
        <v>1.0</v>
      </c>
      <c r="P108" s="57"/>
      <c r="Q108" s="57"/>
      <c r="R108" s="77">
        <v>1.0</v>
      </c>
      <c r="S108" s="77"/>
      <c r="T108" s="57"/>
      <c r="U108" s="57"/>
      <c r="V108" s="77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ht="18.75" hidden="1" customHeight="1">
      <c r="A109" s="3"/>
      <c r="B109" s="73">
        <v>45788.0</v>
      </c>
      <c r="C109" s="5" t="s">
        <v>67</v>
      </c>
      <c r="D109" s="74">
        <v>6.0</v>
      </c>
      <c r="E109" s="75">
        <f t="shared" si="1"/>
        <v>10</v>
      </c>
      <c r="F109" s="76"/>
      <c r="G109" s="77">
        <v>1.0</v>
      </c>
      <c r="H109" s="77">
        <v>1.0</v>
      </c>
      <c r="I109" s="77">
        <v>1.0</v>
      </c>
      <c r="J109" s="77">
        <v>1.0</v>
      </c>
      <c r="K109" s="77">
        <v>1.0</v>
      </c>
      <c r="L109" s="77">
        <v>1.0</v>
      </c>
      <c r="M109" s="77">
        <v>1.0</v>
      </c>
      <c r="N109" s="77">
        <v>1.0</v>
      </c>
      <c r="O109" s="77">
        <v>1.0</v>
      </c>
      <c r="P109" s="57"/>
      <c r="Q109" s="57"/>
      <c r="R109" s="77">
        <v>1.0</v>
      </c>
      <c r="S109" s="57"/>
      <c r="T109" s="57"/>
      <c r="U109" s="57"/>
      <c r="V109" s="57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 ht="18.75" hidden="1" customHeight="1">
      <c r="A110" s="3"/>
      <c r="B110" s="73">
        <v>45795.0</v>
      </c>
      <c r="C110" s="5" t="s">
        <v>67</v>
      </c>
      <c r="D110" s="74">
        <v>5.0</v>
      </c>
      <c r="E110" s="75">
        <f t="shared" si="1"/>
        <v>8</v>
      </c>
      <c r="F110" s="76"/>
      <c r="G110" s="77">
        <v>1.0</v>
      </c>
      <c r="H110" s="57"/>
      <c r="I110" s="57"/>
      <c r="J110" s="77">
        <v>1.0</v>
      </c>
      <c r="K110" s="77">
        <v>1.0</v>
      </c>
      <c r="L110" s="77">
        <v>1.0</v>
      </c>
      <c r="M110" s="57"/>
      <c r="N110" s="57"/>
      <c r="O110" s="77">
        <v>1.0</v>
      </c>
      <c r="P110" s="57"/>
      <c r="Q110" s="57"/>
      <c r="R110" s="77">
        <v>1.0</v>
      </c>
      <c r="S110" s="77">
        <v>1.0</v>
      </c>
      <c r="T110" s="57"/>
      <c r="U110" s="57"/>
      <c r="V110" s="77">
        <v>1.0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ht="18.75" hidden="1" customHeight="1">
      <c r="A111" s="3"/>
      <c r="B111" s="73">
        <v>45802.0</v>
      </c>
      <c r="C111" s="5" t="s">
        <v>67</v>
      </c>
      <c r="D111" s="74">
        <v>1.0</v>
      </c>
      <c r="E111" s="75">
        <f t="shared" si="1"/>
        <v>6</v>
      </c>
      <c r="F111" s="76"/>
      <c r="G111" s="77">
        <v>1.0</v>
      </c>
      <c r="H111" s="77">
        <v>1.0</v>
      </c>
      <c r="I111" s="57"/>
      <c r="J111" s="77">
        <v>1.0</v>
      </c>
      <c r="K111" s="77">
        <v>1.0</v>
      </c>
      <c r="L111" s="77">
        <v>1.0</v>
      </c>
      <c r="M111" s="57"/>
      <c r="N111" s="57"/>
      <c r="O111" s="77">
        <v>1.0</v>
      </c>
      <c r="P111" s="57"/>
      <c r="Q111" s="57"/>
      <c r="R111" s="57"/>
      <c r="S111" s="57"/>
      <c r="T111" s="57"/>
      <c r="U111" s="57"/>
      <c r="V111" s="57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 ht="18.75" hidden="1" customHeight="1">
      <c r="A112" s="3"/>
      <c r="B112" s="73">
        <v>45802.0</v>
      </c>
      <c r="C112" s="5" t="s">
        <v>68</v>
      </c>
      <c r="D112" s="74">
        <v>4.0</v>
      </c>
      <c r="E112" s="75">
        <f t="shared" si="1"/>
        <v>6</v>
      </c>
      <c r="F112" s="76"/>
      <c r="G112" s="77">
        <v>1.0</v>
      </c>
      <c r="H112" s="77">
        <v>1.0</v>
      </c>
      <c r="I112" s="57"/>
      <c r="J112" s="77">
        <v>1.0</v>
      </c>
      <c r="K112" s="77">
        <v>1.0</v>
      </c>
      <c r="L112" s="77">
        <v>1.0</v>
      </c>
      <c r="M112" s="57"/>
      <c r="N112" s="57"/>
      <c r="O112" s="77">
        <v>1.0</v>
      </c>
      <c r="P112" s="57"/>
      <c r="Q112" s="57"/>
      <c r="R112" s="57"/>
      <c r="S112" s="57"/>
      <c r="T112" s="57"/>
      <c r="U112" s="57"/>
      <c r="V112" s="57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ht="18.75" hidden="1" customHeight="1">
      <c r="A113" s="3"/>
      <c r="B113" s="73">
        <v>45809.0</v>
      </c>
      <c r="C113" s="5" t="s">
        <v>69</v>
      </c>
      <c r="D113" s="74">
        <v>4.0</v>
      </c>
      <c r="E113" s="75">
        <f t="shared" si="1"/>
        <v>6</v>
      </c>
      <c r="F113" s="76"/>
      <c r="G113" s="77">
        <v>1.0</v>
      </c>
      <c r="H113" s="77">
        <v>1.0</v>
      </c>
      <c r="I113" s="57"/>
      <c r="J113" s="77">
        <v>1.0</v>
      </c>
      <c r="K113" s="57"/>
      <c r="L113" s="77">
        <v>1.0</v>
      </c>
      <c r="M113" s="57"/>
      <c r="N113" s="57"/>
      <c r="O113" s="77">
        <v>1.0</v>
      </c>
      <c r="P113" s="57"/>
      <c r="Q113" s="57"/>
      <c r="R113" s="57"/>
      <c r="S113" s="57"/>
      <c r="T113" s="57"/>
      <c r="U113" s="57"/>
      <c r="V113" s="77">
        <v>1.0</v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 ht="18.75" hidden="1" customHeight="1">
      <c r="A114" s="3"/>
      <c r="B114" s="73">
        <v>45816.0</v>
      </c>
      <c r="C114" s="5" t="s">
        <v>68</v>
      </c>
      <c r="D114" s="74">
        <v>6.0</v>
      </c>
      <c r="E114" s="75">
        <f t="shared" si="1"/>
        <v>8</v>
      </c>
      <c r="F114" s="76"/>
      <c r="G114" s="77">
        <v>1.0</v>
      </c>
      <c r="H114" s="77">
        <v>1.0</v>
      </c>
      <c r="I114" s="57"/>
      <c r="J114" s="77">
        <v>1.0</v>
      </c>
      <c r="K114" s="77">
        <v>1.0</v>
      </c>
      <c r="L114" s="77">
        <v>1.0</v>
      </c>
      <c r="M114" s="57"/>
      <c r="N114" s="57"/>
      <c r="O114" s="77">
        <v>1.0</v>
      </c>
      <c r="P114" s="57"/>
      <c r="Q114" s="77">
        <v>1.0</v>
      </c>
      <c r="R114" s="57"/>
      <c r="S114" s="57"/>
      <c r="T114" s="57"/>
      <c r="U114" s="57"/>
      <c r="V114" s="77">
        <v>1.0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ht="18.75" hidden="1" customHeight="1">
      <c r="A115" s="3"/>
      <c r="B115" s="73">
        <v>45830.0</v>
      </c>
      <c r="C115" s="5" t="s">
        <v>71</v>
      </c>
      <c r="D115" s="74">
        <v>8.0</v>
      </c>
      <c r="E115" s="75">
        <f t="shared" si="1"/>
        <v>9</v>
      </c>
      <c r="F115" s="76"/>
      <c r="G115" s="77">
        <v>1.0</v>
      </c>
      <c r="H115" s="77">
        <v>1.0</v>
      </c>
      <c r="I115" s="77">
        <v>1.0</v>
      </c>
      <c r="J115" s="77">
        <v>1.0</v>
      </c>
      <c r="K115" s="77">
        <v>1.0</v>
      </c>
      <c r="L115" s="57"/>
      <c r="M115" s="77">
        <v>1.0</v>
      </c>
      <c r="N115" s="57"/>
      <c r="O115" s="77">
        <v>1.0</v>
      </c>
      <c r="P115" s="57"/>
      <c r="Q115" s="57"/>
      <c r="R115" s="57"/>
      <c r="S115" s="57"/>
      <c r="T115" s="77">
        <v>1.0</v>
      </c>
      <c r="U115" s="77">
        <v>1.0</v>
      </c>
      <c r="V115" s="57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 ht="18.75" hidden="1" customHeight="1">
      <c r="A116" s="3"/>
      <c r="B116" s="73">
        <v>45837.0</v>
      </c>
      <c r="C116" s="5" t="s">
        <v>68</v>
      </c>
      <c r="D116" s="74">
        <v>2.0</v>
      </c>
      <c r="E116" s="75">
        <f t="shared" si="1"/>
        <v>8</v>
      </c>
      <c r="F116" s="76"/>
      <c r="G116" s="77">
        <v>1.0</v>
      </c>
      <c r="H116" s="77">
        <v>1.0</v>
      </c>
      <c r="I116" s="57"/>
      <c r="J116" s="57"/>
      <c r="K116" s="77">
        <v>1.0</v>
      </c>
      <c r="L116" s="77">
        <v>1.0</v>
      </c>
      <c r="M116" s="77">
        <v>1.0</v>
      </c>
      <c r="N116" s="57"/>
      <c r="O116" s="77">
        <v>1.0</v>
      </c>
      <c r="P116" s="77">
        <v>1.0</v>
      </c>
      <c r="Q116" s="57"/>
      <c r="R116" s="57"/>
      <c r="S116" s="57"/>
      <c r="T116" s="77">
        <v>1.0</v>
      </c>
      <c r="U116" s="57"/>
      <c r="V116" s="57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 ht="18.75" hidden="1" customHeight="1">
      <c r="A117" s="3"/>
      <c r="B117" s="73">
        <v>45837.0</v>
      </c>
      <c r="C117" s="5" t="s">
        <v>69</v>
      </c>
      <c r="D117" s="74">
        <v>2.0</v>
      </c>
      <c r="E117" s="75">
        <f t="shared" si="1"/>
        <v>8</v>
      </c>
      <c r="F117" s="76"/>
      <c r="G117" s="77">
        <v>1.0</v>
      </c>
      <c r="H117" s="77">
        <v>1.0</v>
      </c>
      <c r="I117" s="57"/>
      <c r="J117" s="57"/>
      <c r="K117" s="77">
        <v>1.0</v>
      </c>
      <c r="L117" s="77">
        <v>1.0</v>
      </c>
      <c r="M117" s="77">
        <v>1.0</v>
      </c>
      <c r="N117" s="57"/>
      <c r="O117" s="77">
        <v>1.0</v>
      </c>
      <c r="P117" s="77">
        <v>1.0</v>
      </c>
      <c r="Q117" s="57"/>
      <c r="R117" s="57"/>
      <c r="S117" s="57"/>
      <c r="T117" s="77">
        <v>1.0</v>
      </c>
      <c r="U117" s="57"/>
      <c r="V117" s="57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 ht="18.75" hidden="1" customHeight="1">
      <c r="A118" s="3"/>
      <c r="B118" s="73">
        <v>45844.0</v>
      </c>
      <c r="C118" s="5" t="s">
        <v>71</v>
      </c>
      <c r="D118" s="74">
        <v>3.0</v>
      </c>
      <c r="E118" s="75">
        <f t="shared" si="1"/>
        <v>7</v>
      </c>
      <c r="F118" s="76"/>
      <c r="G118" s="77">
        <v>1.0</v>
      </c>
      <c r="H118" s="77">
        <v>1.0</v>
      </c>
      <c r="I118" s="57"/>
      <c r="J118" s="77">
        <v>1.0</v>
      </c>
      <c r="K118" s="77">
        <v>1.0</v>
      </c>
      <c r="L118" s="77">
        <v>1.0</v>
      </c>
      <c r="M118" s="57"/>
      <c r="N118" s="57"/>
      <c r="O118" s="77">
        <v>1.0</v>
      </c>
      <c r="P118" s="57"/>
      <c r="Q118" s="57"/>
      <c r="R118" s="57"/>
      <c r="S118" s="57"/>
      <c r="T118" s="77">
        <v>1.0</v>
      </c>
      <c r="U118" s="57"/>
      <c r="V118" s="57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ht="18.75" hidden="1" customHeight="1">
      <c r="A119" s="3"/>
      <c r="B119" s="73">
        <v>45851.0</v>
      </c>
      <c r="C119" s="5" t="s">
        <v>73</v>
      </c>
      <c r="D119" s="74">
        <v>5.0</v>
      </c>
      <c r="E119" s="75">
        <f t="shared" si="1"/>
        <v>8</v>
      </c>
      <c r="F119" s="76"/>
      <c r="G119" s="77">
        <v>1.0</v>
      </c>
      <c r="H119" s="77">
        <v>1.0</v>
      </c>
      <c r="I119" s="57"/>
      <c r="J119" s="77">
        <v>1.0</v>
      </c>
      <c r="K119" s="77">
        <v>1.0</v>
      </c>
      <c r="L119" s="77">
        <v>1.0</v>
      </c>
      <c r="M119" s="57"/>
      <c r="N119" s="57"/>
      <c r="O119" s="77">
        <v>1.0</v>
      </c>
      <c r="P119" s="57"/>
      <c r="Q119" s="57"/>
      <c r="R119" s="57"/>
      <c r="S119" s="57"/>
      <c r="T119" s="77">
        <v>1.0</v>
      </c>
      <c r="U119" s="57"/>
      <c r="V119" s="77">
        <v>1.0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 ht="18.75" hidden="1" customHeight="1">
      <c r="A120" s="3"/>
      <c r="B120" s="73">
        <v>45858.0</v>
      </c>
      <c r="C120" s="5" t="s">
        <v>73</v>
      </c>
      <c r="D120" s="74">
        <v>4.0</v>
      </c>
      <c r="E120" s="75">
        <f t="shared" si="1"/>
        <v>6</v>
      </c>
      <c r="F120" s="76"/>
      <c r="G120" s="77">
        <v>1.0</v>
      </c>
      <c r="H120" s="77">
        <v>1.0</v>
      </c>
      <c r="I120" s="57"/>
      <c r="J120" s="77">
        <v>1.0</v>
      </c>
      <c r="K120" s="77">
        <v>1.0</v>
      </c>
      <c r="L120" s="77">
        <v>1.0</v>
      </c>
      <c r="M120" s="57"/>
      <c r="N120" s="57"/>
      <c r="O120" s="77">
        <v>1.0</v>
      </c>
      <c r="P120" s="57"/>
      <c r="Q120" s="57"/>
      <c r="R120" s="57"/>
      <c r="S120" s="57"/>
      <c r="T120" s="57"/>
      <c r="U120" s="57"/>
      <c r="V120" s="57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 ht="18.75" hidden="1" customHeight="1">
      <c r="A121" s="3"/>
      <c r="B121" s="73">
        <v>45928.0</v>
      </c>
      <c r="C121" s="5" t="s">
        <v>75</v>
      </c>
      <c r="D121" s="74">
        <v>3.0</v>
      </c>
      <c r="E121" s="75">
        <f t="shared" si="1"/>
        <v>5</v>
      </c>
      <c r="F121" s="76"/>
      <c r="G121" s="77">
        <v>1.0</v>
      </c>
      <c r="H121" s="77">
        <v>1.0</v>
      </c>
      <c r="I121" s="57"/>
      <c r="J121" s="77">
        <v>1.0</v>
      </c>
      <c r="K121" s="57"/>
      <c r="L121" s="77">
        <v>1.0</v>
      </c>
      <c r="M121" s="57"/>
      <c r="N121" s="57"/>
      <c r="O121" s="77">
        <v>1.0</v>
      </c>
      <c r="P121" s="57"/>
      <c r="Q121" s="57"/>
      <c r="R121" s="57"/>
      <c r="S121" s="57"/>
      <c r="T121" s="57"/>
      <c r="U121" s="57"/>
      <c r="V121" s="57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 ht="18.75" hidden="1" customHeight="1">
      <c r="A122" s="3"/>
      <c r="B122" s="73">
        <v>45935.0</v>
      </c>
      <c r="C122" s="5" t="s">
        <v>75</v>
      </c>
      <c r="D122" s="74">
        <v>5.0</v>
      </c>
      <c r="E122" s="75">
        <f t="shared" si="1"/>
        <v>8</v>
      </c>
      <c r="F122" s="76"/>
      <c r="G122" s="77">
        <v>2.0</v>
      </c>
      <c r="H122" s="77">
        <v>1.0</v>
      </c>
      <c r="I122" s="57"/>
      <c r="J122" s="77">
        <v>1.0</v>
      </c>
      <c r="K122" s="57"/>
      <c r="L122" s="77">
        <v>1.0</v>
      </c>
      <c r="M122" s="57"/>
      <c r="N122" s="57"/>
      <c r="O122" s="77">
        <v>1.0</v>
      </c>
      <c r="P122" s="57"/>
      <c r="Q122" s="77">
        <v>1.0</v>
      </c>
      <c r="R122" s="57"/>
      <c r="S122" s="57"/>
      <c r="T122" s="77">
        <v>1.0</v>
      </c>
      <c r="U122" s="57"/>
      <c r="V122" s="57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 ht="18.75" customHeight="1">
      <c r="A123" s="3"/>
      <c r="B123" s="73">
        <v>45942.0</v>
      </c>
      <c r="C123" s="5" t="s">
        <v>76</v>
      </c>
      <c r="D123" s="74">
        <v>6.0</v>
      </c>
      <c r="E123" s="75">
        <f t="shared" si="1"/>
        <v>8</v>
      </c>
      <c r="F123" s="76"/>
      <c r="G123" s="77">
        <v>1.0</v>
      </c>
      <c r="H123" s="77">
        <v>1.0</v>
      </c>
      <c r="I123" s="77">
        <v>1.0</v>
      </c>
      <c r="J123" s="77">
        <v>1.0</v>
      </c>
      <c r="K123" s="57"/>
      <c r="L123" s="77">
        <v>1.0</v>
      </c>
      <c r="M123" s="57"/>
      <c r="N123" s="57"/>
      <c r="O123" s="77">
        <v>1.0</v>
      </c>
      <c r="P123" s="57"/>
      <c r="Q123" s="57"/>
      <c r="R123" s="57"/>
      <c r="S123" s="57"/>
      <c r="T123" s="77">
        <v>1.0</v>
      </c>
      <c r="U123" s="57"/>
      <c r="V123" s="77">
        <v>1.0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 ht="18.75" customHeight="1">
      <c r="A124" s="3"/>
      <c r="B124" s="73">
        <v>45949.0</v>
      </c>
      <c r="C124" s="5" t="s">
        <v>76</v>
      </c>
      <c r="D124" s="74">
        <v>4.0</v>
      </c>
      <c r="E124" s="75">
        <f t="shared" si="1"/>
        <v>5</v>
      </c>
      <c r="F124" s="76"/>
      <c r="G124" s="77">
        <v>1.0</v>
      </c>
      <c r="H124" s="77">
        <v>1.0</v>
      </c>
      <c r="I124" s="57"/>
      <c r="J124" s="77">
        <v>1.0</v>
      </c>
      <c r="K124" s="57"/>
      <c r="L124" s="77">
        <v>1.0</v>
      </c>
      <c r="M124" s="57"/>
      <c r="N124" s="57"/>
      <c r="O124" s="57"/>
      <c r="P124" s="57"/>
      <c r="Q124" s="57"/>
      <c r="R124" s="57"/>
      <c r="S124" s="57"/>
      <c r="T124" s="77">
        <v>1.0</v>
      </c>
      <c r="U124" s="57"/>
      <c r="V124" s="57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ht="18.75" customHeight="1">
      <c r="A125" s="3"/>
      <c r="B125" s="73">
        <v>45963.0</v>
      </c>
      <c r="C125" s="5" t="s">
        <v>18</v>
      </c>
      <c r="D125" s="74">
        <v>2.0</v>
      </c>
      <c r="E125" s="75">
        <f t="shared" si="1"/>
        <v>6</v>
      </c>
      <c r="F125" s="76"/>
      <c r="G125" s="77">
        <v>1.0</v>
      </c>
      <c r="H125" s="57"/>
      <c r="I125" s="57"/>
      <c r="J125" s="77">
        <v>1.0</v>
      </c>
      <c r="K125" s="77">
        <v>1.0</v>
      </c>
      <c r="L125" s="77">
        <v>1.0</v>
      </c>
      <c r="M125" s="57"/>
      <c r="N125" s="57"/>
      <c r="O125" s="77">
        <v>1.0</v>
      </c>
      <c r="P125" s="57"/>
      <c r="Q125" s="57"/>
      <c r="R125" s="57"/>
      <c r="S125" s="57"/>
      <c r="T125" s="77">
        <v>1.0</v>
      </c>
      <c r="U125" s="57"/>
      <c r="V125" s="57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 ht="18.75" customHeight="1">
      <c r="A126" s="3"/>
      <c r="B126" s="73">
        <v>46011.0</v>
      </c>
      <c r="C126" s="5" t="s">
        <v>18</v>
      </c>
      <c r="D126" s="74">
        <v>4.0</v>
      </c>
      <c r="E126" s="75">
        <f t="shared" si="1"/>
        <v>7</v>
      </c>
      <c r="F126" s="76"/>
      <c r="G126" s="77">
        <v>1.0</v>
      </c>
      <c r="H126" s="77">
        <v>1.0</v>
      </c>
      <c r="I126" s="57"/>
      <c r="J126" s="77">
        <v>1.0</v>
      </c>
      <c r="K126" s="77">
        <v>1.0</v>
      </c>
      <c r="L126" s="77">
        <v>1.0</v>
      </c>
      <c r="M126" s="57"/>
      <c r="N126" s="57"/>
      <c r="O126" s="77">
        <v>1.0</v>
      </c>
      <c r="P126" s="57"/>
      <c r="Q126" s="57"/>
      <c r="R126" s="57"/>
      <c r="S126" s="57"/>
      <c r="T126" s="77">
        <v>1.0</v>
      </c>
      <c r="U126" s="57"/>
      <c r="V126" s="57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 ht="18.75" customHeight="1">
      <c r="A127" s="3"/>
      <c r="B127" s="73">
        <v>46019.0</v>
      </c>
      <c r="C127" s="5" t="s">
        <v>75</v>
      </c>
      <c r="D127" s="74">
        <v>4.0</v>
      </c>
      <c r="E127" s="75">
        <f t="shared" si="1"/>
        <v>10</v>
      </c>
      <c r="F127" s="76"/>
      <c r="G127" s="77">
        <v>1.0</v>
      </c>
      <c r="H127" s="77">
        <v>1.0</v>
      </c>
      <c r="I127" s="77">
        <v>2.0</v>
      </c>
      <c r="J127" s="77">
        <v>1.0</v>
      </c>
      <c r="K127" s="77">
        <v>1.0</v>
      </c>
      <c r="L127" s="77">
        <v>1.0</v>
      </c>
      <c r="M127" s="77">
        <v>1.0</v>
      </c>
      <c r="N127" s="57"/>
      <c r="O127" s="77">
        <v>1.0</v>
      </c>
      <c r="P127" s="57"/>
      <c r="Q127" s="57"/>
      <c r="R127" s="57"/>
      <c r="S127" s="57"/>
      <c r="T127" s="77">
        <v>1.0</v>
      </c>
      <c r="U127" s="57"/>
      <c r="V127" s="57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 ht="18.75" customHeight="1">
      <c r="A128" s="3"/>
      <c r="B128" s="73">
        <v>46019.0</v>
      </c>
      <c r="C128" s="5" t="s">
        <v>76</v>
      </c>
      <c r="D128" s="74">
        <v>1.0</v>
      </c>
      <c r="E128" s="75">
        <f t="shared" si="1"/>
        <v>10</v>
      </c>
      <c r="F128" s="76"/>
      <c r="G128" s="77">
        <v>1.0</v>
      </c>
      <c r="H128" s="77">
        <v>1.0</v>
      </c>
      <c r="I128" s="77">
        <v>2.0</v>
      </c>
      <c r="J128" s="77">
        <v>1.0</v>
      </c>
      <c r="K128" s="77">
        <v>1.0</v>
      </c>
      <c r="L128" s="77">
        <v>1.0</v>
      </c>
      <c r="M128" s="77">
        <v>1.0</v>
      </c>
      <c r="N128" s="57"/>
      <c r="O128" s="77">
        <v>1.0</v>
      </c>
      <c r="P128" s="57"/>
      <c r="Q128" s="57"/>
      <c r="R128" s="57"/>
      <c r="S128" s="57"/>
      <c r="T128" s="77">
        <v>1.0</v>
      </c>
      <c r="U128" s="57"/>
      <c r="V128" s="57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 ht="18.75" customHeight="1">
      <c r="A129" s="3"/>
      <c r="B129" s="73">
        <v>46040.0</v>
      </c>
      <c r="C129" s="5" t="s">
        <v>18</v>
      </c>
      <c r="D129" s="74">
        <v>6.0</v>
      </c>
      <c r="E129" s="75">
        <f t="shared" si="1"/>
        <v>6</v>
      </c>
      <c r="F129" s="76"/>
      <c r="G129" s="77">
        <v>1.0</v>
      </c>
      <c r="H129" s="57"/>
      <c r="I129" s="57"/>
      <c r="J129" s="57"/>
      <c r="K129" s="77">
        <v>1.0</v>
      </c>
      <c r="L129" s="77">
        <v>1.0</v>
      </c>
      <c r="M129" s="77">
        <v>1.0</v>
      </c>
      <c r="N129" s="57"/>
      <c r="O129" s="77">
        <v>1.0</v>
      </c>
      <c r="P129" s="57"/>
      <c r="Q129" s="57"/>
      <c r="R129" s="57"/>
      <c r="S129" s="57"/>
      <c r="T129" s="57"/>
      <c r="U129" s="57"/>
      <c r="V129" s="77">
        <v>1.0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 ht="18.75" customHeight="1">
      <c r="A130" s="3"/>
      <c r="B130" s="73">
        <v>46047.0</v>
      </c>
      <c r="C130" s="5" t="s">
        <v>77</v>
      </c>
      <c r="D130" s="74">
        <v>2.0</v>
      </c>
      <c r="E130" s="75">
        <f t="shared" si="1"/>
        <v>5</v>
      </c>
      <c r="F130" s="76"/>
      <c r="G130" s="77">
        <v>1.0</v>
      </c>
      <c r="H130" s="57"/>
      <c r="I130" s="57"/>
      <c r="J130" s="77">
        <v>1.0</v>
      </c>
      <c r="K130" s="77">
        <v>1.0</v>
      </c>
      <c r="L130" s="57"/>
      <c r="M130" s="57"/>
      <c r="N130" s="57"/>
      <c r="O130" s="77">
        <v>1.0</v>
      </c>
      <c r="P130" s="57"/>
      <c r="Q130" s="57"/>
      <c r="R130" s="57"/>
      <c r="S130" s="57"/>
      <c r="T130" s="77">
        <v>1.0</v>
      </c>
      <c r="U130" s="57"/>
      <c r="V130" s="57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ht="18.75" customHeight="1">
      <c r="A131" s="3"/>
      <c r="B131" s="73">
        <v>45682.0</v>
      </c>
      <c r="C131" s="5" t="s">
        <v>76</v>
      </c>
      <c r="D131" s="74">
        <v>1.0</v>
      </c>
      <c r="E131" s="75">
        <f t="shared" si="1"/>
        <v>5</v>
      </c>
      <c r="F131" s="76"/>
      <c r="G131" s="77">
        <v>1.0</v>
      </c>
      <c r="H131" s="57"/>
      <c r="I131" s="57"/>
      <c r="J131" s="77">
        <v>1.0</v>
      </c>
      <c r="K131" s="77">
        <v>1.0</v>
      </c>
      <c r="L131" s="57"/>
      <c r="M131" s="57"/>
      <c r="N131" s="57"/>
      <c r="O131" s="77">
        <v>1.0</v>
      </c>
      <c r="P131" s="57"/>
      <c r="Q131" s="57"/>
      <c r="R131" s="57"/>
      <c r="S131" s="57"/>
      <c r="T131" s="77">
        <v>1.0</v>
      </c>
      <c r="U131" s="57"/>
      <c r="V131" s="57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 ht="18.75" customHeight="1">
      <c r="A132" s="3"/>
      <c r="B132" s="73">
        <v>46054.0</v>
      </c>
      <c r="C132" s="5" t="s">
        <v>78</v>
      </c>
      <c r="D132" s="74">
        <v>3.0</v>
      </c>
      <c r="E132" s="75">
        <f t="shared" si="1"/>
        <v>6</v>
      </c>
      <c r="F132" s="76"/>
      <c r="G132" s="77">
        <v>1.0</v>
      </c>
      <c r="H132" s="77">
        <v>1.0</v>
      </c>
      <c r="I132" s="57"/>
      <c r="J132" s="77">
        <v>1.0</v>
      </c>
      <c r="K132" s="77">
        <v>1.0</v>
      </c>
      <c r="L132" s="77">
        <v>1.0</v>
      </c>
      <c r="M132" s="57"/>
      <c r="N132" s="57"/>
      <c r="O132" s="77">
        <v>1.0</v>
      </c>
      <c r="P132" s="57"/>
      <c r="Q132" s="57"/>
      <c r="R132" s="57"/>
      <c r="S132" s="57"/>
      <c r="T132" s="57"/>
      <c r="U132" s="57"/>
      <c r="V132" s="57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ht="18.75" customHeight="1">
      <c r="A133" s="3"/>
      <c r="B133" s="73">
        <v>46054.0</v>
      </c>
      <c r="C133" s="5" t="s">
        <v>69</v>
      </c>
      <c r="D133" s="74">
        <v>1.0</v>
      </c>
      <c r="E133" s="75">
        <f t="shared" si="1"/>
        <v>1</v>
      </c>
      <c r="F133" s="76"/>
      <c r="G133" s="77"/>
      <c r="H133" s="77"/>
      <c r="I133" s="57"/>
      <c r="J133" s="77"/>
      <c r="K133" s="77">
        <v>1.0</v>
      </c>
      <c r="L133" s="77"/>
      <c r="M133" s="57"/>
      <c r="N133" s="57"/>
      <c r="O133" s="77"/>
      <c r="P133" s="57"/>
      <c r="Q133" s="57"/>
      <c r="R133" s="57"/>
      <c r="S133" s="57"/>
      <c r="T133" s="57"/>
      <c r="U133" s="57"/>
      <c r="V133" s="57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 ht="18.75" customHeight="1">
      <c r="A134" s="3"/>
      <c r="B134" s="73">
        <v>46054.0</v>
      </c>
      <c r="C134" s="5" t="s">
        <v>71</v>
      </c>
      <c r="D134" s="74">
        <v>1.0</v>
      </c>
      <c r="E134" s="75">
        <f t="shared" si="1"/>
        <v>1</v>
      </c>
      <c r="F134" s="76"/>
      <c r="G134" s="77"/>
      <c r="H134" s="77"/>
      <c r="I134" s="57"/>
      <c r="J134" s="77"/>
      <c r="K134" s="77">
        <v>1.0</v>
      </c>
      <c r="L134" s="77"/>
      <c r="M134" s="57"/>
      <c r="N134" s="57"/>
      <c r="O134" s="77"/>
      <c r="P134" s="57"/>
      <c r="Q134" s="57"/>
      <c r="R134" s="57"/>
      <c r="S134" s="57"/>
      <c r="T134" s="57"/>
      <c r="U134" s="57"/>
      <c r="V134" s="57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 ht="18.75" customHeight="1">
      <c r="A135" s="3"/>
      <c r="B135" s="73">
        <v>46054.0</v>
      </c>
      <c r="C135" s="5" t="s">
        <v>73</v>
      </c>
      <c r="D135" s="74">
        <v>3.0</v>
      </c>
      <c r="E135" s="75">
        <f t="shared" si="1"/>
        <v>1</v>
      </c>
      <c r="F135" s="76"/>
      <c r="G135" s="77"/>
      <c r="H135" s="77"/>
      <c r="I135" s="57"/>
      <c r="J135" s="77"/>
      <c r="K135" s="77">
        <v>1.0</v>
      </c>
      <c r="L135" s="77"/>
      <c r="M135" s="57"/>
      <c r="N135" s="57"/>
      <c r="O135" s="77"/>
      <c r="P135" s="57"/>
      <c r="Q135" s="57"/>
      <c r="R135" s="57"/>
      <c r="S135" s="57"/>
      <c r="T135" s="57"/>
      <c r="U135" s="57"/>
      <c r="V135" s="57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 ht="18.75" customHeight="1">
      <c r="A136" s="3"/>
      <c r="B136" s="73">
        <v>46082.0</v>
      </c>
      <c r="C136" s="5" t="s">
        <v>79</v>
      </c>
      <c r="D136" s="74">
        <v>2.0</v>
      </c>
      <c r="E136" s="75">
        <f t="shared" si="1"/>
        <v>6</v>
      </c>
      <c r="F136" s="76"/>
      <c r="G136" s="77">
        <v>1.0</v>
      </c>
      <c r="H136" s="77">
        <v>1.0</v>
      </c>
      <c r="I136" s="57"/>
      <c r="J136" s="57"/>
      <c r="K136" s="77">
        <v>1.0</v>
      </c>
      <c r="L136" s="77">
        <v>1.0</v>
      </c>
      <c r="M136" s="57"/>
      <c r="N136" s="57"/>
      <c r="O136" s="77">
        <v>1.0</v>
      </c>
      <c r="P136" s="57"/>
      <c r="Q136" s="57"/>
      <c r="R136" s="57"/>
      <c r="S136" s="57"/>
      <c r="T136" s="77">
        <v>1.0</v>
      </c>
      <c r="U136" s="57"/>
      <c r="V136" s="57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 ht="18.75" customHeight="1">
      <c r="A137" s="3"/>
      <c r="B137" s="73">
        <v>46089.0</v>
      </c>
      <c r="C137" s="5" t="s">
        <v>78</v>
      </c>
      <c r="D137" s="74">
        <v>4.0</v>
      </c>
      <c r="E137" s="75">
        <f t="shared" si="1"/>
        <v>6</v>
      </c>
      <c r="F137" s="76"/>
      <c r="G137" s="77">
        <v>1.0</v>
      </c>
      <c r="H137" s="77">
        <v>1.0</v>
      </c>
      <c r="I137" s="57"/>
      <c r="J137" s="77">
        <v>1.0</v>
      </c>
      <c r="K137" s="77">
        <v>1.0</v>
      </c>
      <c r="L137" s="57"/>
      <c r="M137" s="57"/>
      <c r="N137" s="57"/>
      <c r="O137" s="77">
        <v>1.0</v>
      </c>
      <c r="P137" s="57"/>
      <c r="Q137" s="57"/>
      <c r="R137" s="57"/>
      <c r="S137" s="57"/>
      <c r="T137" s="77">
        <v>1.0</v>
      </c>
      <c r="U137" s="57"/>
      <c r="V137" s="57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 ht="18.75" customHeight="1">
      <c r="A138" s="3"/>
      <c r="B138" s="55"/>
      <c r="C138" s="3"/>
      <c r="D138" s="56"/>
      <c r="E138" s="75"/>
      <c r="F138" s="76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ht="18.75" customHeight="1">
      <c r="A139" s="3"/>
      <c r="B139" s="55"/>
      <c r="C139" s="3"/>
      <c r="D139" s="56"/>
      <c r="E139" s="75"/>
      <c r="F139" s="76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 ht="18.75" customHeight="1">
      <c r="A140" s="3"/>
      <c r="B140" s="55"/>
      <c r="C140" s="3"/>
      <c r="D140" s="56"/>
      <c r="E140" s="75"/>
      <c r="F140" s="76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ht="18.75" customHeight="1">
      <c r="A141" s="3"/>
      <c r="B141" s="55"/>
      <c r="C141" s="3"/>
      <c r="D141" s="56"/>
      <c r="E141" s="75"/>
      <c r="F141" s="76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 ht="18.75" customHeight="1">
      <c r="A142" s="3"/>
      <c r="B142" s="55"/>
      <c r="C142" s="3"/>
      <c r="D142" s="56"/>
      <c r="E142" s="75"/>
      <c r="F142" s="76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 ht="18.75" customHeight="1">
      <c r="A143" s="3"/>
      <c r="B143" s="55"/>
      <c r="C143" s="3"/>
      <c r="D143" s="56"/>
      <c r="E143" s="75"/>
      <c r="F143" s="76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 ht="18.75" customHeight="1">
      <c r="A144" s="3"/>
      <c r="B144" s="55"/>
      <c r="C144" s="3"/>
      <c r="D144" s="56"/>
      <c r="E144" s="75"/>
      <c r="F144" s="76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 ht="18.75" customHeight="1">
      <c r="A145" s="3"/>
      <c r="B145" s="55"/>
      <c r="C145" s="3"/>
      <c r="D145" s="56"/>
      <c r="E145" s="75"/>
      <c r="F145" s="76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 ht="18.75" customHeight="1">
      <c r="A146" s="3"/>
      <c r="B146" s="55"/>
      <c r="C146" s="3"/>
      <c r="D146" s="56"/>
      <c r="E146" s="75"/>
      <c r="F146" s="76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 ht="18.75" customHeight="1">
      <c r="A147" s="3"/>
      <c r="B147" s="55"/>
      <c r="C147" s="3"/>
      <c r="D147" s="56"/>
      <c r="E147" s="75"/>
      <c r="F147" s="76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 ht="18.75" customHeight="1">
      <c r="A148" s="3"/>
      <c r="B148" s="55"/>
      <c r="C148" s="3"/>
      <c r="D148" s="56"/>
      <c r="E148" s="75"/>
      <c r="F148" s="76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 ht="18.75" customHeight="1">
      <c r="A149" s="3"/>
      <c r="B149" s="55"/>
      <c r="C149" s="3"/>
      <c r="D149" s="56"/>
      <c r="E149" s="75"/>
      <c r="F149" s="76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 ht="18.75" customHeight="1">
      <c r="A150" s="3"/>
      <c r="B150" s="55"/>
      <c r="C150" s="3"/>
      <c r="D150" s="56"/>
      <c r="E150" s="75"/>
      <c r="F150" s="76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 ht="18.75" customHeight="1">
      <c r="A151" s="3"/>
      <c r="B151" s="55"/>
      <c r="C151" s="3"/>
      <c r="D151" s="56"/>
      <c r="E151" s="75"/>
      <c r="F151" s="76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 ht="18.75" customHeight="1">
      <c r="A152" s="3"/>
      <c r="B152" s="55"/>
      <c r="C152" s="3"/>
      <c r="D152" s="56"/>
      <c r="E152" s="75"/>
      <c r="F152" s="76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 ht="18.75" customHeight="1">
      <c r="A153" s="3"/>
      <c r="B153" s="55"/>
      <c r="C153" s="3"/>
      <c r="D153" s="56"/>
      <c r="E153" s="75"/>
      <c r="F153" s="76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 ht="18.75" customHeight="1">
      <c r="A154" s="3"/>
      <c r="B154" s="55"/>
      <c r="C154" s="3"/>
      <c r="D154" s="56"/>
      <c r="E154" s="75"/>
      <c r="F154" s="76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ht="18.75" customHeight="1">
      <c r="A155" s="3"/>
      <c r="B155" s="55"/>
      <c r="C155" s="3"/>
      <c r="D155" s="56"/>
      <c r="E155" s="75"/>
      <c r="F155" s="76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 ht="18.75" customHeight="1">
      <c r="A156" s="3"/>
      <c r="B156" s="55"/>
      <c r="C156" s="3"/>
      <c r="D156" s="56"/>
      <c r="E156" s="75"/>
      <c r="F156" s="76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 ht="18.75" customHeight="1">
      <c r="A157" s="3"/>
      <c r="B157" s="55"/>
      <c r="C157" s="3"/>
      <c r="D157" s="56"/>
      <c r="E157" s="75"/>
      <c r="F157" s="76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 ht="18.75" customHeight="1">
      <c r="A158" s="3"/>
      <c r="B158" s="55"/>
      <c r="C158" s="3"/>
      <c r="D158" s="56"/>
      <c r="E158" s="75"/>
      <c r="F158" s="76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 ht="18.75" customHeight="1">
      <c r="A159" s="3"/>
      <c r="B159" s="55"/>
      <c r="C159" s="3"/>
      <c r="D159" s="56"/>
      <c r="E159" s="75"/>
      <c r="F159" s="76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 ht="18.75" customHeight="1">
      <c r="A160" s="3"/>
      <c r="B160" s="55"/>
      <c r="C160" s="3"/>
      <c r="D160" s="56"/>
      <c r="E160" s="75"/>
      <c r="F160" s="76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 ht="18.75" customHeight="1">
      <c r="A161" s="3"/>
      <c r="B161" s="55"/>
      <c r="C161" s="3"/>
      <c r="D161" s="56"/>
      <c r="E161" s="75"/>
      <c r="F161" s="76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 ht="18.75" customHeight="1">
      <c r="A162" s="3"/>
      <c r="B162" s="55"/>
      <c r="C162" s="3"/>
      <c r="D162" s="56"/>
      <c r="E162" s="75"/>
      <c r="F162" s="76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 ht="18.75" customHeight="1">
      <c r="A163" s="3"/>
      <c r="B163" s="55"/>
      <c r="C163" s="3"/>
      <c r="D163" s="56"/>
      <c r="E163" s="75"/>
      <c r="F163" s="76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 ht="18.75" customHeight="1">
      <c r="A164" s="3"/>
      <c r="B164" s="55"/>
      <c r="C164" s="3"/>
      <c r="D164" s="56"/>
      <c r="E164" s="75"/>
      <c r="F164" s="76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 ht="18.75" customHeight="1">
      <c r="A165" s="3"/>
      <c r="B165" s="55"/>
      <c r="C165" s="3"/>
      <c r="D165" s="56"/>
      <c r="E165" s="75"/>
      <c r="F165" s="76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 ht="18.75" customHeight="1">
      <c r="A166" s="3"/>
      <c r="B166" s="55"/>
      <c r="C166" s="3"/>
      <c r="D166" s="56"/>
      <c r="E166" s="75"/>
      <c r="F166" s="76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 ht="18.75" customHeight="1">
      <c r="A167" s="3"/>
      <c r="B167" s="55"/>
      <c r="C167" s="3"/>
      <c r="D167" s="56"/>
      <c r="E167" s="75"/>
      <c r="F167" s="76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 ht="18.75" customHeight="1">
      <c r="A168" s="3"/>
      <c r="B168" s="55"/>
      <c r="C168" s="3"/>
      <c r="D168" s="56"/>
      <c r="E168" s="75"/>
      <c r="F168" s="76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 ht="18.75" customHeight="1">
      <c r="A169" s="3"/>
      <c r="B169" s="55"/>
      <c r="C169" s="3"/>
      <c r="D169" s="56"/>
      <c r="E169" s="75"/>
      <c r="F169" s="76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 ht="18.75" customHeight="1">
      <c r="A170" s="3"/>
      <c r="B170" s="55"/>
      <c r="C170" s="3"/>
      <c r="D170" s="56"/>
      <c r="E170" s="75"/>
      <c r="F170" s="76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 ht="18.75" customHeight="1">
      <c r="A171" s="3"/>
      <c r="B171" s="55"/>
      <c r="C171" s="3"/>
      <c r="D171" s="56"/>
      <c r="E171" s="75"/>
      <c r="F171" s="76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 ht="18.75" customHeight="1">
      <c r="A172" s="3"/>
      <c r="B172" s="55"/>
      <c r="C172" s="3"/>
      <c r="D172" s="56"/>
      <c r="E172" s="75"/>
      <c r="F172" s="76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 ht="18.75" customHeight="1">
      <c r="A173" s="3"/>
      <c r="B173" s="55"/>
      <c r="C173" s="3"/>
      <c r="D173" s="56"/>
      <c r="E173" s="75"/>
      <c r="F173" s="76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 ht="18.75" customHeight="1">
      <c r="A174" s="3"/>
      <c r="B174" s="55"/>
      <c r="C174" s="3"/>
      <c r="D174" s="56"/>
      <c r="E174" s="75"/>
      <c r="F174" s="76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 ht="18.75" customHeight="1">
      <c r="A175" s="3"/>
      <c r="B175" s="55"/>
      <c r="C175" s="3"/>
      <c r="D175" s="56"/>
      <c r="E175" s="75"/>
      <c r="F175" s="76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 ht="18.75" customHeight="1">
      <c r="A176" s="3"/>
      <c r="B176" s="55"/>
      <c r="C176" s="3"/>
      <c r="D176" s="56"/>
      <c r="E176" s="75"/>
      <c r="F176" s="76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 ht="18.75" customHeight="1">
      <c r="A177" s="3"/>
      <c r="B177" s="55"/>
      <c r="C177" s="3"/>
      <c r="D177" s="56"/>
      <c r="E177" s="75"/>
      <c r="F177" s="76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 ht="18.75" customHeight="1">
      <c r="A178" s="3"/>
      <c r="B178" s="55"/>
      <c r="C178" s="3"/>
      <c r="D178" s="56"/>
      <c r="E178" s="75"/>
      <c r="F178" s="76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 ht="18.75" customHeight="1">
      <c r="A179" s="3"/>
      <c r="B179" s="55"/>
      <c r="C179" s="3"/>
      <c r="D179" s="56"/>
      <c r="E179" s="75"/>
      <c r="F179" s="76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 ht="18.75" customHeight="1">
      <c r="A180" s="3"/>
      <c r="B180" s="55"/>
      <c r="C180" s="3"/>
      <c r="D180" s="56"/>
      <c r="E180" s="75"/>
      <c r="F180" s="76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 ht="18.75" customHeight="1">
      <c r="A181" s="3"/>
      <c r="B181" s="55"/>
      <c r="C181" s="3"/>
      <c r="D181" s="56"/>
      <c r="E181" s="75"/>
      <c r="F181" s="76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 ht="18.75" customHeight="1">
      <c r="A182" s="3"/>
      <c r="B182" s="55"/>
      <c r="C182" s="3"/>
      <c r="D182" s="56"/>
      <c r="E182" s="75"/>
      <c r="F182" s="76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 ht="18.75" customHeight="1">
      <c r="A183" s="3"/>
      <c r="B183" s="55"/>
      <c r="C183" s="3"/>
      <c r="D183" s="56"/>
      <c r="E183" s="75"/>
      <c r="F183" s="76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 ht="18.75" customHeight="1">
      <c r="A184" s="3"/>
      <c r="B184" s="55"/>
      <c r="C184" s="3"/>
      <c r="D184" s="56"/>
      <c r="E184" s="75"/>
      <c r="F184" s="76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 ht="18.75" customHeight="1">
      <c r="A185" s="3"/>
      <c r="B185" s="55"/>
      <c r="C185" s="3"/>
      <c r="D185" s="56"/>
      <c r="E185" s="75"/>
      <c r="F185" s="76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 ht="18.75" customHeight="1">
      <c r="A186" s="3"/>
      <c r="B186" s="55"/>
      <c r="C186" s="3"/>
      <c r="D186" s="56"/>
      <c r="E186" s="75"/>
      <c r="F186" s="76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 ht="18.75" customHeight="1">
      <c r="A187" s="3"/>
      <c r="B187" s="55"/>
      <c r="C187" s="3"/>
      <c r="D187" s="56"/>
      <c r="E187" s="75"/>
      <c r="F187" s="76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 ht="18.75" customHeight="1">
      <c r="A188" s="3"/>
      <c r="B188" s="55"/>
      <c r="C188" s="3"/>
      <c r="D188" s="56"/>
      <c r="E188" s="75"/>
      <c r="F188" s="76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 ht="18.75" customHeight="1">
      <c r="A189" s="3"/>
      <c r="B189" s="55"/>
      <c r="C189" s="3"/>
      <c r="D189" s="56"/>
      <c r="E189" s="75"/>
      <c r="F189" s="76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 ht="18.75" customHeight="1">
      <c r="A190" s="3"/>
      <c r="B190" s="55"/>
      <c r="C190" s="3"/>
      <c r="D190" s="56"/>
      <c r="E190" s="75"/>
      <c r="F190" s="76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ht="18.75" customHeight="1">
      <c r="A191" s="3"/>
      <c r="B191" s="55"/>
      <c r="C191" s="3"/>
      <c r="D191" s="56"/>
      <c r="E191" s="75"/>
      <c r="F191" s="76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 ht="18.75" customHeight="1">
      <c r="A192" s="3"/>
      <c r="B192" s="55"/>
      <c r="C192" s="3"/>
      <c r="D192" s="56"/>
      <c r="E192" s="75"/>
      <c r="F192" s="76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 ht="18.75" customHeight="1">
      <c r="A193" s="3"/>
      <c r="B193" s="55"/>
      <c r="C193" s="3"/>
      <c r="D193" s="56"/>
      <c r="E193" s="75"/>
      <c r="F193" s="76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 ht="18.75" customHeight="1">
      <c r="A194" s="3"/>
      <c r="B194" s="55"/>
      <c r="C194" s="3"/>
      <c r="D194" s="56"/>
      <c r="E194" s="75"/>
      <c r="F194" s="76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 ht="18.75" customHeight="1">
      <c r="A195" s="3"/>
      <c r="B195" s="55"/>
      <c r="C195" s="3"/>
      <c r="D195" s="56"/>
      <c r="E195" s="75"/>
      <c r="F195" s="76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 ht="18.75" customHeight="1">
      <c r="A196" s="3"/>
      <c r="B196" s="55"/>
      <c r="C196" s="3"/>
      <c r="D196" s="56"/>
      <c r="E196" s="75"/>
      <c r="F196" s="76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 ht="18.75" customHeight="1">
      <c r="A197" s="3"/>
      <c r="B197" s="55"/>
      <c r="C197" s="3"/>
      <c r="D197" s="56"/>
      <c r="E197" s="75"/>
      <c r="F197" s="76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 ht="18.75" customHeight="1">
      <c r="A198" s="3"/>
      <c r="B198" s="55"/>
      <c r="C198" s="3"/>
      <c r="D198" s="56"/>
      <c r="E198" s="75"/>
      <c r="F198" s="76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 ht="18.75" customHeight="1">
      <c r="A199" s="3"/>
      <c r="B199" s="55"/>
      <c r="C199" s="3"/>
      <c r="D199" s="56"/>
      <c r="E199" s="75"/>
      <c r="F199" s="76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 ht="18.75" customHeight="1">
      <c r="A200" s="3"/>
      <c r="B200" s="55"/>
      <c r="C200" s="3"/>
      <c r="D200" s="56"/>
      <c r="E200" s="75"/>
      <c r="F200" s="76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 ht="18.75" customHeight="1">
      <c r="A201" s="3"/>
      <c r="B201" s="55"/>
      <c r="C201" s="3"/>
      <c r="D201" s="56"/>
      <c r="E201" s="75"/>
      <c r="F201" s="76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 ht="18.75" customHeight="1">
      <c r="A202" s="3"/>
      <c r="B202" s="55"/>
      <c r="C202" s="3"/>
      <c r="D202" s="56"/>
      <c r="E202" s="75"/>
      <c r="F202" s="76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 ht="18.75" customHeight="1">
      <c r="A203" s="3"/>
      <c r="B203" s="55"/>
      <c r="C203" s="3"/>
      <c r="D203" s="56"/>
      <c r="E203" s="75"/>
      <c r="F203" s="76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 ht="18.75" customHeight="1">
      <c r="A204" s="3"/>
      <c r="B204" s="55"/>
      <c r="C204" s="3"/>
      <c r="D204" s="56"/>
      <c r="E204" s="75"/>
      <c r="F204" s="76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 ht="18.75" customHeight="1">
      <c r="A205" s="3"/>
      <c r="B205" s="55"/>
      <c r="C205" s="3"/>
      <c r="D205" s="56"/>
      <c r="E205" s="75"/>
      <c r="F205" s="76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 ht="18.75" customHeight="1">
      <c r="A206" s="3"/>
      <c r="B206" s="55"/>
      <c r="C206" s="3"/>
      <c r="D206" s="56"/>
      <c r="E206" s="75"/>
      <c r="F206" s="76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 ht="18.75" customHeight="1">
      <c r="A207" s="3"/>
      <c r="B207" s="55"/>
      <c r="C207" s="3"/>
      <c r="D207" s="56"/>
      <c r="E207" s="75"/>
      <c r="F207" s="76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</row>
    <row r="208" ht="18.75" customHeight="1">
      <c r="A208" s="3"/>
      <c r="B208" s="55"/>
      <c r="C208" s="3"/>
      <c r="D208" s="56"/>
      <c r="E208" s="75"/>
      <c r="F208" s="76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 ht="18.75" customHeight="1">
      <c r="A209" s="3"/>
      <c r="B209" s="55"/>
      <c r="C209" s="3"/>
      <c r="D209" s="56"/>
      <c r="E209" s="75"/>
      <c r="F209" s="76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 ht="18.75" customHeight="1">
      <c r="A210" s="3"/>
      <c r="B210" s="55"/>
      <c r="C210" s="3"/>
      <c r="D210" s="56"/>
      <c r="E210" s="75"/>
      <c r="F210" s="76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 ht="18.75" customHeight="1">
      <c r="A211" s="3"/>
      <c r="B211" s="55"/>
      <c r="C211" s="3"/>
      <c r="D211" s="56"/>
      <c r="E211" s="75"/>
      <c r="F211" s="76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 ht="18.75" customHeight="1">
      <c r="A212" s="3"/>
      <c r="B212" s="55"/>
      <c r="C212" s="3"/>
      <c r="D212" s="56"/>
      <c r="E212" s="75"/>
      <c r="F212" s="76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 ht="18.75" customHeight="1">
      <c r="A213" s="3"/>
      <c r="B213" s="55"/>
      <c r="C213" s="3"/>
      <c r="D213" s="56"/>
      <c r="E213" s="75"/>
      <c r="F213" s="76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 ht="18.75" customHeight="1">
      <c r="A214" s="3"/>
      <c r="B214" s="55"/>
      <c r="C214" s="3"/>
      <c r="D214" s="56"/>
      <c r="E214" s="75"/>
      <c r="F214" s="76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 ht="18.75" customHeight="1">
      <c r="A215" s="3"/>
      <c r="B215" s="55"/>
      <c r="C215" s="3"/>
      <c r="D215" s="56"/>
      <c r="E215" s="75"/>
      <c r="F215" s="76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 ht="18.75" customHeight="1">
      <c r="A216" s="3"/>
      <c r="B216" s="55"/>
      <c r="C216" s="3"/>
      <c r="D216" s="56"/>
      <c r="E216" s="75"/>
      <c r="F216" s="76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 ht="18.75" customHeight="1">
      <c r="A217" s="3"/>
      <c r="B217" s="55"/>
      <c r="C217" s="3"/>
      <c r="D217" s="56"/>
      <c r="E217" s="75"/>
      <c r="F217" s="76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 ht="18.75" customHeight="1">
      <c r="A218" s="3"/>
      <c r="B218" s="55"/>
      <c r="C218" s="3"/>
      <c r="D218" s="56"/>
      <c r="E218" s="75"/>
      <c r="F218" s="76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 ht="18.75" customHeight="1">
      <c r="A219" s="3"/>
      <c r="B219" s="55"/>
      <c r="C219" s="3"/>
      <c r="D219" s="56"/>
      <c r="E219" s="75"/>
      <c r="F219" s="76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 ht="18.75" customHeight="1">
      <c r="A220" s="3"/>
      <c r="B220" s="55"/>
      <c r="C220" s="3"/>
      <c r="D220" s="56"/>
      <c r="E220" s="75"/>
      <c r="F220" s="76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 ht="18.75" customHeight="1">
      <c r="A221" s="3"/>
      <c r="B221" s="55"/>
      <c r="C221" s="3"/>
      <c r="D221" s="56"/>
      <c r="E221" s="75"/>
      <c r="F221" s="76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 ht="18.75" customHeight="1">
      <c r="A222" s="3"/>
      <c r="B222" s="55"/>
      <c r="C222" s="3"/>
      <c r="D222" s="56"/>
      <c r="E222" s="75"/>
      <c r="F222" s="76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 ht="18.75" customHeight="1">
      <c r="A223" s="3"/>
      <c r="B223" s="55"/>
      <c r="C223" s="3"/>
      <c r="D223" s="56"/>
      <c r="E223" s="75"/>
      <c r="F223" s="76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 ht="18.75" customHeight="1">
      <c r="A224" s="3"/>
      <c r="B224" s="55"/>
      <c r="C224" s="3"/>
      <c r="D224" s="56"/>
      <c r="E224" s="75"/>
      <c r="F224" s="76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 ht="18.75" customHeight="1">
      <c r="A225" s="3"/>
      <c r="B225" s="55"/>
      <c r="C225" s="3"/>
      <c r="D225" s="56"/>
      <c r="E225" s="75"/>
      <c r="F225" s="76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 ht="18.75" customHeight="1">
      <c r="A226" s="3"/>
      <c r="B226" s="55"/>
      <c r="C226" s="3"/>
      <c r="D226" s="56"/>
      <c r="E226" s="75"/>
      <c r="F226" s="76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 ht="18.75" customHeight="1">
      <c r="A227" s="3"/>
      <c r="B227" s="55"/>
      <c r="C227" s="3"/>
      <c r="D227" s="56"/>
      <c r="E227" s="75"/>
      <c r="F227" s="76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 ht="18.75" customHeight="1">
      <c r="A228" s="3"/>
      <c r="B228" s="55"/>
      <c r="C228" s="3"/>
      <c r="D228" s="56"/>
      <c r="E228" s="75"/>
      <c r="F228" s="76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 ht="18.75" customHeight="1">
      <c r="A229" s="3"/>
      <c r="B229" s="55"/>
      <c r="C229" s="3"/>
      <c r="D229" s="56"/>
      <c r="E229" s="75"/>
      <c r="F229" s="76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 ht="18.75" customHeight="1">
      <c r="A230" s="3"/>
      <c r="B230" s="55"/>
      <c r="C230" s="3"/>
      <c r="D230" s="56"/>
      <c r="E230" s="75"/>
      <c r="F230" s="76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 ht="18.75" customHeight="1">
      <c r="A231" s="3"/>
      <c r="B231" s="55"/>
      <c r="C231" s="3"/>
      <c r="D231" s="56"/>
      <c r="E231" s="75"/>
      <c r="F231" s="76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 ht="18.75" customHeight="1">
      <c r="A232" s="3"/>
      <c r="B232" s="55"/>
      <c r="C232" s="3"/>
      <c r="D232" s="56"/>
      <c r="E232" s="75"/>
      <c r="F232" s="76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 ht="18.75" customHeight="1">
      <c r="A233" s="3"/>
      <c r="B233" s="55"/>
      <c r="C233" s="3"/>
      <c r="D233" s="56"/>
      <c r="E233" s="75"/>
      <c r="F233" s="76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 ht="18.75" customHeight="1">
      <c r="A234" s="3"/>
      <c r="B234" s="55"/>
      <c r="C234" s="3"/>
      <c r="D234" s="56"/>
      <c r="E234" s="75"/>
      <c r="F234" s="76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 ht="18.75" customHeight="1">
      <c r="A235" s="3"/>
      <c r="B235" s="55"/>
      <c r="C235" s="3"/>
      <c r="D235" s="56"/>
      <c r="E235" s="75"/>
      <c r="F235" s="76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 ht="18.75" customHeight="1">
      <c r="A236" s="3"/>
      <c r="B236" s="55"/>
      <c r="C236" s="3"/>
      <c r="D236" s="56"/>
      <c r="E236" s="75"/>
      <c r="F236" s="76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 ht="18.75" customHeight="1">
      <c r="A237" s="3"/>
      <c r="B237" s="55"/>
      <c r="C237" s="3"/>
      <c r="D237" s="56"/>
      <c r="E237" s="75"/>
      <c r="F237" s="76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 ht="18.75" customHeight="1">
      <c r="A238" s="3"/>
      <c r="B238" s="55"/>
      <c r="C238" s="3"/>
      <c r="D238" s="56"/>
      <c r="E238" s="75"/>
      <c r="F238" s="76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 ht="18.75" customHeight="1">
      <c r="A239" s="3"/>
      <c r="B239" s="55"/>
      <c r="C239" s="3"/>
      <c r="D239" s="56"/>
      <c r="E239" s="75"/>
      <c r="F239" s="76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 ht="18.75" customHeight="1">
      <c r="A240" s="3"/>
      <c r="B240" s="55"/>
      <c r="C240" s="3"/>
      <c r="D240" s="56"/>
      <c r="E240" s="75"/>
      <c r="F240" s="76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 ht="18.75" customHeight="1">
      <c r="A241" s="3"/>
      <c r="B241" s="55"/>
      <c r="C241" s="3"/>
      <c r="D241" s="56"/>
      <c r="E241" s="75"/>
      <c r="F241" s="76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 ht="18.75" customHeight="1">
      <c r="A242" s="3"/>
      <c r="B242" s="55"/>
      <c r="C242" s="3"/>
      <c r="D242" s="56"/>
      <c r="E242" s="75"/>
      <c r="F242" s="76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 ht="18.75" customHeight="1">
      <c r="A243" s="3"/>
      <c r="B243" s="55"/>
      <c r="C243" s="3"/>
      <c r="D243" s="56"/>
      <c r="E243" s="75"/>
      <c r="F243" s="76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 ht="18.75" customHeight="1">
      <c r="A244" s="3"/>
      <c r="B244" s="55"/>
      <c r="C244" s="3"/>
      <c r="D244" s="56"/>
      <c r="E244" s="75"/>
      <c r="F244" s="76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 ht="18.75" customHeight="1">
      <c r="A245" s="3"/>
      <c r="B245" s="55"/>
      <c r="C245" s="3"/>
      <c r="D245" s="56"/>
      <c r="E245" s="75"/>
      <c r="F245" s="76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 ht="18.75" customHeight="1">
      <c r="A246" s="3"/>
      <c r="B246" s="55"/>
      <c r="C246" s="3"/>
      <c r="D246" s="56"/>
      <c r="E246" s="75"/>
      <c r="F246" s="76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 ht="18.75" customHeight="1">
      <c r="A247" s="3"/>
      <c r="B247" s="55"/>
      <c r="C247" s="3"/>
      <c r="D247" s="56"/>
      <c r="E247" s="75"/>
      <c r="F247" s="76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 ht="18.75" customHeight="1">
      <c r="A248" s="3"/>
      <c r="B248" s="55"/>
      <c r="C248" s="3"/>
      <c r="D248" s="56"/>
      <c r="E248" s="75"/>
      <c r="F248" s="76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 ht="18.75" customHeight="1">
      <c r="A249" s="3"/>
      <c r="B249" s="55"/>
      <c r="C249" s="3"/>
      <c r="D249" s="56"/>
      <c r="E249" s="75"/>
      <c r="F249" s="76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</row>
    <row r="250" ht="18.75" customHeight="1">
      <c r="A250" s="3"/>
      <c r="B250" s="55"/>
      <c r="C250" s="3"/>
      <c r="D250" s="56"/>
      <c r="E250" s="75"/>
      <c r="F250" s="76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 ht="18.75" customHeight="1">
      <c r="A251" s="3"/>
      <c r="B251" s="55"/>
      <c r="C251" s="3"/>
      <c r="D251" s="56"/>
      <c r="E251" s="75"/>
      <c r="F251" s="76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 ht="18.75" customHeight="1">
      <c r="A252" s="3"/>
      <c r="B252" s="55"/>
      <c r="C252" s="3"/>
      <c r="D252" s="56"/>
      <c r="E252" s="75"/>
      <c r="F252" s="76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 ht="18.75" customHeight="1">
      <c r="A253" s="3"/>
      <c r="B253" s="55"/>
      <c r="C253" s="3"/>
      <c r="D253" s="56"/>
      <c r="E253" s="75"/>
      <c r="F253" s="76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</row>
    <row r="254" ht="18.75" customHeight="1">
      <c r="A254" s="3"/>
      <c r="B254" s="55"/>
      <c r="C254" s="3"/>
      <c r="D254" s="56"/>
      <c r="E254" s="75"/>
      <c r="F254" s="76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 ht="18.75" customHeight="1">
      <c r="A255" s="3"/>
      <c r="B255" s="55"/>
      <c r="C255" s="3"/>
      <c r="D255" s="56"/>
      <c r="E255" s="75"/>
      <c r="F255" s="76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 ht="18.75" customHeight="1">
      <c r="A256" s="3"/>
      <c r="B256" s="55"/>
      <c r="C256" s="3"/>
      <c r="D256" s="56"/>
      <c r="E256" s="75"/>
      <c r="F256" s="76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 ht="18.75" customHeight="1">
      <c r="A257" s="3"/>
      <c r="B257" s="55"/>
      <c r="C257" s="3"/>
      <c r="D257" s="56"/>
      <c r="E257" s="75"/>
      <c r="F257" s="76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 ht="18.75" customHeight="1">
      <c r="A258" s="3"/>
      <c r="B258" s="55"/>
      <c r="C258" s="3"/>
      <c r="D258" s="56"/>
      <c r="E258" s="75"/>
      <c r="F258" s="76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 ht="18.75" customHeight="1">
      <c r="A259" s="3"/>
      <c r="B259" s="55"/>
      <c r="C259" s="3"/>
      <c r="D259" s="56"/>
      <c r="E259" s="75"/>
      <c r="F259" s="76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 ht="18.75" customHeight="1">
      <c r="A260" s="3"/>
      <c r="B260" s="55"/>
      <c r="C260" s="3"/>
      <c r="D260" s="56"/>
      <c r="E260" s="75"/>
      <c r="F260" s="76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 ht="18.75" customHeight="1">
      <c r="A261" s="3"/>
      <c r="B261" s="55"/>
      <c r="C261" s="3"/>
      <c r="D261" s="56"/>
      <c r="E261" s="75"/>
      <c r="F261" s="76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 ht="18.75" customHeight="1">
      <c r="A262" s="3"/>
      <c r="B262" s="55"/>
      <c r="C262" s="3"/>
      <c r="D262" s="56"/>
      <c r="E262" s="75"/>
      <c r="F262" s="76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 ht="18.75" customHeight="1">
      <c r="A263" s="3"/>
      <c r="B263" s="55"/>
      <c r="C263" s="3"/>
      <c r="D263" s="56"/>
      <c r="E263" s="75"/>
      <c r="F263" s="76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 ht="18.75" customHeight="1">
      <c r="A264" s="3"/>
      <c r="B264" s="55"/>
      <c r="C264" s="3"/>
      <c r="D264" s="56"/>
      <c r="E264" s="75"/>
      <c r="F264" s="76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 ht="18.75" customHeight="1">
      <c r="A265" s="3"/>
      <c r="B265" s="55"/>
      <c r="C265" s="3"/>
      <c r="D265" s="56"/>
      <c r="E265" s="75"/>
      <c r="F265" s="76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 ht="18.75" customHeight="1">
      <c r="A266" s="3"/>
      <c r="B266" s="55"/>
      <c r="C266" s="3"/>
      <c r="D266" s="56"/>
      <c r="E266" s="75"/>
      <c r="F266" s="76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 ht="18.75" customHeight="1">
      <c r="A267" s="3"/>
      <c r="B267" s="55"/>
      <c r="C267" s="3"/>
      <c r="D267" s="56"/>
      <c r="E267" s="75"/>
      <c r="F267" s="76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 ht="18.75" customHeight="1">
      <c r="A268" s="3"/>
      <c r="B268" s="55"/>
      <c r="C268" s="3"/>
      <c r="D268" s="56"/>
      <c r="E268" s="75"/>
      <c r="F268" s="76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 ht="18.75" customHeight="1">
      <c r="A269" s="3"/>
      <c r="B269" s="55"/>
      <c r="C269" s="3"/>
      <c r="D269" s="56"/>
      <c r="E269" s="75"/>
      <c r="F269" s="76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 ht="18.75" customHeight="1">
      <c r="A270" s="3"/>
      <c r="B270" s="55"/>
      <c r="C270" s="3"/>
      <c r="D270" s="56"/>
      <c r="E270" s="75"/>
      <c r="F270" s="76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 ht="18.75" customHeight="1">
      <c r="A271" s="3"/>
      <c r="B271" s="55"/>
      <c r="C271" s="3"/>
      <c r="D271" s="56"/>
      <c r="E271" s="75"/>
      <c r="F271" s="76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 ht="18.75" customHeight="1">
      <c r="A272" s="3"/>
      <c r="B272" s="55"/>
      <c r="C272" s="3"/>
      <c r="D272" s="56"/>
      <c r="E272" s="75"/>
      <c r="F272" s="76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 ht="18.75" customHeight="1">
      <c r="A273" s="3"/>
      <c r="B273" s="55"/>
      <c r="C273" s="3"/>
      <c r="D273" s="56"/>
      <c r="E273" s="75"/>
      <c r="F273" s="76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 ht="18.75" customHeight="1">
      <c r="A274" s="3"/>
      <c r="B274" s="55"/>
      <c r="C274" s="3"/>
      <c r="D274" s="56"/>
      <c r="E274" s="75"/>
      <c r="F274" s="76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 ht="18.75" customHeight="1">
      <c r="A275" s="3"/>
      <c r="B275" s="55"/>
      <c r="C275" s="3"/>
      <c r="D275" s="56"/>
      <c r="E275" s="75"/>
      <c r="F275" s="76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 ht="18.75" customHeight="1">
      <c r="A276" s="3"/>
      <c r="B276" s="55"/>
      <c r="C276" s="3"/>
      <c r="D276" s="56"/>
      <c r="E276" s="75"/>
      <c r="F276" s="76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 ht="18.75" customHeight="1">
      <c r="A277" s="3"/>
      <c r="B277" s="55"/>
      <c r="C277" s="3"/>
      <c r="D277" s="56"/>
      <c r="E277" s="75"/>
      <c r="F277" s="76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 ht="18.75" customHeight="1">
      <c r="A278" s="3"/>
      <c r="B278" s="55"/>
      <c r="C278" s="3"/>
      <c r="D278" s="56"/>
      <c r="E278" s="75"/>
      <c r="F278" s="76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 ht="18.75" customHeight="1">
      <c r="A279" s="3"/>
      <c r="B279" s="55"/>
      <c r="C279" s="3"/>
      <c r="D279" s="56"/>
      <c r="E279" s="75"/>
      <c r="F279" s="76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 ht="18.75" customHeight="1">
      <c r="A280" s="3"/>
      <c r="B280" s="55"/>
      <c r="C280" s="3"/>
      <c r="D280" s="56"/>
      <c r="E280" s="75"/>
      <c r="F280" s="76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 ht="18.75" customHeight="1">
      <c r="A281" s="3"/>
      <c r="B281" s="55"/>
      <c r="C281" s="3"/>
      <c r="D281" s="56"/>
      <c r="E281" s="75"/>
      <c r="F281" s="76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 ht="18.75" customHeight="1">
      <c r="A282" s="3"/>
      <c r="B282" s="55"/>
      <c r="C282" s="3"/>
      <c r="D282" s="56"/>
      <c r="E282" s="75"/>
      <c r="F282" s="76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 ht="18.75" customHeight="1">
      <c r="A283" s="3"/>
      <c r="B283" s="55"/>
      <c r="C283" s="3"/>
      <c r="D283" s="56"/>
      <c r="E283" s="75"/>
      <c r="F283" s="76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 ht="18.75" customHeight="1">
      <c r="A284" s="3"/>
      <c r="B284" s="55"/>
      <c r="C284" s="3"/>
      <c r="D284" s="56"/>
      <c r="E284" s="75"/>
      <c r="F284" s="76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 ht="18.75" customHeight="1">
      <c r="A285" s="3"/>
      <c r="B285" s="55"/>
      <c r="C285" s="3"/>
      <c r="D285" s="56"/>
      <c r="E285" s="75"/>
      <c r="F285" s="76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 ht="18.75" customHeight="1">
      <c r="A286" s="3"/>
      <c r="B286" s="55"/>
      <c r="C286" s="3"/>
      <c r="D286" s="56"/>
      <c r="E286" s="75"/>
      <c r="F286" s="76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 ht="18.75" customHeight="1">
      <c r="A287" s="3"/>
      <c r="B287" s="55"/>
      <c r="C287" s="3"/>
      <c r="D287" s="56"/>
      <c r="E287" s="75"/>
      <c r="F287" s="76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 ht="18.75" customHeight="1">
      <c r="A288" s="3"/>
      <c r="B288" s="55"/>
      <c r="C288" s="3"/>
      <c r="D288" s="56"/>
      <c r="E288" s="75"/>
      <c r="F288" s="76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 ht="18.75" customHeight="1">
      <c r="A289" s="3"/>
      <c r="B289" s="55"/>
      <c r="C289" s="3"/>
      <c r="D289" s="56"/>
      <c r="E289" s="75"/>
      <c r="F289" s="76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 ht="18.75" customHeight="1">
      <c r="A290" s="3"/>
      <c r="B290" s="55"/>
      <c r="C290" s="3"/>
      <c r="D290" s="56"/>
      <c r="E290" s="75"/>
      <c r="F290" s="76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1" ht="18.75" customHeight="1">
      <c r="A291" s="3"/>
      <c r="B291" s="55"/>
      <c r="C291" s="3"/>
      <c r="D291" s="56"/>
      <c r="E291" s="75"/>
      <c r="F291" s="76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</row>
    <row r="292" ht="18.75" customHeight="1">
      <c r="A292" s="3"/>
      <c r="B292" s="55"/>
      <c r="C292" s="3"/>
      <c r="D292" s="56"/>
      <c r="E292" s="75"/>
      <c r="F292" s="76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</row>
    <row r="293" ht="18.75" customHeight="1">
      <c r="A293" s="3"/>
      <c r="B293" s="55"/>
      <c r="C293" s="3"/>
      <c r="D293" s="56"/>
      <c r="E293" s="75"/>
      <c r="F293" s="76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</row>
    <row r="294" ht="18.75" customHeight="1">
      <c r="A294" s="3"/>
      <c r="B294" s="55"/>
      <c r="C294" s="3"/>
      <c r="D294" s="56"/>
      <c r="E294" s="75"/>
      <c r="F294" s="76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 ht="18.75" customHeight="1">
      <c r="A295" s="3"/>
      <c r="B295" s="55"/>
      <c r="C295" s="3"/>
      <c r="D295" s="56"/>
      <c r="E295" s="75"/>
      <c r="F295" s="76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</row>
    <row r="296" ht="18.75" customHeight="1">
      <c r="A296" s="3"/>
      <c r="B296" s="55"/>
      <c r="C296" s="3"/>
      <c r="D296" s="56"/>
      <c r="E296" s="75"/>
      <c r="F296" s="76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 ht="18.75" customHeight="1">
      <c r="A297" s="3"/>
      <c r="B297" s="55"/>
      <c r="C297" s="3"/>
      <c r="D297" s="56"/>
      <c r="E297" s="75"/>
      <c r="F297" s="76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 ht="18.75" customHeight="1">
      <c r="A298" s="3"/>
      <c r="B298" s="55"/>
      <c r="C298" s="3"/>
      <c r="D298" s="56"/>
      <c r="E298" s="75"/>
      <c r="F298" s="76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 ht="18.75" customHeight="1">
      <c r="A299" s="3"/>
      <c r="B299" s="55"/>
      <c r="C299" s="3"/>
      <c r="D299" s="56"/>
      <c r="E299" s="75"/>
      <c r="F299" s="76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 ht="18.75" customHeight="1">
      <c r="A300" s="3"/>
      <c r="B300" s="55"/>
      <c r="C300" s="3"/>
      <c r="D300" s="56"/>
      <c r="E300" s="75"/>
      <c r="F300" s="76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 ht="18.75" customHeight="1">
      <c r="A301" s="3"/>
      <c r="B301" s="55"/>
      <c r="C301" s="3"/>
      <c r="D301" s="56"/>
      <c r="E301" s="75"/>
      <c r="F301" s="76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 ht="18.75" customHeight="1">
      <c r="A302" s="3"/>
      <c r="B302" s="55"/>
      <c r="C302" s="3"/>
      <c r="D302" s="56"/>
      <c r="E302" s="75"/>
      <c r="F302" s="76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 ht="18.75" customHeight="1">
      <c r="A303" s="3"/>
      <c r="B303" s="55"/>
      <c r="C303" s="3"/>
      <c r="D303" s="56"/>
      <c r="E303" s="75"/>
      <c r="F303" s="76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 ht="18.75" customHeight="1">
      <c r="A304" s="3"/>
      <c r="B304" s="55"/>
      <c r="C304" s="3"/>
      <c r="D304" s="56"/>
      <c r="E304" s="75"/>
      <c r="F304" s="76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 ht="18.75" customHeight="1">
      <c r="A305" s="3"/>
      <c r="B305" s="55"/>
      <c r="C305" s="3"/>
      <c r="D305" s="56"/>
      <c r="E305" s="75"/>
      <c r="F305" s="76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 ht="18.75" customHeight="1">
      <c r="A306" s="3"/>
      <c r="B306" s="55"/>
      <c r="C306" s="3"/>
      <c r="D306" s="56"/>
      <c r="E306" s="75"/>
      <c r="F306" s="76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 ht="18.75" customHeight="1">
      <c r="A307" s="3"/>
      <c r="B307" s="55"/>
      <c r="C307" s="3"/>
      <c r="D307" s="56"/>
      <c r="E307" s="75"/>
      <c r="F307" s="76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 ht="18.75" customHeight="1">
      <c r="A308" s="3"/>
      <c r="B308" s="55"/>
      <c r="C308" s="3"/>
      <c r="D308" s="56"/>
      <c r="E308" s="75"/>
      <c r="F308" s="76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 ht="18.75" customHeight="1">
      <c r="A309" s="3"/>
      <c r="B309" s="55"/>
      <c r="C309" s="3"/>
      <c r="D309" s="56"/>
      <c r="E309" s="75"/>
      <c r="F309" s="76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 ht="18.75" customHeight="1">
      <c r="A310" s="3"/>
      <c r="B310" s="55"/>
      <c r="C310" s="3"/>
      <c r="D310" s="56"/>
      <c r="E310" s="75"/>
      <c r="F310" s="76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 ht="18.75" customHeight="1">
      <c r="A311" s="3"/>
      <c r="B311" s="55"/>
      <c r="C311" s="3"/>
      <c r="D311" s="56"/>
      <c r="E311" s="75"/>
      <c r="F311" s="76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 ht="18.75" customHeight="1">
      <c r="A312" s="3"/>
      <c r="B312" s="55"/>
      <c r="C312" s="3"/>
      <c r="D312" s="56"/>
      <c r="E312" s="75"/>
      <c r="F312" s="76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 ht="18.75" customHeight="1">
      <c r="A313" s="3"/>
      <c r="B313" s="55"/>
      <c r="C313" s="3"/>
      <c r="D313" s="56"/>
      <c r="E313" s="75"/>
      <c r="F313" s="76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 ht="18.75" customHeight="1">
      <c r="A314" s="3"/>
      <c r="B314" s="55"/>
      <c r="C314" s="3"/>
      <c r="D314" s="56"/>
      <c r="E314" s="75"/>
      <c r="F314" s="76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 ht="18.75" customHeight="1">
      <c r="A315" s="3"/>
      <c r="B315" s="55"/>
      <c r="C315" s="3"/>
      <c r="D315" s="56"/>
      <c r="E315" s="75"/>
      <c r="F315" s="76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 ht="18.75" customHeight="1">
      <c r="A316" s="3"/>
      <c r="B316" s="55"/>
      <c r="C316" s="3"/>
      <c r="D316" s="56"/>
      <c r="E316" s="75"/>
      <c r="F316" s="76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 ht="18.75" customHeight="1">
      <c r="A317" s="3"/>
      <c r="B317" s="55"/>
      <c r="C317" s="3"/>
      <c r="D317" s="56"/>
      <c r="E317" s="75"/>
      <c r="F317" s="76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 ht="18.75" customHeight="1">
      <c r="A318" s="3"/>
      <c r="B318" s="55"/>
      <c r="C318" s="3"/>
      <c r="D318" s="56"/>
      <c r="E318" s="75"/>
      <c r="F318" s="76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 ht="18.75" customHeight="1">
      <c r="A319" s="3"/>
      <c r="B319" s="55"/>
      <c r="C319" s="3"/>
      <c r="D319" s="56"/>
      <c r="E319" s="75"/>
      <c r="F319" s="76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 ht="18.75" customHeight="1">
      <c r="A320" s="3"/>
      <c r="B320" s="55"/>
      <c r="C320" s="3"/>
      <c r="D320" s="56"/>
      <c r="E320" s="75"/>
      <c r="F320" s="76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 ht="18.75" customHeight="1">
      <c r="A321" s="3"/>
      <c r="B321" s="55"/>
      <c r="C321" s="3"/>
      <c r="D321" s="56"/>
      <c r="E321" s="75"/>
      <c r="F321" s="76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 ht="18.75" customHeight="1">
      <c r="A322" s="3"/>
      <c r="B322" s="55"/>
      <c r="C322" s="3"/>
      <c r="D322" s="56"/>
      <c r="E322" s="75"/>
      <c r="F322" s="76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 ht="18.75" customHeight="1">
      <c r="A323" s="3"/>
      <c r="B323" s="55"/>
      <c r="C323" s="3"/>
      <c r="D323" s="56"/>
      <c r="E323" s="75"/>
      <c r="F323" s="76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 ht="18.75" customHeight="1">
      <c r="A324" s="3"/>
      <c r="B324" s="55"/>
      <c r="C324" s="3"/>
      <c r="D324" s="56"/>
      <c r="E324" s="75"/>
      <c r="F324" s="76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 ht="18.75" customHeight="1">
      <c r="A325" s="3"/>
      <c r="B325" s="55"/>
      <c r="C325" s="3"/>
      <c r="D325" s="56"/>
      <c r="E325" s="75"/>
      <c r="F325" s="76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 ht="18.75" customHeight="1">
      <c r="A326" s="3"/>
      <c r="B326" s="55"/>
      <c r="C326" s="3"/>
      <c r="D326" s="56"/>
      <c r="E326" s="75"/>
      <c r="F326" s="76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 ht="18.75" customHeight="1">
      <c r="A327" s="3"/>
      <c r="B327" s="55"/>
      <c r="C327" s="3"/>
      <c r="D327" s="56"/>
      <c r="E327" s="75"/>
      <c r="F327" s="76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</row>
    <row r="328" ht="18.75" customHeight="1">
      <c r="A328" s="3"/>
      <c r="B328" s="55"/>
      <c r="C328" s="3"/>
      <c r="D328" s="56"/>
      <c r="E328" s="75"/>
      <c r="F328" s="76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 ht="18.75" customHeight="1">
      <c r="A329" s="3"/>
      <c r="B329" s="55"/>
      <c r="C329" s="3"/>
      <c r="D329" s="56"/>
      <c r="E329" s="75"/>
      <c r="F329" s="76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</row>
    <row r="330" ht="18.75" customHeight="1">
      <c r="A330" s="3"/>
      <c r="B330" s="55"/>
      <c r="C330" s="3"/>
      <c r="D330" s="56"/>
      <c r="E330" s="75"/>
      <c r="F330" s="76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 ht="18.75" customHeight="1">
      <c r="A331" s="3"/>
      <c r="B331" s="55"/>
      <c r="C331" s="3"/>
      <c r="D331" s="56"/>
      <c r="E331" s="75"/>
      <c r="F331" s="76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</row>
    <row r="332" ht="18.75" customHeight="1">
      <c r="A332" s="3"/>
      <c r="B332" s="55"/>
      <c r="C332" s="3"/>
      <c r="D332" s="56"/>
      <c r="E332" s="75"/>
      <c r="F332" s="76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3" ht="18.75" customHeight="1">
      <c r="A333" s="3"/>
      <c r="B333" s="55"/>
      <c r="C333" s="3"/>
      <c r="D333" s="56"/>
      <c r="E333" s="75"/>
      <c r="F333" s="76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</row>
    <row r="334" ht="18.75" customHeight="1">
      <c r="A334" s="3"/>
      <c r="B334" s="55"/>
      <c r="C334" s="3"/>
      <c r="D334" s="56"/>
      <c r="E334" s="75"/>
      <c r="F334" s="76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</row>
    <row r="335" ht="18.75" customHeight="1">
      <c r="A335" s="3"/>
      <c r="B335" s="55"/>
      <c r="C335" s="3"/>
      <c r="D335" s="56"/>
      <c r="E335" s="75"/>
      <c r="F335" s="76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</row>
    <row r="336" ht="18.75" customHeight="1">
      <c r="A336" s="3"/>
      <c r="B336" s="55"/>
      <c r="C336" s="3"/>
      <c r="D336" s="56"/>
      <c r="E336" s="75"/>
      <c r="F336" s="76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</row>
    <row r="337" ht="18.75" customHeight="1">
      <c r="A337" s="3"/>
      <c r="B337" s="55"/>
      <c r="C337" s="3"/>
      <c r="D337" s="56"/>
      <c r="E337" s="75"/>
      <c r="F337" s="76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</row>
    <row r="338" ht="18.75" customHeight="1">
      <c r="A338" s="3"/>
      <c r="B338" s="55"/>
      <c r="C338" s="3"/>
      <c r="D338" s="56"/>
      <c r="E338" s="75"/>
      <c r="F338" s="76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 ht="18.75" customHeight="1">
      <c r="A339" s="3"/>
      <c r="B339" s="55"/>
      <c r="C339" s="3"/>
      <c r="D339" s="56"/>
      <c r="E339" s="75"/>
      <c r="F339" s="76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 ht="18.75" customHeight="1">
      <c r="A340" s="3"/>
      <c r="B340" s="55"/>
      <c r="C340" s="3"/>
      <c r="D340" s="56"/>
      <c r="E340" s="75"/>
      <c r="F340" s="76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 ht="18.75" customHeight="1">
      <c r="A341" s="3"/>
      <c r="B341" s="55"/>
      <c r="C341" s="3"/>
      <c r="D341" s="56"/>
      <c r="E341" s="75"/>
      <c r="F341" s="76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 ht="18.75" customHeight="1">
      <c r="A342" s="3"/>
      <c r="B342" s="55"/>
      <c r="C342" s="3"/>
      <c r="D342" s="56"/>
      <c r="E342" s="75"/>
      <c r="F342" s="76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 ht="18.75" customHeight="1">
      <c r="A343" s="3"/>
      <c r="B343" s="55"/>
      <c r="C343" s="3"/>
      <c r="D343" s="56"/>
      <c r="E343" s="75"/>
      <c r="F343" s="76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 ht="18.75" customHeight="1">
      <c r="A344" s="3"/>
      <c r="B344" s="55"/>
      <c r="C344" s="3"/>
      <c r="D344" s="56"/>
      <c r="E344" s="75"/>
      <c r="F344" s="76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 ht="18.75" customHeight="1">
      <c r="A345" s="3"/>
      <c r="B345" s="55"/>
      <c r="C345" s="3"/>
      <c r="D345" s="56"/>
      <c r="E345" s="75"/>
      <c r="F345" s="76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 ht="18.75" customHeight="1">
      <c r="A346" s="3"/>
      <c r="B346" s="55"/>
      <c r="C346" s="3"/>
      <c r="D346" s="56"/>
      <c r="E346" s="75"/>
      <c r="F346" s="76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 ht="18.75" customHeight="1">
      <c r="A347" s="3"/>
      <c r="B347" s="55"/>
      <c r="C347" s="3"/>
      <c r="D347" s="56"/>
      <c r="E347" s="75"/>
      <c r="F347" s="76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 ht="18.75" customHeight="1">
      <c r="A348" s="3"/>
      <c r="B348" s="55"/>
      <c r="C348" s="3"/>
      <c r="D348" s="56"/>
      <c r="E348" s="75"/>
      <c r="F348" s="76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 ht="18.75" customHeight="1">
      <c r="A349" s="3"/>
      <c r="B349" s="55"/>
      <c r="C349" s="3"/>
      <c r="D349" s="56"/>
      <c r="E349" s="75"/>
      <c r="F349" s="76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 ht="18.75" customHeight="1">
      <c r="A350" s="3"/>
      <c r="B350" s="55"/>
      <c r="C350" s="3"/>
      <c r="D350" s="56"/>
      <c r="E350" s="75"/>
      <c r="F350" s="76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 ht="18.75" customHeight="1">
      <c r="A351" s="3"/>
      <c r="B351" s="55"/>
      <c r="C351" s="3"/>
      <c r="D351" s="56"/>
      <c r="E351" s="75"/>
      <c r="F351" s="76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 ht="18.75" customHeight="1">
      <c r="A352" s="3"/>
      <c r="B352" s="55"/>
      <c r="C352" s="3"/>
      <c r="D352" s="56"/>
      <c r="E352" s="75"/>
      <c r="F352" s="76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 ht="18.75" customHeight="1">
      <c r="A353" s="3"/>
      <c r="B353" s="55"/>
      <c r="C353" s="3"/>
      <c r="D353" s="56"/>
      <c r="E353" s="75"/>
      <c r="F353" s="76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</row>
    <row r="354" ht="18.75" customHeight="1">
      <c r="A354" s="3"/>
      <c r="B354" s="55"/>
      <c r="C354" s="3"/>
      <c r="D354" s="56"/>
      <c r="E354" s="75"/>
      <c r="F354" s="76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 ht="18.75" customHeight="1">
      <c r="A355" s="3"/>
      <c r="B355" s="55"/>
      <c r="C355" s="3"/>
      <c r="D355" s="56"/>
      <c r="E355" s="75"/>
      <c r="F355" s="76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</row>
    <row r="356" ht="18.75" customHeight="1">
      <c r="A356" s="3"/>
      <c r="B356" s="55"/>
      <c r="C356" s="3"/>
      <c r="D356" s="56"/>
      <c r="E356" s="75"/>
      <c r="F356" s="76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 ht="18.75" customHeight="1">
      <c r="A357" s="3"/>
      <c r="B357" s="55"/>
      <c r="C357" s="3"/>
      <c r="D357" s="56"/>
      <c r="E357" s="75"/>
      <c r="F357" s="76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</row>
    <row r="358" ht="18.75" customHeight="1">
      <c r="A358" s="3"/>
      <c r="B358" s="55"/>
      <c r="C358" s="3"/>
      <c r="D358" s="56"/>
      <c r="E358" s="75"/>
      <c r="F358" s="76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 ht="18.75" customHeight="1">
      <c r="A359" s="3"/>
      <c r="B359" s="55"/>
      <c r="C359" s="3"/>
      <c r="D359" s="56"/>
      <c r="E359" s="75"/>
      <c r="F359" s="76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</row>
    <row r="360" ht="18.75" customHeight="1">
      <c r="A360" s="3"/>
      <c r="B360" s="55"/>
      <c r="C360" s="3"/>
      <c r="D360" s="56"/>
      <c r="E360" s="75"/>
      <c r="F360" s="76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 ht="18.75" customHeight="1">
      <c r="A361" s="3"/>
      <c r="B361" s="55"/>
      <c r="C361" s="3"/>
      <c r="D361" s="56"/>
      <c r="E361" s="75"/>
      <c r="F361" s="76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</row>
    <row r="362" ht="18.75" customHeight="1">
      <c r="A362" s="3"/>
      <c r="B362" s="55"/>
      <c r="C362" s="3"/>
      <c r="D362" s="56"/>
      <c r="E362" s="75"/>
      <c r="F362" s="76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 ht="18.75" customHeight="1">
      <c r="A363" s="3"/>
      <c r="B363" s="55"/>
      <c r="C363" s="3"/>
      <c r="D363" s="56"/>
      <c r="E363" s="75"/>
      <c r="F363" s="76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</row>
    <row r="364" ht="18.75" customHeight="1">
      <c r="A364" s="3"/>
      <c r="B364" s="55"/>
      <c r="C364" s="3"/>
      <c r="D364" s="56"/>
      <c r="E364" s="75"/>
      <c r="F364" s="76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 ht="18.75" customHeight="1">
      <c r="A365" s="3"/>
      <c r="B365" s="55"/>
      <c r="C365" s="3"/>
      <c r="D365" s="56"/>
      <c r="E365" s="75"/>
      <c r="F365" s="76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</row>
    <row r="366" ht="18.75" customHeight="1">
      <c r="A366" s="3"/>
      <c r="B366" s="55"/>
      <c r="C366" s="3"/>
      <c r="D366" s="56"/>
      <c r="E366" s="75"/>
      <c r="F366" s="76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</row>
    <row r="367" ht="18.75" customHeight="1">
      <c r="A367" s="3"/>
      <c r="B367" s="55"/>
      <c r="C367" s="3"/>
      <c r="D367" s="56"/>
      <c r="E367" s="75"/>
      <c r="F367" s="76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</row>
    <row r="368" ht="18.75" customHeight="1">
      <c r="A368" s="3"/>
      <c r="B368" s="55"/>
      <c r="C368" s="3"/>
      <c r="D368" s="56"/>
      <c r="E368" s="75"/>
      <c r="F368" s="76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</row>
    <row r="369" ht="18.75" customHeight="1">
      <c r="A369" s="3"/>
      <c r="B369" s="55"/>
      <c r="C369" s="3"/>
      <c r="D369" s="56"/>
      <c r="E369" s="75"/>
      <c r="F369" s="76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</row>
    <row r="370" ht="18.75" customHeight="1">
      <c r="A370" s="3"/>
      <c r="B370" s="55"/>
      <c r="C370" s="3"/>
      <c r="D370" s="56"/>
      <c r="E370" s="75"/>
      <c r="F370" s="76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 ht="18.75" customHeight="1">
      <c r="A371" s="3"/>
      <c r="B371" s="55"/>
      <c r="C371" s="3"/>
      <c r="D371" s="56"/>
      <c r="E371" s="75"/>
      <c r="F371" s="76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 ht="18.75" customHeight="1">
      <c r="A372" s="3"/>
      <c r="B372" s="55"/>
      <c r="C372" s="3"/>
      <c r="D372" s="56"/>
      <c r="E372" s="75"/>
      <c r="F372" s="76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 ht="18.75" customHeight="1">
      <c r="A373" s="3"/>
      <c r="B373" s="55"/>
      <c r="C373" s="3"/>
      <c r="D373" s="56"/>
      <c r="E373" s="75"/>
      <c r="F373" s="76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</row>
    <row r="374" ht="18.75" customHeight="1">
      <c r="A374" s="3"/>
      <c r="B374" s="55"/>
      <c r="C374" s="3"/>
      <c r="D374" s="56"/>
      <c r="E374" s="75"/>
      <c r="F374" s="76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5" ht="18.75" customHeight="1">
      <c r="A375" s="3"/>
      <c r="B375" s="55"/>
      <c r="C375" s="3"/>
      <c r="D375" s="56"/>
      <c r="E375" s="75"/>
      <c r="F375" s="76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</row>
    <row r="376" ht="18.75" customHeight="1">
      <c r="A376" s="3"/>
      <c r="B376" s="55"/>
      <c r="C376" s="3"/>
      <c r="D376" s="56"/>
      <c r="E376" s="75"/>
      <c r="F376" s="76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</row>
    <row r="377" ht="18.75" customHeight="1">
      <c r="A377" s="3"/>
      <c r="B377" s="55"/>
      <c r="C377" s="3"/>
      <c r="D377" s="56"/>
      <c r="E377" s="75"/>
      <c r="F377" s="76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</row>
    <row r="378" ht="18.75" customHeight="1">
      <c r="A378" s="3"/>
      <c r="B378" s="55"/>
      <c r="C378" s="3"/>
      <c r="D378" s="56"/>
      <c r="E378" s="75"/>
      <c r="F378" s="76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</row>
    <row r="379" ht="18.75" customHeight="1">
      <c r="A379" s="3"/>
      <c r="B379" s="55"/>
      <c r="C379" s="3"/>
      <c r="D379" s="56"/>
      <c r="E379" s="75"/>
      <c r="F379" s="76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</row>
    <row r="380" ht="18.75" customHeight="1">
      <c r="A380" s="3"/>
      <c r="B380" s="55"/>
      <c r="C380" s="3"/>
      <c r="D380" s="56"/>
      <c r="E380" s="75"/>
      <c r="F380" s="76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 ht="18.75" customHeight="1">
      <c r="A381" s="3"/>
      <c r="B381" s="55"/>
      <c r="C381" s="3"/>
      <c r="D381" s="56"/>
      <c r="E381" s="75"/>
      <c r="F381" s="76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</row>
    <row r="382" ht="18.75" customHeight="1">
      <c r="A382" s="3"/>
      <c r="B382" s="55"/>
      <c r="C382" s="3"/>
      <c r="D382" s="56"/>
      <c r="E382" s="75"/>
      <c r="F382" s="76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 ht="18.75" customHeight="1">
      <c r="A383" s="3"/>
      <c r="B383" s="55"/>
      <c r="C383" s="3"/>
      <c r="D383" s="56"/>
      <c r="E383" s="75"/>
      <c r="F383" s="76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</row>
    <row r="384" ht="18.75" customHeight="1">
      <c r="A384" s="3"/>
      <c r="B384" s="55"/>
      <c r="C384" s="3"/>
      <c r="D384" s="56"/>
      <c r="E384" s="75"/>
      <c r="F384" s="76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 ht="18.75" customHeight="1">
      <c r="A385" s="3"/>
      <c r="B385" s="55"/>
      <c r="C385" s="3"/>
      <c r="D385" s="56"/>
      <c r="E385" s="75"/>
      <c r="F385" s="76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</row>
    <row r="386" ht="18.75" customHeight="1">
      <c r="A386" s="3"/>
      <c r="B386" s="55"/>
      <c r="C386" s="3"/>
      <c r="D386" s="56"/>
      <c r="E386" s="75"/>
      <c r="F386" s="76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 ht="18.75" customHeight="1">
      <c r="A387" s="3"/>
      <c r="B387" s="55"/>
      <c r="C387" s="3"/>
      <c r="D387" s="56"/>
      <c r="E387" s="75"/>
      <c r="F387" s="76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</row>
    <row r="388" ht="18.75" customHeight="1">
      <c r="A388" s="3"/>
      <c r="B388" s="55"/>
      <c r="C388" s="3"/>
      <c r="D388" s="56"/>
      <c r="E388" s="75"/>
      <c r="F388" s="76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 ht="18.75" customHeight="1">
      <c r="A389" s="3"/>
      <c r="B389" s="55"/>
      <c r="C389" s="3"/>
      <c r="D389" s="56"/>
      <c r="E389" s="75"/>
      <c r="F389" s="76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</row>
    <row r="390" ht="18.75" customHeight="1">
      <c r="A390" s="3"/>
      <c r="B390" s="55"/>
      <c r="C390" s="3"/>
      <c r="D390" s="56"/>
      <c r="E390" s="75"/>
      <c r="F390" s="76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 ht="18.75" customHeight="1">
      <c r="A391" s="3"/>
      <c r="B391" s="55"/>
      <c r="C391" s="3"/>
      <c r="D391" s="56"/>
      <c r="E391" s="75"/>
      <c r="F391" s="76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</row>
    <row r="392" ht="18.75" customHeight="1">
      <c r="A392" s="3"/>
      <c r="B392" s="55"/>
      <c r="C392" s="3"/>
      <c r="D392" s="56"/>
      <c r="E392" s="75"/>
      <c r="F392" s="76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</row>
    <row r="393" ht="18.75" customHeight="1">
      <c r="A393" s="3"/>
      <c r="B393" s="55"/>
      <c r="C393" s="3"/>
      <c r="D393" s="56"/>
      <c r="E393" s="75"/>
      <c r="F393" s="76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</row>
    <row r="394" ht="18.75" customHeight="1">
      <c r="A394" s="3"/>
      <c r="B394" s="55"/>
      <c r="C394" s="3"/>
      <c r="D394" s="56"/>
      <c r="E394" s="75"/>
      <c r="F394" s="76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</row>
    <row r="395" ht="18.75" customHeight="1">
      <c r="A395" s="3"/>
      <c r="B395" s="55"/>
      <c r="C395" s="3"/>
      <c r="D395" s="56"/>
      <c r="E395" s="75"/>
      <c r="F395" s="76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</row>
    <row r="396" ht="18.75" customHeight="1">
      <c r="A396" s="3"/>
      <c r="B396" s="55"/>
      <c r="C396" s="3"/>
      <c r="D396" s="56"/>
      <c r="E396" s="75"/>
      <c r="F396" s="76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</row>
    <row r="397" ht="18.75" customHeight="1">
      <c r="A397" s="3"/>
      <c r="B397" s="55"/>
      <c r="C397" s="3"/>
      <c r="D397" s="56"/>
      <c r="E397" s="75"/>
      <c r="F397" s="76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</row>
    <row r="398" ht="18.75" customHeight="1">
      <c r="A398" s="3"/>
      <c r="B398" s="55"/>
      <c r="C398" s="3"/>
      <c r="D398" s="56"/>
      <c r="E398" s="75"/>
      <c r="F398" s="76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 ht="18.75" customHeight="1">
      <c r="A399" s="3"/>
      <c r="B399" s="55"/>
      <c r="C399" s="3"/>
      <c r="D399" s="56"/>
      <c r="E399" s="75"/>
      <c r="F399" s="76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</row>
    <row r="400" ht="18.75" customHeight="1">
      <c r="A400" s="3"/>
      <c r="B400" s="55"/>
      <c r="C400" s="3"/>
      <c r="D400" s="56"/>
      <c r="E400" s="75"/>
      <c r="F400" s="76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 ht="18.75" customHeight="1">
      <c r="A401" s="3"/>
      <c r="B401" s="55"/>
      <c r="C401" s="3"/>
      <c r="D401" s="56"/>
      <c r="E401" s="75"/>
      <c r="F401" s="76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</row>
    <row r="402" ht="18.75" customHeight="1">
      <c r="A402" s="3"/>
      <c r="B402" s="55"/>
      <c r="C402" s="3"/>
      <c r="D402" s="56"/>
      <c r="E402" s="75"/>
      <c r="F402" s="76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 ht="18.75" customHeight="1">
      <c r="A403" s="3"/>
      <c r="B403" s="55"/>
      <c r="C403" s="3"/>
      <c r="D403" s="56"/>
      <c r="E403" s="75"/>
      <c r="F403" s="76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</row>
    <row r="404" ht="18.75" customHeight="1">
      <c r="A404" s="3"/>
      <c r="B404" s="55"/>
      <c r="C404" s="3"/>
      <c r="D404" s="56"/>
      <c r="E404" s="75"/>
      <c r="F404" s="76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 ht="18.75" customHeight="1">
      <c r="A405" s="3"/>
      <c r="B405" s="55"/>
      <c r="C405" s="3"/>
      <c r="D405" s="56"/>
      <c r="E405" s="75"/>
      <c r="F405" s="76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</row>
    <row r="406" ht="18.75" customHeight="1">
      <c r="A406" s="3"/>
      <c r="B406" s="55"/>
      <c r="C406" s="3"/>
      <c r="D406" s="56"/>
      <c r="E406" s="75"/>
      <c r="F406" s="76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 ht="18.75" customHeight="1">
      <c r="A407" s="3"/>
      <c r="B407" s="55"/>
      <c r="C407" s="3"/>
      <c r="D407" s="56"/>
      <c r="E407" s="75"/>
      <c r="F407" s="76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</row>
    <row r="408" ht="18.75" customHeight="1">
      <c r="A408" s="3"/>
      <c r="B408" s="55"/>
      <c r="C408" s="3"/>
      <c r="D408" s="56"/>
      <c r="E408" s="75"/>
      <c r="F408" s="76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 ht="18.75" customHeight="1">
      <c r="A409" s="3"/>
      <c r="B409" s="55"/>
      <c r="C409" s="3"/>
      <c r="D409" s="56"/>
      <c r="E409" s="75"/>
      <c r="F409" s="76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</row>
    <row r="410" ht="18.75" customHeight="1">
      <c r="A410" s="3"/>
      <c r="B410" s="55"/>
      <c r="C410" s="3"/>
      <c r="D410" s="56"/>
      <c r="E410" s="75"/>
      <c r="F410" s="76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 ht="18.75" customHeight="1">
      <c r="A411" s="3"/>
      <c r="B411" s="55"/>
      <c r="C411" s="3"/>
      <c r="D411" s="56"/>
      <c r="E411" s="75"/>
      <c r="F411" s="76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</row>
    <row r="412" ht="18.75" customHeight="1">
      <c r="A412" s="3"/>
      <c r="B412" s="55"/>
      <c r="C412" s="3"/>
      <c r="D412" s="56"/>
      <c r="E412" s="75"/>
      <c r="F412" s="76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 ht="18.75" customHeight="1">
      <c r="A413" s="3"/>
      <c r="B413" s="55"/>
      <c r="C413" s="3"/>
      <c r="D413" s="56"/>
      <c r="E413" s="75"/>
      <c r="F413" s="76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</row>
    <row r="414" ht="18.75" customHeight="1">
      <c r="A414" s="3"/>
      <c r="B414" s="55"/>
      <c r="C414" s="3"/>
      <c r="D414" s="56"/>
      <c r="E414" s="75"/>
      <c r="F414" s="76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 ht="18.75" customHeight="1">
      <c r="A415" s="3"/>
      <c r="B415" s="55"/>
      <c r="C415" s="3"/>
      <c r="D415" s="56"/>
      <c r="E415" s="75"/>
      <c r="F415" s="76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</row>
    <row r="416" ht="18.75" customHeight="1">
      <c r="A416" s="3"/>
      <c r="B416" s="55"/>
      <c r="C416" s="3"/>
      <c r="D416" s="56"/>
      <c r="E416" s="75"/>
      <c r="F416" s="76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 ht="18.75" customHeight="1">
      <c r="A417" s="3"/>
      <c r="B417" s="55"/>
      <c r="C417" s="3"/>
      <c r="D417" s="56"/>
      <c r="E417" s="75"/>
      <c r="F417" s="76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</row>
    <row r="418" ht="18.75" customHeight="1">
      <c r="A418" s="3"/>
      <c r="B418" s="55"/>
      <c r="C418" s="3"/>
      <c r="D418" s="56"/>
      <c r="E418" s="75"/>
      <c r="F418" s="76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</row>
    <row r="419" ht="18.75" customHeight="1">
      <c r="A419" s="3"/>
      <c r="B419" s="55"/>
      <c r="C419" s="3"/>
      <c r="D419" s="56"/>
      <c r="E419" s="75"/>
      <c r="F419" s="76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</row>
    <row r="420" ht="18.75" customHeight="1">
      <c r="A420" s="3"/>
      <c r="B420" s="55"/>
      <c r="C420" s="3"/>
      <c r="D420" s="56"/>
      <c r="E420" s="75"/>
      <c r="F420" s="76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</row>
    <row r="421" ht="18.75" customHeight="1">
      <c r="A421" s="3"/>
      <c r="B421" s="55"/>
      <c r="C421" s="3"/>
      <c r="D421" s="56"/>
      <c r="E421" s="75"/>
      <c r="F421" s="76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</row>
    <row r="422" ht="18.75" customHeight="1">
      <c r="A422" s="3"/>
      <c r="B422" s="55"/>
      <c r="C422" s="3"/>
      <c r="D422" s="56"/>
      <c r="E422" s="75"/>
      <c r="F422" s="76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</row>
    <row r="423" ht="18.75" customHeight="1">
      <c r="A423" s="3"/>
      <c r="B423" s="55"/>
      <c r="C423" s="3"/>
      <c r="D423" s="56"/>
      <c r="E423" s="75"/>
      <c r="F423" s="76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</row>
    <row r="424" ht="18.75" customHeight="1">
      <c r="A424" s="3"/>
      <c r="B424" s="55"/>
      <c r="C424" s="3"/>
      <c r="D424" s="56"/>
      <c r="E424" s="75"/>
      <c r="F424" s="76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</row>
    <row r="425" ht="18.75" customHeight="1">
      <c r="A425" s="3"/>
      <c r="B425" s="55"/>
      <c r="C425" s="3"/>
      <c r="D425" s="56"/>
      <c r="E425" s="75"/>
      <c r="F425" s="76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</row>
    <row r="426" ht="18.75" customHeight="1">
      <c r="A426" s="3"/>
      <c r="B426" s="55"/>
      <c r="C426" s="3"/>
      <c r="D426" s="56"/>
      <c r="E426" s="75"/>
      <c r="F426" s="76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</row>
    <row r="427" ht="18.75" customHeight="1">
      <c r="A427" s="3"/>
      <c r="B427" s="55"/>
      <c r="C427" s="3"/>
      <c r="D427" s="56"/>
      <c r="E427" s="75"/>
      <c r="F427" s="76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</row>
    <row r="428" ht="18.75" customHeight="1">
      <c r="A428" s="3"/>
      <c r="B428" s="55"/>
      <c r="C428" s="3"/>
      <c r="D428" s="56"/>
      <c r="E428" s="75"/>
      <c r="F428" s="76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</row>
    <row r="429" ht="18.75" customHeight="1">
      <c r="A429" s="3"/>
      <c r="B429" s="55"/>
      <c r="C429" s="3"/>
      <c r="D429" s="56"/>
      <c r="E429" s="75"/>
      <c r="F429" s="76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</row>
    <row r="430" ht="18.75" customHeight="1">
      <c r="A430" s="3"/>
      <c r="B430" s="55"/>
      <c r="C430" s="3"/>
      <c r="D430" s="56"/>
      <c r="E430" s="75"/>
      <c r="F430" s="76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</row>
    <row r="431" ht="18.75" customHeight="1">
      <c r="A431" s="3"/>
      <c r="B431" s="55"/>
      <c r="C431" s="3"/>
      <c r="D431" s="56"/>
      <c r="E431" s="75"/>
      <c r="F431" s="76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</row>
    <row r="432" ht="18.75" customHeight="1">
      <c r="A432" s="3"/>
      <c r="B432" s="55"/>
      <c r="C432" s="3"/>
      <c r="D432" s="56"/>
      <c r="E432" s="75"/>
      <c r="F432" s="76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</row>
    <row r="433" ht="18.75" customHeight="1">
      <c r="A433" s="3"/>
      <c r="B433" s="55"/>
      <c r="C433" s="3"/>
      <c r="D433" s="56"/>
      <c r="E433" s="75"/>
      <c r="F433" s="76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</row>
    <row r="434" ht="18.75" customHeight="1">
      <c r="A434" s="3"/>
      <c r="B434" s="55"/>
      <c r="C434" s="3"/>
      <c r="D434" s="56"/>
      <c r="E434" s="75"/>
      <c r="F434" s="76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</row>
    <row r="435" ht="18.75" customHeight="1">
      <c r="A435" s="3"/>
      <c r="B435" s="55"/>
      <c r="C435" s="3"/>
      <c r="D435" s="56"/>
      <c r="E435" s="75"/>
      <c r="F435" s="76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</row>
    <row r="436" ht="18.75" customHeight="1">
      <c r="A436" s="3"/>
      <c r="B436" s="55"/>
      <c r="C436" s="3"/>
      <c r="D436" s="56"/>
      <c r="E436" s="75"/>
      <c r="F436" s="76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 ht="18.75" customHeight="1">
      <c r="A437" s="3"/>
      <c r="B437" s="55"/>
      <c r="C437" s="3"/>
      <c r="D437" s="56"/>
      <c r="E437" s="75"/>
      <c r="F437" s="76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</row>
    <row r="438" ht="18.75" customHeight="1">
      <c r="A438" s="3"/>
      <c r="B438" s="55"/>
      <c r="C438" s="3"/>
      <c r="D438" s="56"/>
      <c r="E438" s="75"/>
      <c r="F438" s="76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 ht="18.75" customHeight="1">
      <c r="A439" s="3"/>
      <c r="B439" s="55"/>
      <c r="C439" s="3"/>
      <c r="D439" s="56"/>
      <c r="E439" s="75"/>
      <c r="F439" s="76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</row>
    <row r="440" ht="18.75" customHeight="1">
      <c r="A440" s="3"/>
      <c r="B440" s="55"/>
      <c r="C440" s="3"/>
      <c r="D440" s="56"/>
      <c r="E440" s="75"/>
      <c r="F440" s="76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 ht="18.75" customHeight="1">
      <c r="A441" s="3"/>
      <c r="B441" s="55"/>
      <c r="C441" s="3"/>
      <c r="D441" s="56"/>
      <c r="E441" s="75"/>
      <c r="F441" s="76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</row>
    <row r="442" ht="18.75" customHeight="1">
      <c r="A442" s="3"/>
      <c r="B442" s="55"/>
      <c r="C442" s="3"/>
      <c r="D442" s="56"/>
      <c r="E442" s="75"/>
      <c r="F442" s="76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 ht="18.75" customHeight="1">
      <c r="A443" s="3"/>
      <c r="B443" s="55"/>
      <c r="C443" s="3"/>
      <c r="D443" s="56"/>
      <c r="E443" s="75"/>
      <c r="F443" s="76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</row>
    <row r="444" ht="18.75" customHeight="1">
      <c r="A444" s="3"/>
      <c r="B444" s="55"/>
      <c r="C444" s="3"/>
      <c r="D444" s="56"/>
      <c r="E444" s="75"/>
      <c r="F444" s="76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</row>
    <row r="445" ht="18.75" customHeight="1">
      <c r="A445" s="3"/>
      <c r="B445" s="55"/>
      <c r="C445" s="3"/>
      <c r="D445" s="56"/>
      <c r="E445" s="75"/>
      <c r="F445" s="76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</row>
    <row r="446" ht="18.75" customHeight="1">
      <c r="A446" s="3"/>
      <c r="B446" s="55"/>
      <c r="C446" s="3"/>
      <c r="D446" s="56"/>
      <c r="E446" s="75"/>
      <c r="F446" s="76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</row>
    <row r="447" ht="18.75" customHeight="1">
      <c r="A447" s="3"/>
      <c r="B447" s="55"/>
      <c r="C447" s="3"/>
      <c r="D447" s="56"/>
      <c r="E447" s="75"/>
      <c r="F447" s="76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</row>
    <row r="448" ht="18.75" customHeight="1">
      <c r="A448" s="3"/>
      <c r="B448" s="55"/>
      <c r="C448" s="3"/>
      <c r="D448" s="56"/>
      <c r="E448" s="75"/>
      <c r="F448" s="76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</row>
    <row r="449" ht="18.75" customHeight="1">
      <c r="A449" s="3"/>
      <c r="B449" s="55"/>
      <c r="C449" s="3"/>
      <c r="D449" s="56"/>
      <c r="E449" s="75"/>
      <c r="F449" s="76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</row>
    <row r="450" ht="18.75" customHeight="1">
      <c r="A450" s="3"/>
      <c r="B450" s="55"/>
      <c r="C450" s="3"/>
      <c r="D450" s="56"/>
      <c r="E450" s="75"/>
      <c r="F450" s="76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 ht="18.75" customHeight="1">
      <c r="A451" s="3"/>
      <c r="B451" s="55"/>
      <c r="C451" s="3"/>
      <c r="D451" s="56"/>
      <c r="E451" s="75"/>
      <c r="F451" s="76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</row>
    <row r="452" ht="18.75" customHeight="1">
      <c r="A452" s="3"/>
      <c r="B452" s="55"/>
      <c r="C452" s="3"/>
      <c r="D452" s="56"/>
      <c r="E452" s="75"/>
      <c r="F452" s="76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 ht="18.75" customHeight="1">
      <c r="A453" s="3"/>
      <c r="B453" s="55"/>
      <c r="C453" s="3"/>
      <c r="D453" s="56"/>
      <c r="E453" s="75"/>
      <c r="F453" s="76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</row>
    <row r="454" ht="18.75" customHeight="1">
      <c r="A454" s="3"/>
      <c r="B454" s="55"/>
      <c r="C454" s="3"/>
      <c r="D454" s="56"/>
      <c r="E454" s="75"/>
      <c r="F454" s="76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 ht="18.75" customHeight="1">
      <c r="A455" s="3"/>
      <c r="B455" s="55"/>
      <c r="C455" s="3"/>
      <c r="D455" s="56"/>
      <c r="E455" s="75"/>
      <c r="F455" s="76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</row>
    <row r="456" ht="18.75" customHeight="1">
      <c r="A456" s="3"/>
      <c r="B456" s="55"/>
      <c r="C456" s="3"/>
      <c r="D456" s="56"/>
      <c r="E456" s="75"/>
      <c r="F456" s="76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 ht="18.75" customHeight="1">
      <c r="A457" s="3"/>
      <c r="B457" s="55"/>
      <c r="C457" s="3"/>
      <c r="D457" s="56"/>
      <c r="E457" s="75"/>
      <c r="F457" s="76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</row>
    <row r="458" ht="18.75" customHeight="1">
      <c r="A458" s="3"/>
      <c r="B458" s="55"/>
      <c r="C458" s="3"/>
      <c r="D458" s="56"/>
      <c r="E458" s="75"/>
      <c r="F458" s="76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59" ht="18.75" customHeight="1">
      <c r="A459" s="3"/>
      <c r="B459" s="55"/>
      <c r="C459" s="3"/>
      <c r="D459" s="56"/>
      <c r="E459" s="75"/>
      <c r="F459" s="76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</row>
    <row r="460" ht="18.75" customHeight="1">
      <c r="A460" s="3"/>
      <c r="B460" s="55"/>
      <c r="C460" s="3"/>
      <c r="D460" s="56"/>
      <c r="E460" s="75"/>
      <c r="F460" s="76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</row>
    <row r="461" ht="18.75" customHeight="1">
      <c r="A461" s="3"/>
      <c r="B461" s="55"/>
      <c r="C461" s="3"/>
      <c r="D461" s="56"/>
      <c r="E461" s="75"/>
      <c r="F461" s="76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</row>
    <row r="462" ht="18.75" customHeight="1">
      <c r="A462" s="3"/>
      <c r="B462" s="55"/>
      <c r="C462" s="3"/>
      <c r="D462" s="56"/>
      <c r="E462" s="75"/>
      <c r="F462" s="76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</row>
    <row r="463" ht="18.75" customHeight="1">
      <c r="A463" s="3"/>
      <c r="B463" s="55"/>
      <c r="C463" s="3"/>
      <c r="D463" s="56"/>
      <c r="E463" s="75"/>
      <c r="F463" s="76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</row>
    <row r="464" ht="18.75" customHeight="1">
      <c r="A464" s="3"/>
      <c r="B464" s="55"/>
      <c r="C464" s="3"/>
      <c r="D464" s="56"/>
      <c r="E464" s="75"/>
      <c r="F464" s="76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</row>
    <row r="465" ht="18.75" customHeight="1">
      <c r="A465" s="3"/>
      <c r="B465" s="55"/>
      <c r="C465" s="3"/>
      <c r="D465" s="56"/>
      <c r="E465" s="75"/>
      <c r="F465" s="76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</row>
    <row r="466" ht="18.75" customHeight="1">
      <c r="A466" s="3"/>
      <c r="B466" s="55"/>
      <c r="C466" s="3"/>
      <c r="D466" s="56"/>
      <c r="E466" s="75"/>
      <c r="F466" s="76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</row>
    <row r="467" ht="18.75" customHeight="1">
      <c r="A467" s="3"/>
      <c r="B467" s="55"/>
      <c r="C467" s="3"/>
      <c r="D467" s="56"/>
      <c r="E467" s="75"/>
      <c r="F467" s="76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</row>
    <row r="468" ht="18.75" customHeight="1">
      <c r="A468" s="3"/>
      <c r="B468" s="55"/>
      <c r="C468" s="3"/>
      <c r="D468" s="56"/>
      <c r="E468" s="75"/>
      <c r="F468" s="76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</row>
    <row r="469" ht="18.75" customHeight="1">
      <c r="A469" s="3"/>
      <c r="B469" s="55"/>
      <c r="C469" s="3"/>
      <c r="D469" s="56"/>
      <c r="E469" s="75"/>
      <c r="F469" s="76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</row>
    <row r="470" ht="18.75" customHeight="1">
      <c r="A470" s="3"/>
      <c r="B470" s="55"/>
      <c r="C470" s="3"/>
      <c r="D470" s="56"/>
      <c r="E470" s="75"/>
      <c r="F470" s="76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</row>
    <row r="471" ht="18.75" customHeight="1">
      <c r="A471" s="3"/>
      <c r="B471" s="55"/>
      <c r="C471" s="3"/>
      <c r="D471" s="56"/>
      <c r="E471" s="75"/>
      <c r="F471" s="76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</row>
    <row r="472" ht="18.75" customHeight="1">
      <c r="A472" s="3"/>
      <c r="B472" s="55"/>
      <c r="C472" s="3"/>
      <c r="D472" s="56"/>
      <c r="E472" s="75"/>
      <c r="F472" s="76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</row>
    <row r="473" ht="18.75" customHeight="1">
      <c r="A473" s="3"/>
      <c r="B473" s="55"/>
      <c r="C473" s="3"/>
      <c r="D473" s="56"/>
      <c r="E473" s="75"/>
      <c r="F473" s="76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</row>
    <row r="474" ht="18.75" customHeight="1">
      <c r="A474" s="3"/>
      <c r="B474" s="55"/>
      <c r="C474" s="3"/>
      <c r="D474" s="56"/>
      <c r="E474" s="75"/>
      <c r="F474" s="76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</row>
    <row r="475" ht="18.75" customHeight="1">
      <c r="A475" s="3"/>
      <c r="B475" s="55"/>
      <c r="C475" s="3"/>
      <c r="D475" s="56"/>
      <c r="E475" s="75"/>
      <c r="F475" s="76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</row>
    <row r="476" ht="18.75" customHeight="1">
      <c r="A476" s="3"/>
      <c r="B476" s="55"/>
      <c r="C476" s="3"/>
      <c r="D476" s="56"/>
      <c r="E476" s="75"/>
      <c r="F476" s="76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</row>
    <row r="477" ht="18.75" customHeight="1">
      <c r="A477" s="3"/>
      <c r="B477" s="55"/>
      <c r="C477" s="3"/>
      <c r="D477" s="56"/>
      <c r="E477" s="75"/>
      <c r="F477" s="76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</row>
    <row r="478" ht="18.75" customHeight="1">
      <c r="A478" s="3"/>
      <c r="B478" s="55"/>
      <c r="C478" s="3"/>
      <c r="D478" s="56"/>
      <c r="E478" s="75"/>
      <c r="F478" s="76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 ht="18.75" customHeight="1">
      <c r="A479" s="3"/>
      <c r="B479" s="55"/>
      <c r="C479" s="3"/>
      <c r="D479" s="56"/>
      <c r="E479" s="75"/>
      <c r="F479" s="76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 ht="18.75" customHeight="1">
      <c r="A480" s="3"/>
      <c r="B480" s="55"/>
      <c r="C480" s="3"/>
      <c r="D480" s="56"/>
      <c r="E480" s="75"/>
      <c r="F480" s="76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 ht="18.75" customHeight="1">
      <c r="A481" s="3"/>
      <c r="B481" s="55"/>
      <c r="C481" s="3"/>
      <c r="D481" s="56"/>
      <c r="E481" s="75"/>
      <c r="F481" s="76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</row>
    <row r="482" ht="18.75" customHeight="1">
      <c r="A482" s="3"/>
      <c r="B482" s="55"/>
      <c r="C482" s="3"/>
      <c r="D482" s="56"/>
      <c r="E482" s="75"/>
      <c r="F482" s="76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 ht="18.75" customHeight="1">
      <c r="A483" s="3"/>
      <c r="B483" s="55"/>
      <c r="C483" s="3"/>
      <c r="D483" s="56"/>
      <c r="E483" s="75"/>
      <c r="F483" s="76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</row>
    <row r="484" ht="18.75" customHeight="1">
      <c r="A484" s="3"/>
      <c r="B484" s="55"/>
      <c r="C484" s="3"/>
      <c r="D484" s="56"/>
      <c r="E484" s="75"/>
      <c r="F484" s="76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 ht="18.75" customHeight="1">
      <c r="A485" s="3"/>
      <c r="B485" s="55"/>
      <c r="C485" s="3"/>
      <c r="D485" s="56"/>
      <c r="E485" s="75"/>
      <c r="F485" s="76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</row>
    <row r="486" ht="18.75" customHeight="1">
      <c r="A486" s="3"/>
      <c r="B486" s="55"/>
      <c r="C486" s="3"/>
      <c r="D486" s="56"/>
      <c r="E486" s="75"/>
      <c r="F486" s="76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 ht="18.75" customHeight="1">
      <c r="A487" s="3"/>
      <c r="B487" s="55"/>
      <c r="C487" s="3"/>
      <c r="D487" s="56"/>
      <c r="E487" s="75"/>
      <c r="F487" s="76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</row>
    <row r="488" ht="18.75" customHeight="1">
      <c r="A488" s="3"/>
      <c r="B488" s="55"/>
      <c r="C488" s="3"/>
      <c r="D488" s="56"/>
      <c r="E488" s="75"/>
      <c r="F488" s="76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 ht="18.75" customHeight="1">
      <c r="A489" s="3"/>
      <c r="B489" s="55"/>
      <c r="C489" s="3"/>
      <c r="D489" s="56"/>
      <c r="E489" s="75"/>
      <c r="F489" s="76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</row>
    <row r="490" ht="18.75" customHeight="1">
      <c r="A490" s="3"/>
      <c r="B490" s="55"/>
      <c r="C490" s="3"/>
      <c r="D490" s="56"/>
      <c r="E490" s="75"/>
      <c r="F490" s="76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 ht="18.75" customHeight="1">
      <c r="A491" s="3"/>
      <c r="B491" s="55"/>
      <c r="C491" s="3"/>
      <c r="D491" s="56"/>
      <c r="E491" s="75"/>
      <c r="F491" s="76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</row>
    <row r="492" ht="18.75" customHeight="1">
      <c r="A492" s="3"/>
      <c r="B492" s="55"/>
      <c r="C492" s="3"/>
      <c r="D492" s="56"/>
      <c r="E492" s="75"/>
      <c r="F492" s="76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 ht="18.75" customHeight="1">
      <c r="A493" s="3"/>
      <c r="B493" s="55"/>
      <c r="C493" s="3"/>
      <c r="D493" s="56"/>
      <c r="E493" s="75"/>
      <c r="F493" s="76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</row>
    <row r="494" ht="18.75" customHeight="1">
      <c r="A494" s="3"/>
      <c r="B494" s="55"/>
      <c r="C494" s="3"/>
      <c r="D494" s="56"/>
      <c r="E494" s="75"/>
      <c r="F494" s="76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 ht="18.75" customHeight="1">
      <c r="A495" s="3"/>
      <c r="B495" s="55"/>
      <c r="C495" s="3"/>
      <c r="D495" s="56"/>
      <c r="E495" s="75"/>
      <c r="F495" s="76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</row>
    <row r="496" ht="18.75" customHeight="1">
      <c r="A496" s="3"/>
      <c r="B496" s="55"/>
      <c r="C496" s="3"/>
      <c r="D496" s="56"/>
      <c r="E496" s="75"/>
      <c r="F496" s="76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</row>
    <row r="497" ht="18.75" customHeight="1">
      <c r="A497" s="3"/>
      <c r="B497" s="55"/>
      <c r="C497" s="3"/>
      <c r="D497" s="56"/>
      <c r="E497" s="75"/>
      <c r="F497" s="76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</row>
    <row r="498" ht="18.75" customHeight="1">
      <c r="A498" s="3"/>
      <c r="B498" s="55"/>
      <c r="C498" s="3"/>
      <c r="D498" s="56"/>
      <c r="E498" s="75"/>
      <c r="F498" s="76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</row>
    <row r="499" ht="18.75" customHeight="1">
      <c r="A499" s="3"/>
      <c r="B499" s="55"/>
      <c r="C499" s="3"/>
      <c r="D499" s="56"/>
      <c r="E499" s="75"/>
      <c r="F499" s="76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</row>
    <row r="500" ht="18.75" customHeight="1">
      <c r="A500" s="3"/>
      <c r="B500" s="55"/>
      <c r="C500" s="3"/>
      <c r="D500" s="56"/>
      <c r="E500" s="75"/>
      <c r="F500" s="76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</row>
    <row r="501" ht="18.75" customHeight="1">
      <c r="A501" s="3"/>
      <c r="B501" s="55"/>
      <c r="C501" s="3"/>
      <c r="D501" s="56"/>
      <c r="E501" s="75"/>
      <c r="F501" s="76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</row>
    <row r="502" ht="18.75" customHeight="1">
      <c r="A502" s="3"/>
      <c r="B502" s="55"/>
      <c r="C502" s="3"/>
      <c r="D502" s="56"/>
      <c r="E502" s="75"/>
      <c r="F502" s="76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</row>
    <row r="503" ht="18.75" customHeight="1">
      <c r="A503" s="3"/>
      <c r="B503" s="55"/>
      <c r="C503" s="3"/>
      <c r="D503" s="56"/>
      <c r="E503" s="75"/>
      <c r="F503" s="76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</row>
    <row r="504" ht="18.75" customHeight="1">
      <c r="A504" s="3"/>
      <c r="B504" s="55"/>
      <c r="C504" s="3"/>
      <c r="D504" s="56"/>
      <c r="E504" s="75"/>
      <c r="F504" s="76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</row>
    <row r="505" ht="18.75" customHeight="1">
      <c r="A505" s="3"/>
      <c r="B505" s="55"/>
      <c r="C505" s="3"/>
      <c r="D505" s="56"/>
      <c r="E505" s="75"/>
      <c r="F505" s="76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</row>
    <row r="506" ht="18.75" customHeight="1">
      <c r="A506" s="3"/>
      <c r="B506" s="55"/>
      <c r="C506" s="3"/>
      <c r="D506" s="56"/>
      <c r="E506" s="75"/>
      <c r="F506" s="76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 ht="18.75" customHeight="1">
      <c r="A507" s="3"/>
      <c r="B507" s="55"/>
      <c r="C507" s="3"/>
      <c r="D507" s="56"/>
      <c r="E507" s="75"/>
      <c r="F507" s="76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 ht="18.75" customHeight="1">
      <c r="A508" s="3"/>
      <c r="B508" s="55"/>
      <c r="C508" s="3"/>
      <c r="D508" s="56"/>
      <c r="E508" s="75"/>
      <c r="F508" s="76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 ht="18.75" customHeight="1">
      <c r="A509" s="3"/>
      <c r="B509" s="55"/>
      <c r="C509" s="3"/>
      <c r="D509" s="56"/>
      <c r="E509" s="75"/>
      <c r="F509" s="76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</row>
    <row r="510" ht="18.75" customHeight="1">
      <c r="A510" s="3"/>
      <c r="B510" s="55"/>
      <c r="C510" s="3"/>
      <c r="D510" s="56"/>
      <c r="E510" s="75"/>
      <c r="F510" s="76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 ht="18.75" customHeight="1">
      <c r="A511" s="3"/>
      <c r="B511" s="55"/>
      <c r="C511" s="3"/>
      <c r="D511" s="56"/>
      <c r="E511" s="75"/>
      <c r="F511" s="76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</row>
    <row r="512" ht="18.75" customHeight="1">
      <c r="A512" s="3"/>
      <c r="B512" s="55"/>
      <c r="C512" s="3"/>
      <c r="D512" s="56"/>
      <c r="E512" s="75"/>
      <c r="F512" s="76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</row>
    <row r="513" ht="18.75" customHeight="1">
      <c r="A513" s="3"/>
      <c r="B513" s="55"/>
      <c r="C513" s="3"/>
      <c r="D513" s="56"/>
      <c r="E513" s="75"/>
      <c r="F513" s="76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</row>
    <row r="514" ht="18.75" customHeight="1">
      <c r="A514" s="3"/>
      <c r="B514" s="55"/>
      <c r="C514" s="3"/>
      <c r="D514" s="56"/>
      <c r="E514" s="75"/>
      <c r="F514" s="76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</row>
    <row r="515" ht="18.75" customHeight="1">
      <c r="A515" s="3"/>
      <c r="B515" s="55"/>
      <c r="C515" s="3"/>
      <c r="D515" s="56"/>
      <c r="E515" s="75"/>
      <c r="F515" s="76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 ht="18.75" customHeight="1">
      <c r="A516" s="3"/>
      <c r="B516" s="55"/>
      <c r="C516" s="3"/>
      <c r="D516" s="56"/>
      <c r="E516" s="75"/>
      <c r="F516" s="76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</row>
    <row r="517" ht="18.75" customHeight="1">
      <c r="A517" s="3"/>
      <c r="B517" s="55"/>
      <c r="C517" s="3"/>
      <c r="D517" s="56"/>
      <c r="E517" s="75"/>
      <c r="F517" s="76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 ht="18.75" customHeight="1">
      <c r="A518" s="3"/>
      <c r="B518" s="55"/>
      <c r="C518" s="3"/>
      <c r="D518" s="56"/>
      <c r="E518" s="75"/>
      <c r="F518" s="76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 ht="18.75" customHeight="1">
      <c r="A519" s="3"/>
      <c r="B519" s="55"/>
      <c r="C519" s="3"/>
      <c r="D519" s="56"/>
      <c r="E519" s="75"/>
      <c r="F519" s="76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 ht="18.75" customHeight="1">
      <c r="A520" s="3"/>
      <c r="B520" s="55"/>
      <c r="C520" s="3"/>
      <c r="D520" s="56"/>
      <c r="E520" s="75"/>
      <c r="F520" s="76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 ht="18.75" customHeight="1">
      <c r="A521" s="3"/>
      <c r="B521" s="55"/>
      <c r="C521" s="3"/>
      <c r="D521" s="56"/>
      <c r="E521" s="75"/>
      <c r="F521" s="76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 ht="18.75" customHeight="1">
      <c r="A522" s="3"/>
      <c r="B522" s="55"/>
      <c r="C522" s="3"/>
      <c r="D522" s="56"/>
      <c r="E522" s="75"/>
      <c r="F522" s="76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</row>
    <row r="523" ht="18.75" customHeight="1">
      <c r="A523" s="3"/>
      <c r="B523" s="55"/>
      <c r="C523" s="3"/>
      <c r="D523" s="56"/>
      <c r="E523" s="75"/>
      <c r="F523" s="76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 ht="18.75" customHeight="1">
      <c r="A524" s="3"/>
      <c r="B524" s="55"/>
      <c r="C524" s="3"/>
      <c r="D524" s="56"/>
      <c r="E524" s="75"/>
      <c r="F524" s="76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</row>
    <row r="525" ht="18.75" customHeight="1">
      <c r="A525" s="3"/>
      <c r="B525" s="55"/>
      <c r="C525" s="3"/>
      <c r="D525" s="56"/>
      <c r="E525" s="75"/>
      <c r="F525" s="76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 ht="18.75" customHeight="1">
      <c r="A526" s="3"/>
      <c r="B526" s="55"/>
      <c r="C526" s="3"/>
      <c r="D526" s="56"/>
      <c r="E526" s="75"/>
      <c r="F526" s="76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</row>
    <row r="527" ht="18.75" customHeight="1">
      <c r="A527" s="3"/>
      <c r="B527" s="55"/>
      <c r="C527" s="3"/>
      <c r="D527" s="56"/>
      <c r="E527" s="75"/>
      <c r="F527" s="76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 ht="18.75" customHeight="1">
      <c r="A528" s="3"/>
      <c r="B528" s="55"/>
      <c r="C528" s="3"/>
      <c r="D528" s="56"/>
      <c r="E528" s="75"/>
      <c r="F528" s="76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 ht="18.75" customHeight="1">
      <c r="A529" s="3"/>
      <c r="B529" s="55"/>
      <c r="C529" s="3"/>
      <c r="D529" s="56"/>
      <c r="E529" s="75"/>
      <c r="F529" s="76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 ht="18.75" customHeight="1">
      <c r="A530" s="3"/>
      <c r="B530" s="55"/>
      <c r="C530" s="3"/>
      <c r="D530" s="56"/>
      <c r="E530" s="75"/>
      <c r="F530" s="76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 ht="18.75" customHeight="1">
      <c r="A531" s="3"/>
      <c r="B531" s="55"/>
      <c r="C531" s="3"/>
      <c r="D531" s="56"/>
      <c r="E531" s="75"/>
      <c r="F531" s="76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 ht="18.75" customHeight="1">
      <c r="A532" s="3"/>
      <c r="B532" s="55"/>
      <c r="C532" s="3"/>
      <c r="D532" s="56"/>
      <c r="E532" s="75"/>
      <c r="F532" s="76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 ht="18.75" customHeight="1">
      <c r="A533" s="3"/>
      <c r="B533" s="55"/>
      <c r="C533" s="3"/>
      <c r="D533" s="56"/>
      <c r="E533" s="75"/>
      <c r="F533" s="76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 ht="18.75" customHeight="1">
      <c r="A534" s="3"/>
      <c r="B534" s="55"/>
      <c r="C534" s="3"/>
      <c r="D534" s="56"/>
      <c r="E534" s="75"/>
      <c r="F534" s="76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 ht="18.75" customHeight="1">
      <c r="A535" s="3"/>
      <c r="B535" s="55"/>
      <c r="C535" s="3"/>
      <c r="D535" s="56"/>
      <c r="E535" s="75"/>
      <c r="F535" s="76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</row>
    <row r="536" ht="18.75" customHeight="1">
      <c r="A536" s="3"/>
      <c r="B536" s="55"/>
      <c r="C536" s="3"/>
      <c r="D536" s="56"/>
      <c r="E536" s="75"/>
      <c r="F536" s="76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 ht="18.75" customHeight="1">
      <c r="A537" s="3"/>
      <c r="B537" s="55"/>
      <c r="C537" s="3"/>
      <c r="D537" s="56"/>
      <c r="E537" s="75"/>
      <c r="F537" s="76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</row>
    <row r="538" ht="18.75" customHeight="1">
      <c r="A538" s="3"/>
      <c r="B538" s="55"/>
      <c r="C538" s="3"/>
      <c r="D538" s="56"/>
      <c r="E538" s="75"/>
      <c r="F538" s="76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 ht="18.75" customHeight="1">
      <c r="A539" s="3"/>
      <c r="B539" s="55"/>
      <c r="C539" s="3"/>
      <c r="D539" s="56"/>
      <c r="E539" s="75"/>
      <c r="F539" s="76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</row>
    <row r="540" ht="18.75" customHeight="1">
      <c r="A540" s="3"/>
      <c r="B540" s="55"/>
      <c r="C540" s="3"/>
      <c r="D540" s="56"/>
      <c r="E540" s="75"/>
      <c r="F540" s="76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 ht="18.75" customHeight="1">
      <c r="A541" s="3"/>
      <c r="B541" s="55"/>
      <c r="C541" s="3"/>
      <c r="D541" s="56"/>
      <c r="E541" s="75"/>
      <c r="F541" s="76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 ht="18.75" customHeight="1">
      <c r="A542" s="3"/>
      <c r="B542" s="55"/>
      <c r="C542" s="3"/>
      <c r="D542" s="56"/>
      <c r="E542" s="75"/>
      <c r="F542" s="76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3" ht="18.75" customHeight="1">
      <c r="A543" s="3"/>
      <c r="B543" s="55"/>
      <c r="C543" s="3"/>
      <c r="D543" s="56"/>
      <c r="E543" s="75"/>
      <c r="F543" s="76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</row>
    <row r="544" ht="18.75" customHeight="1">
      <c r="A544" s="3"/>
      <c r="B544" s="55"/>
      <c r="C544" s="3"/>
      <c r="D544" s="56"/>
      <c r="E544" s="75"/>
      <c r="F544" s="76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</row>
    <row r="545" ht="18.75" customHeight="1">
      <c r="A545" s="3"/>
      <c r="B545" s="55"/>
      <c r="C545" s="3"/>
      <c r="D545" s="56"/>
      <c r="E545" s="75"/>
      <c r="F545" s="76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</row>
    <row r="546" ht="18.75" customHeight="1">
      <c r="A546" s="3"/>
      <c r="B546" s="55"/>
      <c r="C546" s="3"/>
      <c r="D546" s="56"/>
      <c r="E546" s="75"/>
      <c r="F546" s="76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</row>
    <row r="547" ht="18.75" customHeight="1">
      <c r="A547" s="3"/>
      <c r="B547" s="55"/>
      <c r="C547" s="3"/>
      <c r="D547" s="56"/>
      <c r="E547" s="75"/>
      <c r="F547" s="76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</row>
    <row r="548" ht="18.75" customHeight="1">
      <c r="A548" s="3"/>
      <c r="B548" s="55"/>
      <c r="C548" s="3"/>
      <c r="D548" s="56"/>
      <c r="E548" s="75"/>
      <c r="F548" s="76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</row>
    <row r="549" ht="18.75" customHeight="1">
      <c r="A549" s="3"/>
      <c r="B549" s="55"/>
      <c r="C549" s="3"/>
      <c r="D549" s="56"/>
      <c r="E549" s="75"/>
      <c r="F549" s="76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 ht="18.75" customHeight="1">
      <c r="A550" s="3"/>
      <c r="B550" s="55"/>
      <c r="C550" s="3"/>
      <c r="D550" s="56"/>
      <c r="E550" s="75"/>
      <c r="F550" s="76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</row>
    <row r="551" ht="18.75" customHeight="1">
      <c r="A551" s="3"/>
      <c r="B551" s="55"/>
      <c r="C551" s="3"/>
      <c r="D551" s="56"/>
      <c r="E551" s="75"/>
      <c r="F551" s="76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 ht="18.75" customHeight="1">
      <c r="A552" s="3"/>
      <c r="B552" s="55"/>
      <c r="C552" s="3"/>
      <c r="D552" s="56"/>
      <c r="E552" s="75"/>
      <c r="F552" s="76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</row>
    <row r="553" ht="18.75" customHeight="1">
      <c r="A553" s="3"/>
      <c r="B553" s="55"/>
      <c r="C553" s="3"/>
      <c r="D553" s="56"/>
      <c r="E553" s="75"/>
      <c r="F553" s="76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 ht="18.75" customHeight="1">
      <c r="A554" s="3"/>
      <c r="B554" s="55"/>
      <c r="C554" s="3"/>
      <c r="D554" s="56"/>
      <c r="E554" s="75"/>
      <c r="F554" s="76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 ht="18.75" customHeight="1">
      <c r="A555" s="3"/>
      <c r="B555" s="55"/>
      <c r="C555" s="3"/>
      <c r="D555" s="56"/>
      <c r="E555" s="75"/>
      <c r="F555" s="76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 ht="18.75" customHeight="1">
      <c r="A556" s="3"/>
      <c r="B556" s="55"/>
      <c r="C556" s="3"/>
      <c r="D556" s="56"/>
      <c r="E556" s="75"/>
      <c r="F556" s="76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 ht="18.75" customHeight="1">
      <c r="A557" s="3"/>
      <c r="B557" s="55"/>
      <c r="C557" s="3"/>
      <c r="D557" s="56"/>
      <c r="E557" s="75"/>
      <c r="F557" s="76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 ht="18.75" customHeight="1">
      <c r="A558" s="3"/>
      <c r="B558" s="55"/>
      <c r="C558" s="3"/>
      <c r="D558" s="56"/>
      <c r="E558" s="75"/>
      <c r="F558" s="76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 ht="18.75" customHeight="1">
      <c r="A559" s="3"/>
      <c r="B559" s="55"/>
      <c r="C559" s="3"/>
      <c r="D559" s="56"/>
      <c r="E559" s="75"/>
      <c r="F559" s="76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 ht="18.75" customHeight="1">
      <c r="A560" s="3"/>
      <c r="B560" s="55"/>
      <c r="C560" s="3"/>
      <c r="D560" s="56"/>
      <c r="E560" s="75"/>
      <c r="F560" s="76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 ht="18.75" customHeight="1">
      <c r="A561" s="3"/>
      <c r="B561" s="55"/>
      <c r="C561" s="3"/>
      <c r="D561" s="56"/>
      <c r="E561" s="75"/>
      <c r="F561" s="76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</row>
    <row r="562" ht="18.75" customHeight="1">
      <c r="A562" s="3"/>
      <c r="B562" s="55"/>
      <c r="C562" s="3"/>
      <c r="D562" s="56"/>
      <c r="E562" s="75"/>
      <c r="F562" s="76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 ht="18.75" customHeight="1">
      <c r="A563" s="3"/>
      <c r="B563" s="55"/>
      <c r="C563" s="3"/>
      <c r="D563" s="56"/>
      <c r="E563" s="75"/>
      <c r="F563" s="76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</row>
    <row r="564" ht="18.75" customHeight="1">
      <c r="A564" s="3"/>
      <c r="B564" s="55"/>
      <c r="C564" s="3"/>
      <c r="D564" s="56"/>
      <c r="E564" s="75"/>
      <c r="F564" s="76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 ht="18.75" customHeight="1">
      <c r="A565" s="3"/>
      <c r="B565" s="55"/>
      <c r="C565" s="3"/>
      <c r="D565" s="56"/>
      <c r="E565" s="75"/>
      <c r="F565" s="76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</row>
    <row r="566" ht="18.75" customHeight="1">
      <c r="A566" s="3"/>
      <c r="B566" s="55"/>
      <c r="C566" s="3"/>
      <c r="D566" s="56"/>
      <c r="E566" s="75"/>
      <c r="F566" s="76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 ht="18.75" customHeight="1">
      <c r="A567" s="3"/>
      <c r="B567" s="55"/>
      <c r="C567" s="3"/>
      <c r="D567" s="56"/>
      <c r="E567" s="75"/>
      <c r="F567" s="76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 ht="18.75" customHeight="1">
      <c r="A568" s="3"/>
      <c r="B568" s="55"/>
      <c r="C568" s="3"/>
      <c r="D568" s="56"/>
      <c r="E568" s="75"/>
      <c r="F568" s="76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 ht="18.75" customHeight="1">
      <c r="A569" s="3"/>
      <c r="B569" s="55"/>
      <c r="C569" s="3"/>
      <c r="D569" s="56"/>
      <c r="E569" s="75"/>
      <c r="F569" s="76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 ht="18.75" customHeight="1">
      <c r="A570" s="3"/>
      <c r="B570" s="55"/>
      <c r="C570" s="3"/>
      <c r="D570" s="56"/>
      <c r="E570" s="75"/>
      <c r="F570" s="76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 ht="18.75" customHeight="1">
      <c r="A571" s="3"/>
      <c r="B571" s="55"/>
      <c r="C571" s="3"/>
      <c r="D571" s="56"/>
      <c r="E571" s="75"/>
      <c r="F571" s="76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 ht="18.75" customHeight="1">
      <c r="A572" s="3"/>
      <c r="B572" s="55"/>
      <c r="C572" s="3"/>
      <c r="D572" s="56"/>
      <c r="E572" s="75"/>
      <c r="F572" s="76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 ht="18.75" customHeight="1">
      <c r="A573" s="3"/>
      <c r="B573" s="55"/>
      <c r="C573" s="3"/>
      <c r="D573" s="56"/>
      <c r="E573" s="75"/>
      <c r="F573" s="76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 ht="18.75" customHeight="1">
      <c r="A574" s="3"/>
      <c r="B574" s="55"/>
      <c r="C574" s="3"/>
      <c r="D574" s="56"/>
      <c r="E574" s="75"/>
      <c r="F574" s="76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 ht="18.75" customHeight="1">
      <c r="A575" s="3"/>
      <c r="B575" s="55"/>
      <c r="C575" s="3"/>
      <c r="D575" s="56"/>
      <c r="E575" s="75"/>
      <c r="F575" s="76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 ht="18.75" customHeight="1">
      <c r="A576" s="3"/>
      <c r="B576" s="55"/>
      <c r="C576" s="3"/>
      <c r="D576" s="56"/>
      <c r="E576" s="75"/>
      <c r="F576" s="76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 ht="18.75" customHeight="1">
      <c r="A577" s="3"/>
      <c r="B577" s="55"/>
      <c r="C577" s="3"/>
      <c r="D577" s="56"/>
      <c r="E577" s="75"/>
      <c r="F577" s="76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 ht="18.75" customHeight="1">
      <c r="A578" s="3"/>
      <c r="B578" s="55"/>
      <c r="C578" s="3"/>
      <c r="D578" s="56"/>
      <c r="E578" s="75"/>
      <c r="F578" s="76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 ht="18.75" customHeight="1">
      <c r="A579" s="3"/>
      <c r="B579" s="55"/>
      <c r="C579" s="3"/>
      <c r="D579" s="56"/>
      <c r="E579" s="75"/>
      <c r="F579" s="76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 ht="18.75" customHeight="1">
      <c r="A580" s="3"/>
      <c r="B580" s="55"/>
      <c r="C580" s="3"/>
      <c r="D580" s="56"/>
      <c r="E580" s="75"/>
      <c r="F580" s="76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 ht="18.75" customHeight="1">
      <c r="A581" s="3"/>
      <c r="B581" s="55"/>
      <c r="C581" s="3"/>
      <c r="D581" s="56"/>
      <c r="E581" s="75"/>
      <c r="F581" s="76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 ht="18.75" customHeight="1">
      <c r="A582" s="3"/>
      <c r="B582" s="55"/>
      <c r="C582" s="3"/>
      <c r="D582" s="56"/>
      <c r="E582" s="75"/>
      <c r="F582" s="76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 ht="18.75" customHeight="1">
      <c r="A583" s="3"/>
      <c r="B583" s="55"/>
      <c r="C583" s="3"/>
      <c r="D583" s="56"/>
      <c r="E583" s="75"/>
      <c r="F583" s="76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 ht="18.75" customHeight="1">
      <c r="A584" s="3"/>
      <c r="B584" s="55"/>
      <c r="C584" s="3"/>
      <c r="D584" s="56"/>
      <c r="E584" s="75"/>
      <c r="F584" s="76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5" ht="18.75" customHeight="1">
      <c r="A585" s="3"/>
      <c r="B585" s="55"/>
      <c r="C585" s="3"/>
      <c r="D585" s="56"/>
      <c r="E585" s="75"/>
      <c r="F585" s="76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</row>
    <row r="586" ht="18.75" customHeight="1">
      <c r="A586" s="3"/>
      <c r="B586" s="55"/>
      <c r="C586" s="3"/>
      <c r="D586" s="56"/>
      <c r="E586" s="75"/>
      <c r="F586" s="76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</row>
    <row r="587" ht="18.75" customHeight="1">
      <c r="A587" s="3"/>
      <c r="B587" s="55"/>
      <c r="C587" s="3"/>
      <c r="D587" s="56"/>
      <c r="E587" s="75"/>
      <c r="F587" s="76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</row>
    <row r="588" ht="18.75" customHeight="1">
      <c r="A588" s="3"/>
      <c r="B588" s="55"/>
      <c r="C588" s="3"/>
      <c r="D588" s="56"/>
      <c r="E588" s="75"/>
      <c r="F588" s="76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</row>
    <row r="589" ht="18.75" customHeight="1">
      <c r="A589" s="3"/>
      <c r="B589" s="55"/>
      <c r="C589" s="3"/>
      <c r="D589" s="56"/>
      <c r="E589" s="75"/>
      <c r="F589" s="76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</row>
    <row r="590" ht="18.75" customHeight="1">
      <c r="A590" s="3"/>
      <c r="B590" s="55"/>
      <c r="C590" s="3"/>
      <c r="D590" s="56"/>
      <c r="E590" s="75"/>
      <c r="F590" s="76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 ht="18.75" customHeight="1">
      <c r="A591" s="3"/>
      <c r="B591" s="55"/>
      <c r="C591" s="3"/>
      <c r="D591" s="56"/>
      <c r="E591" s="75"/>
      <c r="F591" s="76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 ht="18.75" customHeight="1">
      <c r="A592" s="3"/>
      <c r="B592" s="55"/>
      <c r="C592" s="3"/>
      <c r="D592" s="56"/>
      <c r="E592" s="75"/>
      <c r="F592" s="76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 ht="18.75" customHeight="1">
      <c r="A593" s="3"/>
      <c r="B593" s="55"/>
      <c r="C593" s="3"/>
      <c r="D593" s="56"/>
      <c r="E593" s="75"/>
      <c r="F593" s="76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 ht="18.75" customHeight="1">
      <c r="A594" s="3"/>
      <c r="B594" s="55"/>
      <c r="C594" s="3"/>
      <c r="D594" s="56"/>
      <c r="E594" s="75"/>
      <c r="F594" s="76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 ht="18.75" customHeight="1">
      <c r="A595" s="3"/>
      <c r="B595" s="55"/>
      <c r="C595" s="3"/>
      <c r="D595" s="56"/>
      <c r="E595" s="75"/>
      <c r="F595" s="76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 ht="18.75" customHeight="1">
      <c r="A596" s="3"/>
      <c r="B596" s="55"/>
      <c r="C596" s="3"/>
      <c r="D596" s="56"/>
      <c r="E596" s="75"/>
      <c r="F596" s="76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 ht="18.75" customHeight="1">
      <c r="A597" s="3"/>
      <c r="B597" s="55"/>
      <c r="C597" s="3"/>
      <c r="D597" s="56"/>
      <c r="E597" s="75"/>
      <c r="F597" s="76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 ht="18.75" customHeight="1">
      <c r="A598" s="3"/>
      <c r="B598" s="55"/>
      <c r="C598" s="3"/>
      <c r="D598" s="56"/>
      <c r="E598" s="75"/>
      <c r="F598" s="76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 ht="18.75" customHeight="1">
      <c r="A599" s="3"/>
      <c r="B599" s="55"/>
      <c r="C599" s="3"/>
      <c r="D599" s="56"/>
      <c r="E599" s="75"/>
      <c r="F599" s="76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 ht="18.75" customHeight="1">
      <c r="A600" s="3"/>
      <c r="B600" s="55"/>
      <c r="C600" s="3"/>
      <c r="D600" s="56"/>
      <c r="E600" s="75"/>
      <c r="F600" s="76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 ht="18.75" customHeight="1">
      <c r="A601" s="3"/>
      <c r="B601" s="55"/>
      <c r="C601" s="3"/>
      <c r="D601" s="56"/>
      <c r="E601" s="75"/>
      <c r="F601" s="76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 ht="18.75" customHeight="1">
      <c r="A602" s="3"/>
      <c r="B602" s="55"/>
      <c r="C602" s="3"/>
      <c r="D602" s="56"/>
      <c r="E602" s="75"/>
      <c r="F602" s="76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 ht="18.75" customHeight="1">
      <c r="A603" s="3"/>
      <c r="B603" s="55"/>
      <c r="C603" s="3"/>
      <c r="D603" s="56"/>
      <c r="E603" s="75"/>
      <c r="F603" s="76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 ht="18.75" customHeight="1">
      <c r="A604" s="3"/>
      <c r="B604" s="55"/>
      <c r="C604" s="3"/>
      <c r="D604" s="56"/>
      <c r="E604" s="75"/>
      <c r="F604" s="76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 ht="18.75" customHeight="1">
      <c r="A605" s="3"/>
      <c r="B605" s="55"/>
      <c r="C605" s="3"/>
      <c r="D605" s="56"/>
      <c r="E605" s="75"/>
      <c r="F605" s="76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 ht="18.75" customHeight="1">
      <c r="A606" s="3"/>
      <c r="B606" s="55"/>
      <c r="C606" s="3"/>
      <c r="D606" s="56"/>
      <c r="E606" s="75"/>
      <c r="F606" s="76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 ht="18.75" customHeight="1">
      <c r="A607" s="3"/>
      <c r="B607" s="55"/>
      <c r="C607" s="3"/>
      <c r="D607" s="56"/>
      <c r="E607" s="75"/>
      <c r="F607" s="76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 ht="18.75" customHeight="1">
      <c r="A608" s="3"/>
      <c r="B608" s="55"/>
      <c r="C608" s="3"/>
      <c r="D608" s="56"/>
      <c r="E608" s="75"/>
      <c r="F608" s="76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 ht="18.75" customHeight="1">
      <c r="A609" s="3"/>
      <c r="B609" s="55"/>
      <c r="C609" s="3"/>
      <c r="D609" s="56"/>
      <c r="E609" s="75"/>
      <c r="F609" s="76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 ht="18.75" customHeight="1">
      <c r="A610" s="3"/>
      <c r="B610" s="55"/>
      <c r="C610" s="3"/>
      <c r="D610" s="56"/>
      <c r="E610" s="75"/>
      <c r="F610" s="76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 ht="18.75" customHeight="1">
      <c r="A611" s="3"/>
      <c r="B611" s="55"/>
      <c r="C611" s="3"/>
      <c r="D611" s="56"/>
      <c r="E611" s="75"/>
      <c r="F611" s="76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 ht="18.75" customHeight="1">
      <c r="A612" s="3"/>
      <c r="B612" s="55"/>
      <c r="C612" s="3"/>
      <c r="D612" s="56"/>
      <c r="E612" s="75"/>
      <c r="F612" s="76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 ht="18.75" customHeight="1">
      <c r="A613" s="3"/>
      <c r="B613" s="55"/>
      <c r="C613" s="3"/>
      <c r="D613" s="56"/>
      <c r="E613" s="75"/>
      <c r="F613" s="76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 ht="18.75" customHeight="1">
      <c r="A614" s="3"/>
      <c r="B614" s="55"/>
      <c r="C614" s="3"/>
      <c r="D614" s="56"/>
      <c r="E614" s="75"/>
      <c r="F614" s="76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 ht="18.75" customHeight="1">
      <c r="A615" s="3"/>
      <c r="B615" s="55"/>
      <c r="C615" s="3"/>
      <c r="D615" s="56"/>
      <c r="E615" s="75"/>
      <c r="F615" s="76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 ht="18.75" customHeight="1">
      <c r="A616" s="3"/>
      <c r="B616" s="55"/>
      <c r="C616" s="3"/>
      <c r="D616" s="56"/>
      <c r="E616" s="75"/>
      <c r="F616" s="76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 ht="18.75" customHeight="1">
      <c r="A617" s="3"/>
      <c r="B617" s="55"/>
      <c r="C617" s="3"/>
      <c r="D617" s="56"/>
      <c r="E617" s="75"/>
      <c r="F617" s="76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 ht="18.75" customHeight="1">
      <c r="A618" s="3"/>
      <c r="B618" s="55"/>
      <c r="C618" s="3"/>
      <c r="D618" s="56"/>
      <c r="E618" s="75"/>
      <c r="F618" s="76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 ht="18.75" customHeight="1">
      <c r="A619" s="3"/>
      <c r="B619" s="55"/>
      <c r="C619" s="3"/>
      <c r="D619" s="56"/>
      <c r="E619" s="75"/>
      <c r="F619" s="76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 ht="18.75" customHeight="1">
      <c r="A620" s="3"/>
      <c r="B620" s="55"/>
      <c r="C620" s="3"/>
      <c r="D620" s="56"/>
      <c r="E620" s="75"/>
      <c r="F620" s="76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 ht="18.75" customHeight="1">
      <c r="A621" s="3"/>
      <c r="B621" s="55"/>
      <c r="C621" s="3"/>
      <c r="D621" s="56"/>
      <c r="E621" s="75"/>
      <c r="F621" s="76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 ht="18.75" customHeight="1">
      <c r="A622" s="3"/>
      <c r="B622" s="55"/>
      <c r="C622" s="3"/>
      <c r="D622" s="56"/>
      <c r="E622" s="75"/>
      <c r="F622" s="76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 ht="18.75" customHeight="1">
      <c r="A623" s="3"/>
      <c r="B623" s="55"/>
      <c r="C623" s="3"/>
      <c r="D623" s="56"/>
      <c r="E623" s="75"/>
      <c r="F623" s="76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 ht="18.75" customHeight="1">
      <c r="A624" s="3"/>
      <c r="B624" s="55"/>
      <c r="C624" s="3"/>
      <c r="D624" s="56"/>
      <c r="E624" s="75"/>
      <c r="F624" s="76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 ht="18.75" customHeight="1">
      <c r="A625" s="3"/>
      <c r="B625" s="55"/>
      <c r="C625" s="3"/>
      <c r="D625" s="56"/>
      <c r="E625" s="75"/>
      <c r="F625" s="76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 ht="18.75" customHeight="1">
      <c r="A626" s="3"/>
      <c r="B626" s="55"/>
      <c r="C626" s="3"/>
      <c r="D626" s="56"/>
      <c r="E626" s="75"/>
      <c r="F626" s="76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  <row r="627" ht="18.75" customHeight="1">
      <c r="A627" s="3"/>
      <c r="B627" s="55"/>
      <c r="C627" s="3"/>
      <c r="D627" s="56"/>
      <c r="E627" s="75"/>
      <c r="F627" s="76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</row>
    <row r="628" ht="18.75" customHeight="1">
      <c r="A628" s="3"/>
      <c r="B628" s="55"/>
      <c r="C628" s="3"/>
      <c r="D628" s="56"/>
      <c r="E628" s="75"/>
      <c r="F628" s="76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</row>
    <row r="629" ht="18.75" customHeight="1">
      <c r="A629" s="3"/>
      <c r="B629" s="55"/>
      <c r="C629" s="3"/>
      <c r="D629" s="56"/>
      <c r="E629" s="75"/>
      <c r="F629" s="76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</row>
    <row r="630" ht="18.75" customHeight="1">
      <c r="A630" s="3"/>
      <c r="B630" s="55"/>
      <c r="C630" s="3"/>
      <c r="D630" s="56"/>
      <c r="E630" s="75"/>
      <c r="F630" s="76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</row>
    <row r="631" ht="18.75" customHeight="1">
      <c r="A631" s="3"/>
      <c r="B631" s="55"/>
      <c r="C631" s="3"/>
      <c r="D631" s="56"/>
      <c r="E631" s="75"/>
      <c r="F631" s="76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</row>
    <row r="632" ht="18.75" customHeight="1">
      <c r="A632" s="3"/>
      <c r="B632" s="55"/>
      <c r="C632" s="3"/>
      <c r="D632" s="56"/>
      <c r="E632" s="75"/>
      <c r="F632" s="76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</row>
    <row r="633" ht="18.75" customHeight="1">
      <c r="A633" s="3"/>
      <c r="B633" s="55"/>
      <c r="C633" s="3"/>
      <c r="D633" s="56"/>
      <c r="E633" s="75"/>
      <c r="F633" s="76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</row>
    <row r="634" ht="18.75" customHeight="1">
      <c r="A634" s="3"/>
      <c r="B634" s="55"/>
      <c r="C634" s="3"/>
      <c r="D634" s="56"/>
      <c r="E634" s="75"/>
      <c r="F634" s="76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</row>
    <row r="635" ht="18.75" customHeight="1">
      <c r="A635" s="3"/>
      <c r="B635" s="55"/>
      <c r="C635" s="3"/>
      <c r="D635" s="56"/>
      <c r="E635" s="75"/>
      <c r="F635" s="76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</row>
    <row r="636" ht="18.75" customHeight="1">
      <c r="A636" s="3"/>
      <c r="B636" s="55"/>
      <c r="C636" s="3"/>
      <c r="D636" s="56"/>
      <c r="E636" s="75"/>
      <c r="F636" s="76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</row>
    <row r="637" ht="18.75" customHeight="1">
      <c r="A637" s="3"/>
      <c r="B637" s="55"/>
      <c r="C637" s="3"/>
      <c r="D637" s="56"/>
      <c r="E637" s="75"/>
      <c r="F637" s="76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</row>
    <row r="638" ht="18.75" customHeight="1">
      <c r="A638" s="3"/>
      <c r="B638" s="55"/>
      <c r="C638" s="3"/>
      <c r="D638" s="56"/>
      <c r="E638" s="75"/>
      <c r="F638" s="76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</row>
    <row r="639" ht="18.75" customHeight="1">
      <c r="A639" s="3"/>
      <c r="B639" s="55"/>
      <c r="C639" s="3"/>
      <c r="D639" s="56"/>
      <c r="E639" s="75"/>
      <c r="F639" s="76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</row>
    <row r="640" ht="18.75" customHeight="1">
      <c r="A640" s="3"/>
      <c r="B640" s="55"/>
      <c r="C640" s="3"/>
      <c r="D640" s="56"/>
      <c r="E640" s="75"/>
      <c r="F640" s="76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</row>
    <row r="641" ht="18.75" customHeight="1">
      <c r="A641" s="3"/>
      <c r="B641" s="55"/>
      <c r="C641" s="3"/>
      <c r="D641" s="56"/>
      <c r="E641" s="75"/>
      <c r="F641" s="76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</row>
    <row r="642" ht="18.75" customHeight="1">
      <c r="A642" s="3"/>
      <c r="B642" s="55"/>
      <c r="C642" s="3"/>
      <c r="D642" s="56"/>
      <c r="E642" s="75"/>
      <c r="F642" s="76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</row>
    <row r="643" ht="18.75" customHeight="1">
      <c r="A643" s="3"/>
      <c r="B643" s="55"/>
      <c r="C643" s="3"/>
      <c r="D643" s="56"/>
      <c r="E643" s="75"/>
      <c r="F643" s="76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</row>
    <row r="644" ht="18.75" customHeight="1">
      <c r="A644" s="3"/>
      <c r="B644" s="55"/>
      <c r="C644" s="3"/>
      <c r="D644" s="56"/>
      <c r="E644" s="75"/>
      <c r="F644" s="76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</row>
    <row r="645" ht="18.75" customHeight="1">
      <c r="A645" s="3"/>
      <c r="B645" s="55"/>
      <c r="C645" s="3"/>
      <c r="D645" s="56"/>
      <c r="E645" s="75"/>
      <c r="F645" s="76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</row>
    <row r="646" ht="18.75" customHeight="1">
      <c r="A646" s="3"/>
      <c r="B646" s="55"/>
      <c r="C646" s="3"/>
      <c r="D646" s="56"/>
      <c r="E646" s="75"/>
      <c r="F646" s="76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</row>
    <row r="647" ht="18.75" customHeight="1">
      <c r="A647" s="3"/>
      <c r="B647" s="55"/>
      <c r="C647" s="3"/>
      <c r="D647" s="56"/>
      <c r="E647" s="75"/>
      <c r="F647" s="76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</row>
    <row r="648" ht="18.75" customHeight="1">
      <c r="A648" s="3"/>
      <c r="B648" s="55"/>
      <c r="C648" s="3"/>
      <c r="D648" s="56"/>
      <c r="E648" s="75"/>
      <c r="F648" s="76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</row>
    <row r="649" ht="18.75" customHeight="1">
      <c r="A649" s="3"/>
      <c r="B649" s="55"/>
      <c r="C649" s="3"/>
      <c r="D649" s="56"/>
      <c r="E649" s="75"/>
      <c r="F649" s="76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</row>
    <row r="650" ht="18.75" customHeight="1">
      <c r="A650" s="3"/>
      <c r="B650" s="55"/>
      <c r="C650" s="3"/>
      <c r="D650" s="56"/>
      <c r="E650" s="75"/>
      <c r="F650" s="76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</row>
    <row r="651" ht="18.75" customHeight="1">
      <c r="A651" s="3"/>
      <c r="B651" s="55"/>
      <c r="C651" s="3"/>
      <c r="D651" s="56"/>
      <c r="E651" s="75"/>
      <c r="F651" s="76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</row>
    <row r="652" ht="18.75" customHeight="1">
      <c r="A652" s="3"/>
      <c r="B652" s="55"/>
      <c r="C652" s="3"/>
      <c r="D652" s="56"/>
      <c r="E652" s="75"/>
      <c r="F652" s="76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</row>
    <row r="653" ht="18.75" customHeight="1">
      <c r="A653" s="3"/>
      <c r="B653" s="55"/>
      <c r="C653" s="3"/>
      <c r="D653" s="56"/>
      <c r="E653" s="75"/>
      <c r="F653" s="76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</row>
    <row r="654" ht="18.75" customHeight="1">
      <c r="A654" s="3"/>
      <c r="B654" s="55"/>
      <c r="C654" s="3"/>
      <c r="D654" s="56"/>
      <c r="E654" s="75"/>
      <c r="F654" s="76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</row>
    <row r="655" ht="18.75" customHeight="1">
      <c r="A655" s="3"/>
      <c r="B655" s="55"/>
      <c r="C655" s="3"/>
      <c r="D655" s="56"/>
      <c r="E655" s="75"/>
      <c r="F655" s="76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</row>
    <row r="656" ht="18.75" customHeight="1">
      <c r="A656" s="3"/>
      <c r="B656" s="55"/>
      <c r="C656" s="3"/>
      <c r="D656" s="56"/>
      <c r="E656" s="75"/>
      <c r="F656" s="76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</row>
    <row r="657" ht="18.75" customHeight="1">
      <c r="A657" s="3"/>
      <c r="B657" s="55"/>
      <c r="C657" s="3"/>
      <c r="D657" s="56"/>
      <c r="E657" s="75"/>
      <c r="F657" s="76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</row>
    <row r="658" ht="18.75" customHeight="1">
      <c r="A658" s="3"/>
      <c r="B658" s="55"/>
      <c r="C658" s="3"/>
      <c r="D658" s="56"/>
      <c r="E658" s="75"/>
      <c r="F658" s="76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</row>
    <row r="659" ht="18.75" customHeight="1">
      <c r="A659" s="3"/>
      <c r="B659" s="55"/>
      <c r="C659" s="3"/>
      <c r="D659" s="56"/>
      <c r="E659" s="75"/>
      <c r="F659" s="76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</row>
    <row r="660" ht="18.75" customHeight="1">
      <c r="A660" s="3"/>
      <c r="B660" s="55"/>
      <c r="C660" s="3"/>
      <c r="D660" s="56"/>
      <c r="E660" s="75"/>
      <c r="F660" s="76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</row>
    <row r="661" ht="18.75" customHeight="1">
      <c r="A661" s="3"/>
      <c r="B661" s="55"/>
      <c r="C661" s="3"/>
      <c r="D661" s="56"/>
      <c r="E661" s="75"/>
      <c r="F661" s="76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</row>
    <row r="662" ht="18.75" customHeight="1">
      <c r="A662" s="3"/>
      <c r="B662" s="55"/>
      <c r="C662" s="3"/>
      <c r="D662" s="56"/>
      <c r="E662" s="75"/>
      <c r="F662" s="76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</row>
    <row r="663" ht="18.75" customHeight="1">
      <c r="A663" s="3"/>
      <c r="B663" s="55"/>
      <c r="C663" s="3"/>
      <c r="D663" s="56"/>
      <c r="E663" s="75"/>
      <c r="F663" s="76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</row>
    <row r="664" ht="18.75" customHeight="1">
      <c r="A664" s="3"/>
      <c r="B664" s="55"/>
      <c r="C664" s="3"/>
      <c r="D664" s="56"/>
      <c r="E664" s="75"/>
      <c r="F664" s="76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</row>
    <row r="665" ht="18.75" customHeight="1">
      <c r="A665" s="3"/>
      <c r="B665" s="55"/>
      <c r="C665" s="3"/>
      <c r="D665" s="56"/>
      <c r="E665" s="75"/>
      <c r="F665" s="76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</row>
    <row r="666" ht="18.75" customHeight="1">
      <c r="A666" s="3"/>
      <c r="B666" s="55"/>
      <c r="C666" s="3"/>
      <c r="D666" s="56"/>
      <c r="E666" s="75"/>
      <c r="F666" s="76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</row>
    <row r="667" ht="18.75" customHeight="1">
      <c r="A667" s="3"/>
      <c r="B667" s="55"/>
      <c r="C667" s="3"/>
      <c r="D667" s="56"/>
      <c r="E667" s="75"/>
      <c r="F667" s="76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</row>
    <row r="668" ht="18.75" customHeight="1">
      <c r="A668" s="3"/>
      <c r="B668" s="55"/>
      <c r="C668" s="3"/>
      <c r="D668" s="56"/>
      <c r="E668" s="75"/>
      <c r="F668" s="76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</row>
    <row r="669" ht="18.75" customHeight="1">
      <c r="A669" s="3"/>
      <c r="B669" s="55"/>
      <c r="C669" s="3"/>
      <c r="D669" s="56"/>
      <c r="E669" s="75"/>
      <c r="F669" s="76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</row>
    <row r="670" ht="18.75" customHeight="1">
      <c r="A670" s="3"/>
      <c r="B670" s="55"/>
      <c r="C670" s="3"/>
      <c r="D670" s="56"/>
      <c r="E670" s="75"/>
      <c r="F670" s="76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</row>
    <row r="671" ht="18.75" customHeight="1">
      <c r="A671" s="3"/>
      <c r="B671" s="55"/>
      <c r="C671" s="3"/>
      <c r="D671" s="56"/>
      <c r="E671" s="75"/>
      <c r="F671" s="76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</row>
    <row r="672" ht="18.75" customHeight="1">
      <c r="A672" s="3"/>
      <c r="B672" s="55"/>
      <c r="C672" s="3"/>
      <c r="D672" s="56"/>
      <c r="E672" s="75"/>
      <c r="F672" s="76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</row>
    <row r="673" ht="18.75" customHeight="1">
      <c r="A673" s="3"/>
      <c r="B673" s="55"/>
      <c r="C673" s="3"/>
      <c r="D673" s="56"/>
      <c r="E673" s="75"/>
      <c r="F673" s="76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</row>
    <row r="674" ht="18.75" customHeight="1">
      <c r="A674" s="3"/>
      <c r="B674" s="55"/>
      <c r="C674" s="3"/>
      <c r="D674" s="56"/>
      <c r="E674" s="75"/>
      <c r="F674" s="76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</row>
    <row r="675" ht="18.75" customHeight="1">
      <c r="A675" s="3"/>
      <c r="B675" s="55"/>
      <c r="C675" s="3"/>
      <c r="D675" s="56"/>
      <c r="E675" s="75"/>
      <c r="F675" s="76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</row>
    <row r="676" ht="18.75" customHeight="1">
      <c r="A676" s="3"/>
      <c r="B676" s="55"/>
      <c r="C676" s="3"/>
      <c r="D676" s="56"/>
      <c r="E676" s="75"/>
      <c r="F676" s="76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</row>
    <row r="677" ht="18.75" customHeight="1">
      <c r="A677" s="3"/>
      <c r="B677" s="55"/>
      <c r="C677" s="3"/>
      <c r="D677" s="56"/>
      <c r="E677" s="75"/>
      <c r="F677" s="76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</row>
    <row r="678" ht="18.75" customHeight="1">
      <c r="A678" s="3"/>
      <c r="B678" s="55"/>
      <c r="C678" s="3"/>
      <c r="D678" s="56"/>
      <c r="E678" s="75"/>
      <c r="F678" s="76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</row>
    <row r="679" ht="18.75" customHeight="1">
      <c r="A679" s="3"/>
      <c r="B679" s="55"/>
      <c r="C679" s="3"/>
      <c r="D679" s="56"/>
      <c r="E679" s="75"/>
      <c r="F679" s="76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</row>
    <row r="680" ht="18.75" customHeight="1">
      <c r="A680" s="3"/>
      <c r="B680" s="55"/>
      <c r="C680" s="3"/>
      <c r="D680" s="56"/>
      <c r="E680" s="75"/>
      <c r="F680" s="76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</row>
    <row r="681" ht="18.75" customHeight="1">
      <c r="A681" s="3"/>
      <c r="B681" s="55"/>
      <c r="C681" s="3"/>
      <c r="D681" s="56"/>
      <c r="E681" s="75"/>
      <c r="F681" s="76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</row>
    <row r="682" ht="18.75" customHeight="1">
      <c r="A682" s="3"/>
      <c r="B682" s="55"/>
      <c r="C682" s="3"/>
      <c r="D682" s="56"/>
      <c r="E682" s="75"/>
      <c r="F682" s="76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</row>
    <row r="683" ht="18.75" customHeight="1">
      <c r="A683" s="3"/>
      <c r="B683" s="55"/>
      <c r="C683" s="3"/>
      <c r="D683" s="56"/>
      <c r="E683" s="75"/>
      <c r="F683" s="76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</row>
    <row r="684" ht="18.75" customHeight="1">
      <c r="A684" s="3"/>
      <c r="B684" s="55"/>
      <c r="C684" s="3"/>
      <c r="D684" s="56"/>
      <c r="E684" s="75"/>
      <c r="F684" s="76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</row>
    <row r="685" ht="18.75" customHeight="1">
      <c r="A685" s="3"/>
      <c r="B685" s="55"/>
      <c r="C685" s="3"/>
      <c r="D685" s="56"/>
      <c r="E685" s="75"/>
      <c r="F685" s="76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</row>
    <row r="686" ht="18.75" customHeight="1">
      <c r="A686" s="3"/>
      <c r="B686" s="55"/>
      <c r="C686" s="3"/>
      <c r="D686" s="56"/>
      <c r="E686" s="75"/>
      <c r="F686" s="76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</row>
    <row r="687" ht="18.75" customHeight="1">
      <c r="A687" s="3"/>
      <c r="B687" s="55"/>
      <c r="C687" s="3"/>
      <c r="D687" s="56"/>
      <c r="E687" s="75"/>
      <c r="F687" s="76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</row>
    <row r="688" ht="18.75" customHeight="1">
      <c r="A688" s="3"/>
      <c r="B688" s="55"/>
      <c r="C688" s="3"/>
      <c r="D688" s="56"/>
      <c r="E688" s="75"/>
      <c r="F688" s="76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</row>
    <row r="689" ht="18.75" customHeight="1">
      <c r="A689" s="3"/>
      <c r="B689" s="55"/>
      <c r="C689" s="3"/>
      <c r="D689" s="56"/>
      <c r="E689" s="75"/>
      <c r="F689" s="76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</row>
    <row r="690" ht="18.75" customHeight="1">
      <c r="A690" s="3"/>
      <c r="B690" s="55"/>
      <c r="C690" s="3"/>
      <c r="D690" s="56"/>
      <c r="E690" s="75"/>
      <c r="F690" s="76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</row>
    <row r="691" ht="18.75" customHeight="1">
      <c r="A691" s="3"/>
      <c r="B691" s="55"/>
      <c r="C691" s="3"/>
      <c r="D691" s="56"/>
      <c r="E691" s="75"/>
      <c r="F691" s="76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</row>
    <row r="692" ht="18.75" customHeight="1">
      <c r="A692" s="3"/>
      <c r="B692" s="55"/>
      <c r="C692" s="3"/>
      <c r="D692" s="56"/>
      <c r="E692" s="75"/>
      <c r="F692" s="76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</row>
    <row r="693" ht="18.75" customHeight="1">
      <c r="A693" s="3"/>
      <c r="B693" s="55"/>
      <c r="C693" s="3"/>
      <c r="D693" s="56"/>
      <c r="E693" s="75"/>
      <c r="F693" s="76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</row>
    <row r="694" ht="18.75" customHeight="1">
      <c r="A694" s="3"/>
      <c r="B694" s="55"/>
      <c r="C694" s="3"/>
      <c r="D694" s="56"/>
      <c r="E694" s="75"/>
      <c r="F694" s="76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</row>
    <row r="695" ht="18.75" customHeight="1">
      <c r="A695" s="3"/>
      <c r="B695" s="55"/>
      <c r="C695" s="3"/>
      <c r="D695" s="56"/>
      <c r="E695" s="75"/>
      <c r="F695" s="76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</row>
    <row r="696" ht="18.75" customHeight="1">
      <c r="A696" s="3"/>
      <c r="B696" s="55"/>
      <c r="C696" s="3"/>
      <c r="D696" s="56"/>
      <c r="E696" s="75"/>
      <c r="F696" s="76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</row>
    <row r="697" ht="18.75" customHeight="1">
      <c r="A697" s="3"/>
      <c r="B697" s="55"/>
      <c r="C697" s="3"/>
      <c r="D697" s="56"/>
      <c r="E697" s="75"/>
      <c r="F697" s="76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</row>
    <row r="698" ht="18.75" customHeight="1">
      <c r="A698" s="3"/>
      <c r="B698" s="55"/>
      <c r="C698" s="3"/>
      <c r="D698" s="56"/>
      <c r="E698" s="75"/>
      <c r="F698" s="76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</row>
    <row r="699" ht="18.75" customHeight="1">
      <c r="A699" s="3"/>
      <c r="B699" s="55"/>
      <c r="C699" s="3"/>
      <c r="D699" s="56"/>
      <c r="E699" s="75"/>
      <c r="F699" s="76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</row>
    <row r="700" ht="18.75" customHeight="1">
      <c r="A700" s="3"/>
      <c r="B700" s="55"/>
      <c r="C700" s="3"/>
      <c r="D700" s="56"/>
      <c r="E700" s="75"/>
      <c r="F700" s="76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</row>
    <row r="701" ht="18.75" customHeight="1">
      <c r="A701" s="3"/>
      <c r="B701" s="55"/>
      <c r="C701" s="3"/>
      <c r="D701" s="56"/>
      <c r="E701" s="75"/>
      <c r="F701" s="76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</row>
    <row r="702" ht="18.75" customHeight="1">
      <c r="A702" s="3"/>
      <c r="B702" s="55"/>
      <c r="C702" s="3"/>
      <c r="D702" s="56"/>
      <c r="E702" s="75"/>
      <c r="F702" s="76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</row>
    <row r="703" ht="18.75" customHeight="1">
      <c r="A703" s="3"/>
      <c r="B703" s="55"/>
      <c r="C703" s="3"/>
      <c r="D703" s="56"/>
      <c r="E703" s="75"/>
      <c r="F703" s="76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</row>
    <row r="704" ht="18.75" customHeight="1">
      <c r="A704" s="3"/>
      <c r="B704" s="55"/>
      <c r="C704" s="3"/>
      <c r="D704" s="56"/>
      <c r="E704" s="75"/>
      <c r="F704" s="76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</row>
    <row r="705" ht="18.75" customHeight="1">
      <c r="A705" s="3"/>
      <c r="B705" s="55"/>
      <c r="C705" s="3"/>
      <c r="D705" s="56"/>
      <c r="E705" s="75"/>
      <c r="F705" s="76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</row>
    <row r="706" ht="18.75" customHeight="1">
      <c r="A706" s="3"/>
      <c r="B706" s="55"/>
      <c r="C706" s="3"/>
      <c r="D706" s="56"/>
      <c r="E706" s="75"/>
      <c r="F706" s="76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</row>
    <row r="707" ht="18.75" customHeight="1">
      <c r="A707" s="3"/>
      <c r="B707" s="55"/>
      <c r="C707" s="3"/>
      <c r="D707" s="56"/>
      <c r="E707" s="75"/>
      <c r="F707" s="76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</row>
    <row r="708" ht="18.75" customHeight="1">
      <c r="A708" s="3"/>
      <c r="B708" s="55"/>
      <c r="C708" s="3"/>
      <c r="D708" s="56"/>
      <c r="E708" s="75"/>
      <c r="F708" s="76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</row>
    <row r="709" ht="18.75" customHeight="1">
      <c r="A709" s="3"/>
      <c r="B709" s="55"/>
      <c r="C709" s="3"/>
      <c r="D709" s="56"/>
      <c r="E709" s="75"/>
      <c r="F709" s="76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</row>
    <row r="710" ht="18.75" customHeight="1">
      <c r="A710" s="3"/>
      <c r="B710" s="55"/>
      <c r="C710" s="3"/>
      <c r="D710" s="56"/>
      <c r="E710" s="75"/>
      <c r="F710" s="76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</row>
    <row r="711" ht="18.75" customHeight="1">
      <c r="A711" s="3"/>
      <c r="B711" s="55"/>
      <c r="C711" s="3"/>
      <c r="D711" s="56"/>
      <c r="E711" s="75"/>
      <c r="F711" s="76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</row>
    <row r="712" ht="18.75" customHeight="1">
      <c r="A712" s="3"/>
      <c r="B712" s="55"/>
      <c r="C712" s="3"/>
      <c r="D712" s="56"/>
      <c r="E712" s="75"/>
      <c r="F712" s="76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</row>
    <row r="713" ht="18.75" customHeight="1">
      <c r="A713" s="3"/>
      <c r="B713" s="55"/>
      <c r="C713" s="3"/>
      <c r="D713" s="56"/>
      <c r="E713" s="75"/>
      <c r="F713" s="76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</row>
    <row r="714" ht="18.75" customHeight="1">
      <c r="A714" s="3"/>
      <c r="B714" s="55"/>
      <c r="C714" s="3"/>
      <c r="D714" s="56"/>
      <c r="E714" s="75"/>
      <c r="F714" s="76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</row>
    <row r="715" ht="18.75" customHeight="1">
      <c r="A715" s="3"/>
      <c r="B715" s="55"/>
      <c r="C715" s="3"/>
      <c r="D715" s="56"/>
      <c r="E715" s="75"/>
      <c r="F715" s="76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</row>
    <row r="716" ht="18.75" customHeight="1">
      <c r="A716" s="3"/>
      <c r="B716" s="55"/>
      <c r="C716" s="3"/>
      <c r="D716" s="56"/>
      <c r="E716" s="75"/>
      <c r="F716" s="76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</row>
    <row r="717" ht="18.75" customHeight="1">
      <c r="A717" s="3"/>
      <c r="B717" s="55"/>
      <c r="C717" s="3"/>
      <c r="D717" s="56"/>
      <c r="E717" s="75"/>
      <c r="F717" s="76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</row>
    <row r="718" ht="18.75" customHeight="1">
      <c r="A718" s="3"/>
      <c r="B718" s="55"/>
      <c r="C718" s="3"/>
      <c r="D718" s="56"/>
      <c r="E718" s="75"/>
      <c r="F718" s="76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</row>
    <row r="719" ht="18.75" customHeight="1">
      <c r="A719" s="3"/>
      <c r="B719" s="55"/>
      <c r="C719" s="3"/>
      <c r="D719" s="56"/>
      <c r="E719" s="75"/>
      <c r="F719" s="76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</row>
    <row r="720" ht="18.75" customHeight="1">
      <c r="A720" s="3"/>
      <c r="B720" s="55"/>
      <c r="C720" s="3"/>
      <c r="D720" s="56"/>
      <c r="E720" s="75"/>
      <c r="F720" s="76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</row>
    <row r="721" ht="18.75" customHeight="1">
      <c r="A721" s="3"/>
      <c r="B721" s="55"/>
      <c r="C721" s="3"/>
      <c r="D721" s="56"/>
      <c r="E721" s="75"/>
      <c r="F721" s="76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</row>
    <row r="722" ht="18.75" customHeight="1">
      <c r="A722" s="3"/>
      <c r="B722" s="55"/>
      <c r="C722" s="3"/>
      <c r="D722" s="56"/>
      <c r="E722" s="75"/>
      <c r="F722" s="76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</row>
    <row r="723" ht="18.75" customHeight="1">
      <c r="A723" s="3"/>
      <c r="B723" s="55"/>
      <c r="C723" s="3"/>
      <c r="D723" s="56"/>
      <c r="E723" s="75"/>
      <c r="F723" s="76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</row>
    <row r="724" ht="18.75" customHeight="1">
      <c r="A724" s="3"/>
      <c r="B724" s="55"/>
      <c r="C724" s="3"/>
      <c r="D724" s="56"/>
      <c r="E724" s="75"/>
      <c r="F724" s="76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</row>
    <row r="725" ht="18.75" customHeight="1">
      <c r="A725" s="3"/>
      <c r="B725" s="55"/>
      <c r="C725" s="3"/>
      <c r="D725" s="56"/>
      <c r="E725" s="75"/>
      <c r="F725" s="76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</row>
    <row r="726" ht="18.75" customHeight="1">
      <c r="A726" s="3"/>
      <c r="B726" s="55"/>
      <c r="C726" s="3"/>
      <c r="D726" s="56"/>
      <c r="E726" s="75"/>
      <c r="F726" s="76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</row>
    <row r="727" ht="18.75" customHeight="1">
      <c r="A727" s="3"/>
      <c r="B727" s="55"/>
      <c r="C727" s="3"/>
      <c r="D727" s="56"/>
      <c r="E727" s="75"/>
      <c r="F727" s="76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</row>
    <row r="728" ht="18.75" customHeight="1">
      <c r="A728" s="3"/>
      <c r="B728" s="55"/>
      <c r="C728" s="3"/>
      <c r="D728" s="56"/>
      <c r="E728" s="75"/>
      <c r="F728" s="76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</row>
    <row r="729" ht="18.75" customHeight="1">
      <c r="A729" s="3"/>
      <c r="B729" s="55"/>
      <c r="C729" s="3"/>
      <c r="D729" s="56"/>
      <c r="E729" s="75"/>
      <c r="F729" s="76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</row>
    <row r="730" ht="18.75" customHeight="1">
      <c r="A730" s="3"/>
      <c r="B730" s="55"/>
      <c r="C730" s="3"/>
      <c r="D730" s="56"/>
      <c r="E730" s="75"/>
      <c r="F730" s="76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</row>
    <row r="731" ht="18.75" customHeight="1">
      <c r="A731" s="3"/>
      <c r="B731" s="55"/>
      <c r="C731" s="3"/>
      <c r="D731" s="56"/>
      <c r="E731" s="75"/>
      <c r="F731" s="76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</row>
    <row r="732" ht="18.75" customHeight="1">
      <c r="A732" s="3"/>
      <c r="B732" s="55"/>
      <c r="C732" s="3"/>
      <c r="D732" s="56"/>
      <c r="E732" s="75"/>
      <c r="F732" s="76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</row>
    <row r="733" ht="18.75" customHeight="1">
      <c r="A733" s="3"/>
      <c r="B733" s="55"/>
      <c r="C733" s="3"/>
      <c r="D733" s="56"/>
      <c r="E733" s="75"/>
      <c r="F733" s="76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</row>
    <row r="734" ht="18.75" customHeight="1">
      <c r="A734" s="3"/>
      <c r="B734" s="55"/>
      <c r="C734" s="3"/>
      <c r="D734" s="56"/>
      <c r="E734" s="75"/>
      <c r="F734" s="76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</row>
    <row r="735" ht="18.75" customHeight="1">
      <c r="A735" s="3"/>
      <c r="B735" s="55"/>
      <c r="C735" s="3"/>
      <c r="D735" s="56"/>
      <c r="E735" s="75"/>
      <c r="F735" s="76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</row>
    <row r="736" ht="18.75" customHeight="1">
      <c r="A736" s="3"/>
      <c r="B736" s="55"/>
      <c r="C736" s="3"/>
      <c r="D736" s="56"/>
      <c r="E736" s="75"/>
      <c r="F736" s="76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</row>
    <row r="737" ht="18.75" customHeight="1">
      <c r="A737" s="3"/>
      <c r="B737" s="55"/>
      <c r="C737" s="3"/>
      <c r="D737" s="56"/>
      <c r="E737" s="75"/>
      <c r="F737" s="76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</row>
    <row r="738" ht="18.75" customHeight="1">
      <c r="A738" s="3"/>
      <c r="B738" s="55"/>
      <c r="C738" s="3"/>
      <c r="D738" s="56"/>
      <c r="E738" s="75"/>
      <c r="F738" s="76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</row>
    <row r="739" ht="18.75" customHeight="1">
      <c r="A739" s="3"/>
      <c r="B739" s="55"/>
      <c r="C739" s="3"/>
      <c r="D739" s="56"/>
      <c r="E739" s="75"/>
      <c r="F739" s="76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</row>
    <row r="740" ht="18.75" customHeight="1">
      <c r="A740" s="3"/>
      <c r="B740" s="55"/>
      <c r="C740" s="3"/>
      <c r="D740" s="56"/>
      <c r="E740" s="75"/>
      <c r="F740" s="76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</row>
    <row r="741" ht="18.75" customHeight="1">
      <c r="A741" s="3"/>
      <c r="B741" s="55"/>
      <c r="C741" s="3"/>
      <c r="D741" s="56"/>
      <c r="E741" s="75"/>
      <c r="F741" s="76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</row>
    <row r="742" ht="18.75" customHeight="1">
      <c r="A742" s="3"/>
      <c r="B742" s="55"/>
      <c r="C742" s="3"/>
      <c r="D742" s="56"/>
      <c r="E742" s="75"/>
      <c r="F742" s="76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</row>
    <row r="743" ht="18.75" customHeight="1">
      <c r="A743" s="3"/>
      <c r="B743" s="55"/>
      <c r="C743" s="3"/>
      <c r="D743" s="56"/>
      <c r="E743" s="75"/>
      <c r="F743" s="76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</row>
    <row r="744" ht="18.75" customHeight="1">
      <c r="A744" s="3"/>
      <c r="B744" s="55"/>
      <c r="C744" s="3"/>
      <c r="D744" s="56"/>
      <c r="E744" s="75"/>
      <c r="F744" s="76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</row>
    <row r="745" ht="18.75" customHeight="1">
      <c r="A745" s="3"/>
      <c r="B745" s="55"/>
      <c r="C745" s="3"/>
      <c r="D745" s="56"/>
      <c r="E745" s="75"/>
      <c r="F745" s="76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</row>
    <row r="746" ht="18.75" customHeight="1">
      <c r="A746" s="3"/>
      <c r="B746" s="55"/>
      <c r="C746" s="3"/>
      <c r="D746" s="56"/>
      <c r="E746" s="75"/>
      <c r="F746" s="76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</row>
    <row r="747" ht="18.75" customHeight="1">
      <c r="A747" s="3"/>
      <c r="B747" s="55"/>
      <c r="C747" s="3"/>
      <c r="D747" s="56"/>
      <c r="E747" s="75"/>
      <c r="F747" s="76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</row>
    <row r="748" ht="18.75" customHeight="1">
      <c r="A748" s="3"/>
      <c r="B748" s="55"/>
      <c r="C748" s="3"/>
      <c r="D748" s="56"/>
      <c r="E748" s="75"/>
      <c r="F748" s="76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</row>
    <row r="749" ht="18.75" customHeight="1">
      <c r="A749" s="3"/>
      <c r="B749" s="55"/>
      <c r="C749" s="3"/>
      <c r="D749" s="56"/>
      <c r="E749" s="75"/>
      <c r="F749" s="76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</row>
    <row r="750" ht="18.75" customHeight="1">
      <c r="A750" s="3"/>
      <c r="B750" s="55"/>
      <c r="C750" s="3"/>
      <c r="D750" s="56"/>
      <c r="E750" s="75"/>
      <c r="F750" s="76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</row>
    <row r="751" ht="18.75" customHeight="1">
      <c r="A751" s="3"/>
      <c r="B751" s="55"/>
      <c r="C751" s="3"/>
      <c r="D751" s="56"/>
      <c r="E751" s="75"/>
      <c r="F751" s="76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</row>
    <row r="752" ht="18.75" customHeight="1">
      <c r="A752" s="3"/>
      <c r="B752" s="55"/>
      <c r="C752" s="3"/>
      <c r="D752" s="56"/>
      <c r="E752" s="75"/>
      <c r="F752" s="76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</row>
    <row r="753" ht="18.75" customHeight="1">
      <c r="A753" s="3"/>
      <c r="B753" s="55"/>
      <c r="C753" s="3"/>
      <c r="D753" s="56"/>
      <c r="E753" s="75"/>
      <c r="F753" s="76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</row>
    <row r="754" ht="18.75" customHeight="1">
      <c r="A754" s="3"/>
      <c r="B754" s="55"/>
      <c r="C754" s="3"/>
      <c r="D754" s="56"/>
      <c r="E754" s="75"/>
      <c r="F754" s="76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</row>
    <row r="755" ht="18.75" customHeight="1">
      <c r="A755" s="3"/>
      <c r="B755" s="55"/>
      <c r="C755" s="3"/>
      <c r="D755" s="56"/>
      <c r="E755" s="75"/>
      <c r="F755" s="76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</row>
    <row r="756" ht="18.75" customHeight="1">
      <c r="A756" s="3"/>
      <c r="B756" s="55"/>
      <c r="C756" s="3"/>
      <c r="D756" s="56"/>
      <c r="E756" s="75"/>
      <c r="F756" s="76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</row>
    <row r="757" ht="18.75" customHeight="1">
      <c r="A757" s="3"/>
      <c r="B757" s="55"/>
      <c r="C757" s="3"/>
      <c r="D757" s="56"/>
      <c r="E757" s="75"/>
      <c r="F757" s="76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</row>
    <row r="758" ht="18.75" customHeight="1">
      <c r="A758" s="3"/>
      <c r="B758" s="55"/>
      <c r="C758" s="3"/>
      <c r="D758" s="56"/>
      <c r="E758" s="75"/>
      <c r="F758" s="76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</row>
    <row r="759" ht="18.75" customHeight="1">
      <c r="A759" s="3"/>
      <c r="B759" s="55"/>
      <c r="C759" s="3"/>
      <c r="D759" s="56"/>
      <c r="E759" s="75"/>
      <c r="F759" s="76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</row>
    <row r="760" ht="18.75" customHeight="1">
      <c r="A760" s="3"/>
      <c r="B760" s="55"/>
      <c r="C760" s="3"/>
      <c r="D760" s="56"/>
      <c r="E760" s="75"/>
      <c r="F760" s="76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</row>
    <row r="761" ht="18.75" customHeight="1">
      <c r="A761" s="3"/>
      <c r="B761" s="55"/>
      <c r="C761" s="3"/>
      <c r="D761" s="56"/>
      <c r="E761" s="75"/>
      <c r="F761" s="76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</row>
    <row r="762" ht="18.75" customHeight="1">
      <c r="A762" s="3"/>
      <c r="B762" s="55"/>
      <c r="C762" s="3"/>
      <c r="D762" s="56"/>
      <c r="E762" s="75"/>
      <c r="F762" s="76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</row>
    <row r="763" ht="18.75" customHeight="1">
      <c r="A763" s="3"/>
      <c r="B763" s="55"/>
      <c r="C763" s="3"/>
      <c r="D763" s="56"/>
      <c r="E763" s="75"/>
      <c r="F763" s="76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</row>
    <row r="764" ht="18.75" customHeight="1">
      <c r="A764" s="3"/>
      <c r="B764" s="55"/>
      <c r="C764" s="3"/>
      <c r="D764" s="56"/>
      <c r="E764" s="75"/>
      <c r="F764" s="76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</row>
    <row r="765" ht="18.75" customHeight="1">
      <c r="A765" s="3"/>
      <c r="B765" s="55"/>
      <c r="C765" s="3"/>
      <c r="D765" s="56"/>
      <c r="E765" s="75"/>
      <c r="F765" s="76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</row>
    <row r="766" ht="18.75" customHeight="1">
      <c r="A766" s="3"/>
      <c r="B766" s="55"/>
      <c r="C766" s="3"/>
      <c r="D766" s="56"/>
      <c r="E766" s="75"/>
      <c r="F766" s="76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</row>
    <row r="767" ht="18.75" customHeight="1">
      <c r="A767" s="3"/>
      <c r="B767" s="55"/>
      <c r="C767" s="3"/>
      <c r="D767" s="56"/>
      <c r="E767" s="75"/>
      <c r="F767" s="76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</row>
    <row r="768" ht="18.75" customHeight="1">
      <c r="A768" s="3"/>
      <c r="B768" s="55"/>
      <c r="C768" s="3"/>
      <c r="D768" s="56"/>
      <c r="E768" s="75"/>
      <c r="F768" s="76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</row>
    <row r="769" ht="18.75" customHeight="1">
      <c r="A769" s="3"/>
      <c r="B769" s="55"/>
      <c r="C769" s="3"/>
      <c r="D769" s="56"/>
      <c r="E769" s="75"/>
      <c r="F769" s="76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</row>
    <row r="770" ht="18.75" customHeight="1">
      <c r="A770" s="3"/>
      <c r="B770" s="55"/>
      <c r="C770" s="3"/>
      <c r="D770" s="56"/>
      <c r="E770" s="75"/>
      <c r="F770" s="76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</row>
    <row r="771" ht="18.75" customHeight="1">
      <c r="A771" s="3"/>
      <c r="B771" s="55"/>
      <c r="C771" s="3"/>
      <c r="D771" s="56"/>
      <c r="E771" s="75"/>
      <c r="F771" s="76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</row>
    <row r="772" ht="18.75" customHeight="1">
      <c r="A772" s="3"/>
      <c r="B772" s="55"/>
      <c r="C772" s="3"/>
      <c r="D772" s="56"/>
      <c r="E772" s="75"/>
      <c r="F772" s="76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</row>
    <row r="773" ht="18.75" customHeight="1">
      <c r="A773" s="3"/>
      <c r="B773" s="55"/>
      <c r="C773" s="3"/>
      <c r="D773" s="56"/>
      <c r="E773" s="75"/>
      <c r="F773" s="76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</row>
    <row r="774" ht="18.75" customHeight="1">
      <c r="A774" s="3"/>
      <c r="B774" s="55"/>
      <c r="C774" s="3"/>
      <c r="D774" s="56"/>
      <c r="E774" s="75"/>
      <c r="F774" s="76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</row>
    <row r="775" ht="18.75" customHeight="1">
      <c r="A775" s="3"/>
      <c r="B775" s="55"/>
      <c r="C775" s="3"/>
      <c r="D775" s="56"/>
      <c r="E775" s="75"/>
      <c r="F775" s="76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</row>
    <row r="776" ht="18.75" customHeight="1">
      <c r="A776" s="3"/>
      <c r="B776" s="55"/>
      <c r="C776" s="3"/>
      <c r="D776" s="56"/>
      <c r="E776" s="75"/>
      <c r="F776" s="76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</row>
    <row r="777" ht="18.75" customHeight="1">
      <c r="A777" s="3"/>
      <c r="B777" s="55"/>
      <c r="C777" s="3"/>
      <c r="D777" s="56"/>
      <c r="E777" s="75"/>
      <c r="F777" s="76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</row>
    <row r="778" ht="18.75" customHeight="1">
      <c r="A778" s="3"/>
      <c r="B778" s="55"/>
      <c r="C778" s="3"/>
      <c r="D778" s="56"/>
      <c r="E778" s="75"/>
      <c r="F778" s="76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</row>
    <row r="779" ht="18.75" customHeight="1">
      <c r="A779" s="3"/>
      <c r="B779" s="55"/>
      <c r="C779" s="3"/>
      <c r="D779" s="56"/>
      <c r="E779" s="75"/>
      <c r="F779" s="76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</row>
    <row r="780" ht="18.75" customHeight="1">
      <c r="A780" s="3"/>
      <c r="B780" s="55"/>
      <c r="C780" s="3"/>
      <c r="D780" s="56"/>
      <c r="E780" s="75"/>
      <c r="F780" s="76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</row>
    <row r="781" ht="18.75" customHeight="1">
      <c r="A781" s="3"/>
      <c r="B781" s="55"/>
      <c r="C781" s="3"/>
      <c r="D781" s="56"/>
      <c r="E781" s="75"/>
      <c r="F781" s="76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</row>
    <row r="782" ht="18.75" customHeight="1">
      <c r="A782" s="3"/>
      <c r="B782" s="55"/>
      <c r="C782" s="3"/>
      <c r="D782" s="56"/>
      <c r="E782" s="75"/>
      <c r="F782" s="76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</row>
    <row r="783" ht="18.75" customHeight="1">
      <c r="A783" s="3"/>
      <c r="B783" s="55"/>
      <c r="C783" s="3"/>
      <c r="D783" s="56"/>
      <c r="E783" s="75"/>
      <c r="F783" s="76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</row>
    <row r="784" ht="18.75" customHeight="1">
      <c r="A784" s="3"/>
      <c r="B784" s="55"/>
      <c r="C784" s="3"/>
      <c r="D784" s="56"/>
      <c r="E784" s="75"/>
      <c r="F784" s="76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</row>
    <row r="785" ht="18.75" customHeight="1">
      <c r="A785" s="3"/>
      <c r="B785" s="55"/>
      <c r="C785" s="3"/>
      <c r="D785" s="56"/>
      <c r="E785" s="75"/>
      <c r="F785" s="76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</row>
    <row r="786" ht="18.75" customHeight="1">
      <c r="A786" s="3"/>
      <c r="B786" s="55"/>
      <c r="C786" s="3"/>
      <c r="D786" s="56"/>
      <c r="E786" s="75"/>
      <c r="F786" s="76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</row>
    <row r="787" ht="18.75" customHeight="1">
      <c r="A787" s="3"/>
      <c r="B787" s="55"/>
      <c r="C787" s="3"/>
      <c r="D787" s="56"/>
      <c r="E787" s="75"/>
      <c r="F787" s="76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</row>
    <row r="788" ht="18.75" customHeight="1">
      <c r="A788" s="3"/>
      <c r="B788" s="55"/>
      <c r="C788" s="3"/>
      <c r="D788" s="56"/>
      <c r="E788" s="75"/>
      <c r="F788" s="76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</row>
    <row r="789" ht="18.75" customHeight="1">
      <c r="A789" s="3"/>
      <c r="B789" s="55"/>
      <c r="C789" s="3"/>
      <c r="D789" s="56"/>
      <c r="E789" s="75"/>
      <c r="F789" s="76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</row>
    <row r="790" ht="18.75" customHeight="1">
      <c r="A790" s="3"/>
      <c r="B790" s="55"/>
      <c r="C790" s="3"/>
      <c r="D790" s="56"/>
      <c r="E790" s="75"/>
      <c r="F790" s="76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</row>
    <row r="791" ht="18.75" customHeight="1">
      <c r="A791" s="3"/>
      <c r="B791" s="55"/>
      <c r="C791" s="3"/>
      <c r="D791" s="56"/>
      <c r="E791" s="75"/>
      <c r="F791" s="76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</row>
    <row r="792" ht="18.75" customHeight="1">
      <c r="A792" s="3"/>
      <c r="B792" s="55"/>
      <c r="C792" s="3"/>
      <c r="D792" s="56"/>
      <c r="E792" s="75"/>
      <c r="F792" s="76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</row>
    <row r="793" ht="18.75" customHeight="1">
      <c r="A793" s="3"/>
      <c r="B793" s="55"/>
      <c r="C793" s="3"/>
      <c r="D793" s="56"/>
      <c r="E793" s="75"/>
      <c r="F793" s="76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</row>
    <row r="794" ht="18.75" customHeight="1">
      <c r="A794" s="3"/>
      <c r="B794" s="55"/>
      <c r="C794" s="3"/>
      <c r="D794" s="56"/>
      <c r="E794" s="75"/>
      <c r="F794" s="76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</row>
    <row r="795" ht="18.75" customHeight="1">
      <c r="A795" s="3"/>
      <c r="B795" s="55"/>
      <c r="C795" s="3"/>
      <c r="D795" s="56"/>
      <c r="E795" s="75"/>
      <c r="F795" s="76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</row>
    <row r="796" ht="18.75" customHeight="1">
      <c r="A796" s="3"/>
      <c r="B796" s="55"/>
      <c r="C796" s="3"/>
      <c r="D796" s="56"/>
      <c r="E796" s="75"/>
      <c r="F796" s="76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</row>
    <row r="797" ht="18.75" customHeight="1">
      <c r="A797" s="3"/>
      <c r="B797" s="55"/>
      <c r="C797" s="3"/>
      <c r="D797" s="56"/>
      <c r="E797" s="75"/>
      <c r="F797" s="76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</row>
    <row r="798" ht="18.75" customHeight="1">
      <c r="A798" s="3"/>
      <c r="B798" s="55"/>
      <c r="C798" s="3"/>
      <c r="D798" s="56"/>
      <c r="E798" s="75"/>
      <c r="F798" s="76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</row>
    <row r="799" ht="18.75" customHeight="1">
      <c r="A799" s="3"/>
      <c r="B799" s="55"/>
      <c r="C799" s="3"/>
      <c r="D799" s="56"/>
      <c r="E799" s="75"/>
      <c r="F799" s="76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</row>
    <row r="800" ht="18.75" customHeight="1">
      <c r="A800" s="3"/>
      <c r="B800" s="55"/>
      <c r="C800" s="3"/>
      <c r="D800" s="56"/>
      <c r="E800" s="75"/>
      <c r="F800" s="76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</row>
    <row r="801" ht="18.75" customHeight="1">
      <c r="A801" s="3"/>
      <c r="B801" s="55"/>
      <c r="C801" s="3"/>
      <c r="D801" s="56"/>
      <c r="E801" s="75"/>
      <c r="F801" s="76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</row>
    <row r="802" ht="18.75" customHeight="1">
      <c r="A802" s="3"/>
      <c r="B802" s="55"/>
      <c r="C802" s="3"/>
      <c r="D802" s="56"/>
      <c r="E802" s="75"/>
      <c r="F802" s="76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</row>
    <row r="803" ht="18.75" customHeight="1">
      <c r="A803" s="3"/>
      <c r="B803" s="55"/>
      <c r="C803" s="3"/>
      <c r="D803" s="56"/>
      <c r="E803" s="75"/>
      <c r="F803" s="76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</row>
    <row r="804" ht="18.75" customHeight="1">
      <c r="A804" s="3"/>
      <c r="B804" s="55"/>
      <c r="C804" s="3"/>
      <c r="D804" s="56"/>
      <c r="E804" s="75"/>
      <c r="F804" s="76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</row>
    <row r="805" ht="18.75" customHeight="1">
      <c r="A805" s="3"/>
      <c r="B805" s="55"/>
      <c r="C805" s="3"/>
      <c r="D805" s="56"/>
      <c r="E805" s="75"/>
      <c r="F805" s="76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</row>
    <row r="806" ht="18.75" customHeight="1">
      <c r="A806" s="3"/>
      <c r="B806" s="55"/>
      <c r="C806" s="3"/>
      <c r="D806" s="56"/>
      <c r="E806" s="75"/>
      <c r="F806" s="76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</row>
    <row r="807" ht="18.75" customHeight="1">
      <c r="A807" s="3"/>
      <c r="B807" s="55"/>
      <c r="C807" s="3"/>
      <c r="D807" s="56"/>
      <c r="E807" s="75"/>
      <c r="F807" s="76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</row>
    <row r="808" ht="18.75" customHeight="1">
      <c r="A808" s="3"/>
      <c r="B808" s="55"/>
      <c r="C808" s="3"/>
      <c r="D808" s="56"/>
      <c r="E808" s="75"/>
      <c r="F808" s="76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</row>
    <row r="809" ht="18.75" customHeight="1">
      <c r="A809" s="3"/>
      <c r="B809" s="55"/>
      <c r="C809" s="3"/>
      <c r="D809" s="56"/>
      <c r="E809" s="75"/>
      <c r="F809" s="76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</row>
    <row r="810" ht="18.75" customHeight="1">
      <c r="A810" s="3"/>
      <c r="B810" s="55"/>
      <c r="C810" s="3"/>
      <c r="D810" s="56"/>
      <c r="E810" s="75"/>
      <c r="F810" s="76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</row>
    <row r="811" ht="18.75" customHeight="1">
      <c r="A811" s="3"/>
      <c r="B811" s="55"/>
      <c r="C811" s="3"/>
      <c r="D811" s="56"/>
      <c r="E811" s="75"/>
      <c r="F811" s="76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</row>
    <row r="812" ht="18.75" customHeight="1">
      <c r="A812" s="3"/>
      <c r="B812" s="55"/>
      <c r="C812" s="3"/>
      <c r="D812" s="56"/>
      <c r="E812" s="75"/>
      <c r="F812" s="76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</row>
    <row r="813" ht="18.75" customHeight="1">
      <c r="A813" s="3"/>
      <c r="B813" s="55"/>
      <c r="C813" s="3"/>
      <c r="D813" s="56"/>
      <c r="E813" s="75"/>
      <c r="F813" s="76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</row>
    <row r="814" ht="18.75" customHeight="1">
      <c r="A814" s="3"/>
      <c r="B814" s="55"/>
      <c r="C814" s="3"/>
      <c r="D814" s="56"/>
      <c r="E814" s="75"/>
      <c r="F814" s="76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</row>
    <row r="815" ht="18.75" customHeight="1">
      <c r="A815" s="3"/>
      <c r="B815" s="55"/>
      <c r="C815" s="3"/>
      <c r="D815" s="56"/>
      <c r="E815" s="75"/>
      <c r="F815" s="76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</row>
    <row r="816" ht="18.75" customHeight="1">
      <c r="A816" s="3"/>
      <c r="B816" s="55"/>
      <c r="C816" s="3"/>
      <c r="D816" s="56"/>
      <c r="E816" s="75"/>
      <c r="F816" s="76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</row>
    <row r="817" ht="18.75" customHeight="1">
      <c r="A817" s="3"/>
      <c r="B817" s="55"/>
      <c r="C817" s="3"/>
      <c r="D817" s="56"/>
      <c r="E817" s="75"/>
      <c r="F817" s="76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</row>
    <row r="818" ht="18.75" customHeight="1">
      <c r="A818" s="3"/>
      <c r="B818" s="55"/>
      <c r="C818" s="3"/>
      <c r="D818" s="56"/>
      <c r="E818" s="75"/>
      <c r="F818" s="76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</row>
    <row r="819" ht="18.75" customHeight="1">
      <c r="A819" s="3"/>
      <c r="B819" s="55"/>
      <c r="C819" s="3"/>
      <c r="D819" s="56"/>
      <c r="E819" s="75"/>
      <c r="F819" s="76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</row>
    <row r="820" ht="18.75" customHeight="1">
      <c r="A820" s="3"/>
      <c r="B820" s="55"/>
      <c r="C820" s="3"/>
      <c r="D820" s="56"/>
      <c r="E820" s="75"/>
      <c r="F820" s="76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</row>
    <row r="821" ht="18.75" customHeight="1">
      <c r="A821" s="3"/>
      <c r="B821" s="55"/>
      <c r="C821" s="3"/>
      <c r="D821" s="56"/>
      <c r="E821" s="75"/>
      <c r="F821" s="76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</row>
    <row r="822" ht="18.75" customHeight="1">
      <c r="A822" s="3"/>
      <c r="B822" s="55"/>
      <c r="C822" s="3"/>
      <c r="D822" s="56"/>
      <c r="E822" s="75"/>
      <c r="F822" s="76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</row>
    <row r="823" ht="18.75" customHeight="1">
      <c r="A823" s="3"/>
      <c r="B823" s="55"/>
      <c r="C823" s="3"/>
      <c r="D823" s="56"/>
      <c r="E823" s="75"/>
      <c r="F823" s="76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</row>
    <row r="824" ht="18.75" customHeight="1">
      <c r="A824" s="3"/>
      <c r="B824" s="55"/>
      <c r="C824" s="3"/>
      <c r="D824" s="56"/>
      <c r="E824" s="75"/>
      <c r="F824" s="76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</row>
    <row r="825" ht="18.75" customHeight="1">
      <c r="A825" s="3"/>
      <c r="B825" s="55"/>
      <c r="C825" s="3"/>
      <c r="D825" s="56"/>
      <c r="E825" s="75"/>
      <c r="F825" s="76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</row>
    <row r="826" ht="18.75" customHeight="1">
      <c r="A826" s="3"/>
      <c r="B826" s="55"/>
      <c r="C826" s="3"/>
      <c r="D826" s="56"/>
      <c r="E826" s="75"/>
      <c r="F826" s="76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</row>
    <row r="827" ht="18.75" customHeight="1">
      <c r="A827" s="3"/>
      <c r="B827" s="55"/>
      <c r="C827" s="3"/>
      <c r="D827" s="56"/>
      <c r="E827" s="75"/>
      <c r="F827" s="76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</row>
    <row r="828" ht="18.75" customHeight="1">
      <c r="A828" s="3"/>
      <c r="B828" s="55"/>
      <c r="C828" s="3"/>
      <c r="D828" s="56"/>
      <c r="E828" s="75"/>
      <c r="F828" s="76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</row>
    <row r="829" ht="18.75" customHeight="1">
      <c r="A829" s="3"/>
      <c r="B829" s="55"/>
      <c r="C829" s="3"/>
      <c r="D829" s="56"/>
      <c r="E829" s="75"/>
      <c r="F829" s="76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</row>
    <row r="830" ht="18.75" customHeight="1">
      <c r="A830" s="3"/>
      <c r="B830" s="55"/>
      <c r="C830" s="3"/>
      <c r="D830" s="56"/>
      <c r="E830" s="75"/>
      <c r="F830" s="76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</row>
    <row r="831" ht="18.75" customHeight="1">
      <c r="A831" s="3"/>
      <c r="B831" s="55"/>
      <c r="C831" s="3"/>
      <c r="D831" s="56"/>
      <c r="E831" s="75"/>
      <c r="F831" s="76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</row>
    <row r="832" ht="18.75" customHeight="1">
      <c r="A832" s="3"/>
      <c r="B832" s="55"/>
      <c r="C832" s="3"/>
      <c r="D832" s="56"/>
      <c r="E832" s="75"/>
      <c r="F832" s="76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</row>
    <row r="833" ht="18.75" customHeight="1">
      <c r="A833" s="3"/>
      <c r="B833" s="55"/>
      <c r="C833" s="3"/>
      <c r="D833" s="56"/>
      <c r="E833" s="75"/>
      <c r="F833" s="76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</row>
    <row r="834" ht="18.75" customHeight="1">
      <c r="A834" s="3"/>
      <c r="B834" s="55"/>
      <c r="C834" s="3"/>
      <c r="D834" s="56"/>
      <c r="E834" s="75"/>
      <c r="F834" s="76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</row>
    <row r="835" ht="18.75" customHeight="1">
      <c r="A835" s="3"/>
      <c r="B835" s="55"/>
      <c r="C835" s="3"/>
      <c r="D835" s="56"/>
      <c r="E835" s="75"/>
      <c r="F835" s="76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</row>
    <row r="836" ht="18.75" customHeight="1">
      <c r="A836" s="3"/>
      <c r="B836" s="55"/>
      <c r="C836" s="3"/>
      <c r="D836" s="56"/>
      <c r="E836" s="75"/>
      <c r="F836" s="76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</row>
    <row r="837" ht="18.75" customHeight="1">
      <c r="A837" s="3"/>
      <c r="B837" s="55"/>
      <c r="C837" s="3"/>
      <c r="D837" s="56"/>
      <c r="E837" s="75"/>
      <c r="F837" s="76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</row>
    <row r="838" ht="18.75" customHeight="1">
      <c r="A838" s="3"/>
      <c r="B838" s="55"/>
      <c r="C838" s="3"/>
      <c r="D838" s="56"/>
      <c r="E838" s="75"/>
      <c r="F838" s="76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</row>
    <row r="839" ht="18.75" customHeight="1">
      <c r="A839" s="3"/>
      <c r="B839" s="55"/>
      <c r="C839" s="3"/>
      <c r="D839" s="56"/>
      <c r="E839" s="75"/>
      <c r="F839" s="76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</row>
    <row r="840" ht="18.75" customHeight="1">
      <c r="A840" s="3"/>
      <c r="B840" s="55"/>
      <c r="C840" s="3"/>
      <c r="D840" s="56"/>
      <c r="E840" s="75"/>
      <c r="F840" s="76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</row>
    <row r="841" ht="18.75" customHeight="1">
      <c r="A841" s="3"/>
      <c r="B841" s="55"/>
      <c r="C841" s="3"/>
      <c r="D841" s="56"/>
      <c r="E841" s="75"/>
      <c r="F841" s="76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</row>
    <row r="842" ht="18.75" customHeight="1">
      <c r="A842" s="3"/>
      <c r="B842" s="55"/>
      <c r="C842" s="3"/>
      <c r="D842" s="56"/>
      <c r="E842" s="75"/>
      <c r="F842" s="76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</row>
    <row r="843" ht="18.75" customHeight="1">
      <c r="A843" s="3"/>
      <c r="B843" s="55"/>
      <c r="C843" s="3"/>
      <c r="D843" s="56"/>
      <c r="E843" s="75"/>
      <c r="F843" s="76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</row>
    <row r="844" ht="18.75" customHeight="1">
      <c r="A844" s="3"/>
      <c r="B844" s="55"/>
      <c r="C844" s="3"/>
      <c r="D844" s="56"/>
      <c r="E844" s="75"/>
      <c r="F844" s="76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</row>
    <row r="845" ht="18.75" customHeight="1">
      <c r="A845" s="3"/>
      <c r="B845" s="55"/>
      <c r="C845" s="3"/>
      <c r="D845" s="56"/>
      <c r="E845" s="75"/>
      <c r="F845" s="76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</row>
    <row r="846" ht="18.75" customHeight="1">
      <c r="A846" s="3"/>
      <c r="B846" s="55"/>
      <c r="C846" s="3"/>
      <c r="D846" s="56"/>
      <c r="E846" s="75"/>
      <c r="F846" s="76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</row>
    <row r="847" ht="18.75" customHeight="1">
      <c r="A847" s="3"/>
      <c r="B847" s="55"/>
      <c r="C847" s="3"/>
      <c r="D847" s="56"/>
      <c r="E847" s="75"/>
      <c r="F847" s="76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</row>
    <row r="848" ht="18.75" customHeight="1">
      <c r="A848" s="3"/>
      <c r="B848" s="55"/>
      <c r="C848" s="3"/>
      <c r="D848" s="56"/>
      <c r="E848" s="75"/>
      <c r="F848" s="76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</row>
    <row r="849" ht="18.75" customHeight="1">
      <c r="A849" s="3"/>
      <c r="B849" s="55"/>
      <c r="C849" s="3"/>
      <c r="D849" s="56"/>
      <c r="E849" s="75"/>
      <c r="F849" s="76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</row>
    <row r="850" ht="18.75" customHeight="1">
      <c r="A850" s="3"/>
      <c r="B850" s="55"/>
      <c r="C850" s="3"/>
      <c r="D850" s="56"/>
      <c r="E850" s="75"/>
      <c r="F850" s="76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</row>
    <row r="851" ht="18.75" customHeight="1">
      <c r="A851" s="3"/>
      <c r="B851" s="55"/>
      <c r="C851" s="3"/>
      <c r="D851" s="56"/>
      <c r="E851" s="75"/>
      <c r="F851" s="76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</row>
    <row r="852" ht="18.75" customHeight="1">
      <c r="A852" s="3"/>
      <c r="B852" s="55"/>
      <c r="C852" s="3"/>
      <c r="D852" s="56"/>
      <c r="E852" s="75"/>
      <c r="F852" s="76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</row>
    <row r="853" ht="18.75" customHeight="1">
      <c r="A853" s="3"/>
      <c r="B853" s="55"/>
      <c r="C853" s="3"/>
      <c r="D853" s="56"/>
      <c r="E853" s="75"/>
      <c r="F853" s="76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</row>
    <row r="854" ht="18.75" customHeight="1">
      <c r="A854" s="3"/>
      <c r="B854" s="55"/>
      <c r="C854" s="3"/>
      <c r="D854" s="56"/>
      <c r="E854" s="75"/>
      <c r="F854" s="76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</row>
    <row r="855" ht="18.75" customHeight="1">
      <c r="A855" s="3"/>
      <c r="B855" s="55"/>
      <c r="C855" s="3"/>
      <c r="D855" s="56"/>
      <c r="E855" s="75"/>
      <c r="F855" s="76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</row>
    <row r="856" ht="18.75" customHeight="1">
      <c r="A856" s="3"/>
      <c r="B856" s="55"/>
      <c r="C856" s="3"/>
      <c r="D856" s="56"/>
      <c r="E856" s="75"/>
      <c r="F856" s="76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</row>
    <row r="857" ht="18.75" customHeight="1">
      <c r="A857" s="3"/>
      <c r="B857" s="55"/>
      <c r="C857" s="3"/>
      <c r="D857" s="56"/>
      <c r="E857" s="75"/>
      <c r="F857" s="76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</row>
    <row r="858" ht="18.75" customHeight="1">
      <c r="A858" s="3"/>
      <c r="B858" s="55"/>
      <c r="C858" s="3"/>
      <c r="D858" s="56"/>
      <c r="E858" s="75"/>
      <c r="F858" s="76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</row>
    <row r="859" ht="18.75" customHeight="1">
      <c r="A859" s="3"/>
      <c r="B859" s="55"/>
      <c r="C859" s="3"/>
      <c r="D859" s="56"/>
      <c r="E859" s="75"/>
      <c r="F859" s="76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</row>
    <row r="860" ht="18.75" customHeight="1">
      <c r="A860" s="3"/>
      <c r="B860" s="55"/>
      <c r="C860" s="3"/>
      <c r="D860" s="56"/>
      <c r="E860" s="75"/>
      <c r="F860" s="76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</row>
    <row r="861" ht="18.75" customHeight="1">
      <c r="A861" s="3"/>
      <c r="B861" s="55"/>
      <c r="C861" s="3"/>
      <c r="D861" s="56"/>
      <c r="E861" s="75"/>
      <c r="F861" s="76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</row>
    <row r="862" ht="18.75" customHeight="1">
      <c r="A862" s="3"/>
      <c r="B862" s="55"/>
      <c r="C862" s="3"/>
      <c r="D862" s="56"/>
      <c r="E862" s="75"/>
      <c r="F862" s="76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</row>
    <row r="863" ht="18.75" customHeight="1">
      <c r="A863" s="3"/>
      <c r="B863" s="55"/>
      <c r="C863" s="3"/>
      <c r="D863" s="56"/>
      <c r="E863" s="75"/>
      <c r="F863" s="76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</row>
    <row r="864" ht="18.75" customHeight="1">
      <c r="A864" s="3"/>
      <c r="B864" s="55"/>
      <c r="C864" s="3"/>
      <c r="D864" s="56"/>
      <c r="E864" s="75"/>
      <c r="F864" s="76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</row>
    <row r="865" ht="18.75" customHeight="1">
      <c r="A865" s="3"/>
      <c r="B865" s="55"/>
      <c r="C865" s="3"/>
      <c r="D865" s="56"/>
      <c r="E865" s="75"/>
      <c r="F865" s="76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</row>
    <row r="866" ht="18.75" customHeight="1">
      <c r="A866" s="3"/>
      <c r="B866" s="55"/>
      <c r="C866" s="3"/>
      <c r="D866" s="56"/>
      <c r="E866" s="75"/>
      <c r="F866" s="76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</row>
    <row r="867" ht="18.75" customHeight="1">
      <c r="A867" s="3"/>
      <c r="B867" s="55"/>
      <c r="C867" s="3"/>
      <c r="D867" s="56"/>
      <c r="E867" s="75"/>
      <c r="F867" s="76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</row>
    <row r="868" ht="18.75" customHeight="1">
      <c r="A868" s="3"/>
      <c r="B868" s="55"/>
      <c r="C868" s="3"/>
      <c r="D868" s="56"/>
      <c r="E868" s="75"/>
      <c r="F868" s="76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</row>
    <row r="869" ht="18.75" customHeight="1">
      <c r="A869" s="3"/>
      <c r="B869" s="55"/>
      <c r="C869" s="3"/>
      <c r="D869" s="56"/>
      <c r="E869" s="75"/>
      <c r="F869" s="76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</row>
    <row r="870" ht="18.75" customHeight="1">
      <c r="A870" s="3"/>
      <c r="B870" s="55"/>
      <c r="C870" s="3"/>
      <c r="D870" s="56"/>
      <c r="E870" s="75"/>
      <c r="F870" s="76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</row>
    <row r="871" ht="18.75" customHeight="1">
      <c r="A871" s="3"/>
      <c r="B871" s="55"/>
      <c r="C871" s="3"/>
      <c r="D871" s="56"/>
      <c r="E871" s="75"/>
      <c r="F871" s="76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</row>
    <row r="872" ht="18.75" customHeight="1">
      <c r="A872" s="3"/>
      <c r="B872" s="55"/>
      <c r="C872" s="3"/>
      <c r="D872" s="56"/>
      <c r="E872" s="75"/>
      <c r="F872" s="76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</row>
    <row r="873" ht="18.75" customHeight="1">
      <c r="A873" s="3"/>
      <c r="B873" s="55"/>
      <c r="C873" s="3"/>
      <c r="D873" s="56"/>
      <c r="E873" s="75"/>
      <c r="F873" s="76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</row>
    <row r="874" ht="18.75" customHeight="1">
      <c r="A874" s="3"/>
      <c r="B874" s="55"/>
      <c r="C874" s="3"/>
      <c r="D874" s="56"/>
      <c r="E874" s="75"/>
      <c r="F874" s="76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</row>
    <row r="875" ht="18.75" customHeight="1">
      <c r="A875" s="3"/>
      <c r="B875" s="55"/>
      <c r="C875" s="3"/>
      <c r="D875" s="56"/>
      <c r="E875" s="75"/>
      <c r="F875" s="76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</row>
    <row r="876" ht="18.75" customHeight="1">
      <c r="A876" s="3"/>
      <c r="B876" s="55"/>
      <c r="C876" s="3"/>
      <c r="D876" s="56"/>
      <c r="E876" s="75"/>
      <c r="F876" s="76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</row>
    <row r="877" ht="18.75" customHeight="1">
      <c r="A877" s="3"/>
      <c r="B877" s="55"/>
      <c r="C877" s="3"/>
      <c r="D877" s="56"/>
      <c r="E877" s="75"/>
      <c r="F877" s="76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</row>
    <row r="878" ht="18.75" customHeight="1">
      <c r="A878" s="3"/>
      <c r="B878" s="55"/>
      <c r="C878" s="3"/>
      <c r="D878" s="56"/>
      <c r="E878" s="75"/>
      <c r="F878" s="76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</row>
    <row r="879" ht="18.75" customHeight="1">
      <c r="A879" s="3"/>
      <c r="B879" s="55"/>
      <c r="C879" s="3"/>
      <c r="D879" s="56"/>
      <c r="E879" s="75"/>
      <c r="F879" s="76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</row>
    <row r="880" ht="18.75" customHeight="1">
      <c r="A880" s="3"/>
      <c r="B880" s="55"/>
      <c r="C880" s="3"/>
      <c r="D880" s="56"/>
      <c r="E880" s="75"/>
      <c r="F880" s="76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</row>
    <row r="881" ht="18.75" customHeight="1">
      <c r="A881" s="3"/>
      <c r="B881" s="55"/>
      <c r="C881" s="3"/>
      <c r="D881" s="56"/>
      <c r="E881" s="75"/>
      <c r="F881" s="76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</row>
    <row r="882" ht="18.75" customHeight="1">
      <c r="A882" s="3"/>
      <c r="B882" s="55"/>
      <c r="C882" s="3"/>
      <c r="D882" s="56"/>
      <c r="E882" s="75"/>
      <c r="F882" s="76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</row>
    <row r="883" ht="18.75" customHeight="1">
      <c r="A883" s="3"/>
      <c r="B883" s="55"/>
      <c r="C883" s="3"/>
      <c r="D883" s="56"/>
      <c r="E883" s="75"/>
      <c r="F883" s="76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</row>
    <row r="884" ht="18.75" customHeight="1">
      <c r="A884" s="3"/>
      <c r="B884" s="55"/>
      <c r="C884" s="3"/>
      <c r="D884" s="56"/>
      <c r="E884" s="75"/>
      <c r="F884" s="76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</row>
    <row r="885" ht="18.75" customHeight="1">
      <c r="A885" s="3"/>
      <c r="B885" s="55"/>
      <c r="C885" s="3"/>
      <c r="D885" s="56"/>
      <c r="E885" s="75"/>
      <c r="F885" s="76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</row>
    <row r="886" ht="18.75" customHeight="1">
      <c r="A886" s="3"/>
      <c r="B886" s="55"/>
      <c r="C886" s="3"/>
      <c r="D886" s="56"/>
      <c r="E886" s="75"/>
      <c r="F886" s="76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</row>
    <row r="887" ht="18.75" customHeight="1">
      <c r="A887" s="3"/>
      <c r="B887" s="55"/>
      <c r="C887" s="3"/>
      <c r="D887" s="56"/>
      <c r="E887" s="75"/>
      <c r="F887" s="76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</row>
    <row r="888" ht="18.75" customHeight="1">
      <c r="A888" s="3"/>
      <c r="B888" s="55"/>
      <c r="C888" s="3"/>
      <c r="D888" s="56"/>
      <c r="E888" s="75"/>
      <c r="F888" s="76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</row>
    <row r="889" ht="18.75" customHeight="1">
      <c r="A889" s="3"/>
      <c r="B889" s="55"/>
      <c r="C889" s="3"/>
      <c r="D889" s="56"/>
      <c r="E889" s="75"/>
      <c r="F889" s="76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</row>
    <row r="890" ht="18.75" customHeight="1">
      <c r="A890" s="3"/>
      <c r="B890" s="55"/>
      <c r="C890" s="3"/>
      <c r="D890" s="56"/>
      <c r="E890" s="75"/>
      <c r="F890" s="76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</row>
    <row r="891" ht="18.75" customHeight="1">
      <c r="A891" s="3"/>
      <c r="B891" s="55"/>
      <c r="C891" s="3"/>
      <c r="D891" s="56"/>
      <c r="E891" s="75"/>
      <c r="F891" s="76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</row>
    <row r="892" ht="18.75" customHeight="1">
      <c r="A892" s="3"/>
      <c r="B892" s="55"/>
      <c r="C892" s="3"/>
      <c r="D892" s="56"/>
      <c r="E892" s="75"/>
      <c r="F892" s="76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</row>
    <row r="893" ht="18.75" customHeight="1">
      <c r="A893" s="3"/>
      <c r="B893" s="55"/>
      <c r="C893" s="3"/>
      <c r="D893" s="56"/>
      <c r="E893" s="75"/>
      <c r="F893" s="76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</row>
    <row r="894" ht="18.75" customHeight="1">
      <c r="A894" s="3"/>
      <c r="B894" s="55"/>
      <c r="C894" s="3"/>
      <c r="D894" s="56"/>
      <c r="E894" s="75"/>
      <c r="F894" s="76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</row>
    <row r="895" ht="18.75" customHeight="1">
      <c r="A895" s="3"/>
      <c r="B895" s="55"/>
      <c r="C895" s="3"/>
      <c r="D895" s="56"/>
      <c r="E895" s="75"/>
      <c r="F895" s="76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</row>
    <row r="896" ht="18.75" customHeight="1">
      <c r="A896" s="3"/>
      <c r="B896" s="55"/>
      <c r="C896" s="3"/>
      <c r="D896" s="56"/>
      <c r="E896" s="75"/>
      <c r="F896" s="76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</row>
    <row r="897" ht="18.75" customHeight="1">
      <c r="A897" s="3"/>
      <c r="B897" s="55"/>
      <c r="C897" s="3"/>
      <c r="D897" s="56"/>
      <c r="E897" s="75"/>
      <c r="F897" s="76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</row>
    <row r="898" ht="18.75" customHeight="1">
      <c r="A898" s="3"/>
      <c r="B898" s="55"/>
      <c r="C898" s="3"/>
      <c r="D898" s="56"/>
      <c r="E898" s="75"/>
      <c r="F898" s="76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</row>
    <row r="899" ht="18.75" customHeight="1">
      <c r="A899" s="3"/>
      <c r="B899" s="55"/>
      <c r="C899" s="3"/>
      <c r="D899" s="56"/>
      <c r="E899" s="75"/>
      <c r="F899" s="76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</row>
    <row r="900" ht="18.75" customHeight="1">
      <c r="A900" s="3"/>
      <c r="B900" s="55"/>
      <c r="C900" s="3"/>
      <c r="D900" s="56"/>
      <c r="E900" s="75"/>
      <c r="F900" s="76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</row>
    <row r="901" ht="18.75" customHeight="1">
      <c r="A901" s="3"/>
      <c r="B901" s="55"/>
      <c r="C901" s="3"/>
      <c r="D901" s="56"/>
      <c r="E901" s="75"/>
      <c r="F901" s="76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</row>
    <row r="902" ht="18.75" customHeight="1">
      <c r="A902" s="3"/>
      <c r="B902" s="55"/>
      <c r="C902" s="3"/>
      <c r="D902" s="56"/>
      <c r="E902" s="75"/>
      <c r="F902" s="76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</row>
    <row r="903" ht="18.75" customHeight="1">
      <c r="A903" s="3"/>
      <c r="B903" s="55"/>
      <c r="C903" s="3"/>
      <c r="D903" s="56"/>
      <c r="E903" s="75"/>
      <c r="F903" s="76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</row>
    <row r="904" ht="18.75" customHeight="1">
      <c r="A904" s="3"/>
      <c r="B904" s="55"/>
      <c r="C904" s="3"/>
      <c r="D904" s="56"/>
      <c r="E904" s="75"/>
      <c r="F904" s="76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</row>
    <row r="905" ht="18.75" customHeight="1">
      <c r="A905" s="3"/>
      <c r="B905" s="55"/>
      <c r="C905" s="3"/>
      <c r="D905" s="56"/>
      <c r="E905" s="75"/>
      <c r="F905" s="76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</row>
    <row r="906" ht="18.75" customHeight="1">
      <c r="A906" s="3"/>
      <c r="B906" s="55"/>
      <c r="C906" s="3"/>
      <c r="D906" s="56"/>
      <c r="E906" s="75"/>
      <c r="F906" s="76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</row>
    <row r="907" ht="18.75" customHeight="1">
      <c r="A907" s="3"/>
      <c r="B907" s="55"/>
      <c r="C907" s="3"/>
      <c r="D907" s="56"/>
      <c r="E907" s="75"/>
      <c r="F907" s="76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</row>
    <row r="908" ht="18.75" customHeight="1">
      <c r="A908" s="3"/>
      <c r="B908" s="55"/>
      <c r="C908" s="3"/>
      <c r="D908" s="56"/>
      <c r="E908" s="75"/>
      <c r="F908" s="76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</row>
    <row r="909" ht="18.75" customHeight="1">
      <c r="A909" s="3"/>
      <c r="B909" s="55"/>
      <c r="C909" s="3"/>
      <c r="D909" s="56"/>
      <c r="E909" s="75"/>
      <c r="F909" s="76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</row>
    <row r="910" ht="18.75" customHeight="1">
      <c r="A910" s="3"/>
      <c r="B910" s="55"/>
      <c r="C910" s="3"/>
      <c r="D910" s="56"/>
      <c r="E910" s="75"/>
      <c r="F910" s="76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</row>
    <row r="911" ht="18.75" customHeight="1">
      <c r="A911" s="3"/>
      <c r="B911" s="55"/>
      <c r="C911" s="3"/>
      <c r="D911" s="56"/>
      <c r="E911" s="75"/>
      <c r="F911" s="76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</row>
    <row r="912" ht="18.75" customHeight="1">
      <c r="A912" s="3"/>
      <c r="B912" s="55"/>
      <c r="C912" s="3"/>
      <c r="D912" s="56"/>
      <c r="E912" s="75"/>
      <c r="F912" s="76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</row>
    <row r="913" ht="18.75" customHeight="1">
      <c r="A913" s="3"/>
      <c r="B913" s="55"/>
      <c r="C913" s="3"/>
      <c r="D913" s="56"/>
      <c r="E913" s="75"/>
      <c r="F913" s="76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</row>
    <row r="914" ht="18.75" customHeight="1">
      <c r="A914" s="3"/>
      <c r="B914" s="55"/>
      <c r="C914" s="3"/>
      <c r="D914" s="56"/>
      <c r="E914" s="75"/>
      <c r="F914" s="76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</row>
    <row r="915" ht="18.75" customHeight="1">
      <c r="A915" s="3"/>
      <c r="B915" s="55"/>
      <c r="C915" s="3"/>
      <c r="D915" s="56"/>
      <c r="E915" s="75"/>
      <c r="F915" s="76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</row>
    <row r="916" ht="18.75" customHeight="1">
      <c r="A916" s="3"/>
      <c r="B916" s="55"/>
      <c r="C916" s="3"/>
      <c r="D916" s="56"/>
      <c r="E916" s="75"/>
      <c r="F916" s="76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</row>
    <row r="917" ht="18.75" customHeight="1">
      <c r="A917" s="3"/>
      <c r="B917" s="55"/>
      <c r="C917" s="3"/>
      <c r="D917" s="56"/>
      <c r="E917" s="75"/>
      <c r="F917" s="76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</row>
    <row r="918" ht="18.75" customHeight="1">
      <c r="A918" s="3"/>
      <c r="B918" s="55"/>
      <c r="C918" s="3"/>
      <c r="D918" s="56"/>
      <c r="E918" s="75"/>
      <c r="F918" s="76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</row>
    <row r="919" ht="18.75" customHeight="1">
      <c r="A919" s="3"/>
      <c r="B919" s="55"/>
      <c r="C919" s="3"/>
      <c r="D919" s="56"/>
      <c r="E919" s="75"/>
      <c r="F919" s="76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</row>
    <row r="920" ht="18.75" customHeight="1">
      <c r="A920" s="3"/>
      <c r="B920" s="55"/>
      <c r="C920" s="3"/>
      <c r="D920" s="56"/>
      <c r="E920" s="75"/>
      <c r="F920" s="76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</row>
    <row r="921" ht="18.75" customHeight="1">
      <c r="A921" s="3"/>
      <c r="B921" s="55"/>
      <c r="C921" s="3"/>
      <c r="D921" s="56"/>
      <c r="E921" s="75"/>
      <c r="F921" s="76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</row>
    <row r="922" ht="18.75" customHeight="1">
      <c r="A922" s="3"/>
      <c r="B922" s="55"/>
      <c r="C922" s="3"/>
      <c r="D922" s="56"/>
      <c r="E922" s="75"/>
      <c r="F922" s="76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</row>
    <row r="923" ht="18.75" customHeight="1">
      <c r="A923" s="3"/>
      <c r="B923" s="55"/>
      <c r="C923" s="3"/>
      <c r="D923" s="56"/>
      <c r="E923" s="75"/>
      <c r="F923" s="76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</row>
    <row r="924" ht="18.75" customHeight="1">
      <c r="A924" s="3"/>
      <c r="B924" s="55"/>
      <c r="C924" s="3"/>
      <c r="D924" s="56"/>
      <c r="E924" s="75"/>
      <c r="F924" s="76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</row>
    <row r="925" ht="18.75" customHeight="1">
      <c r="A925" s="3"/>
      <c r="B925" s="55"/>
      <c r="C925" s="3"/>
      <c r="D925" s="56"/>
      <c r="E925" s="75"/>
      <c r="F925" s="76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</row>
    <row r="926" ht="18.75" customHeight="1">
      <c r="A926" s="3"/>
      <c r="B926" s="55"/>
      <c r="C926" s="3"/>
      <c r="D926" s="56"/>
      <c r="E926" s="75"/>
      <c r="F926" s="76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</row>
    <row r="927" ht="18.75" customHeight="1">
      <c r="A927" s="3"/>
      <c r="B927" s="55"/>
      <c r="C927" s="3"/>
      <c r="D927" s="56"/>
      <c r="E927" s="75"/>
      <c r="F927" s="76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</row>
    <row r="928" ht="18.75" customHeight="1">
      <c r="A928" s="3"/>
      <c r="B928" s="55"/>
      <c r="C928" s="3"/>
      <c r="D928" s="56"/>
      <c r="E928" s="75"/>
      <c r="F928" s="76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</row>
    <row r="929" ht="18.75" customHeight="1">
      <c r="A929" s="3"/>
      <c r="B929" s="55"/>
      <c r="C929" s="3"/>
      <c r="D929" s="56"/>
      <c r="E929" s="75"/>
      <c r="F929" s="76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</row>
    <row r="930" ht="18.75" customHeight="1">
      <c r="A930" s="3"/>
      <c r="B930" s="55"/>
      <c r="C930" s="3"/>
      <c r="D930" s="56"/>
      <c r="E930" s="75"/>
      <c r="F930" s="76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</row>
    <row r="931" ht="18.75" customHeight="1">
      <c r="A931" s="3"/>
      <c r="B931" s="55"/>
      <c r="C931" s="3"/>
      <c r="D931" s="56"/>
      <c r="E931" s="75"/>
      <c r="F931" s="76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</row>
    <row r="932" ht="18.75" customHeight="1">
      <c r="A932" s="3"/>
      <c r="B932" s="55"/>
      <c r="C932" s="3"/>
      <c r="D932" s="56"/>
      <c r="E932" s="75"/>
      <c r="F932" s="76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</row>
    <row r="933" ht="18.75" customHeight="1">
      <c r="A933" s="3"/>
      <c r="B933" s="55"/>
      <c r="C933" s="3"/>
      <c r="D933" s="56"/>
      <c r="E933" s="75"/>
      <c r="F933" s="76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</row>
    <row r="934" ht="18.75" customHeight="1">
      <c r="A934" s="3"/>
      <c r="B934" s="55"/>
      <c r="C934" s="3"/>
      <c r="D934" s="56"/>
      <c r="E934" s="75"/>
      <c r="F934" s="76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</row>
    <row r="935" ht="18.75" customHeight="1">
      <c r="A935" s="3"/>
      <c r="B935" s="55"/>
      <c r="C935" s="3"/>
      <c r="D935" s="56"/>
      <c r="E935" s="75"/>
      <c r="F935" s="76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</row>
    <row r="936" ht="18.75" customHeight="1">
      <c r="A936" s="3"/>
      <c r="B936" s="55"/>
      <c r="C936" s="3"/>
      <c r="D936" s="56"/>
      <c r="E936" s="75"/>
      <c r="F936" s="76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</row>
    <row r="937" ht="18.75" customHeight="1">
      <c r="A937" s="3"/>
      <c r="B937" s="55"/>
      <c r="C937" s="3"/>
      <c r="D937" s="56"/>
      <c r="E937" s="75"/>
      <c r="F937" s="76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</row>
    <row r="938" ht="18.75" customHeight="1">
      <c r="A938" s="3"/>
      <c r="B938" s="55"/>
      <c r="C938" s="3"/>
      <c r="D938" s="56"/>
      <c r="E938" s="75"/>
      <c r="F938" s="76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</row>
    <row r="939" ht="18.75" customHeight="1">
      <c r="A939" s="3"/>
      <c r="B939" s="55"/>
      <c r="C939" s="3"/>
      <c r="D939" s="56"/>
      <c r="E939" s="75"/>
      <c r="F939" s="76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</row>
    <row r="940" ht="18.75" customHeight="1">
      <c r="A940" s="3"/>
      <c r="B940" s="55"/>
      <c r="C940" s="3"/>
      <c r="D940" s="56"/>
      <c r="E940" s="75"/>
      <c r="F940" s="76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</row>
    <row r="941" ht="18.75" customHeight="1">
      <c r="A941" s="3"/>
      <c r="B941" s="55"/>
      <c r="C941" s="3"/>
      <c r="D941" s="56"/>
      <c r="E941" s="75"/>
      <c r="F941" s="76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</row>
    <row r="942" ht="18.75" customHeight="1">
      <c r="A942" s="3"/>
      <c r="B942" s="55"/>
      <c r="C942" s="3"/>
      <c r="D942" s="56"/>
      <c r="E942" s="75"/>
      <c r="F942" s="76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</row>
    <row r="943" ht="18.75" customHeight="1">
      <c r="A943" s="3"/>
      <c r="B943" s="55"/>
      <c r="C943" s="3"/>
      <c r="D943" s="56"/>
      <c r="E943" s="75"/>
      <c r="F943" s="76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</row>
    <row r="944" ht="18.75" customHeight="1">
      <c r="A944" s="3"/>
      <c r="B944" s="55"/>
      <c r="C944" s="3"/>
      <c r="D944" s="56"/>
      <c r="E944" s="75"/>
      <c r="F944" s="76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</row>
    <row r="945" ht="18.75" customHeight="1">
      <c r="A945" s="3"/>
      <c r="B945" s="55"/>
      <c r="C945" s="3"/>
      <c r="D945" s="56"/>
      <c r="E945" s="75"/>
      <c r="F945" s="76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</row>
    <row r="946" ht="18.75" customHeight="1">
      <c r="A946" s="3"/>
      <c r="B946" s="55"/>
      <c r="C946" s="3"/>
      <c r="D946" s="56"/>
      <c r="E946" s="75"/>
      <c r="F946" s="76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</row>
    <row r="947" ht="18.75" customHeight="1">
      <c r="A947" s="3"/>
      <c r="B947" s="55"/>
      <c r="C947" s="3"/>
      <c r="D947" s="56"/>
      <c r="E947" s="75"/>
      <c r="F947" s="76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</row>
    <row r="948" ht="18.75" customHeight="1">
      <c r="A948" s="3"/>
      <c r="B948" s="55"/>
      <c r="C948" s="3"/>
      <c r="D948" s="56"/>
      <c r="E948" s="75"/>
      <c r="F948" s="76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</row>
    <row r="949" ht="18.75" customHeight="1">
      <c r="A949" s="3"/>
      <c r="B949" s="55"/>
      <c r="C949" s="3"/>
      <c r="D949" s="56"/>
      <c r="E949" s="75"/>
      <c r="F949" s="76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</row>
    <row r="950" ht="18.75" customHeight="1">
      <c r="A950" s="3"/>
      <c r="B950" s="55"/>
      <c r="C950" s="3"/>
      <c r="D950" s="56"/>
      <c r="E950" s="75"/>
      <c r="F950" s="76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</row>
    <row r="951" ht="18.75" customHeight="1">
      <c r="A951" s="3"/>
      <c r="B951" s="55"/>
      <c r="C951" s="3"/>
      <c r="D951" s="56"/>
      <c r="E951" s="75"/>
      <c r="F951" s="76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</row>
    <row r="952" ht="18.75" customHeight="1">
      <c r="A952" s="3"/>
      <c r="B952" s="55"/>
      <c r="C952" s="3"/>
      <c r="D952" s="56"/>
      <c r="E952" s="75"/>
      <c r="F952" s="76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</row>
    <row r="953" ht="18.75" customHeight="1">
      <c r="A953" s="3"/>
      <c r="B953" s="55"/>
      <c r="C953" s="3"/>
      <c r="D953" s="56"/>
      <c r="E953" s="75"/>
      <c r="F953" s="76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</row>
    <row r="954" ht="18.75" customHeight="1">
      <c r="A954" s="3"/>
      <c r="B954" s="55"/>
      <c r="C954" s="3"/>
      <c r="D954" s="56"/>
      <c r="E954" s="75"/>
      <c r="F954" s="76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</row>
    <row r="955" ht="18.75" customHeight="1">
      <c r="A955" s="3"/>
      <c r="B955" s="55"/>
      <c r="C955" s="3"/>
      <c r="D955" s="56"/>
      <c r="E955" s="75"/>
      <c r="F955" s="76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</row>
    <row r="956" ht="18.75" customHeight="1">
      <c r="A956" s="3"/>
      <c r="B956" s="55"/>
      <c r="C956" s="3"/>
      <c r="D956" s="56"/>
      <c r="E956" s="75"/>
      <c r="F956" s="76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</row>
    <row r="957" ht="18.75" customHeight="1">
      <c r="A957" s="3"/>
      <c r="B957" s="55"/>
      <c r="C957" s="3"/>
      <c r="D957" s="56"/>
      <c r="E957" s="75"/>
      <c r="F957" s="76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</row>
    <row r="958" ht="18.75" customHeight="1">
      <c r="A958" s="3"/>
      <c r="B958" s="55"/>
      <c r="C958" s="3"/>
      <c r="D958" s="56"/>
      <c r="E958" s="75"/>
      <c r="F958" s="76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</row>
    <row r="959" ht="18.75" customHeight="1">
      <c r="A959" s="3"/>
      <c r="B959" s="55"/>
      <c r="C959" s="3"/>
      <c r="D959" s="56"/>
      <c r="E959" s="75"/>
      <c r="F959" s="76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</row>
    <row r="960" ht="18.75" customHeight="1">
      <c r="A960" s="3"/>
      <c r="B960" s="55"/>
      <c r="C960" s="3"/>
      <c r="D960" s="56"/>
      <c r="E960" s="75"/>
      <c r="F960" s="76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</row>
    <row r="961" ht="18.75" customHeight="1">
      <c r="A961" s="3"/>
      <c r="B961" s="55"/>
      <c r="C961" s="3"/>
      <c r="D961" s="56"/>
      <c r="E961" s="75"/>
      <c r="F961" s="76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</row>
    <row r="962" ht="18.75" customHeight="1">
      <c r="A962" s="3"/>
      <c r="B962" s="55"/>
      <c r="C962" s="3"/>
      <c r="D962" s="56"/>
      <c r="E962" s="75"/>
      <c r="F962" s="76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</row>
    <row r="963" ht="18.75" customHeight="1">
      <c r="A963" s="3"/>
      <c r="B963" s="55"/>
      <c r="C963" s="3"/>
      <c r="D963" s="56"/>
      <c r="E963" s="75"/>
      <c r="F963" s="76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</row>
    <row r="964" ht="18.75" customHeight="1">
      <c r="A964" s="3"/>
      <c r="B964" s="55"/>
      <c r="C964" s="3"/>
      <c r="D964" s="56"/>
      <c r="E964" s="75"/>
      <c r="F964" s="76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</row>
    <row r="965" ht="18.75" customHeight="1">
      <c r="A965" s="3"/>
      <c r="B965" s="55"/>
      <c r="C965" s="3"/>
      <c r="D965" s="56"/>
      <c r="E965" s="75"/>
      <c r="F965" s="76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</row>
    <row r="966" ht="18.75" customHeight="1">
      <c r="A966" s="3"/>
      <c r="B966" s="55"/>
      <c r="C966" s="3"/>
      <c r="D966" s="56"/>
      <c r="E966" s="75"/>
      <c r="F966" s="76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</row>
    <row r="967" ht="18.75" customHeight="1">
      <c r="A967" s="3"/>
      <c r="B967" s="55"/>
      <c r="C967" s="3"/>
      <c r="D967" s="56"/>
      <c r="E967" s="75"/>
      <c r="F967" s="76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</row>
    <row r="968" ht="18.75" customHeight="1">
      <c r="A968" s="3"/>
      <c r="B968" s="55"/>
      <c r="C968" s="3"/>
      <c r="D968" s="56"/>
      <c r="E968" s="75"/>
      <c r="F968" s="76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</row>
    <row r="969" ht="18.75" customHeight="1">
      <c r="A969" s="3"/>
      <c r="B969" s="55"/>
      <c r="C969" s="3"/>
      <c r="D969" s="56"/>
      <c r="E969" s="75"/>
      <c r="F969" s="76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</row>
    <row r="970" ht="18.75" customHeight="1">
      <c r="A970" s="3"/>
      <c r="B970" s="55"/>
      <c r="C970" s="3"/>
      <c r="D970" s="56"/>
      <c r="E970" s="75"/>
      <c r="F970" s="76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</row>
    <row r="971" ht="18.75" customHeight="1">
      <c r="A971" s="3"/>
      <c r="B971" s="55"/>
      <c r="C971" s="3"/>
      <c r="D971" s="56"/>
      <c r="E971" s="75"/>
      <c r="F971" s="76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</row>
    <row r="972" ht="18.75" customHeight="1">
      <c r="A972" s="3"/>
      <c r="B972" s="55"/>
      <c r="C972" s="3"/>
      <c r="D972" s="56"/>
      <c r="E972" s="75"/>
      <c r="F972" s="76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</row>
    <row r="973" ht="18.75" customHeight="1">
      <c r="A973" s="3"/>
      <c r="B973" s="55"/>
      <c r="C973" s="3"/>
      <c r="D973" s="56"/>
      <c r="E973" s="75"/>
      <c r="F973" s="76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</row>
    <row r="974" ht="18.75" customHeight="1">
      <c r="A974" s="3"/>
      <c r="B974" s="55"/>
      <c r="C974" s="3"/>
      <c r="D974" s="56"/>
      <c r="E974" s="75"/>
      <c r="F974" s="76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</row>
    <row r="975" ht="18.75" customHeight="1">
      <c r="A975" s="3"/>
      <c r="B975" s="55"/>
      <c r="C975" s="3"/>
      <c r="D975" s="56"/>
      <c r="E975" s="75"/>
      <c r="F975" s="76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</row>
    <row r="976" ht="18.75" customHeight="1">
      <c r="A976" s="3"/>
      <c r="B976" s="55"/>
      <c r="C976" s="3"/>
      <c r="D976" s="56"/>
      <c r="E976" s="75"/>
      <c r="F976" s="76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</row>
    <row r="977" ht="18.75" customHeight="1">
      <c r="A977" s="3"/>
      <c r="B977" s="55"/>
      <c r="C977" s="3"/>
      <c r="D977" s="56"/>
      <c r="E977" s="75"/>
      <c r="F977" s="76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</row>
    <row r="978" ht="18.75" customHeight="1">
      <c r="A978" s="3"/>
      <c r="B978" s="55"/>
      <c r="C978" s="3"/>
      <c r="D978" s="56"/>
      <c r="E978" s="75"/>
      <c r="F978" s="76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</row>
    <row r="979" ht="18.75" customHeight="1">
      <c r="A979" s="3"/>
      <c r="B979" s="55"/>
      <c r="C979" s="3"/>
      <c r="D979" s="56"/>
      <c r="E979" s="75"/>
      <c r="F979" s="76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</row>
    <row r="980" ht="18.75" customHeight="1">
      <c r="A980" s="3"/>
      <c r="B980" s="55"/>
      <c r="C980" s="3"/>
      <c r="D980" s="56"/>
      <c r="E980" s="75"/>
      <c r="F980" s="76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</row>
    <row r="981" ht="18.75" customHeight="1">
      <c r="A981" s="3"/>
      <c r="B981" s="55"/>
      <c r="C981" s="3"/>
      <c r="D981" s="56"/>
      <c r="E981" s="75"/>
      <c r="F981" s="76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</row>
    <row r="982" ht="18.75" customHeight="1">
      <c r="A982" s="3"/>
      <c r="B982" s="55"/>
      <c r="C982" s="3"/>
      <c r="D982" s="56"/>
      <c r="E982" s="75"/>
      <c r="F982" s="76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</row>
    <row r="983" ht="18.75" customHeight="1">
      <c r="A983" s="3"/>
      <c r="B983" s="55"/>
      <c r="C983" s="3"/>
      <c r="D983" s="56"/>
      <c r="E983" s="75"/>
      <c r="F983" s="76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</row>
    <row r="984" ht="18.75" customHeight="1">
      <c r="A984" s="3"/>
      <c r="B984" s="55"/>
      <c r="C984" s="3"/>
      <c r="D984" s="56"/>
      <c r="E984" s="75"/>
      <c r="F984" s="76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</row>
    <row r="985" ht="18.75" customHeight="1">
      <c r="A985" s="3"/>
      <c r="B985" s="55"/>
      <c r="C985" s="3"/>
      <c r="D985" s="56"/>
      <c r="E985" s="75"/>
      <c r="F985" s="76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</row>
    <row r="986" ht="18.75" customHeight="1">
      <c r="A986" s="3"/>
      <c r="B986" s="55"/>
      <c r="C986" s="3"/>
      <c r="D986" s="56"/>
      <c r="E986" s="75"/>
      <c r="F986" s="76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</row>
    <row r="987" ht="18.75" customHeight="1">
      <c r="A987" s="3"/>
      <c r="B987" s="55"/>
      <c r="C987" s="3"/>
      <c r="D987" s="56"/>
      <c r="E987" s="75"/>
      <c r="F987" s="76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</row>
    <row r="988" ht="18.75" customHeight="1">
      <c r="A988" s="3"/>
      <c r="B988" s="55"/>
      <c r="C988" s="3"/>
      <c r="D988" s="56"/>
      <c r="E988" s="75"/>
      <c r="F988" s="76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</row>
    <row r="989" ht="18.75" customHeight="1">
      <c r="A989" s="3"/>
      <c r="B989" s="55"/>
      <c r="C989" s="3"/>
      <c r="D989" s="56"/>
      <c r="E989" s="75"/>
      <c r="F989" s="76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</row>
    <row r="990" ht="18.75" customHeight="1">
      <c r="A990" s="3"/>
      <c r="B990" s="55"/>
      <c r="C990" s="3"/>
      <c r="D990" s="56"/>
      <c r="E990" s="75"/>
      <c r="F990" s="76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</row>
    <row r="991" ht="18.75" customHeight="1">
      <c r="A991" s="3"/>
      <c r="B991" s="55"/>
      <c r="C991" s="3"/>
      <c r="D991" s="56"/>
      <c r="E991" s="75"/>
      <c r="F991" s="76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</row>
    <row r="992" ht="18.75" customHeight="1">
      <c r="A992" s="3"/>
      <c r="B992" s="55"/>
      <c r="C992" s="3"/>
      <c r="D992" s="56"/>
      <c r="E992" s="75"/>
      <c r="F992" s="76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</row>
    <row r="993" ht="18.75" customHeight="1">
      <c r="A993" s="3"/>
      <c r="B993" s="55"/>
      <c r="C993" s="3"/>
      <c r="D993" s="56"/>
      <c r="E993" s="75"/>
      <c r="F993" s="76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</row>
    <row r="994" ht="18.75" customHeight="1">
      <c r="A994" s="3"/>
      <c r="B994" s="55"/>
      <c r="C994" s="3"/>
      <c r="D994" s="56"/>
      <c r="E994" s="75"/>
      <c r="F994" s="76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</row>
    <row r="995" ht="18.75" customHeight="1">
      <c r="A995" s="3"/>
      <c r="B995" s="55"/>
      <c r="C995" s="3"/>
      <c r="D995" s="56"/>
      <c r="E995" s="75"/>
      <c r="F995" s="76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</row>
    <row r="996" ht="18.75" customHeight="1">
      <c r="A996" s="3"/>
      <c r="B996" s="55"/>
      <c r="C996" s="3"/>
      <c r="D996" s="56"/>
      <c r="E996" s="75"/>
      <c r="F996" s="76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</row>
    <row r="997" ht="18.75" customHeight="1">
      <c r="A997" s="3"/>
      <c r="B997" s="55"/>
      <c r="C997" s="3"/>
      <c r="D997" s="56"/>
      <c r="E997" s="75"/>
      <c r="F997" s="76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</row>
    <row r="998" ht="18.75" customHeight="1">
      <c r="A998" s="3"/>
      <c r="B998" s="55"/>
      <c r="C998" s="3"/>
      <c r="D998" s="56"/>
      <c r="E998" s="75"/>
      <c r="F998" s="76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</row>
    <row r="999" ht="18.75" customHeight="1">
      <c r="A999" s="3"/>
      <c r="B999" s="55"/>
      <c r="C999" s="3"/>
      <c r="D999" s="56"/>
      <c r="E999" s="75"/>
      <c r="F999" s="76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</row>
    <row r="1000" ht="18.75" customHeight="1">
      <c r="A1000" s="3"/>
      <c r="B1000" s="55"/>
      <c r="C1000" s="3"/>
      <c r="D1000" s="56"/>
      <c r="E1000" s="75"/>
      <c r="F1000" s="76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</row>
  </sheetData>
  <dataValidations>
    <dataValidation type="list" allowBlank="1" showErrorMessage="1" sqref="C121:C137">
      <formula1>Summary!$B$15:$B$60</formula1>
    </dataValidation>
    <dataValidation type="list" allowBlank="1" showErrorMessage="1" sqref="C4:C120">
      <formula1>Summary!$B$15:$B$51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0"/>
    <col customWidth="1" min="4" max="4" width="10.14"/>
    <col customWidth="1" min="7" max="7" width="6.86"/>
    <col customWidth="1" min="8" max="8" width="6.29"/>
    <col customWidth="1" min="9" max="9" width="5.29"/>
    <col customWidth="1" min="10" max="10" width="6.0"/>
    <col customWidth="1" min="11" max="11" width="5.86"/>
    <col customWidth="1" min="12" max="12" width="5.57"/>
    <col customWidth="1" min="13" max="13" width="5.29"/>
    <col customWidth="1" min="14" max="15" width="6.0"/>
    <col customWidth="1" min="16" max="16" width="8.57"/>
    <col customWidth="1" min="17" max="17" width="8.86"/>
    <col customWidth="1" min="18" max="18" width="7.29"/>
    <col customWidth="1" min="19" max="19" width="8.29"/>
    <col customWidth="1" min="20" max="21" width="5.86"/>
    <col customWidth="1" min="22" max="22" width="6.14"/>
  </cols>
  <sheetData>
    <row r="1" ht="3.0" customHeight="1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</row>
    <row r="2" ht="6.75" customHeight="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</row>
    <row r="3">
      <c r="A3" s="79"/>
      <c r="B3" s="80" t="s">
        <v>81</v>
      </c>
      <c r="C3" s="80" t="s">
        <v>17</v>
      </c>
      <c r="D3" s="80" t="s">
        <v>84</v>
      </c>
      <c r="E3" s="80" t="s">
        <v>85</v>
      </c>
      <c r="F3" s="79"/>
      <c r="G3" s="81" t="s">
        <v>20</v>
      </c>
      <c r="H3" s="81" t="s">
        <v>24</v>
      </c>
      <c r="I3" s="81" t="s">
        <v>26</v>
      </c>
      <c r="J3" s="81" t="s">
        <v>28</v>
      </c>
      <c r="K3" s="81" t="s">
        <v>30</v>
      </c>
      <c r="L3" s="81" t="s">
        <v>32</v>
      </c>
      <c r="M3" s="81" t="s">
        <v>34</v>
      </c>
      <c r="N3" s="81" t="s">
        <v>36</v>
      </c>
      <c r="O3" s="81" t="s">
        <v>38</v>
      </c>
      <c r="P3" s="80" t="s">
        <v>40</v>
      </c>
      <c r="Q3" s="80" t="s">
        <v>42</v>
      </c>
      <c r="R3" s="80" t="s">
        <v>44</v>
      </c>
      <c r="S3" s="80" t="s">
        <v>46</v>
      </c>
      <c r="T3" s="80" t="s">
        <v>48</v>
      </c>
      <c r="U3" s="80" t="s">
        <v>50</v>
      </c>
      <c r="V3" s="80" t="s">
        <v>52</v>
      </c>
      <c r="W3" s="79"/>
      <c r="X3" s="81"/>
      <c r="Y3" s="81"/>
      <c r="Z3" s="81"/>
      <c r="AA3" s="81"/>
      <c r="AB3" s="81"/>
      <c r="AC3" s="81"/>
      <c r="AD3" s="81"/>
      <c r="AE3" s="81"/>
      <c r="AF3" s="81"/>
      <c r="AG3" s="79"/>
      <c r="AH3" s="79"/>
      <c r="AI3" s="79"/>
      <c r="AJ3" s="79"/>
      <c r="AK3" s="79"/>
      <c r="AL3" s="79"/>
      <c r="AM3" s="79"/>
    </row>
    <row r="4">
      <c r="A4" s="79"/>
      <c r="B4" s="82">
        <f>Records!B4</f>
        <v>45182</v>
      </c>
      <c r="C4" s="79" t="str">
        <f>Records!$C4</f>
        <v>Pomax</v>
      </c>
      <c r="D4" s="83">
        <f>SUMIF(Summary!$B$15:$B$31,C4,Summary!$D$15:$D$31)</f>
        <v>6.491666667</v>
      </c>
      <c r="E4" s="84">
        <f>if(Records!E4=0,0,D4*Records!D4/Records!E4)</f>
        <v>2.596666667</v>
      </c>
      <c r="F4" s="79"/>
      <c r="G4" s="84">
        <f>Records!G4*$E4</f>
        <v>2.596666667</v>
      </c>
      <c r="H4" s="84">
        <f>Records!H4*$E4</f>
        <v>0</v>
      </c>
      <c r="I4" s="84">
        <f>Records!I4*$E4</f>
        <v>0</v>
      </c>
      <c r="J4" s="84">
        <f>Records!J4*$E4</f>
        <v>2.596666667</v>
      </c>
      <c r="K4" s="84">
        <f>Records!K4*$E4</f>
        <v>0</v>
      </c>
      <c r="L4" s="84">
        <f>Records!L4*$E4</f>
        <v>2.596666667</v>
      </c>
      <c r="M4" s="84">
        <f>Records!M4*$E4</f>
        <v>0</v>
      </c>
      <c r="N4" s="84">
        <f>Records!N4*$E4</f>
        <v>0</v>
      </c>
      <c r="O4" s="84">
        <f>Records!O4*$E4</f>
        <v>0</v>
      </c>
      <c r="P4" s="84">
        <f>Records!P4*$E4</f>
        <v>0</v>
      </c>
      <c r="Q4" s="84">
        <f>Records!Q4*$E4</f>
        <v>0</v>
      </c>
      <c r="R4" s="84">
        <f>Records!R4*$E4</f>
        <v>0</v>
      </c>
      <c r="S4" s="84">
        <f>Records!S4*$E4</f>
        <v>0</v>
      </c>
      <c r="T4" s="84">
        <f>Records!T4*$E4</f>
        <v>2.596666667</v>
      </c>
      <c r="U4" s="84">
        <f>Records!U4*$E4</f>
        <v>0</v>
      </c>
      <c r="V4" s="84">
        <f>Records!V4*$E4</f>
        <v>2.596666667</v>
      </c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</row>
    <row r="5">
      <c r="A5" s="79"/>
      <c r="B5" s="82">
        <f>Records!B5</f>
        <v>45197</v>
      </c>
      <c r="C5" s="79" t="str">
        <f>Records!$C5</f>
        <v>Pomax</v>
      </c>
      <c r="D5" s="83">
        <f>SUMIF(Summary!$B$15:$B$31,C5,Summary!$D$15:$D$31)</f>
        <v>6.491666667</v>
      </c>
      <c r="E5" s="84">
        <f>if(Records!E5=0,0,D5*Records!D5/Records!E5)</f>
        <v>2.434375</v>
      </c>
      <c r="F5" s="79"/>
      <c r="G5" s="84">
        <f>Records!G5*$E5</f>
        <v>2.434375</v>
      </c>
      <c r="H5" s="84">
        <f>Records!H5*$E5</f>
        <v>0</v>
      </c>
      <c r="I5" s="84">
        <f>Records!I5*$E5</f>
        <v>2.434375</v>
      </c>
      <c r="J5" s="84">
        <f>Records!J5*$E5</f>
        <v>2.434375</v>
      </c>
      <c r="K5" s="84">
        <f>Records!K5*$E5</f>
        <v>0</v>
      </c>
      <c r="L5" s="84">
        <f>Records!L5*$E5</f>
        <v>2.434375</v>
      </c>
      <c r="M5" s="84">
        <f>Records!M5*$E5</f>
        <v>0</v>
      </c>
      <c r="N5" s="84">
        <f>Records!N5*$E5</f>
        <v>0</v>
      </c>
      <c r="O5" s="84">
        <f>Records!O5*$E5</f>
        <v>2.434375</v>
      </c>
      <c r="P5" s="84">
        <f>Records!P5*$E5</f>
        <v>0</v>
      </c>
      <c r="Q5" s="84">
        <f>Records!Q5*$E5</f>
        <v>2.434375</v>
      </c>
      <c r="R5" s="84">
        <f>Records!R5*$E5</f>
        <v>0</v>
      </c>
      <c r="S5" s="84">
        <f>Records!S5*$E5</f>
        <v>0</v>
      </c>
      <c r="T5" s="84">
        <f>Records!T5*$E5</f>
        <v>0</v>
      </c>
      <c r="U5" s="84">
        <f>Records!U5*$E5</f>
        <v>2.434375</v>
      </c>
      <c r="V5" s="84">
        <f>Records!V5*$E5</f>
        <v>2.434375</v>
      </c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</row>
    <row r="6">
      <c r="A6" s="79"/>
      <c r="B6" s="82">
        <f>Records!B6</f>
        <v>45200</v>
      </c>
      <c r="C6" s="79" t="str">
        <f>Records!$C6</f>
        <v>Pomax</v>
      </c>
      <c r="D6" s="83">
        <f>SUMIF(Summary!$B$15:$B$31,C6,Summary!$D$15:$D$31)</f>
        <v>6.491666667</v>
      </c>
      <c r="E6" s="84">
        <f>if(Records!E6=0,0,D6*Records!D6/Records!E6)</f>
        <v>2.360606061</v>
      </c>
      <c r="F6" s="79"/>
      <c r="G6" s="84">
        <f>Records!G6*$E6</f>
        <v>2.360606061</v>
      </c>
      <c r="H6" s="84">
        <f>Records!H6*$E6</f>
        <v>2.360606061</v>
      </c>
      <c r="I6" s="84">
        <f>Records!I6*$E6</f>
        <v>2.360606061</v>
      </c>
      <c r="J6" s="84">
        <f>Records!J6*$E6</f>
        <v>2.360606061</v>
      </c>
      <c r="K6" s="84">
        <f>Records!K6*$E6</f>
        <v>2.360606061</v>
      </c>
      <c r="L6" s="84">
        <f>Records!L6*$E6</f>
        <v>0</v>
      </c>
      <c r="M6" s="84">
        <f>Records!M6*$E6</f>
        <v>2.360606061</v>
      </c>
      <c r="N6" s="84">
        <f>Records!N6*$E6</f>
        <v>2.360606061</v>
      </c>
      <c r="O6" s="84">
        <f>Records!O6*$E6</f>
        <v>2.360606061</v>
      </c>
      <c r="P6" s="84">
        <f>Records!P6*$E6</f>
        <v>0</v>
      </c>
      <c r="Q6" s="84">
        <f>Records!Q6*$E6</f>
        <v>2.360606061</v>
      </c>
      <c r="R6" s="84">
        <f>Records!R6*$E6</f>
        <v>0</v>
      </c>
      <c r="S6" s="84">
        <f>Records!S6*$E6</f>
        <v>0</v>
      </c>
      <c r="T6" s="84">
        <f>Records!T6*$E6</f>
        <v>2.360606061</v>
      </c>
      <c r="U6" s="84">
        <f>Records!U6*$E6</f>
        <v>2.360606061</v>
      </c>
      <c r="V6" s="84">
        <f>Records!V6*$E6</f>
        <v>0</v>
      </c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</row>
    <row r="7">
      <c r="A7" s="79"/>
      <c r="B7" s="82">
        <f>Records!B7</f>
        <v>45207</v>
      </c>
      <c r="C7" s="79" t="str">
        <f>Records!$C7</f>
        <v>Pomax</v>
      </c>
      <c r="D7" s="83">
        <f>SUMIF(Summary!$B$15:$B$31,C7,Summary!$D$15:$D$31)</f>
        <v>6.491666667</v>
      </c>
      <c r="E7" s="84">
        <f>if(Records!E7=0,0,D7*Records!D7/Records!E7)</f>
        <v>2.163888889</v>
      </c>
      <c r="F7" s="79"/>
      <c r="G7" s="84">
        <f>Records!G7*$E7</f>
        <v>2.163888889</v>
      </c>
      <c r="H7" s="84">
        <f>Records!H7*$E7</f>
        <v>2.163888889</v>
      </c>
      <c r="I7" s="84">
        <f>Records!I7*$E7</f>
        <v>2.163888889</v>
      </c>
      <c r="J7" s="84">
        <f>Records!J7*$E7</f>
        <v>2.163888889</v>
      </c>
      <c r="K7" s="84">
        <f>Records!K7*$E7</f>
        <v>2.163888889</v>
      </c>
      <c r="L7" s="84">
        <f>Records!L7*$E7</f>
        <v>0</v>
      </c>
      <c r="M7" s="84">
        <f>Records!M7*$E7</f>
        <v>0</v>
      </c>
      <c r="N7" s="84">
        <f>Records!N7*$E7</f>
        <v>0</v>
      </c>
      <c r="O7" s="84">
        <f>Records!O7*$E7</f>
        <v>2.163888889</v>
      </c>
      <c r="P7" s="84">
        <f>Records!P7*$E7</f>
        <v>0</v>
      </c>
      <c r="Q7" s="84">
        <f>Records!Q7*$E7</f>
        <v>0</v>
      </c>
      <c r="R7" s="84">
        <f>Records!R7*$E7</f>
        <v>0</v>
      </c>
      <c r="S7" s="84">
        <f>Records!S7*$E7</f>
        <v>0</v>
      </c>
      <c r="T7" s="84">
        <f>Records!T7*$E7</f>
        <v>0</v>
      </c>
      <c r="U7" s="84">
        <f>Records!U7*$E7</f>
        <v>0</v>
      </c>
      <c r="V7" s="84">
        <f>Records!V7*$E7</f>
        <v>0</v>
      </c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</row>
    <row r="8">
      <c r="A8" s="79"/>
      <c r="B8" s="82">
        <f>Records!B8</f>
        <v>45219</v>
      </c>
      <c r="C8" s="79" t="str">
        <f>Records!$C8</f>
        <v>Pomax</v>
      </c>
      <c r="D8" s="83">
        <f>SUMIF(Summary!$B$15:$B$31,C8,Summary!$D$15:$D$31)</f>
        <v>6.491666667</v>
      </c>
      <c r="E8" s="84">
        <f>if(Records!E8=0,0,D8*Records!D8/Records!E8)</f>
        <v>6.491666667</v>
      </c>
      <c r="F8" s="79"/>
      <c r="G8" s="84">
        <f>Records!G8*$E8</f>
        <v>6.491666667</v>
      </c>
      <c r="H8" s="84">
        <f>Records!H8*$E8</f>
        <v>0</v>
      </c>
      <c r="I8" s="84">
        <f>Records!I8*$E8</f>
        <v>0</v>
      </c>
      <c r="J8" s="84">
        <f>Records!J8*$E8</f>
        <v>0</v>
      </c>
      <c r="K8" s="84">
        <f>Records!K8*$E8</f>
        <v>0</v>
      </c>
      <c r="L8" s="84">
        <f>Records!L8*$E8</f>
        <v>0</v>
      </c>
      <c r="M8" s="84">
        <f>Records!M8*$E8</f>
        <v>0</v>
      </c>
      <c r="N8" s="84">
        <f>Records!N8*$E8</f>
        <v>0</v>
      </c>
      <c r="O8" s="84">
        <f>Records!O8*$E8</f>
        <v>0</v>
      </c>
      <c r="P8" s="84">
        <f>Records!P8*$E8</f>
        <v>0</v>
      </c>
      <c r="Q8" s="84">
        <f>Records!Q8*$E8</f>
        <v>0</v>
      </c>
      <c r="R8" s="84">
        <f>Records!R8*$E8</f>
        <v>0</v>
      </c>
      <c r="S8" s="84">
        <f>Records!S8*$E8</f>
        <v>0</v>
      </c>
      <c r="T8" s="84">
        <f>Records!T8*$E8</f>
        <v>0</v>
      </c>
      <c r="U8" s="84">
        <f>Records!U8*$E8</f>
        <v>0</v>
      </c>
      <c r="V8" s="84">
        <f>Records!V8*$E8</f>
        <v>0</v>
      </c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</row>
    <row r="9">
      <c r="A9" s="79"/>
      <c r="B9" s="82">
        <f>Records!B9</f>
        <v>45221</v>
      </c>
      <c r="C9" s="79" t="str">
        <f>Records!$C9</f>
        <v>Pomax 2</v>
      </c>
      <c r="D9" s="83">
        <f>SUMIF(Summary!$B$15:$B$31,C9,Summary!$D$15:$D$31)</f>
        <v>6.534166667</v>
      </c>
      <c r="E9" s="84">
        <f>if(Records!E9=0,0,D9*Records!D9/Records!E9)</f>
        <v>3.630092593</v>
      </c>
      <c r="F9" s="79"/>
      <c r="G9" s="84">
        <f>Records!G9*$E9</f>
        <v>3.630092593</v>
      </c>
      <c r="H9" s="84">
        <f>Records!H9*$E9</f>
        <v>3.630092593</v>
      </c>
      <c r="I9" s="84">
        <f>Records!I9*$E9</f>
        <v>0</v>
      </c>
      <c r="J9" s="84">
        <f>Records!J9*$E9</f>
        <v>3.630092593</v>
      </c>
      <c r="K9" s="84">
        <f>Records!K9*$E9</f>
        <v>3.630092593</v>
      </c>
      <c r="L9" s="84">
        <f>Records!L9*$E9</f>
        <v>0</v>
      </c>
      <c r="M9" s="84">
        <f>Records!M9*$E9</f>
        <v>0</v>
      </c>
      <c r="N9" s="84">
        <f>Records!N9*$E9</f>
        <v>3.630092593</v>
      </c>
      <c r="O9" s="84">
        <f>Records!O9*$E9</f>
        <v>3.630092593</v>
      </c>
      <c r="P9" s="84">
        <f>Records!P9*$E9</f>
        <v>3.630092593</v>
      </c>
      <c r="Q9" s="84">
        <f>Records!Q9*$E9</f>
        <v>3.630092593</v>
      </c>
      <c r="R9" s="84">
        <f>Records!R9*$E9</f>
        <v>0</v>
      </c>
      <c r="S9" s="84">
        <f>Records!S9*$E9</f>
        <v>0</v>
      </c>
      <c r="T9" s="84">
        <f>Records!T9*$E9</f>
        <v>3.630092593</v>
      </c>
      <c r="U9" s="84">
        <f>Records!U9*$E9</f>
        <v>0</v>
      </c>
      <c r="V9" s="84">
        <f>Records!V9*$E9</f>
        <v>0</v>
      </c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</row>
    <row r="10">
      <c r="A10" s="79"/>
      <c r="B10" s="82">
        <f>Records!B10</f>
        <v>45228</v>
      </c>
      <c r="C10" s="79" t="str">
        <f>Records!$C10</f>
        <v>Pomax 2</v>
      </c>
      <c r="D10" s="83">
        <f>SUMIF(Summary!$B$15:$B$31,C10,Summary!$D$15:$D$31)</f>
        <v>6.534166667</v>
      </c>
      <c r="E10" s="84">
        <f>if(Records!E10=0,0,D10*Records!D10/Records!E10)</f>
        <v>2.904074074</v>
      </c>
      <c r="F10" s="79"/>
      <c r="G10" s="84">
        <f>Records!G10*$E10</f>
        <v>2.904074074</v>
      </c>
      <c r="H10" s="84">
        <f>Records!H10*$E10</f>
        <v>2.904074074</v>
      </c>
      <c r="I10" s="84">
        <f>Records!I10*$E10</f>
        <v>2.904074074</v>
      </c>
      <c r="J10" s="84">
        <f>Records!J10*$E10</f>
        <v>2.904074074</v>
      </c>
      <c r="K10" s="84">
        <f>Records!K10*$E10</f>
        <v>2.904074074</v>
      </c>
      <c r="L10" s="84">
        <f>Records!L10*$E10</f>
        <v>2.904074074</v>
      </c>
      <c r="M10" s="84">
        <f>Records!M10*$E10</f>
        <v>0</v>
      </c>
      <c r="N10" s="84">
        <f>Records!N10*$E10</f>
        <v>0</v>
      </c>
      <c r="O10" s="84">
        <f>Records!O10*$E10</f>
        <v>2.904074074</v>
      </c>
      <c r="P10" s="84">
        <f>Records!P10*$E10</f>
        <v>0</v>
      </c>
      <c r="Q10" s="84">
        <f>Records!Q10*$E10</f>
        <v>2.904074074</v>
      </c>
      <c r="R10" s="84">
        <f>Records!R10*$E10</f>
        <v>0</v>
      </c>
      <c r="S10" s="84">
        <f>Records!S10*$E10</f>
        <v>0</v>
      </c>
      <c r="T10" s="84">
        <f>Records!T10*$E10</f>
        <v>2.904074074</v>
      </c>
      <c r="U10" s="84">
        <f>Records!U10*$E10</f>
        <v>0</v>
      </c>
      <c r="V10" s="84">
        <f>Records!V10*$E10</f>
        <v>0</v>
      </c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</row>
    <row r="11">
      <c r="A11" s="79"/>
      <c r="B11" s="82">
        <f>Records!B11</f>
        <v>45235</v>
      </c>
      <c r="C11" s="79" t="str">
        <f>Records!$C11</f>
        <v>Pomax 2</v>
      </c>
      <c r="D11" s="83">
        <f>SUMIF(Summary!$B$15:$B$31,C11,Summary!$D$15:$D$31)</f>
        <v>6.534166667</v>
      </c>
      <c r="E11" s="84">
        <f>if(Records!E11=0,0,D11*Records!D11/Records!E11)</f>
        <v>1.96025</v>
      </c>
      <c r="F11" s="79"/>
      <c r="G11" s="84">
        <f>Records!G11*$E11</f>
        <v>1.96025</v>
      </c>
      <c r="H11" s="84">
        <f>Records!H11*$E11</f>
        <v>1.96025</v>
      </c>
      <c r="I11" s="84">
        <f>Records!I11*$E11</f>
        <v>1.96025</v>
      </c>
      <c r="J11" s="84">
        <f>Records!J11*$E11</f>
        <v>1.96025</v>
      </c>
      <c r="K11" s="84">
        <f>Records!K11*$E11</f>
        <v>1.96025</v>
      </c>
      <c r="L11" s="84">
        <f>Records!L11*$E11</f>
        <v>1.96025</v>
      </c>
      <c r="M11" s="84">
        <f>Records!M11*$E11</f>
        <v>1.96025</v>
      </c>
      <c r="N11" s="84">
        <f>Records!N11*$E11</f>
        <v>0</v>
      </c>
      <c r="O11" s="84">
        <f>Records!O11*$E11</f>
        <v>1.96025</v>
      </c>
      <c r="P11" s="84">
        <f>Records!P11*$E11</f>
        <v>0</v>
      </c>
      <c r="Q11" s="84">
        <f>Records!Q11*$E11</f>
        <v>1.96025</v>
      </c>
      <c r="R11" s="84">
        <f>Records!R11*$E11</f>
        <v>0</v>
      </c>
      <c r="S11" s="84">
        <f>Records!S11*$E11</f>
        <v>0</v>
      </c>
      <c r="T11" s="84">
        <f>Records!T11*$E11</f>
        <v>1.96025</v>
      </c>
      <c r="U11" s="84">
        <f>Records!U11*$E11</f>
        <v>0</v>
      </c>
      <c r="V11" s="84">
        <f>Records!V11*$E11</f>
        <v>0</v>
      </c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</row>
    <row r="12">
      <c r="A12" s="79"/>
      <c r="B12" s="82">
        <f>Records!B12</f>
        <v>45629</v>
      </c>
      <c r="C12" s="79" t="str">
        <f>Records!$C12</f>
        <v>DimG</v>
      </c>
      <c r="D12" s="83">
        <f>SUMIF(Summary!$B$15:$B$31,C12,Summary!$D$15:$D$31)</f>
        <v>7.166666667</v>
      </c>
      <c r="E12" s="84">
        <f>if(Records!E12=0,0,D12*Records!D12/Records!E12)</f>
        <v>3.071428571</v>
      </c>
      <c r="F12" s="79"/>
      <c r="G12" s="84">
        <f>Records!G12*$E12</f>
        <v>3.071428571</v>
      </c>
      <c r="H12" s="84">
        <f>Records!H12*$E12</f>
        <v>0</v>
      </c>
      <c r="I12" s="84">
        <f>Records!I12*$E12</f>
        <v>0</v>
      </c>
      <c r="J12" s="84">
        <f>Records!J12*$E12</f>
        <v>3.071428571</v>
      </c>
      <c r="K12" s="84">
        <f>Records!K12*$E12</f>
        <v>3.071428571</v>
      </c>
      <c r="L12" s="84">
        <f>Records!L12*$E12</f>
        <v>3.071428571</v>
      </c>
      <c r="M12" s="84">
        <f>Records!M12*$E12</f>
        <v>0</v>
      </c>
      <c r="N12" s="84">
        <f>Records!N12*$E12</f>
        <v>0</v>
      </c>
      <c r="O12" s="84">
        <f>Records!O12*$E12</f>
        <v>3.071428571</v>
      </c>
      <c r="P12" s="84">
        <f>Records!P12*$E12</f>
        <v>0</v>
      </c>
      <c r="Q12" s="84">
        <f>Records!Q12*$E12</f>
        <v>3.071428571</v>
      </c>
      <c r="R12" s="84">
        <f>Records!R12*$E12</f>
        <v>0</v>
      </c>
      <c r="S12" s="84">
        <f>Records!S12*$E12</f>
        <v>0</v>
      </c>
      <c r="T12" s="84">
        <f>Records!T12*$E12</f>
        <v>0</v>
      </c>
      <c r="U12" s="84">
        <f>Records!U12*$E12</f>
        <v>0</v>
      </c>
      <c r="V12" s="84">
        <f>Records!V12*$E12</f>
        <v>3.071428571</v>
      </c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</row>
    <row r="13">
      <c r="A13" s="79"/>
      <c r="B13" s="82">
        <f>Records!B13</f>
        <v>45270</v>
      </c>
      <c r="C13" s="79" t="str">
        <f>Records!$C13</f>
        <v>DimG</v>
      </c>
      <c r="D13" s="83">
        <f>SUMIF(Summary!$B$15:$B$31,C13,Summary!$D$15:$D$31)</f>
        <v>7.166666667</v>
      </c>
      <c r="E13" s="84">
        <f>if(Records!E13=0,0,D13*Records!D13/Records!E13)</f>
        <v>3.583333333</v>
      </c>
      <c r="F13" s="79"/>
      <c r="G13" s="84">
        <f>Records!G13*$E13</f>
        <v>3.583333333</v>
      </c>
      <c r="H13" s="84">
        <f>Records!H13*$E13</f>
        <v>3.583333333</v>
      </c>
      <c r="I13" s="84">
        <f>Records!I13*$E13</f>
        <v>3.583333333</v>
      </c>
      <c r="J13" s="84">
        <f>Records!J13*$E13</f>
        <v>3.583333333</v>
      </c>
      <c r="K13" s="84">
        <f>Records!K13*$E13</f>
        <v>3.583333333</v>
      </c>
      <c r="L13" s="84">
        <f>Records!L13*$E13</f>
        <v>3.583333333</v>
      </c>
      <c r="M13" s="84">
        <f>Records!M13*$E13</f>
        <v>0</v>
      </c>
      <c r="N13" s="84">
        <f>Records!N13*$E13</f>
        <v>0</v>
      </c>
      <c r="O13" s="84">
        <f>Records!O13*$E13</f>
        <v>0</v>
      </c>
      <c r="P13" s="84">
        <f>Records!P13*$E13</f>
        <v>0</v>
      </c>
      <c r="Q13" s="84">
        <f>Records!Q13*$E13</f>
        <v>0</v>
      </c>
      <c r="R13" s="84">
        <f>Records!R13*$E13</f>
        <v>0</v>
      </c>
      <c r="S13" s="84">
        <f>Records!S13*$E13</f>
        <v>0</v>
      </c>
      <c r="T13" s="84">
        <f>Records!T13*$E13</f>
        <v>0</v>
      </c>
      <c r="U13" s="84">
        <f>Records!U13*$E13</f>
        <v>0</v>
      </c>
      <c r="V13" s="84">
        <f>Records!V13*$E13</f>
        <v>0</v>
      </c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</row>
    <row r="14">
      <c r="A14" s="79"/>
      <c r="B14" s="82">
        <f>Records!B14</f>
        <v>45277</v>
      </c>
      <c r="C14" s="79" t="str">
        <f>Records!$C14</f>
        <v>DimG</v>
      </c>
      <c r="D14" s="83">
        <f>SUMIF(Summary!$B$15:$B$31,C14,Summary!$D$15:$D$31)</f>
        <v>7.166666667</v>
      </c>
      <c r="E14" s="84">
        <f>if(Records!E14=0,0,D14*Records!D14/Records!E14)</f>
        <v>3.583333333</v>
      </c>
      <c r="F14" s="79"/>
      <c r="G14" s="84">
        <f>Records!G14*$E14</f>
        <v>3.583333333</v>
      </c>
      <c r="H14" s="84">
        <f>Records!H14*$E14</f>
        <v>3.583333333</v>
      </c>
      <c r="I14" s="84">
        <f>Records!I14*$E14</f>
        <v>3.583333333</v>
      </c>
      <c r="J14" s="84">
        <f>Records!J14*$E14</f>
        <v>3.583333333</v>
      </c>
      <c r="K14" s="84">
        <f>Records!K14*$E14</f>
        <v>3.583333333</v>
      </c>
      <c r="L14" s="84">
        <f>Records!L14*$E14</f>
        <v>0</v>
      </c>
      <c r="M14" s="84">
        <f>Records!M14*$E14</f>
        <v>0</v>
      </c>
      <c r="N14" s="84">
        <f>Records!N14*$E14</f>
        <v>0</v>
      </c>
      <c r="O14" s="84">
        <f>Records!O14*$E14</f>
        <v>0</v>
      </c>
      <c r="P14" s="84">
        <f>Records!P14*$E14</f>
        <v>0</v>
      </c>
      <c r="Q14" s="84">
        <f>Records!Q14*$E14</f>
        <v>0</v>
      </c>
      <c r="R14" s="84">
        <f>Records!R14*$E14</f>
        <v>0</v>
      </c>
      <c r="S14" s="84">
        <f>Records!S14*$E14</f>
        <v>0</v>
      </c>
      <c r="T14" s="84">
        <f>Records!T14*$E14</f>
        <v>3.583333333</v>
      </c>
      <c r="U14" s="84">
        <f>Records!U14*$E14</f>
        <v>0</v>
      </c>
      <c r="V14" s="84">
        <f>Records!V14*$E14</f>
        <v>0</v>
      </c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</row>
    <row r="15">
      <c r="A15" s="79"/>
      <c r="B15" s="82">
        <f>Records!B15</f>
        <v>45283</v>
      </c>
      <c r="C15" s="79" t="str">
        <f>Records!$C15</f>
        <v>DimG</v>
      </c>
      <c r="D15" s="83">
        <f>SUMIF(Summary!$B$15:$B$31,C15,Summary!$D$15:$D$31)</f>
        <v>7.166666667</v>
      </c>
      <c r="E15" s="84">
        <f>if(Records!E15=0,0,D15*Records!D15/Records!E15)</f>
        <v>3.071428571</v>
      </c>
      <c r="F15" s="79"/>
      <c r="G15" s="84">
        <f>Records!G15*$E15</f>
        <v>3.071428571</v>
      </c>
      <c r="H15" s="84">
        <f>Records!H15*$E15</f>
        <v>3.071428571</v>
      </c>
      <c r="I15" s="84">
        <f>Records!I15*$E15</f>
        <v>3.071428571</v>
      </c>
      <c r="J15" s="84">
        <f>Records!J15*$E15</f>
        <v>3.071428571</v>
      </c>
      <c r="K15" s="84">
        <f>Records!K15*$E15</f>
        <v>3.071428571</v>
      </c>
      <c r="L15" s="84">
        <f>Records!L15*$E15</f>
        <v>3.071428571</v>
      </c>
      <c r="M15" s="84">
        <f>Records!M15*$E15</f>
        <v>0</v>
      </c>
      <c r="N15" s="84">
        <f>Records!N15*$E15</f>
        <v>0</v>
      </c>
      <c r="O15" s="84">
        <f>Records!O15*$E15</f>
        <v>0</v>
      </c>
      <c r="P15" s="84">
        <f>Records!P15*$E15</f>
        <v>0</v>
      </c>
      <c r="Q15" s="84">
        <f>Records!Q15*$E15</f>
        <v>0</v>
      </c>
      <c r="R15" s="84">
        <f>Records!R15*$E15</f>
        <v>0</v>
      </c>
      <c r="S15" s="84">
        <f>Records!S15*$E15</f>
        <v>0</v>
      </c>
      <c r="T15" s="84">
        <f>Records!T15*$E15</f>
        <v>3.071428571</v>
      </c>
      <c r="U15" s="84">
        <f>Records!U15*$E15</f>
        <v>0</v>
      </c>
      <c r="V15" s="84">
        <f>Records!V15*$E15</f>
        <v>0</v>
      </c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</row>
    <row r="16">
      <c r="A16" s="79"/>
      <c r="B16" s="82">
        <f>Records!B16</f>
        <v>45236</v>
      </c>
      <c r="C16" s="79" t="str">
        <f>Records!$C16</f>
        <v>RSL C</v>
      </c>
      <c r="D16" s="83">
        <f>SUMIF(Summary!$B$15:$B$31,C16,Summary!$D$15:$D$31)</f>
        <v>6.389166667</v>
      </c>
      <c r="E16" s="84">
        <f>if(Records!E16=0,0,D16*Records!D16/Records!E16)</f>
        <v>1.277833333</v>
      </c>
      <c r="F16" s="79"/>
      <c r="G16" s="84">
        <f>Records!G16*$E16</f>
        <v>1.277833333</v>
      </c>
      <c r="H16" s="84">
        <f>Records!H16*$E16</f>
        <v>1.277833333</v>
      </c>
      <c r="I16" s="84">
        <f>Records!I16*$E16</f>
        <v>1.277833333</v>
      </c>
      <c r="J16" s="84">
        <f>Records!J16*$E16</f>
        <v>1.277833333</v>
      </c>
      <c r="K16" s="84">
        <f>Records!K16*$E16</f>
        <v>1.277833333</v>
      </c>
      <c r="L16" s="84">
        <f>Records!L16*$E16</f>
        <v>1.277833333</v>
      </c>
      <c r="M16" s="84">
        <f>Records!M16*$E16</f>
        <v>1.277833333</v>
      </c>
      <c r="N16" s="84">
        <f>Records!N16*$E16</f>
        <v>0</v>
      </c>
      <c r="O16" s="84">
        <f>Records!O16*$E16</f>
        <v>1.277833333</v>
      </c>
      <c r="P16" s="84">
        <f>Records!P16*$E16</f>
        <v>0</v>
      </c>
      <c r="Q16" s="84">
        <f>Records!Q16*$E16</f>
        <v>1.277833333</v>
      </c>
      <c r="R16" s="84">
        <f>Records!R16*$E16</f>
        <v>0</v>
      </c>
      <c r="S16" s="84">
        <f>Records!S16*$E16</f>
        <v>0</v>
      </c>
      <c r="T16" s="84">
        <f>Records!T16*$E16</f>
        <v>1.277833333</v>
      </c>
      <c r="U16" s="84">
        <f>Records!U16*$E16</f>
        <v>0</v>
      </c>
      <c r="V16" s="84">
        <f>Records!V16*$E16</f>
        <v>0</v>
      </c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</row>
    <row r="17">
      <c r="A17" s="79"/>
      <c r="B17" s="82">
        <f>Records!B17</f>
        <v>45242</v>
      </c>
      <c r="C17" s="79" t="str">
        <f>Records!$C17</f>
        <v>RSL C</v>
      </c>
      <c r="D17" s="83">
        <f>SUMIF(Summary!$B$15:$B$31,C17,Summary!$D$15:$D$31)</f>
        <v>6.389166667</v>
      </c>
      <c r="E17" s="84">
        <f>if(Records!E17=0,0,D17*Records!D17/Records!E17)</f>
        <v>3.194583333</v>
      </c>
      <c r="F17" s="79"/>
      <c r="G17" s="84">
        <f>Records!G17*$E17</f>
        <v>3.194583333</v>
      </c>
      <c r="H17" s="84">
        <f>Records!H17*$E17</f>
        <v>3.194583333</v>
      </c>
      <c r="I17" s="84">
        <f>Records!I17*$E17</f>
        <v>0</v>
      </c>
      <c r="J17" s="84">
        <f>Records!J17*$E17</f>
        <v>3.194583333</v>
      </c>
      <c r="K17" s="84">
        <f>Records!K17*$E17</f>
        <v>3.194583333</v>
      </c>
      <c r="L17" s="84">
        <f>Records!L17*$E17</f>
        <v>3.194583333</v>
      </c>
      <c r="M17" s="84">
        <f>Records!M17*$E17</f>
        <v>0</v>
      </c>
      <c r="N17" s="84">
        <f>Records!N17*$E17</f>
        <v>3.194583333</v>
      </c>
      <c r="O17" s="84">
        <f>Records!O17*$E17</f>
        <v>3.194583333</v>
      </c>
      <c r="P17" s="84">
        <f>Records!P17*$E17</f>
        <v>0</v>
      </c>
      <c r="Q17" s="84">
        <f>Records!Q17*$E17</f>
        <v>0</v>
      </c>
      <c r="R17" s="84">
        <f>Records!R17*$E17</f>
        <v>0</v>
      </c>
      <c r="S17" s="84">
        <f>Records!S17*$E17</f>
        <v>0</v>
      </c>
      <c r="T17" s="84">
        <f>Records!T17*$E17</f>
        <v>3.194583333</v>
      </c>
      <c r="U17" s="84">
        <f>Records!U17*$E17</f>
        <v>0</v>
      </c>
      <c r="V17" s="84">
        <f>Records!V17*$E17</f>
        <v>0</v>
      </c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</row>
    <row r="18">
      <c r="A18" s="79"/>
      <c r="B18" s="82">
        <f>Records!B18</f>
        <v>45250</v>
      </c>
      <c r="C18" s="79" t="str">
        <f>Records!$C18</f>
        <v>RSL C</v>
      </c>
      <c r="D18" s="83">
        <f>SUMIF(Summary!$B$15:$B$31,C18,Summary!$D$15:$D$31)</f>
        <v>6.389166667</v>
      </c>
      <c r="E18" s="84">
        <f>if(Records!E18=0,0,D18*Records!D18/Records!E18)</f>
        <v>1.419814815</v>
      </c>
      <c r="F18" s="79"/>
      <c r="G18" s="84">
        <f>Records!G18*$E18</f>
        <v>1.419814815</v>
      </c>
      <c r="H18" s="84">
        <f>Records!H18*$E18</f>
        <v>1.419814815</v>
      </c>
      <c r="I18" s="84">
        <f>Records!I18*$E18</f>
        <v>1.419814815</v>
      </c>
      <c r="J18" s="84">
        <f>Records!J18*$E18</f>
        <v>1.419814815</v>
      </c>
      <c r="K18" s="84">
        <f>Records!K18*$E18</f>
        <v>1.419814815</v>
      </c>
      <c r="L18" s="84">
        <f>Records!L18*$E18</f>
        <v>0</v>
      </c>
      <c r="M18" s="84">
        <f>Records!M18*$E18</f>
        <v>0</v>
      </c>
      <c r="N18" s="84">
        <f>Records!N18*$E18</f>
        <v>1.419814815</v>
      </c>
      <c r="O18" s="84">
        <f>Records!O18*$E18</f>
        <v>1.419814815</v>
      </c>
      <c r="P18" s="84">
        <f>Records!P18*$E18</f>
        <v>0</v>
      </c>
      <c r="Q18" s="84">
        <f>Records!Q18*$E18</f>
        <v>1.419814815</v>
      </c>
      <c r="R18" s="84">
        <f>Records!R18*$E18</f>
        <v>0</v>
      </c>
      <c r="S18" s="84">
        <f>Records!S18*$E18</f>
        <v>0</v>
      </c>
      <c r="T18" s="84">
        <f>Records!T18*$E18</f>
        <v>1.419814815</v>
      </c>
      <c r="U18" s="84">
        <f>Records!U18*$E18</f>
        <v>0</v>
      </c>
      <c r="V18" s="84">
        <f>Records!V18*$E18</f>
        <v>0</v>
      </c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</row>
    <row r="19">
      <c r="A19" s="79"/>
      <c r="B19" s="82">
        <f>Records!B19</f>
        <v>45257</v>
      </c>
      <c r="C19" s="79" t="str">
        <f>Records!$C19</f>
        <v>RSL C</v>
      </c>
      <c r="D19" s="83">
        <f>SUMIF(Summary!$B$15:$B$31,C19,Summary!$D$15:$D$31)</f>
        <v>6.389166667</v>
      </c>
      <c r="E19" s="84">
        <f>if(Records!E19=0,0,D19*Records!D19/Records!E19)</f>
        <v>3.650952381</v>
      </c>
      <c r="F19" s="79"/>
      <c r="G19" s="84">
        <f>Records!G19*$E19</f>
        <v>3.650952381</v>
      </c>
      <c r="H19" s="84">
        <f>Records!H19*$E19</f>
        <v>3.650952381</v>
      </c>
      <c r="I19" s="84">
        <f>Records!I19*$E19</f>
        <v>3.650952381</v>
      </c>
      <c r="J19" s="84">
        <f>Records!J19*$E19</f>
        <v>3.650952381</v>
      </c>
      <c r="K19" s="84">
        <f>Records!K19*$E19</f>
        <v>3.650952381</v>
      </c>
      <c r="L19" s="84">
        <f>Records!L19*$E19</f>
        <v>0</v>
      </c>
      <c r="M19" s="84">
        <f>Records!M19*$E19</f>
        <v>0</v>
      </c>
      <c r="N19" s="84">
        <f>Records!N19*$E19</f>
        <v>0</v>
      </c>
      <c r="O19" s="84">
        <f>Records!O19*$E19</f>
        <v>3.650952381</v>
      </c>
      <c r="P19" s="84">
        <f>Records!P19*$E19</f>
        <v>0</v>
      </c>
      <c r="Q19" s="84">
        <f>Records!Q19*$E19</f>
        <v>3.650952381</v>
      </c>
      <c r="R19" s="84">
        <f>Records!R19*$E19</f>
        <v>0</v>
      </c>
      <c r="S19" s="84">
        <f>Records!S19*$E19</f>
        <v>0</v>
      </c>
      <c r="T19" s="84">
        <f>Records!T19*$E19</f>
        <v>0</v>
      </c>
      <c r="U19" s="84">
        <f>Records!U19*$E19</f>
        <v>0</v>
      </c>
      <c r="V19" s="84">
        <f>Records!V19*$E19</f>
        <v>0</v>
      </c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</row>
    <row r="20">
      <c r="A20" s="79"/>
      <c r="B20" s="82">
        <f>Records!B20</f>
        <v>45296</v>
      </c>
      <c r="C20" s="79" t="str">
        <f>Records!$C20</f>
        <v>Sealion</v>
      </c>
      <c r="D20" s="83">
        <f>SUMIF(Summary!$B$15:$B$31,C20,Summary!$D$15:$D$31)</f>
        <v>5.78</v>
      </c>
      <c r="E20" s="84">
        <f>if(Records!E20=0,0,D20*Records!D20/Records!E20)</f>
        <v>5.78</v>
      </c>
      <c r="F20" s="79"/>
      <c r="G20" s="84">
        <f>Records!G20*$E20</f>
        <v>5.78</v>
      </c>
      <c r="H20" s="84">
        <f>Records!H20*$E20</f>
        <v>0</v>
      </c>
      <c r="I20" s="84">
        <f>Records!I20*$E20</f>
        <v>0</v>
      </c>
      <c r="J20" s="84">
        <f>Records!J20*$E20</f>
        <v>0</v>
      </c>
      <c r="K20" s="84">
        <f>Records!K20*$E20</f>
        <v>0</v>
      </c>
      <c r="L20" s="84">
        <f>Records!L20*$E20</f>
        <v>0</v>
      </c>
      <c r="M20" s="84">
        <f>Records!M20*$E20</f>
        <v>0</v>
      </c>
      <c r="N20" s="84">
        <f>Records!N20*$E20</f>
        <v>0</v>
      </c>
      <c r="O20" s="84">
        <f>Records!O20*$E20</f>
        <v>0</v>
      </c>
      <c r="P20" s="84">
        <f>Records!P20*$E20</f>
        <v>0</v>
      </c>
      <c r="Q20" s="84">
        <f>Records!Q20*$E20</f>
        <v>0</v>
      </c>
      <c r="R20" s="84">
        <f>Records!R20*$E20</f>
        <v>0</v>
      </c>
      <c r="S20" s="84">
        <f>Records!S20*$E20</f>
        <v>0</v>
      </c>
      <c r="T20" s="84">
        <f>Records!T20*$E20</f>
        <v>0</v>
      </c>
      <c r="U20" s="84">
        <f>Records!U20*$E20</f>
        <v>0</v>
      </c>
      <c r="V20" s="84">
        <f>Records!V20*$E20</f>
        <v>0</v>
      </c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</row>
    <row r="21">
      <c r="A21" s="79"/>
      <c r="B21" s="82">
        <f>Records!B21</f>
        <v>45298</v>
      </c>
      <c r="C21" s="79" t="str">
        <f>Records!$C21</f>
        <v>Sealion</v>
      </c>
      <c r="D21" s="83">
        <f>SUMIF(Summary!$B$15:$B$31,C21,Summary!$D$15:$D$31)</f>
        <v>5.78</v>
      </c>
      <c r="E21" s="84">
        <f>if(Records!E21=0,0,D21*Records!D21/Records!E21)</f>
        <v>3.302857143</v>
      </c>
      <c r="F21" s="79"/>
      <c r="G21" s="84">
        <f>Records!G21*$E21</f>
        <v>3.302857143</v>
      </c>
      <c r="H21" s="84">
        <f>Records!H21*$E21</f>
        <v>3.302857143</v>
      </c>
      <c r="I21" s="84">
        <f>Records!I21*$E21</f>
        <v>3.302857143</v>
      </c>
      <c r="J21" s="84">
        <f>Records!J21*$E21</f>
        <v>3.302857143</v>
      </c>
      <c r="K21" s="84">
        <f>Records!K21*$E21</f>
        <v>3.302857143</v>
      </c>
      <c r="L21" s="84">
        <f>Records!L21*$E21</f>
        <v>0</v>
      </c>
      <c r="M21" s="84">
        <f>Records!M21*$E21</f>
        <v>0</v>
      </c>
      <c r="N21" s="84">
        <f>Records!N21*$E21</f>
        <v>0</v>
      </c>
      <c r="O21" s="84">
        <f>Records!O21*$E21</f>
        <v>3.302857143</v>
      </c>
      <c r="P21" s="84">
        <f>Records!P21*$E21</f>
        <v>0</v>
      </c>
      <c r="Q21" s="84">
        <f>Records!Q21*$E21</f>
        <v>0</v>
      </c>
      <c r="R21" s="84">
        <f>Records!R21*$E21</f>
        <v>0</v>
      </c>
      <c r="S21" s="84">
        <f>Records!S21*$E21</f>
        <v>0</v>
      </c>
      <c r="T21" s="84">
        <f>Records!T21*$E21</f>
        <v>3.302857143</v>
      </c>
      <c r="U21" s="84">
        <f>Records!U21*$E21</f>
        <v>0</v>
      </c>
      <c r="V21" s="84">
        <f>Records!V21*$E21</f>
        <v>0</v>
      </c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</row>
    <row r="22">
      <c r="A22" s="79"/>
      <c r="B22" s="82">
        <f>Records!B22</f>
        <v>45305</v>
      </c>
      <c r="C22" s="79" t="str">
        <f>Records!$C22</f>
        <v>Sealion</v>
      </c>
      <c r="D22" s="83">
        <f>SUMIF(Summary!$B$15:$B$31,C22,Summary!$D$15:$D$31)</f>
        <v>5.78</v>
      </c>
      <c r="E22" s="84">
        <f>if(Records!E22=0,0,D22*Records!D22/Records!E22)</f>
        <v>3.6125</v>
      </c>
      <c r="F22" s="79"/>
      <c r="G22" s="84">
        <f>Records!G22*$E22</f>
        <v>3.6125</v>
      </c>
      <c r="H22" s="84">
        <f>Records!H22*$E22</f>
        <v>3.6125</v>
      </c>
      <c r="I22" s="84">
        <f>Records!I22*$E22</f>
        <v>3.6125</v>
      </c>
      <c r="J22" s="84">
        <f>Records!J22*$E22</f>
        <v>3.6125</v>
      </c>
      <c r="K22" s="84">
        <f>Records!K22*$E22</f>
        <v>3.6125</v>
      </c>
      <c r="L22" s="84">
        <f>Records!L22*$E22</f>
        <v>3.6125</v>
      </c>
      <c r="M22" s="84">
        <f>Records!M22*$E22</f>
        <v>3.6125</v>
      </c>
      <c r="N22" s="84">
        <f>Records!N22*$E22</f>
        <v>0</v>
      </c>
      <c r="O22" s="84">
        <f>Records!O22*$E22</f>
        <v>3.6125</v>
      </c>
      <c r="P22" s="84">
        <f>Records!P22*$E22</f>
        <v>0</v>
      </c>
      <c r="Q22" s="84">
        <f>Records!Q22*$E22</f>
        <v>0</v>
      </c>
      <c r="R22" s="84">
        <f>Records!R22*$E22</f>
        <v>0</v>
      </c>
      <c r="S22" s="84">
        <f>Records!S22*$E22</f>
        <v>0</v>
      </c>
      <c r="T22" s="84">
        <f>Records!T22*$E22</f>
        <v>0</v>
      </c>
      <c r="U22" s="84">
        <f>Records!U22*$E22</f>
        <v>0</v>
      </c>
      <c r="V22" s="84">
        <f>Records!V22*$E22</f>
        <v>0</v>
      </c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</row>
    <row r="23">
      <c r="A23" s="79"/>
      <c r="B23" s="82">
        <f>Records!B23</f>
        <v>45340</v>
      </c>
      <c r="C23" s="79" t="str">
        <f>Records!$C23</f>
        <v>Sealion</v>
      </c>
      <c r="D23" s="83">
        <f>SUMIF(Summary!$B$15:$B$31,C23,Summary!$D$15:$D$31)</f>
        <v>5.78</v>
      </c>
      <c r="E23" s="84">
        <f>if(Records!E23=0,0,D23*Records!D23/Records!E23)</f>
        <v>1.926666667</v>
      </c>
      <c r="F23" s="79"/>
      <c r="G23" s="84">
        <f>Records!G23*$E23</f>
        <v>1.926666667</v>
      </c>
      <c r="H23" s="84">
        <f>Records!H23*$E23</f>
        <v>0</v>
      </c>
      <c r="I23" s="84">
        <f>Records!I23*$E23</f>
        <v>1.926666667</v>
      </c>
      <c r="J23" s="84">
        <f>Records!J23*$E23</f>
        <v>1.926666667</v>
      </c>
      <c r="K23" s="84">
        <f>Records!K23*$E23</f>
        <v>0</v>
      </c>
      <c r="L23" s="84">
        <f>Records!L23*$E23</f>
        <v>1.926666667</v>
      </c>
      <c r="M23" s="84">
        <f>Records!M23*$E23</f>
        <v>0</v>
      </c>
      <c r="N23" s="84">
        <f>Records!N23*$E23</f>
        <v>0</v>
      </c>
      <c r="O23" s="84">
        <f>Records!O23*$E23</f>
        <v>0</v>
      </c>
      <c r="P23" s="84">
        <f>Records!P23*$E23</f>
        <v>0</v>
      </c>
      <c r="Q23" s="84">
        <f>Records!Q23*$E23</f>
        <v>0</v>
      </c>
      <c r="R23" s="84">
        <f>Records!R23*$E23</f>
        <v>1.926666667</v>
      </c>
      <c r="S23" s="84">
        <f>Records!S23*$E23</f>
        <v>0</v>
      </c>
      <c r="T23" s="84">
        <f>Records!T23*$E23</f>
        <v>0</v>
      </c>
      <c r="U23" s="84">
        <f>Records!U23*$E23</f>
        <v>0</v>
      </c>
      <c r="V23" s="84">
        <f>Records!V23*$E23</f>
        <v>1.926666667</v>
      </c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</row>
    <row r="24">
      <c r="A24" s="79"/>
      <c r="B24" s="82">
        <f>Records!B24</f>
        <v>45221</v>
      </c>
      <c r="C24" s="79" t="str">
        <f>Records!$C24</f>
        <v>AS 50</v>
      </c>
      <c r="D24" s="83">
        <f>SUMIF(Summary!$B$15:$B$31,C24,Summary!$D$15:$D$31)</f>
        <v>8.75</v>
      </c>
      <c r="E24" s="84">
        <f>if(Records!E24=0,0,D24*Records!D24/Records!E24)</f>
        <v>1.944444444</v>
      </c>
      <c r="F24" s="79"/>
      <c r="G24" s="84">
        <f>Records!G24*$E24</f>
        <v>1.944444444</v>
      </c>
      <c r="H24" s="84">
        <f>Records!H24*$E24</f>
        <v>1.944444444</v>
      </c>
      <c r="I24" s="84">
        <f>Records!I24*$E24</f>
        <v>1.944444444</v>
      </c>
      <c r="J24" s="84">
        <f>Records!J24*$E24</f>
        <v>1.944444444</v>
      </c>
      <c r="K24" s="84">
        <f>Records!K24*$E24</f>
        <v>1.944444444</v>
      </c>
      <c r="L24" s="84">
        <f>Records!L24*$E24</f>
        <v>0</v>
      </c>
      <c r="M24" s="84">
        <f>Records!M24*$E24</f>
        <v>0</v>
      </c>
      <c r="N24" s="84">
        <f>Records!N24*$E24</f>
        <v>1.944444444</v>
      </c>
      <c r="O24" s="84">
        <f>Records!O24*$E24</f>
        <v>1.944444444</v>
      </c>
      <c r="P24" s="84">
        <f>Records!P24*$E24</f>
        <v>0</v>
      </c>
      <c r="Q24" s="84">
        <f>Records!Q24*$E24</f>
        <v>1.944444444</v>
      </c>
      <c r="R24" s="84">
        <f>Records!R24*$E24</f>
        <v>0</v>
      </c>
      <c r="S24" s="84">
        <f>Records!S24*$E24</f>
        <v>0</v>
      </c>
      <c r="T24" s="84">
        <f>Records!T24*$E24</f>
        <v>1.944444444</v>
      </c>
      <c r="U24" s="84">
        <f>Records!U24*$E24</f>
        <v>0</v>
      </c>
      <c r="V24" s="84">
        <f>Records!V24*$E24</f>
        <v>0</v>
      </c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</row>
    <row r="25">
      <c r="A25" s="79"/>
      <c r="B25" s="82">
        <f>Records!B25</f>
        <v>45291</v>
      </c>
      <c r="C25" s="79" t="str">
        <f>Records!$C25</f>
        <v>AS 50</v>
      </c>
      <c r="D25" s="83">
        <f>SUMIF(Summary!$B$15:$B$31,C25,Summary!$D$15:$D$31)</f>
        <v>8.75</v>
      </c>
      <c r="E25" s="84">
        <f>if(Records!E25=0,0,D25*Records!D25/Records!E25)</f>
        <v>4.375</v>
      </c>
      <c r="F25" s="79"/>
      <c r="G25" s="84">
        <f>Records!G25*$E25</f>
        <v>4.375</v>
      </c>
      <c r="H25" s="84">
        <f>Records!H25*$E25</f>
        <v>4.375</v>
      </c>
      <c r="I25" s="84">
        <f>Records!I25*$E25</f>
        <v>8.75</v>
      </c>
      <c r="J25" s="84">
        <f>Records!J25*$E25</f>
        <v>4.375</v>
      </c>
      <c r="K25" s="84">
        <f>Records!K25*$E25</f>
        <v>4.375</v>
      </c>
      <c r="L25" s="84">
        <f>Records!L25*$E25</f>
        <v>4.375</v>
      </c>
      <c r="M25" s="84">
        <f>Records!M25*$E25</f>
        <v>0</v>
      </c>
      <c r="N25" s="84">
        <f>Records!N25*$E25</f>
        <v>0</v>
      </c>
      <c r="O25" s="84">
        <f>Records!O25*$E25</f>
        <v>4.375</v>
      </c>
      <c r="P25" s="84">
        <f>Records!P25*$E25</f>
        <v>0</v>
      </c>
      <c r="Q25" s="84">
        <f>Records!Q25*$E25</f>
        <v>0</v>
      </c>
      <c r="R25" s="84">
        <f>Records!R25*$E25</f>
        <v>0</v>
      </c>
      <c r="S25" s="84">
        <f>Records!S25*$E25</f>
        <v>0</v>
      </c>
      <c r="T25" s="84">
        <f>Records!T25*$E25</f>
        <v>4.375</v>
      </c>
      <c r="U25" s="84">
        <f>Records!U25*$E25</f>
        <v>0</v>
      </c>
      <c r="V25" s="84">
        <f>Records!V25*$E25</f>
        <v>4.375</v>
      </c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</row>
    <row r="26">
      <c r="A26" s="79"/>
      <c r="B26" s="82">
        <f>Records!B26</f>
        <v>45343</v>
      </c>
      <c r="C26" s="79" t="str">
        <f>Records!$C26</f>
        <v>AS 50</v>
      </c>
      <c r="D26" s="83">
        <f>SUMIF(Summary!$B$15:$B$31,C26,Summary!$D$15:$D$31)</f>
        <v>8.75</v>
      </c>
      <c r="E26" s="84">
        <f>if(Records!E26=0,0,D26*Records!D26/Records!E26)</f>
        <v>1.75</v>
      </c>
      <c r="F26" s="79"/>
      <c r="G26" s="84">
        <f>Records!G26*$E26</f>
        <v>1.75</v>
      </c>
      <c r="H26" s="84">
        <f>Records!H26*$E26</f>
        <v>3.5</v>
      </c>
      <c r="I26" s="84">
        <f>Records!I26*$E26</f>
        <v>1.75</v>
      </c>
      <c r="J26" s="84">
        <f>Records!J26*$E26</f>
        <v>1.75</v>
      </c>
      <c r="K26" s="84">
        <f>Records!K26*$E26</f>
        <v>1.75</v>
      </c>
      <c r="L26" s="84">
        <f>Records!L26*$E26</f>
        <v>1.75</v>
      </c>
      <c r="M26" s="84">
        <f>Records!M26*$E26</f>
        <v>1.75</v>
      </c>
      <c r="N26" s="84">
        <f>Records!N26*$E26</f>
        <v>0</v>
      </c>
      <c r="O26" s="84">
        <f>Records!O26*$E26</f>
        <v>1.75</v>
      </c>
      <c r="P26" s="84">
        <f>Records!P26*$E26</f>
        <v>0</v>
      </c>
      <c r="Q26" s="84">
        <f>Records!Q26*$E26</f>
        <v>0</v>
      </c>
      <c r="R26" s="84">
        <f>Records!R26*$E26</f>
        <v>0</v>
      </c>
      <c r="S26" s="84">
        <f>Records!S26*$E26</f>
        <v>0</v>
      </c>
      <c r="T26" s="84">
        <f>Records!T26*$E26</f>
        <v>1.75</v>
      </c>
      <c r="U26" s="84">
        <f>Records!U26*$E26</f>
        <v>0</v>
      </c>
      <c r="V26" s="84">
        <f>Records!V26*$E26</f>
        <v>0</v>
      </c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</row>
    <row r="27">
      <c r="A27" s="79"/>
      <c r="B27" s="82">
        <f>Records!B27</f>
        <v>45340</v>
      </c>
      <c r="C27" s="79" t="str">
        <f>Records!$C27</f>
        <v>Felet Orange</v>
      </c>
      <c r="D27" s="83">
        <f>SUMIF(Summary!$B$15:$B$31,C27,Summary!$D$15:$D$31)</f>
        <v>6.25</v>
      </c>
      <c r="E27" s="84">
        <f>if(Records!E27=0,0,D27*Records!D27/Records!E27)</f>
        <v>2.083333333</v>
      </c>
      <c r="F27" s="79"/>
      <c r="G27" s="84">
        <f>Records!G27*$E27</f>
        <v>2.083333333</v>
      </c>
      <c r="H27" s="84">
        <f>Records!H27*$E27</f>
        <v>0</v>
      </c>
      <c r="I27" s="84">
        <f>Records!I27*$E27</f>
        <v>2.083333333</v>
      </c>
      <c r="J27" s="84">
        <f>Records!J27*$E27</f>
        <v>2.083333333</v>
      </c>
      <c r="K27" s="84">
        <f>Records!K27*$E27</f>
        <v>0</v>
      </c>
      <c r="L27" s="84">
        <f>Records!L27*$E27</f>
        <v>2.083333333</v>
      </c>
      <c r="M27" s="84">
        <f>Records!M27*$E27</f>
        <v>0</v>
      </c>
      <c r="N27" s="84">
        <f>Records!N27*$E27</f>
        <v>0</v>
      </c>
      <c r="O27" s="84">
        <f>Records!O27*$E27</f>
        <v>0</v>
      </c>
      <c r="P27" s="84">
        <f>Records!P27*$E27</f>
        <v>0</v>
      </c>
      <c r="Q27" s="84">
        <f>Records!Q27*$E27</f>
        <v>0</v>
      </c>
      <c r="R27" s="84">
        <f>Records!R27*$E27</f>
        <v>2.083333333</v>
      </c>
      <c r="S27" s="84">
        <f>Records!S27*$E27</f>
        <v>0</v>
      </c>
      <c r="T27" s="84">
        <f>Records!T27*$E27</f>
        <v>0</v>
      </c>
      <c r="U27" s="84">
        <f>Records!U27*$E27</f>
        <v>0</v>
      </c>
      <c r="V27" s="84">
        <f>Records!V27*$E27</f>
        <v>2.083333333</v>
      </c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</row>
    <row r="28">
      <c r="A28" s="79"/>
      <c r="B28" s="82">
        <f>Records!B28</f>
        <v>45343</v>
      </c>
      <c r="C28" s="79" t="str">
        <f>Records!$C28</f>
        <v>Felet Orange</v>
      </c>
      <c r="D28" s="83">
        <f>SUMIF(Summary!$B$15:$B$31,C28,Summary!$D$15:$D$31)</f>
        <v>6.25</v>
      </c>
      <c r="E28" s="84">
        <f>if(Records!E28=0,0,D28*Records!D28/Records!E28)</f>
        <v>0.625</v>
      </c>
      <c r="F28" s="79"/>
      <c r="G28" s="84">
        <f>Records!G28*$E28</f>
        <v>0.625</v>
      </c>
      <c r="H28" s="84">
        <f>Records!H28*$E28</f>
        <v>1.25</v>
      </c>
      <c r="I28" s="84">
        <f>Records!I28*$E28</f>
        <v>0.625</v>
      </c>
      <c r="J28" s="84">
        <f>Records!J28*$E28</f>
        <v>0.625</v>
      </c>
      <c r="K28" s="84">
        <f>Records!K28*$E28</f>
        <v>0.625</v>
      </c>
      <c r="L28" s="84">
        <f>Records!L28*$E28</f>
        <v>0.625</v>
      </c>
      <c r="M28" s="84">
        <f>Records!M28*$E28</f>
        <v>0.625</v>
      </c>
      <c r="N28" s="84">
        <f>Records!N28*$E28</f>
        <v>0</v>
      </c>
      <c r="O28" s="84">
        <f>Records!O28*$E28</f>
        <v>0.625</v>
      </c>
      <c r="P28" s="84">
        <f>Records!P28*$E28</f>
        <v>0</v>
      </c>
      <c r="Q28" s="84">
        <f>Records!Q28*$E28</f>
        <v>0</v>
      </c>
      <c r="R28" s="84">
        <f>Records!R28*$E28</f>
        <v>0</v>
      </c>
      <c r="S28" s="84">
        <f>Records!S28*$E28</f>
        <v>0</v>
      </c>
      <c r="T28" s="84">
        <f>Records!T28*$E28</f>
        <v>0.625</v>
      </c>
      <c r="U28" s="84">
        <f>Records!U28*$E28</f>
        <v>0</v>
      </c>
      <c r="V28" s="84">
        <f>Records!V28*$E28</f>
        <v>0</v>
      </c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</row>
    <row r="29">
      <c r="A29" s="79"/>
      <c r="B29" s="82">
        <f>Records!B29</f>
        <v>45319</v>
      </c>
      <c r="C29" s="79" t="str">
        <f>Records!$C29</f>
        <v>Felet Orange</v>
      </c>
      <c r="D29" s="83">
        <f>SUMIF(Summary!$B$15:$B$31,C29,Summary!$D$15:$D$31)</f>
        <v>6.25</v>
      </c>
      <c r="E29" s="84">
        <f>if(Records!E29=0,0,D29*Records!D29/Records!E29)</f>
        <v>4.464285714</v>
      </c>
      <c r="F29" s="79"/>
      <c r="G29" s="84">
        <f>Records!G29*$E29</f>
        <v>4.464285714</v>
      </c>
      <c r="H29" s="84">
        <f>Records!H29*$E29</f>
        <v>4.464285714</v>
      </c>
      <c r="I29" s="84">
        <f>Records!I29*$E29</f>
        <v>0</v>
      </c>
      <c r="J29" s="84">
        <f>Records!J29*$E29</f>
        <v>4.464285714</v>
      </c>
      <c r="K29" s="84">
        <f>Records!K29*$E29</f>
        <v>4.464285714</v>
      </c>
      <c r="L29" s="84">
        <f>Records!L29*$E29</f>
        <v>4.464285714</v>
      </c>
      <c r="M29" s="84">
        <f>Records!M29*$E29</f>
        <v>0</v>
      </c>
      <c r="N29" s="84">
        <f>Records!N29*$E29</f>
        <v>0</v>
      </c>
      <c r="O29" s="84">
        <f>Records!O29*$E29</f>
        <v>4.464285714</v>
      </c>
      <c r="P29" s="84">
        <f>Records!P29*$E29</f>
        <v>0</v>
      </c>
      <c r="Q29" s="84">
        <f>Records!Q29*$E29</f>
        <v>0</v>
      </c>
      <c r="R29" s="84">
        <f>Records!R29*$E29</f>
        <v>0</v>
      </c>
      <c r="S29" s="84">
        <f>Records!S29*$E29</f>
        <v>0</v>
      </c>
      <c r="T29" s="84">
        <f>Records!T29*$E29</f>
        <v>4.464285714</v>
      </c>
      <c r="U29" s="84">
        <f>Records!U29*$E29</f>
        <v>0</v>
      </c>
      <c r="V29" s="84">
        <f>Records!V29*$E29</f>
        <v>0</v>
      </c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</row>
    <row r="30">
      <c r="A30" s="79"/>
      <c r="B30" s="82">
        <f>Records!B30</f>
        <v>45326</v>
      </c>
      <c r="C30" s="79" t="str">
        <f>Records!$C30</f>
        <v>Felet Orange</v>
      </c>
      <c r="D30" s="83">
        <f>SUMIF(Summary!$B$15:$B$31,C30,Summary!$D$15:$D$31)</f>
        <v>6.25</v>
      </c>
      <c r="E30" s="84">
        <f>if(Records!E30=0,0,D30*Records!D30/Records!E30)</f>
        <v>1.5625</v>
      </c>
      <c r="F30" s="79"/>
      <c r="G30" s="84">
        <f>Records!G30*$E30</f>
        <v>1.5625</v>
      </c>
      <c r="H30" s="84">
        <f>Records!H30*$E30</f>
        <v>1.5625</v>
      </c>
      <c r="I30" s="84">
        <f>Records!I30*$E30</f>
        <v>1.5625</v>
      </c>
      <c r="J30" s="84">
        <f>Records!J30*$E30</f>
        <v>1.5625</v>
      </c>
      <c r="K30" s="84">
        <f>Records!K30*$E30</f>
        <v>0</v>
      </c>
      <c r="L30" s="84">
        <f>Records!L30*$E30</f>
        <v>1.5625</v>
      </c>
      <c r="M30" s="84">
        <f>Records!M30*$E30</f>
        <v>0</v>
      </c>
      <c r="N30" s="84">
        <f>Records!N30*$E30</f>
        <v>0</v>
      </c>
      <c r="O30" s="84">
        <f>Records!O30*$E30</f>
        <v>1.5625</v>
      </c>
      <c r="P30" s="84">
        <f>Records!P30*$E30</f>
        <v>0</v>
      </c>
      <c r="Q30" s="84">
        <f>Records!Q30*$E30</f>
        <v>0</v>
      </c>
      <c r="R30" s="84">
        <f>Records!R30*$E30</f>
        <v>1.5625</v>
      </c>
      <c r="S30" s="84">
        <f>Records!S30*$E30</f>
        <v>0</v>
      </c>
      <c r="T30" s="84">
        <f>Records!T30*$E30</f>
        <v>1.5625</v>
      </c>
      <c r="U30" s="84">
        <f>Records!U30*$E30</f>
        <v>0</v>
      </c>
      <c r="V30" s="84">
        <f>Records!V30*$E30</f>
        <v>0</v>
      </c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</row>
    <row r="31">
      <c r="A31" s="79"/>
      <c r="B31" s="82">
        <f>Records!B31</f>
        <v>45326</v>
      </c>
      <c r="C31" s="79" t="str">
        <f>Records!$C31</f>
        <v>AS 50</v>
      </c>
      <c r="D31" s="83">
        <f>SUMIF(Summary!$B$15:$B$31,C31,Summary!$D$15:$D$31)</f>
        <v>8.75</v>
      </c>
      <c r="E31" s="84">
        <f>if(Records!E31=0,0,D31*Records!D31/Records!E31)</f>
        <v>2.1875</v>
      </c>
      <c r="F31" s="79"/>
      <c r="G31" s="84">
        <f>Records!G31*$E31</f>
        <v>2.1875</v>
      </c>
      <c r="H31" s="84">
        <f>Records!H31*$E31</f>
        <v>2.1875</v>
      </c>
      <c r="I31" s="84">
        <f>Records!I31*$E31</f>
        <v>2.1875</v>
      </c>
      <c r="J31" s="84">
        <f>Records!J31*$E31</f>
        <v>2.1875</v>
      </c>
      <c r="K31" s="84">
        <f>Records!K31*$E31</f>
        <v>0</v>
      </c>
      <c r="L31" s="84">
        <f>Records!L31*$E31</f>
        <v>2.1875</v>
      </c>
      <c r="M31" s="84">
        <f>Records!M31*$E31</f>
        <v>0</v>
      </c>
      <c r="N31" s="84">
        <f>Records!N31*$E31</f>
        <v>0</v>
      </c>
      <c r="O31" s="84">
        <f>Records!O31*$E31</f>
        <v>2.1875</v>
      </c>
      <c r="P31" s="84">
        <f>Records!P31*$E31</f>
        <v>0</v>
      </c>
      <c r="Q31" s="84">
        <f>Records!Q31*$E31</f>
        <v>0</v>
      </c>
      <c r="R31" s="84">
        <f>Records!R31*$E31</f>
        <v>2.1875</v>
      </c>
      <c r="S31" s="84">
        <f>Records!S31*$E31</f>
        <v>0</v>
      </c>
      <c r="T31" s="84">
        <f>Records!T31*$E31</f>
        <v>2.1875</v>
      </c>
      <c r="U31" s="84">
        <f>Records!U31*$E31</f>
        <v>0</v>
      </c>
      <c r="V31" s="84">
        <f>Records!V31*$E31</f>
        <v>0</v>
      </c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</row>
    <row r="32">
      <c r="A32" s="79"/>
      <c r="B32" s="82">
        <f>Records!B32</f>
        <v>45330</v>
      </c>
      <c r="C32" s="79" t="str">
        <f>Records!$C32</f>
        <v>AS 50</v>
      </c>
      <c r="D32" s="83">
        <f>SUMIF(Summary!$B$15:$B$31,C32,Summary!$D$15:$D$31)</f>
        <v>8.75</v>
      </c>
      <c r="E32" s="84">
        <f>if(Records!E32=0,0,D32*Records!D32/Records!E32)</f>
        <v>1.09375</v>
      </c>
      <c r="F32" s="79"/>
      <c r="G32" s="84">
        <f>Records!G32*$E32</f>
        <v>1.09375</v>
      </c>
      <c r="H32" s="84">
        <f>Records!H32*$E32</f>
        <v>1.09375</v>
      </c>
      <c r="I32" s="84">
        <f>Records!I32*$E32</f>
        <v>1.09375</v>
      </c>
      <c r="J32" s="84">
        <f>Records!J32*$E32</f>
        <v>1.09375</v>
      </c>
      <c r="K32" s="84">
        <f>Records!K32*$E32</f>
        <v>0</v>
      </c>
      <c r="L32" s="84">
        <f>Records!L32*$E32</f>
        <v>1.09375</v>
      </c>
      <c r="M32" s="84">
        <f>Records!M32*$E32</f>
        <v>1.09375</v>
      </c>
      <c r="N32" s="84">
        <f>Records!N32*$E32</f>
        <v>0</v>
      </c>
      <c r="O32" s="84">
        <f>Records!O32*$E32</f>
        <v>0</v>
      </c>
      <c r="P32" s="84">
        <f>Records!P32*$E32</f>
        <v>0</v>
      </c>
      <c r="Q32" s="84">
        <f>Records!Q32*$E32</f>
        <v>0</v>
      </c>
      <c r="R32" s="84">
        <f>Records!R32*$E32</f>
        <v>1.09375</v>
      </c>
      <c r="S32" s="84">
        <f>Records!S32*$E32</f>
        <v>0</v>
      </c>
      <c r="T32" s="84">
        <f>Records!T32*$E32</f>
        <v>0</v>
      </c>
      <c r="U32" s="84">
        <f>Records!U32*$E32</f>
        <v>1.09375</v>
      </c>
      <c r="V32" s="84">
        <f>Records!V32*$E32</f>
        <v>0</v>
      </c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</row>
    <row r="33">
      <c r="A33" s="79"/>
      <c r="B33" s="82">
        <f>Records!B33</f>
        <v>45330</v>
      </c>
      <c r="C33" s="79" t="str">
        <f>Records!$C33</f>
        <v>Felet Orange</v>
      </c>
      <c r="D33" s="83">
        <f>SUMIF(Summary!$B$15:$B$31,C33,Summary!$D$15:$D$31)</f>
        <v>6.25</v>
      </c>
      <c r="E33" s="84">
        <f>if(Records!E33=0,0,D33*Records!D33/Records!E33)</f>
        <v>1.5625</v>
      </c>
      <c r="F33" s="79"/>
      <c r="G33" s="84">
        <f>Records!G33*$E33</f>
        <v>1.5625</v>
      </c>
      <c r="H33" s="84">
        <f>Records!H33*$E33</f>
        <v>1.5625</v>
      </c>
      <c r="I33" s="84">
        <f>Records!I33*$E33</f>
        <v>1.5625</v>
      </c>
      <c r="J33" s="84">
        <f>Records!J33*$E33</f>
        <v>1.5625</v>
      </c>
      <c r="K33" s="84">
        <f>Records!K33*$E33</f>
        <v>0</v>
      </c>
      <c r="L33" s="84">
        <f>Records!L33*$E33</f>
        <v>1.5625</v>
      </c>
      <c r="M33" s="84">
        <f>Records!M33*$E33</f>
        <v>1.5625</v>
      </c>
      <c r="N33" s="84">
        <f>Records!N33*$E33</f>
        <v>0</v>
      </c>
      <c r="O33" s="84">
        <f>Records!O33*$E33</f>
        <v>0</v>
      </c>
      <c r="P33" s="84">
        <f>Records!P33*$E33</f>
        <v>0</v>
      </c>
      <c r="Q33" s="84">
        <f>Records!Q33*$E33</f>
        <v>0</v>
      </c>
      <c r="R33" s="84">
        <f>Records!R33*$E33</f>
        <v>1.5625</v>
      </c>
      <c r="S33" s="84">
        <f>Records!S33*$E33</f>
        <v>0</v>
      </c>
      <c r="T33" s="84">
        <f>Records!T33*$E33</f>
        <v>0</v>
      </c>
      <c r="U33" s="84">
        <f>Records!U33*$E33</f>
        <v>1.5625</v>
      </c>
      <c r="V33" s="84">
        <f>Records!V33*$E33</f>
        <v>0</v>
      </c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</row>
    <row r="34">
      <c r="A34" s="79"/>
      <c r="B34" s="82">
        <f>Records!B34</f>
        <v>45330</v>
      </c>
      <c r="C34" s="79" t="str">
        <f>Records!$C34</f>
        <v>RSL S</v>
      </c>
      <c r="D34" s="83">
        <f>SUMIF(Summary!$B$15:$B$31,C34,Summary!$D$15:$D$31)</f>
        <v>6.3675</v>
      </c>
      <c r="E34" s="84">
        <f>if(Records!E34=0,0,D34*Records!D34/Records!E34)</f>
        <v>2.3878125</v>
      </c>
      <c r="F34" s="79"/>
      <c r="G34" s="84">
        <f>Records!G34*$E34</f>
        <v>2.3878125</v>
      </c>
      <c r="H34" s="84">
        <f>Records!H34*$E34</f>
        <v>2.3878125</v>
      </c>
      <c r="I34" s="84">
        <f>Records!I34*$E34</f>
        <v>2.3878125</v>
      </c>
      <c r="J34" s="84">
        <f>Records!J34*$E34</f>
        <v>2.3878125</v>
      </c>
      <c r="K34" s="84">
        <f>Records!K34*$E34</f>
        <v>0</v>
      </c>
      <c r="L34" s="84">
        <f>Records!L34*$E34</f>
        <v>2.3878125</v>
      </c>
      <c r="M34" s="84">
        <f>Records!M34*$E34</f>
        <v>2.3878125</v>
      </c>
      <c r="N34" s="84">
        <f>Records!N34*$E34</f>
        <v>0</v>
      </c>
      <c r="O34" s="84">
        <f>Records!O34*$E34</f>
        <v>0</v>
      </c>
      <c r="P34" s="84">
        <f>Records!P34*$E34</f>
        <v>0</v>
      </c>
      <c r="Q34" s="84">
        <f>Records!Q34*$E34</f>
        <v>0</v>
      </c>
      <c r="R34" s="84">
        <f>Records!R34*$E34</f>
        <v>2.3878125</v>
      </c>
      <c r="S34" s="84">
        <f>Records!S34*$E34</f>
        <v>0</v>
      </c>
      <c r="T34" s="84">
        <f>Records!T34*$E34</f>
        <v>0</v>
      </c>
      <c r="U34" s="84">
        <f>Records!U34*$E34</f>
        <v>2.3878125</v>
      </c>
      <c r="V34" s="84">
        <f>Records!V34*$E34</f>
        <v>0</v>
      </c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</row>
    <row r="35">
      <c r="A35" s="79"/>
      <c r="B35" s="82">
        <f>Records!B35</f>
        <v>45347</v>
      </c>
      <c r="C35" s="79" t="str">
        <f>Records!$C35</f>
        <v>RSL S</v>
      </c>
      <c r="D35" s="83">
        <f>SUMIF(Summary!$B$15:$B$31,C35,Summary!$D$15:$D$31)</f>
        <v>6.3675</v>
      </c>
      <c r="E35" s="84">
        <f>if(Records!E35=0,0,D35*Records!D35/Records!E35)</f>
        <v>4.548214286</v>
      </c>
      <c r="F35" s="79"/>
      <c r="G35" s="84">
        <f>Records!G35*$E35</f>
        <v>4.548214286</v>
      </c>
      <c r="H35" s="84">
        <f>Records!H35*$E35</f>
        <v>0</v>
      </c>
      <c r="I35" s="84">
        <f>Records!I35*$E35</f>
        <v>4.548214286</v>
      </c>
      <c r="J35" s="84">
        <f>Records!J35*$E35</f>
        <v>4.548214286</v>
      </c>
      <c r="K35" s="84">
        <f>Records!K35*$E35</f>
        <v>4.548214286</v>
      </c>
      <c r="L35" s="84">
        <f>Records!L35*$E35</f>
        <v>0</v>
      </c>
      <c r="M35" s="84">
        <f>Records!M35*$E35</f>
        <v>0</v>
      </c>
      <c r="N35" s="84">
        <f>Records!N35*$E35</f>
        <v>0</v>
      </c>
      <c r="O35" s="84">
        <f>Records!O35*$E35</f>
        <v>4.548214286</v>
      </c>
      <c r="P35" s="84">
        <f>Records!P35*$E35</f>
        <v>0</v>
      </c>
      <c r="Q35" s="84">
        <f>Records!Q35*$E35</f>
        <v>0</v>
      </c>
      <c r="R35" s="84">
        <f>Records!R35*$E35</f>
        <v>4.548214286</v>
      </c>
      <c r="S35" s="84">
        <f>Records!S35*$E35</f>
        <v>4.548214286</v>
      </c>
      <c r="T35" s="84">
        <f>Records!T35*$E35</f>
        <v>0</v>
      </c>
      <c r="U35" s="84">
        <f>Records!U35*$E35</f>
        <v>0</v>
      </c>
      <c r="V35" s="84">
        <f>Records!V35*$E35</f>
        <v>0</v>
      </c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</row>
    <row r="36">
      <c r="A36" s="79"/>
      <c r="B36" s="82">
        <f>Records!B36</f>
        <v>45361</v>
      </c>
      <c r="C36" s="79" t="str">
        <f>Records!$C36</f>
        <v>RSL S</v>
      </c>
      <c r="D36" s="83">
        <f>SUMIF(Summary!$B$15:$B$31,C36,Summary!$D$15:$D$31)</f>
        <v>6.3675</v>
      </c>
      <c r="E36" s="84">
        <f>if(Records!E36=0,0,D36*Records!D36/Records!E36)</f>
        <v>3.18375</v>
      </c>
      <c r="F36" s="79"/>
      <c r="G36" s="84">
        <f>Records!G36*$E36</f>
        <v>3.18375</v>
      </c>
      <c r="H36" s="84">
        <f>Records!H36*$E36</f>
        <v>3.18375</v>
      </c>
      <c r="I36" s="84">
        <f>Records!I36*$E36</f>
        <v>0</v>
      </c>
      <c r="J36" s="84">
        <f>Records!J36*$E36</f>
        <v>3.18375</v>
      </c>
      <c r="K36" s="84">
        <f>Records!K36*$E36</f>
        <v>3.18375</v>
      </c>
      <c r="L36" s="84">
        <f>Records!L36*$E36</f>
        <v>3.18375</v>
      </c>
      <c r="M36" s="84">
        <f>Records!M36*$E36</f>
        <v>0</v>
      </c>
      <c r="N36" s="84">
        <f>Records!N36*$E36</f>
        <v>0</v>
      </c>
      <c r="O36" s="84">
        <f>Records!O36*$E36</f>
        <v>3.18375</v>
      </c>
      <c r="P36" s="84">
        <f>Records!P36*$E36</f>
        <v>0</v>
      </c>
      <c r="Q36" s="84">
        <f>Records!Q36*$E36</f>
        <v>0</v>
      </c>
      <c r="R36" s="84">
        <f>Records!R36*$E36</f>
        <v>3.18375</v>
      </c>
      <c r="S36" s="84">
        <f>Records!S36*$E36</f>
        <v>0</v>
      </c>
      <c r="T36" s="84">
        <f>Records!T36*$E36</f>
        <v>3.18375</v>
      </c>
      <c r="U36" s="84">
        <f>Records!U36*$E36</f>
        <v>0</v>
      </c>
      <c r="V36" s="84">
        <f>Records!V36*$E36</f>
        <v>0</v>
      </c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</row>
    <row r="37">
      <c r="A37" s="79"/>
      <c r="B37" s="82">
        <f>Records!B37</f>
        <v>45368</v>
      </c>
      <c r="C37" s="79" t="str">
        <f>Records!$C37</f>
        <v>Protech Plat</v>
      </c>
      <c r="D37" s="83">
        <f>SUMIF(Summary!$B$15:$B$31,C37,Summary!$D$15:$D$31)</f>
        <v>5.78</v>
      </c>
      <c r="E37" s="84">
        <f>if(Records!E37=0,0,D37*Records!D37/Records!E37)</f>
        <v>5.0575</v>
      </c>
      <c r="F37" s="79"/>
      <c r="G37" s="84">
        <f>Records!G37*$E37</f>
        <v>5.0575</v>
      </c>
      <c r="H37" s="84">
        <f>Records!H37*$E37</f>
        <v>5.0575</v>
      </c>
      <c r="I37" s="84">
        <f>Records!I37*$E37</f>
        <v>5.0575</v>
      </c>
      <c r="J37" s="84">
        <f>Records!J37*$E37</f>
        <v>5.0575</v>
      </c>
      <c r="K37" s="84">
        <f>Records!K37*$E37</f>
        <v>5.0575</v>
      </c>
      <c r="L37" s="84">
        <f>Records!L37*$E37</f>
        <v>5.0575</v>
      </c>
      <c r="M37" s="84">
        <f>Records!M37*$E37</f>
        <v>0</v>
      </c>
      <c r="N37" s="84">
        <f>Records!N37*$E37</f>
        <v>0</v>
      </c>
      <c r="O37" s="84">
        <f>Records!O37*$E37</f>
        <v>5.0575</v>
      </c>
      <c r="P37" s="84">
        <f>Records!P37*$E37</f>
        <v>0</v>
      </c>
      <c r="Q37" s="84">
        <f>Records!Q37*$E37</f>
        <v>0</v>
      </c>
      <c r="R37" s="84">
        <f>Records!R37*$E37</f>
        <v>0</v>
      </c>
      <c r="S37" s="84">
        <f>Records!S37*$E37</f>
        <v>0</v>
      </c>
      <c r="T37" s="84">
        <f>Records!T37*$E37</f>
        <v>5.0575</v>
      </c>
      <c r="U37" s="84">
        <f>Records!U37*$E37</f>
        <v>0</v>
      </c>
      <c r="V37" s="84">
        <f>Records!V37*$E37</f>
        <v>0</v>
      </c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</row>
    <row r="38">
      <c r="A38" s="79"/>
      <c r="B38" s="82">
        <f>Records!B38</f>
        <v>45371</v>
      </c>
      <c r="C38" s="79" t="str">
        <f>Records!$C38</f>
        <v>Protech Plat</v>
      </c>
      <c r="D38" s="83">
        <f>SUMIF(Summary!$B$15:$B$31,C38,Summary!$D$15:$D$31)</f>
        <v>5.78</v>
      </c>
      <c r="E38" s="84">
        <f>if(Records!E38=0,0,D38*Records!D38/Records!E38)</f>
        <v>17.34</v>
      </c>
      <c r="F38" s="79"/>
      <c r="G38" s="84">
        <f>Records!G38*$E38</f>
        <v>17.34</v>
      </c>
      <c r="H38" s="84">
        <f>Records!H38*$E38</f>
        <v>0</v>
      </c>
      <c r="I38" s="84">
        <f>Records!I38*$E38</f>
        <v>0</v>
      </c>
      <c r="J38" s="84">
        <f>Records!J38*$E38</f>
        <v>0</v>
      </c>
      <c r="K38" s="84">
        <f>Records!K38*$E38</f>
        <v>0</v>
      </c>
      <c r="L38" s="84">
        <f>Records!L38*$E38</f>
        <v>0</v>
      </c>
      <c r="M38" s="84">
        <f>Records!M38*$E38</f>
        <v>0</v>
      </c>
      <c r="N38" s="84">
        <f>Records!N38*$E38</f>
        <v>0</v>
      </c>
      <c r="O38" s="84">
        <f>Records!O38*$E38</f>
        <v>0</v>
      </c>
      <c r="P38" s="84">
        <f>Records!P38*$E38</f>
        <v>0</v>
      </c>
      <c r="Q38" s="84">
        <f>Records!Q38*$E38</f>
        <v>0</v>
      </c>
      <c r="R38" s="84">
        <f>Records!R38*$E38</f>
        <v>0</v>
      </c>
      <c r="S38" s="84">
        <f>Records!S38*$E38</f>
        <v>0</v>
      </c>
      <c r="T38" s="84">
        <f>Records!T38*$E38</f>
        <v>0</v>
      </c>
      <c r="U38" s="84">
        <f>Records!U38*$E38</f>
        <v>0</v>
      </c>
      <c r="V38" s="84">
        <f>Records!V38*$E38</f>
        <v>0</v>
      </c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</row>
    <row r="39">
      <c r="A39" s="79"/>
      <c r="B39" s="82">
        <f>Records!B39</f>
        <v>45374</v>
      </c>
      <c r="C39" s="79" t="str">
        <f>Records!$C39</f>
        <v>Protech Plat</v>
      </c>
      <c r="D39" s="83">
        <f>SUMIF(Summary!$B$15:$B$31,C39,Summary!$D$15:$D$31)</f>
        <v>5.78</v>
      </c>
      <c r="E39" s="84">
        <f>if(Records!E39=0,0,D39*Records!D39/Records!E39)</f>
        <v>1.445</v>
      </c>
      <c r="F39" s="79"/>
      <c r="G39" s="84">
        <f>Records!G39*$E39</f>
        <v>1.445</v>
      </c>
      <c r="H39" s="84">
        <f>Records!H39*$E39</f>
        <v>1.445</v>
      </c>
      <c r="I39" s="84">
        <f>Records!I39*$E39</f>
        <v>1.445</v>
      </c>
      <c r="J39" s="84">
        <f>Records!J39*$E39</f>
        <v>1.445</v>
      </c>
      <c r="K39" s="84">
        <f>Records!K39*$E39</f>
        <v>1.445</v>
      </c>
      <c r="L39" s="84">
        <f>Records!L39*$E39</f>
        <v>1.445</v>
      </c>
      <c r="M39" s="84">
        <f>Records!M39*$E39</f>
        <v>0</v>
      </c>
      <c r="N39" s="84">
        <f>Records!N39*$E39</f>
        <v>0</v>
      </c>
      <c r="O39" s="84">
        <f>Records!O39*$E39</f>
        <v>1.445</v>
      </c>
      <c r="P39" s="84">
        <f>Records!P39*$E39</f>
        <v>0</v>
      </c>
      <c r="Q39" s="84">
        <f>Records!Q39*$E39</f>
        <v>0</v>
      </c>
      <c r="R39" s="84">
        <f>Records!R39*$E39</f>
        <v>0</v>
      </c>
      <c r="S39" s="84">
        <f>Records!S39*$E39</f>
        <v>0</v>
      </c>
      <c r="T39" s="84">
        <f>Records!T39*$E39</f>
        <v>1.445</v>
      </c>
      <c r="U39" s="84">
        <f>Records!U39*$E39</f>
        <v>0</v>
      </c>
      <c r="V39" s="84">
        <f>Records!V39*$E39</f>
        <v>0</v>
      </c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</row>
    <row r="40">
      <c r="A40" s="79"/>
      <c r="B40" s="82">
        <f>Records!B40</f>
        <v>45382</v>
      </c>
      <c r="C40" s="79" t="str">
        <f>Records!$C40</f>
        <v>RSL S2</v>
      </c>
      <c r="D40" s="83">
        <f>SUMIF(Summary!$B$15:$B$31,C40,Summary!$D$15:$D$31)</f>
        <v>6.666666667</v>
      </c>
      <c r="E40" s="84">
        <f>if(Records!E40=0,0,D40*Records!D40/Records!E40)</f>
        <v>3.80952381</v>
      </c>
      <c r="F40" s="79"/>
      <c r="G40" s="84">
        <f>Records!G40*$E40</f>
        <v>3.80952381</v>
      </c>
      <c r="H40" s="84">
        <f>Records!H40*$E40</f>
        <v>3.80952381</v>
      </c>
      <c r="I40" s="84">
        <f>Records!I40*$E40</f>
        <v>0</v>
      </c>
      <c r="J40" s="84">
        <f>Records!J40*$E40</f>
        <v>3.80952381</v>
      </c>
      <c r="K40" s="84">
        <f>Records!K40*$E40</f>
        <v>3.80952381</v>
      </c>
      <c r="L40" s="84">
        <f>Records!L40*$E40</f>
        <v>3.80952381</v>
      </c>
      <c r="M40" s="84">
        <f>Records!M40*$E40</f>
        <v>0</v>
      </c>
      <c r="N40" s="84">
        <f>Records!N40*$E40</f>
        <v>0</v>
      </c>
      <c r="O40" s="84">
        <f>Records!O40*$E40</f>
        <v>3.80952381</v>
      </c>
      <c r="P40" s="84">
        <f>Records!P40*$E40</f>
        <v>0</v>
      </c>
      <c r="Q40" s="84">
        <f>Records!Q40*$E40</f>
        <v>0</v>
      </c>
      <c r="R40" s="84">
        <f>Records!R40*$E40</f>
        <v>0</v>
      </c>
      <c r="S40" s="84">
        <f>Records!S40*$E40</f>
        <v>0</v>
      </c>
      <c r="T40" s="84">
        <f>Records!T40*$E40</f>
        <v>3.80952381</v>
      </c>
      <c r="U40" s="84">
        <f>Records!U40*$E40</f>
        <v>0</v>
      </c>
      <c r="V40" s="84">
        <f>Records!V40*$E40</f>
        <v>0</v>
      </c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</row>
    <row r="41">
      <c r="A41" s="79"/>
      <c r="B41" s="82">
        <f>Records!B41</f>
        <v>45385</v>
      </c>
      <c r="C41" s="79" t="str">
        <f>Records!$C41</f>
        <v>RSL Smash</v>
      </c>
      <c r="D41" s="83">
        <f>SUMIF(Summary!$B$15:$B$31,C41,Summary!$D$15:$D$31)</f>
        <v>5.108333333</v>
      </c>
      <c r="E41" s="84">
        <f>if(Records!E41=0,0,D41*Records!D41/Records!E41)</f>
        <v>5.108333333</v>
      </c>
      <c r="F41" s="79"/>
      <c r="G41" s="84">
        <f>Records!G41*$E41</f>
        <v>5.108333333</v>
      </c>
      <c r="H41" s="84">
        <f>Records!H41*$E41</f>
        <v>0</v>
      </c>
      <c r="I41" s="84">
        <f>Records!I41*$E41</f>
        <v>0</v>
      </c>
      <c r="J41" s="84">
        <f>Records!J41*$E41</f>
        <v>0</v>
      </c>
      <c r="K41" s="84">
        <f>Records!K41*$E41</f>
        <v>0</v>
      </c>
      <c r="L41" s="84">
        <f>Records!L41*$E41</f>
        <v>0</v>
      </c>
      <c r="M41" s="84">
        <f>Records!M41*$E41</f>
        <v>0</v>
      </c>
      <c r="N41" s="84">
        <f>Records!N41*$E41</f>
        <v>0</v>
      </c>
      <c r="O41" s="84">
        <f>Records!O41*$E41</f>
        <v>0</v>
      </c>
      <c r="P41" s="84">
        <f>Records!P41*$E41</f>
        <v>0</v>
      </c>
      <c r="Q41" s="84">
        <f>Records!Q41*$E41</f>
        <v>0</v>
      </c>
      <c r="R41" s="84">
        <f>Records!R41*$E41</f>
        <v>0</v>
      </c>
      <c r="S41" s="84">
        <f>Records!S41*$E41</f>
        <v>0</v>
      </c>
      <c r="T41" s="84">
        <f>Records!T41*$E41</f>
        <v>0</v>
      </c>
      <c r="U41" s="84">
        <f>Records!U41*$E41</f>
        <v>0</v>
      </c>
      <c r="V41" s="84">
        <f>Records!V41*$E41</f>
        <v>0</v>
      </c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</row>
    <row r="42">
      <c r="A42" s="79"/>
      <c r="B42" s="82">
        <f>Records!B42</f>
        <v>45389</v>
      </c>
      <c r="C42" s="79" t="str">
        <f>Records!$C42</f>
        <v>RSL S2</v>
      </c>
      <c r="D42" s="83">
        <f>SUMIF(Summary!$B$15:$B$31,C42,Summary!$D$15:$D$31)</f>
        <v>6.666666667</v>
      </c>
      <c r="E42" s="84">
        <f>if(Records!E42=0,0,D42*Records!D42/Records!E42)</f>
        <v>3.80952381</v>
      </c>
      <c r="F42" s="79"/>
      <c r="G42" s="84">
        <f>Records!G42*$E42</f>
        <v>3.80952381</v>
      </c>
      <c r="H42" s="84">
        <f>Records!H42*$E42</f>
        <v>3.80952381</v>
      </c>
      <c r="I42" s="84">
        <f>Records!I42*$E42</f>
        <v>0</v>
      </c>
      <c r="J42" s="84">
        <f>Records!J42*$E42</f>
        <v>3.80952381</v>
      </c>
      <c r="K42" s="84">
        <f>Records!K42*$E42</f>
        <v>3.80952381</v>
      </c>
      <c r="L42" s="84">
        <f>Records!L42*$E42</f>
        <v>3.80952381</v>
      </c>
      <c r="M42" s="84">
        <f>Records!M42*$E42</f>
        <v>0</v>
      </c>
      <c r="N42" s="84">
        <f>Records!N42*$E42</f>
        <v>3.80952381</v>
      </c>
      <c r="O42" s="84">
        <f>Records!O42*$E42</f>
        <v>0</v>
      </c>
      <c r="P42" s="84">
        <f>Records!P42*$E42</f>
        <v>0</v>
      </c>
      <c r="Q42" s="84">
        <f>Records!Q42*$E42</f>
        <v>0</v>
      </c>
      <c r="R42" s="84">
        <f>Records!R42*$E42</f>
        <v>0</v>
      </c>
      <c r="S42" s="84">
        <f>Records!S42*$E42</f>
        <v>0</v>
      </c>
      <c r="T42" s="84">
        <f>Records!T42*$E42</f>
        <v>3.80952381</v>
      </c>
      <c r="U42" s="84">
        <f>Records!U42*$E42</f>
        <v>0</v>
      </c>
      <c r="V42" s="84">
        <f>Records!V42*$E42</f>
        <v>0</v>
      </c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</row>
    <row r="43">
      <c r="A43" s="79"/>
      <c r="B43" s="82">
        <f>Records!B43</f>
        <v>45390</v>
      </c>
      <c r="C43" s="79" t="str">
        <f>Records!$C43</f>
        <v>RSL Smash</v>
      </c>
      <c r="D43" s="83">
        <f>SUMIF(Summary!$B$15:$B$31,C43,Summary!$D$15:$D$31)</f>
        <v>5.108333333</v>
      </c>
      <c r="E43" s="84">
        <f>if(Records!E43=0,0,D43*Records!D43/Records!E43)</f>
        <v>5.108333333</v>
      </c>
      <c r="F43" s="79"/>
      <c r="G43" s="84">
        <f>Records!G43*$E43</f>
        <v>5.108333333</v>
      </c>
      <c r="H43" s="84">
        <f>Records!H43*$E43</f>
        <v>0</v>
      </c>
      <c r="I43" s="84">
        <f>Records!I43*$E43</f>
        <v>0</v>
      </c>
      <c r="J43" s="84">
        <f>Records!J43*$E43</f>
        <v>0</v>
      </c>
      <c r="K43" s="84">
        <f>Records!K43*$E43</f>
        <v>0</v>
      </c>
      <c r="L43" s="84">
        <f>Records!L43*$E43</f>
        <v>0</v>
      </c>
      <c r="M43" s="84">
        <f>Records!M43*$E43</f>
        <v>0</v>
      </c>
      <c r="N43" s="84">
        <f>Records!N43*$E43</f>
        <v>0</v>
      </c>
      <c r="O43" s="84">
        <f>Records!O43*$E43</f>
        <v>0</v>
      </c>
      <c r="P43" s="84">
        <f>Records!P43*$E43</f>
        <v>0</v>
      </c>
      <c r="Q43" s="84">
        <f>Records!Q43*$E43</f>
        <v>0</v>
      </c>
      <c r="R43" s="84">
        <f>Records!R43*$E43</f>
        <v>0</v>
      </c>
      <c r="S43" s="84">
        <f>Records!S43*$E43</f>
        <v>0</v>
      </c>
      <c r="T43" s="84">
        <f>Records!T43*$E43</f>
        <v>0</v>
      </c>
      <c r="U43" s="84">
        <f>Records!U43*$E43</f>
        <v>0</v>
      </c>
      <c r="V43" s="84">
        <f>Records!V43*$E43</f>
        <v>0</v>
      </c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</row>
    <row r="44">
      <c r="A44" s="79"/>
      <c r="B44" s="82">
        <f>Records!B44</f>
        <v>45396</v>
      </c>
      <c r="C44" s="79" t="str">
        <f>Records!$C44</f>
        <v>RSL S2</v>
      </c>
      <c r="D44" s="83">
        <f>SUMIF(Summary!$B$15:$B$31,C44,Summary!$D$15:$D$31)</f>
        <v>6.666666667</v>
      </c>
      <c r="E44" s="84">
        <f>if(Records!E44=0,0,D44*Records!D44/Records!E44)</f>
        <v>2.962962963</v>
      </c>
      <c r="F44" s="79"/>
      <c r="G44" s="84">
        <f>Records!G44*$E44</f>
        <v>2.962962963</v>
      </c>
      <c r="H44" s="84">
        <f>Records!H44*$E44</f>
        <v>2.962962963</v>
      </c>
      <c r="I44" s="84">
        <f>Records!I44*$E44</f>
        <v>0</v>
      </c>
      <c r="J44" s="84">
        <f>Records!J44*$E44</f>
        <v>2.962962963</v>
      </c>
      <c r="K44" s="84">
        <f>Records!K44*$E44</f>
        <v>2.962962963</v>
      </c>
      <c r="L44" s="84">
        <f>Records!L44*$E44</f>
        <v>2.962962963</v>
      </c>
      <c r="M44" s="84">
        <f>Records!M44*$E44</f>
        <v>0</v>
      </c>
      <c r="N44" s="84">
        <f>Records!N44*$E44</f>
        <v>2.962962963</v>
      </c>
      <c r="O44" s="84">
        <f>Records!O44*$E44</f>
        <v>2.962962963</v>
      </c>
      <c r="P44" s="84">
        <f>Records!P44*$E44</f>
        <v>0</v>
      </c>
      <c r="Q44" s="84">
        <f>Records!Q44*$E44</f>
        <v>0</v>
      </c>
      <c r="R44" s="84">
        <f>Records!R44*$E44</f>
        <v>2.962962963</v>
      </c>
      <c r="S44" s="84">
        <f>Records!S44*$E44</f>
        <v>0</v>
      </c>
      <c r="T44" s="84">
        <f>Records!T44*$E44</f>
        <v>2.962962963</v>
      </c>
      <c r="U44" s="84">
        <f>Records!U44*$E44</f>
        <v>0</v>
      </c>
      <c r="V44" s="84">
        <f>Records!V44*$E44</f>
        <v>0</v>
      </c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</row>
    <row r="45">
      <c r="A45" s="79"/>
      <c r="B45" s="82">
        <f>Records!B45</f>
        <v>45401</v>
      </c>
      <c r="C45" s="79" t="str">
        <f>Records!$C45</f>
        <v>RSL Smash</v>
      </c>
      <c r="D45" s="83">
        <f>SUMIF(Summary!$B$15:$B$31,C45,Summary!$D$15:$D$31)</f>
        <v>5.108333333</v>
      </c>
      <c r="E45" s="84">
        <f>if(Records!E45=0,0,D45*Records!D45/Records!E45)</f>
        <v>20.43333333</v>
      </c>
      <c r="F45" s="79"/>
      <c r="G45" s="84">
        <f>Records!G45*$E45</f>
        <v>20.43333333</v>
      </c>
      <c r="H45" s="84">
        <f>Records!H45*$E45</f>
        <v>0</v>
      </c>
      <c r="I45" s="84">
        <f>Records!I45*$E45</f>
        <v>0</v>
      </c>
      <c r="J45" s="84">
        <f>Records!J45*$E45</f>
        <v>0</v>
      </c>
      <c r="K45" s="84">
        <f>Records!K45*$E45</f>
        <v>0</v>
      </c>
      <c r="L45" s="84">
        <f>Records!L45*$E45</f>
        <v>0</v>
      </c>
      <c r="M45" s="84">
        <f>Records!M45*$E45</f>
        <v>0</v>
      </c>
      <c r="N45" s="84">
        <f>Records!N45*$E45</f>
        <v>0</v>
      </c>
      <c r="O45" s="84">
        <f>Records!O45*$E45</f>
        <v>0</v>
      </c>
      <c r="P45" s="84">
        <f>Records!P45*$E45</f>
        <v>0</v>
      </c>
      <c r="Q45" s="84">
        <f>Records!Q45*$E45</f>
        <v>0</v>
      </c>
      <c r="R45" s="84">
        <f>Records!R45*$E45</f>
        <v>0</v>
      </c>
      <c r="S45" s="84">
        <f>Records!S45*$E45</f>
        <v>0</v>
      </c>
      <c r="T45" s="84">
        <f>Records!T45*$E45</f>
        <v>0</v>
      </c>
      <c r="U45" s="84">
        <f>Records!U45*$E45</f>
        <v>0</v>
      </c>
      <c r="V45" s="84">
        <f>Records!V45*$E45</f>
        <v>0</v>
      </c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</row>
    <row r="46">
      <c r="A46" s="79"/>
      <c r="B46" s="82">
        <f>Records!B46</f>
        <v>45403</v>
      </c>
      <c r="C46" s="79" t="str">
        <f>Records!$C46</f>
        <v>RSL S Stream</v>
      </c>
      <c r="D46" s="83">
        <f>SUMIF(Summary!$B$15:$B$31,C46,Summary!$D$15:$D$31)</f>
        <v>6.2825</v>
      </c>
      <c r="E46" s="84">
        <f>if(Records!E46=0,0,D46*Records!D46/Records!E46)</f>
        <v>3.426818182</v>
      </c>
      <c r="F46" s="79"/>
      <c r="G46" s="84">
        <f>Records!G46*$E46</f>
        <v>3.426818182</v>
      </c>
      <c r="H46" s="84">
        <f>Records!H46*$E46</f>
        <v>3.426818182</v>
      </c>
      <c r="I46" s="84">
        <f>Records!I46*$E46</f>
        <v>3.426818182</v>
      </c>
      <c r="J46" s="84">
        <f>Records!J46*$E46</f>
        <v>3.426818182</v>
      </c>
      <c r="K46" s="84">
        <f>Records!K46*$E46</f>
        <v>3.426818182</v>
      </c>
      <c r="L46" s="84">
        <f>Records!L46*$E46</f>
        <v>3.426818182</v>
      </c>
      <c r="M46" s="84">
        <f>Records!M46*$E46</f>
        <v>0</v>
      </c>
      <c r="N46" s="84">
        <f>Records!N46*$E46</f>
        <v>3.426818182</v>
      </c>
      <c r="O46" s="84">
        <f>Records!O46*$E46</f>
        <v>3.426818182</v>
      </c>
      <c r="P46" s="84">
        <f>Records!P46*$E46</f>
        <v>0</v>
      </c>
      <c r="Q46" s="84">
        <f>Records!Q46*$E46</f>
        <v>0</v>
      </c>
      <c r="R46" s="84">
        <f>Records!R46*$E46</f>
        <v>3.426818182</v>
      </c>
      <c r="S46" s="84">
        <f>Records!S46*$E46</f>
        <v>0</v>
      </c>
      <c r="T46" s="84">
        <f>Records!T46*$E46</f>
        <v>3.426818182</v>
      </c>
      <c r="U46" s="84">
        <f>Records!U46*$E46</f>
        <v>0</v>
      </c>
      <c r="V46" s="84">
        <f>Records!V46*$E46</f>
        <v>3.426818182</v>
      </c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</row>
    <row r="47">
      <c r="A47" s="79"/>
      <c r="B47" s="82">
        <f>Records!B47</f>
        <v>45408</v>
      </c>
      <c r="C47" s="79" t="str">
        <f>Records!$C47</f>
        <v>RSL Smash</v>
      </c>
      <c r="D47" s="83">
        <f>SUMIF(Summary!$B$15:$B$31,C47,Summary!$D$15:$D$31)</f>
        <v>5.108333333</v>
      </c>
      <c r="E47" s="84">
        <f>if(Records!E47=0,0,D47*Records!D47/Records!E47)</f>
        <v>10.21666667</v>
      </c>
      <c r="F47" s="79"/>
      <c r="G47" s="84">
        <f>Records!G47*$E47</f>
        <v>10.21666667</v>
      </c>
      <c r="H47" s="84">
        <f>Records!H47*$E47</f>
        <v>0</v>
      </c>
      <c r="I47" s="84">
        <f>Records!I47*$E47</f>
        <v>0</v>
      </c>
      <c r="J47" s="84">
        <f>Records!J47*$E47</f>
        <v>0</v>
      </c>
      <c r="K47" s="84">
        <f>Records!K47*$E47</f>
        <v>0</v>
      </c>
      <c r="L47" s="84">
        <f>Records!L47*$E47</f>
        <v>0</v>
      </c>
      <c r="M47" s="84">
        <f>Records!M47*$E47</f>
        <v>0</v>
      </c>
      <c r="N47" s="84">
        <f>Records!N47*$E47</f>
        <v>0</v>
      </c>
      <c r="O47" s="84">
        <f>Records!O47*$E47</f>
        <v>0</v>
      </c>
      <c r="P47" s="84">
        <f>Records!P47*$E47</f>
        <v>0</v>
      </c>
      <c r="Q47" s="84">
        <f>Records!Q47*$E47</f>
        <v>0</v>
      </c>
      <c r="R47" s="84">
        <f>Records!R47*$E47</f>
        <v>0</v>
      </c>
      <c r="S47" s="84">
        <f>Records!S47*$E47</f>
        <v>0</v>
      </c>
      <c r="T47" s="84">
        <f>Records!T47*$E47</f>
        <v>0</v>
      </c>
      <c r="U47" s="84">
        <f>Records!U47*$E47</f>
        <v>0</v>
      </c>
      <c r="V47" s="84">
        <f>Records!V47*$E47</f>
        <v>0</v>
      </c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</row>
    <row r="48">
      <c r="A48" s="79"/>
      <c r="B48" s="82">
        <f>Records!B48</f>
        <v>45410</v>
      </c>
      <c r="C48" s="79" t="str">
        <f>Records!$C48</f>
        <v>RSL S Stream</v>
      </c>
      <c r="D48" s="83">
        <f>SUMIF(Summary!$B$15:$B$31,C48,Summary!$D$15:$D$31)</f>
        <v>6.2825</v>
      </c>
      <c r="E48" s="84">
        <f>if(Records!E48=0,0,D48*Records!D48/Records!E48)</f>
        <v>3.7695</v>
      </c>
      <c r="F48" s="79"/>
      <c r="G48" s="84">
        <f>Records!G48*$E48</f>
        <v>3.7695</v>
      </c>
      <c r="H48" s="84">
        <f>Records!H48*$E48</f>
        <v>3.7695</v>
      </c>
      <c r="I48" s="84">
        <f>Records!I48*$E48</f>
        <v>3.7695</v>
      </c>
      <c r="J48" s="84">
        <f>Records!J48*$E48</f>
        <v>3.7695</v>
      </c>
      <c r="K48" s="84">
        <f>Records!K48*$E48</f>
        <v>3.7695</v>
      </c>
      <c r="L48" s="84">
        <f>Records!L48*$E48</f>
        <v>7.539</v>
      </c>
      <c r="M48" s="84">
        <f>Records!M48*$E48</f>
        <v>0</v>
      </c>
      <c r="N48" s="84">
        <f>Records!N48*$E48</f>
        <v>0</v>
      </c>
      <c r="O48" s="84">
        <f>Records!O48*$E48</f>
        <v>3.7695</v>
      </c>
      <c r="P48" s="84">
        <f>Records!P48*$E48</f>
        <v>0</v>
      </c>
      <c r="Q48" s="84">
        <f>Records!Q48*$E48</f>
        <v>0</v>
      </c>
      <c r="R48" s="84">
        <f>Records!R48*$E48</f>
        <v>0</v>
      </c>
      <c r="S48" s="84">
        <f>Records!S48*$E48</f>
        <v>0</v>
      </c>
      <c r="T48" s="84">
        <f>Records!T48*$E48</f>
        <v>3.7695</v>
      </c>
      <c r="U48" s="84">
        <f>Records!U48*$E48</f>
        <v>0</v>
      </c>
      <c r="V48" s="84">
        <f>Records!V48*$E48</f>
        <v>3.7695</v>
      </c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</row>
    <row r="49">
      <c r="A49" s="79"/>
      <c r="B49" s="82">
        <f>Records!B49</f>
        <v>45413</v>
      </c>
      <c r="C49" s="79" t="str">
        <f>Records!$C49</f>
        <v>Protech Plat 2</v>
      </c>
      <c r="D49" s="83">
        <f>SUMIF(Summary!$B$15:$B$31,C49,Summary!$D$15:$D$31)</f>
        <v>6.248333333</v>
      </c>
      <c r="E49" s="84">
        <f>if(Records!E49=0,0,D49*Records!D49/Records!E49)</f>
        <v>4.165555556</v>
      </c>
      <c r="F49" s="79"/>
      <c r="G49" s="84">
        <f>Records!G49*$E49</f>
        <v>4.165555556</v>
      </c>
      <c r="H49" s="84">
        <f>Records!H49*$E49</f>
        <v>4.165555556</v>
      </c>
      <c r="I49" s="84">
        <f>Records!I49*$E49</f>
        <v>0</v>
      </c>
      <c r="J49" s="84">
        <f>Records!J49*$E49</f>
        <v>4.165555556</v>
      </c>
      <c r="K49" s="84">
        <f>Records!K49*$E49</f>
        <v>4.165555556</v>
      </c>
      <c r="L49" s="84">
        <f>Records!L49*$E49</f>
        <v>0</v>
      </c>
      <c r="M49" s="84">
        <f>Records!M49*$E49</f>
        <v>0</v>
      </c>
      <c r="N49" s="84">
        <f>Records!N49*$E49</f>
        <v>0</v>
      </c>
      <c r="O49" s="84">
        <f>Records!O49*$E49</f>
        <v>4.165555556</v>
      </c>
      <c r="P49" s="84">
        <f>Records!P49*$E49</f>
        <v>0</v>
      </c>
      <c r="Q49" s="84">
        <f>Records!Q49*$E49</f>
        <v>0</v>
      </c>
      <c r="R49" s="84">
        <f>Records!R49*$E49</f>
        <v>0</v>
      </c>
      <c r="S49" s="84">
        <f>Records!S49*$E49</f>
        <v>0</v>
      </c>
      <c r="T49" s="84">
        <f>Records!T49*$E49</f>
        <v>4.165555556</v>
      </c>
      <c r="U49" s="84">
        <f>Records!U49*$E49</f>
        <v>0</v>
      </c>
      <c r="V49" s="84">
        <f>Records!V49*$E49</f>
        <v>0</v>
      </c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</row>
    <row r="50">
      <c r="A50" s="79"/>
      <c r="B50" s="82">
        <f>Records!B50</f>
        <v>45417</v>
      </c>
      <c r="C50" s="79" t="str">
        <f>Records!$C50</f>
        <v>Protech Plat 2</v>
      </c>
      <c r="D50" s="83">
        <f>SUMIF(Summary!$B$15:$B$31,C50,Summary!$D$15:$D$31)</f>
        <v>6.248333333</v>
      </c>
      <c r="E50" s="84">
        <f>if(Records!E50=0,0,D50*Records!D50/Records!E50)</f>
        <v>3.57047619</v>
      </c>
      <c r="F50" s="79"/>
      <c r="G50" s="84">
        <f>Records!G50*$E50</f>
        <v>3.57047619</v>
      </c>
      <c r="H50" s="84">
        <f>Records!H50*$E50</f>
        <v>0</v>
      </c>
      <c r="I50" s="84">
        <f>Records!I50*$E50</f>
        <v>0</v>
      </c>
      <c r="J50" s="84">
        <f>Records!J50*$E50</f>
        <v>3.57047619</v>
      </c>
      <c r="K50" s="84">
        <f>Records!K50*$E50</f>
        <v>3.57047619</v>
      </c>
      <c r="L50" s="84">
        <f>Records!L50*$E50</f>
        <v>3.57047619</v>
      </c>
      <c r="M50" s="84">
        <f>Records!M50*$E50</f>
        <v>0</v>
      </c>
      <c r="N50" s="84">
        <f>Records!N50*$E50</f>
        <v>0</v>
      </c>
      <c r="O50" s="84">
        <f>Records!O50*$E50</f>
        <v>3.57047619</v>
      </c>
      <c r="P50" s="84">
        <f>Records!P50*$E50</f>
        <v>0</v>
      </c>
      <c r="Q50" s="84">
        <f>Records!Q50*$E50</f>
        <v>3.57047619</v>
      </c>
      <c r="R50" s="84">
        <f>Records!R50*$E50</f>
        <v>0</v>
      </c>
      <c r="S50" s="84">
        <f>Records!S50*$E50</f>
        <v>0</v>
      </c>
      <c r="T50" s="84">
        <f>Records!T50*$E50</f>
        <v>3.57047619</v>
      </c>
      <c r="U50" s="84">
        <f>Records!U50*$E50</f>
        <v>0</v>
      </c>
      <c r="V50" s="84">
        <f>Records!V50*$E50</f>
        <v>0</v>
      </c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</row>
    <row r="51">
      <c r="A51" s="79"/>
      <c r="B51" s="82">
        <f>Records!B51</f>
        <v>45420</v>
      </c>
      <c r="C51" s="79" t="str">
        <f>Records!$C51</f>
        <v>RSL Smash</v>
      </c>
      <c r="D51" s="83">
        <f>SUMIF(Summary!$B$15:$B$31,C51,Summary!$D$15:$D$31)</f>
        <v>5.108333333</v>
      </c>
      <c r="E51" s="84">
        <f>if(Records!E51=0,0,D51*Records!D51/Records!E51)</f>
        <v>20.43333333</v>
      </c>
      <c r="F51" s="79"/>
      <c r="G51" s="84">
        <f>Records!G51*$E51</f>
        <v>20.43333333</v>
      </c>
      <c r="H51" s="84">
        <f>Records!H51*$E51</f>
        <v>0</v>
      </c>
      <c r="I51" s="84">
        <f>Records!I51*$E51</f>
        <v>0</v>
      </c>
      <c r="J51" s="84">
        <f>Records!J51*$E51</f>
        <v>0</v>
      </c>
      <c r="K51" s="84">
        <f>Records!K51*$E51</f>
        <v>0</v>
      </c>
      <c r="L51" s="84">
        <f>Records!L51*$E51</f>
        <v>0</v>
      </c>
      <c r="M51" s="84">
        <f>Records!M51*$E51</f>
        <v>0</v>
      </c>
      <c r="N51" s="84">
        <f>Records!N51*$E51</f>
        <v>0</v>
      </c>
      <c r="O51" s="84">
        <f>Records!O51*$E51</f>
        <v>0</v>
      </c>
      <c r="P51" s="84">
        <f>Records!P51*$E51</f>
        <v>0</v>
      </c>
      <c r="Q51" s="84">
        <f>Records!Q51*$E51</f>
        <v>0</v>
      </c>
      <c r="R51" s="84">
        <f>Records!R51*$E51</f>
        <v>0</v>
      </c>
      <c r="S51" s="84">
        <f>Records!S51*$E51</f>
        <v>0</v>
      </c>
      <c r="T51" s="84">
        <f>Records!T51*$E51</f>
        <v>0</v>
      </c>
      <c r="U51" s="84">
        <f>Records!U51*$E51</f>
        <v>0</v>
      </c>
      <c r="V51" s="84">
        <f>Records!V51*$E51</f>
        <v>0</v>
      </c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</row>
    <row r="52">
      <c r="A52" s="79"/>
      <c r="B52" s="82">
        <f>Records!B52</f>
        <v>45424</v>
      </c>
      <c r="C52" s="79" t="str">
        <f>Records!$C52</f>
        <v>Protech Plat 2</v>
      </c>
      <c r="D52" s="83">
        <f>SUMIF(Summary!$B$15:$B$31,C52,Summary!$D$15:$D$31)</f>
        <v>6.248333333</v>
      </c>
      <c r="E52" s="84">
        <f>if(Records!E52=0,0,D52*Records!D52/Records!E52)</f>
        <v>3.124166667</v>
      </c>
      <c r="F52" s="79"/>
      <c r="G52" s="84">
        <f>Records!G52*$E52</f>
        <v>3.124166667</v>
      </c>
      <c r="H52" s="84">
        <f>Records!H52*$E52</f>
        <v>3.124166667</v>
      </c>
      <c r="I52" s="84">
        <f>Records!I52*$E52</f>
        <v>0</v>
      </c>
      <c r="J52" s="84">
        <f>Records!J52*$E52</f>
        <v>3.124166667</v>
      </c>
      <c r="K52" s="84">
        <f>Records!K52*$E52</f>
        <v>3.124166667</v>
      </c>
      <c r="L52" s="84">
        <f>Records!L52*$E52</f>
        <v>3.124166667</v>
      </c>
      <c r="M52" s="84">
        <f>Records!M52*$E52</f>
        <v>0</v>
      </c>
      <c r="N52" s="84">
        <f>Records!N52*$E52</f>
        <v>0</v>
      </c>
      <c r="O52" s="84">
        <f>Records!O52*$E52</f>
        <v>3.124166667</v>
      </c>
      <c r="P52" s="84">
        <f>Records!P52*$E52</f>
        <v>0</v>
      </c>
      <c r="Q52" s="84">
        <f>Records!Q52*$E52</f>
        <v>0</v>
      </c>
      <c r="R52" s="84">
        <f>Records!R52*$E52</f>
        <v>3.124166667</v>
      </c>
      <c r="S52" s="84">
        <f>Records!S52*$E52</f>
        <v>0</v>
      </c>
      <c r="T52" s="84">
        <f>Records!T52*$E52</f>
        <v>3.124166667</v>
      </c>
      <c r="U52" s="84">
        <f>Records!U52*$E52</f>
        <v>0</v>
      </c>
      <c r="V52" s="84">
        <f>Records!V52*$E52</f>
        <v>0</v>
      </c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</row>
    <row r="53">
      <c r="A53" s="79"/>
      <c r="B53" s="82">
        <f>Records!B53</f>
        <v>45424</v>
      </c>
      <c r="C53" s="79" t="str">
        <f>Records!$C53</f>
        <v>Protech Plat 3</v>
      </c>
      <c r="D53" s="83">
        <f>SUMIF(Summary!$B$15:$B$31,C53,Summary!$D$15:$D$31)</f>
        <v>6.248333333</v>
      </c>
      <c r="E53" s="84">
        <f>if(Records!E53=0,0,D53*Records!D53/Records!E53)</f>
        <v>1.562083333</v>
      </c>
      <c r="F53" s="79"/>
      <c r="G53" s="84">
        <f>Records!G53*$E53</f>
        <v>1.562083333</v>
      </c>
      <c r="H53" s="84">
        <f>Records!H53*$E53</f>
        <v>1.562083333</v>
      </c>
      <c r="I53" s="84">
        <f>Records!I53*$E53</f>
        <v>0</v>
      </c>
      <c r="J53" s="84">
        <f>Records!J53*$E53</f>
        <v>1.562083333</v>
      </c>
      <c r="K53" s="84">
        <f>Records!K53*$E53</f>
        <v>1.562083333</v>
      </c>
      <c r="L53" s="84">
        <f>Records!L53*$E53</f>
        <v>1.562083333</v>
      </c>
      <c r="M53" s="84">
        <f>Records!M53*$E53</f>
        <v>0</v>
      </c>
      <c r="N53" s="84">
        <f>Records!N53*$E53</f>
        <v>0</v>
      </c>
      <c r="O53" s="84">
        <f>Records!O53*$E53</f>
        <v>1.562083333</v>
      </c>
      <c r="P53" s="84">
        <f>Records!P53*$E53</f>
        <v>0</v>
      </c>
      <c r="Q53" s="84">
        <f>Records!Q53*$E53</f>
        <v>0</v>
      </c>
      <c r="R53" s="84">
        <f>Records!R53*$E53</f>
        <v>1.562083333</v>
      </c>
      <c r="S53" s="84">
        <f>Records!S53*$E53</f>
        <v>0</v>
      </c>
      <c r="T53" s="84">
        <f>Records!T53*$E53</f>
        <v>1.562083333</v>
      </c>
      <c r="U53" s="84">
        <f>Records!U53*$E53</f>
        <v>0</v>
      </c>
      <c r="V53" s="84">
        <f>Records!V53*$E53</f>
        <v>0</v>
      </c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</row>
    <row r="54">
      <c r="A54" s="79"/>
      <c r="B54" s="82">
        <f>Records!B54</f>
        <v>45431</v>
      </c>
      <c r="C54" s="79" t="str">
        <f>Records!$C54</f>
        <v>Protech Plat 3</v>
      </c>
      <c r="D54" s="83">
        <f>SUMIF(Summary!$B$15:$B$31,C54,Summary!$D$15:$D$31)</f>
        <v>6.248333333</v>
      </c>
      <c r="E54" s="84">
        <f>if(Records!E54=0,0,D54*Records!D54/Records!E54)</f>
        <v>2.777037037</v>
      </c>
      <c r="F54" s="79"/>
      <c r="G54" s="84">
        <f>Records!G54*$E54</f>
        <v>2.777037037</v>
      </c>
      <c r="H54" s="84">
        <f>Records!H54*$E54</f>
        <v>2.777037037</v>
      </c>
      <c r="I54" s="84">
        <f>Records!I54*$E54</f>
        <v>0</v>
      </c>
      <c r="J54" s="84">
        <f>Records!J54*$E54</f>
        <v>2.777037037</v>
      </c>
      <c r="K54" s="84">
        <f>Records!K54*$E54</f>
        <v>2.777037037</v>
      </c>
      <c r="L54" s="84">
        <f>Records!L54*$E54</f>
        <v>2.777037037</v>
      </c>
      <c r="M54" s="84">
        <f>Records!M54*$E54</f>
        <v>0</v>
      </c>
      <c r="N54" s="84">
        <f>Records!N54*$E54</f>
        <v>0</v>
      </c>
      <c r="O54" s="84">
        <f>Records!O54*$E54</f>
        <v>2.777037037</v>
      </c>
      <c r="P54" s="84">
        <f>Records!P54*$E54</f>
        <v>2.777037037</v>
      </c>
      <c r="Q54" s="84">
        <f>Records!Q54*$E54</f>
        <v>0</v>
      </c>
      <c r="R54" s="84">
        <f>Records!R54*$E54</f>
        <v>0</v>
      </c>
      <c r="S54" s="84">
        <f>Records!S54*$E54</f>
        <v>0</v>
      </c>
      <c r="T54" s="84">
        <f>Records!T54*$E54</f>
        <v>2.777037037</v>
      </c>
      <c r="U54" s="84">
        <f>Records!U54*$E54</f>
        <v>0</v>
      </c>
      <c r="V54" s="84">
        <f>Records!V54*$E54</f>
        <v>2.777037037</v>
      </c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</row>
    <row r="55">
      <c r="A55" s="79"/>
      <c r="B55" s="82">
        <f>Records!B55</f>
        <v>45438</v>
      </c>
      <c r="C55" s="79" t="str">
        <f>Records!$C55</f>
        <v>Protech Plat 3</v>
      </c>
      <c r="D55" s="83">
        <f>SUMIF(Summary!$B$15:$B$31,C55,Summary!$D$15:$D$31)</f>
        <v>6.248333333</v>
      </c>
      <c r="E55" s="84">
        <f>if(Records!E55=0,0,D55*Records!D55/Records!E55)</f>
        <v>2.840151515</v>
      </c>
      <c r="F55" s="79"/>
      <c r="G55" s="84">
        <f>Records!G55*$E55</f>
        <v>2.840151515</v>
      </c>
      <c r="H55" s="84">
        <f>Records!H55*$E55</f>
        <v>2.840151515</v>
      </c>
      <c r="I55" s="84">
        <f>Records!I55*$E55</f>
        <v>0</v>
      </c>
      <c r="J55" s="84">
        <f>Records!J55*$E55</f>
        <v>2.840151515</v>
      </c>
      <c r="K55" s="84">
        <f>Records!K55*$E55</f>
        <v>2.840151515</v>
      </c>
      <c r="L55" s="84">
        <f>Records!L55*$E55</f>
        <v>2.840151515</v>
      </c>
      <c r="M55" s="84">
        <f>Records!M55*$E55</f>
        <v>0</v>
      </c>
      <c r="N55" s="84">
        <f>Records!N55*$E55</f>
        <v>2.840151515</v>
      </c>
      <c r="O55" s="84">
        <f>Records!O55*$E55</f>
        <v>2.840151515</v>
      </c>
      <c r="P55" s="84">
        <f>Records!P55*$E55</f>
        <v>0</v>
      </c>
      <c r="Q55" s="84">
        <f>Records!Q55*$E55</f>
        <v>0</v>
      </c>
      <c r="R55" s="84">
        <f>Records!R55*$E55</f>
        <v>2.840151515</v>
      </c>
      <c r="S55" s="84">
        <f>Records!S55*$E55</f>
        <v>0</v>
      </c>
      <c r="T55" s="84">
        <f>Records!T55*$E55</f>
        <v>2.840151515</v>
      </c>
      <c r="U55" s="84">
        <f>Records!U55*$E55</f>
        <v>2.840151515</v>
      </c>
      <c r="V55" s="84">
        <f>Records!V55*$E55</f>
        <v>2.840151515</v>
      </c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</row>
    <row r="56">
      <c r="A56" s="79"/>
      <c r="B56" s="82">
        <f>Records!B56</f>
        <v>45541</v>
      </c>
      <c r="C56" s="79" t="str">
        <f>Records!$C56</f>
        <v>Protech Plat 3</v>
      </c>
      <c r="D56" s="83">
        <f>SUMIF(Summary!$B$15:$B$31,C56,Summary!$D$15:$D$31)</f>
        <v>6.248333333</v>
      </c>
      <c r="E56" s="84">
        <f>if(Records!E56=0,0,D56*Records!D56/Records!E56)</f>
        <v>0.7810416667</v>
      </c>
      <c r="F56" s="79"/>
      <c r="G56" s="84">
        <f>Records!G56*$E56</f>
        <v>0.7810416667</v>
      </c>
      <c r="H56" s="84">
        <f>Records!H56*$E56</f>
        <v>0.7810416667</v>
      </c>
      <c r="I56" s="84">
        <f>Records!I56*$E56</f>
        <v>0</v>
      </c>
      <c r="J56" s="84">
        <f>Records!J56*$E56</f>
        <v>0.7810416667</v>
      </c>
      <c r="K56" s="84">
        <f>Records!K56*$E56</f>
        <v>0.7810416667</v>
      </c>
      <c r="L56" s="84">
        <f>Records!L56*$E56</f>
        <v>0</v>
      </c>
      <c r="M56" s="84">
        <f>Records!M56*$E56</f>
        <v>0</v>
      </c>
      <c r="N56" s="84">
        <f>Records!N56*$E56</f>
        <v>0</v>
      </c>
      <c r="O56" s="84">
        <f>Records!O56*$E56</f>
        <v>0.7810416667</v>
      </c>
      <c r="P56" s="84">
        <f>Records!P56*$E56</f>
        <v>0</v>
      </c>
      <c r="Q56" s="84">
        <f>Records!Q56*$E56</f>
        <v>0</v>
      </c>
      <c r="R56" s="84">
        <f>Records!R56*$E56</f>
        <v>0.7810416667</v>
      </c>
      <c r="S56" s="84">
        <f>Records!S56*$E56</f>
        <v>0</v>
      </c>
      <c r="T56" s="84">
        <f>Records!T56*$E56</f>
        <v>0.7810416667</v>
      </c>
      <c r="U56" s="84">
        <f>Records!U56*$E56</f>
        <v>0</v>
      </c>
      <c r="V56" s="84">
        <f>Records!V56*$E56</f>
        <v>0.7810416667</v>
      </c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</row>
    <row r="57">
      <c r="A57" s="79"/>
      <c r="B57" s="82">
        <f>Records!B57</f>
        <v>45541</v>
      </c>
      <c r="C57" s="79" t="str">
        <f>Records!$C57</f>
        <v>RSL S3</v>
      </c>
      <c r="D57" s="83">
        <f>SUMIF(Summary!$B$15:$B$31,C57,Summary!$D$15:$D$31)</f>
        <v>7.155833333</v>
      </c>
      <c r="E57" s="84">
        <f>if(Records!E57=0,0,D57*Records!D57/Records!E57)</f>
        <v>3.577916667</v>
      </c>
      <c r="F57" s="79"/>
      <c r="G57" s="84">
        <f>Records!G57*$E57</f>
        <v>3.577916667</v>
      </c>
      <c r="H57" s="84">
        <f>Records!H57*$E57</f>
        <v>3.577916667</v>
      </c>
      <c r="I57" s="84">
        <f>Records!I57*$E57</f>
        <v>0</v>
      </c>
      <c r="J57" s="84">
        <f>Records!J57*$E57</f>
        <v>3.577916667</v>
      </c>
      <c r="K57" s="84">
        <f>Records!K57*$E57</f>
        <v>3.577916667</v>
      </c>
      <c r="L57" s="84">
        <f>Records!L57*$E57</f>
        <v>0</v>
      </c>
      <c r="M57" s="84">
        <f>Records!M57*$E57</f>
        <v>0</v>
      </c>
      <c r="N57" s="84">
        <f>Records!N57*$E57</f>
        <v>0</v>
      </c>
      <c r="O57" s="84">
        <f>Records!O57*$E57</f>
        <v>3.577916667</v>
      </c>
      <c r="P57" s="84">
        <f>Records!P57*$E57</f>
        <v>0</v>
      </c>
      <c r="Q57" s="84">
        <f>Records!Q57*$E57</f>
        <v>0</v>
      </c>
      <c r="R57" s="84">
        <f>Records!R57*$E57</f>
        <v>3.577916667</v>
      </c>
      <c r="S57" s="84">
        <f>Records!S57*$E57</f>
        <v>0</v>
      </c>
      <c r="T57" s="84">
        <f>Records!T57*$E57</f>
        <v>3.577916667</v>
      </c>
      <c r="U57" s="84">
        <f>Records!U57*$E57</f>
        <v>0</v>
      </c>
      <c r="V57" s="84">
        <f>Records!V57*$E57</f>
        <v>3.577916667</v>
      </c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</row>
    <row r="58">
      <c r="A58" s="79"/>
      <c r="B58" s="82">
        <f>Records!B58</f>
        <v>45551</v>
      </c>
      <c r="C58" s="79" t="str">
        <f>Records!$C58</f>
        <v>RSL S3</v>
      </c>
      <c r="D58" s="83">
        <f>SUMIF(Summary!$B$15:$B$31,C58,Summary!$D$15:$D$31)</f>
        <v>7.155833333</v>
      </c>
      <c r="E58" s="84">
        <f>if(Records!E58=0,0,D58*Records!D58/Records!E58)</f>
        <v>4.472395833</v>
      </c>
      <c r="F58" s="79"/>
      <c r="G58" s="84">
        <f>Records!G58*$E58</f>
        <v>4.472395833</v>
      </c>
      <c r="H58" s="84">
        <f>Records!H58*$E58</f>
        <v>0</v>
      </c>
      <c r="I58" s="84">
        <f>Records!I58*$E58</f>
        <v>0</v>
      </c>
      <c r="J58" s="84">
        <f>Records!J58*$E58</f>
        <v>4.472395833</v>
      </c>
      <c r="K58" s="84">
        <f>Records!K58*$E58</f>
        <v>4.472395833</v>
      </c>
      <c r="L58" s="84">
        <f>Records!L58*$E58</f>
        <v>4.472395833</v>
      </c>
      <c r="M58" s="84">
        <f>Records!M58*$E58</f>
        <v>0</v>
      </c>
      <c r="N58" s="84">
        <f>Records!N58*$E58</f>
        <v>0</v>
      </c>
      <c r="O58" s="84">
        <f>Records!O58*$E58</f>
        <v>4.472395833</v>
      </c>
      <c r="P58" s="84">
        <f>Records!P58*$E58</f>
        <v>0</v>
      </c>
      <c r="Q58" s="84">
        <f>Records!Q58*$E58</f>
        <v>0</v>
      </c>
      <c r="R58" s="84">
        <f>Records!R58*$E58</f>
        <v>4.472395833</v>
      </c>
      <c r="S58" s="84">
        <f>Records!S58*$E58</f>
        <v>0</v>
      </c>
      <c r="T58" s="84">
        <f>Records!T58*$E58</f>
        <v>4.472395833</v>
      </c>
      <c r="U58" s="84">
        <f>Records!U58*$E58</f>
        <v>0</v>
      </c>
      <c r="V58" s="84">
        <f>Records!V58*$E58</f>
        <v>4.472395833</v>
      </c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</row>
    <row r="59">
      <c r="A59" s="79"/>
      <c r="B59" s="82">
        <f>Records!B59</f>
        <v>45466</v>
      </c>
      <c r="C59" s="79" t="str">
        <f>Records!$C59</f>
        <v>RCL T</v>
      </c>
      <c r="D59" s="83">
        <f>SUMIF(Summary!$B$15:$B$31,C59,Summary!$D$15:$D$31)</f>
        <v>5</v>
      </c>
      <c r="E59" s="84">
        <f>if(Records!E59=0,0,D59*Records!D59/Records!E59)</f>
        <v>3</v>
      </c>
      <c r="F59" s="79"/>
      <c r="G59" s="84">
        <f>Records!G59*$E59</f>
        <v>3</v>
      </c>
      <c r="H59" s="84">
        <f>Records!H59*$E59</f>
        <v>3</v>
      </c>
      <c r="I59" s="84">
        <f>Records!I59*$E59</f>
        <v>3</v>
      </c>
      <c r="J59" s="84">
        <f>Records!J59*$E59</f>
        <v>3</v>
      </c>
      <c r="K59" s="84">
        <f>Records!K59*$E59</f>
        <v>3</v>
      </c>
      <c r="L59" s="84">
        <f>Records!L59*$E59</f>
        <v>3</v>
      </c>
      <c r="M59" s="84">
        <f>Records!M59*$E59</f>
        <v>0</v>
      </c>
      <c r="N59" s="84">
        <f>Records!N59*$E59</f>
        <v>0</v>
      </c>
      <c r="O59" s="84">
        <f>Records!O59*$E59</f>
        <v>3</v>
      </c>
      <c r="P59" s="84">
        <f>Records!P59*$E59</f>
        <v>0</v>
      </c>
      <c r="Q59" s="84">
        <f>Records!Q59*$E59</f>
        <v>0</v>
      </c>
      <c r="R59" s="84">
        <f>Records!R59*$E59</f>
        <v>3</v>
      </c>
      <c r="S59" s="84">
        <f>Records!S59*$E59</f>
        <v>0</v>
      </c>
      <c r="T59" s="84">
        <f>Records!T59*$E59</f>
        <v>3</v>
      </c>
      <c r="U59" s="84">
        <f>Records!U59*$E59</f>
        <v>0</v>
      </c>
      <c r="V59" s="84">
        <f>Records!V59*$E59</f>
        <v>3</v>
      </c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</row>
    <row r="60">
      <c r="A60" s="79"/>
      <c r="B60" s="82">
        <f>Records!B60</f>
        <v>45473</v>
      </c>
      <c r="C60" s="79" t="str">
        <f>Records!$C60</f>
        <v>RSL S4</v>
      </c>
      <c r="D60" s="83">
        <f>SUMIF(Summary!$B$15:$B$31,C60,Summary!$D$15:$D$31)</f>
        <v>7.155833333</v>
      </c>
      <c r="E60" s="84">
        <f>if(Records!E60=0,0,D60*Records!D60/Records!E60)</f>
        <v>4.770555556</v>
      </c>
      <c r="F60" s="79"/>
      <c r="G60" s="84">
        <f>Records!G60*$E60</f>
        <v>4.770555556</v>
      </c>
      <c r="H60" s="84">
        <f>Records!H60*$E60</f>
        <v>4.770555556</v>
      </c>
      <c r="I60" s="84">
        <f>Records!I60*$E60</f>
        <v>0</v>
      </c>
      <c r="J60" s="84">
        <f>Records!J60*$E60</f>
        <v>4.770555556</v>
      </c>
      <c r="K60" s="84">
        <f>Records!K60*$E60</f>
        <v>4.770555556</v>
      </c>
      <c r="L60" s="84">
        <f>Records!L60*$E60</f>
        <v>4.770555556</v>
      </c>
      <c r="M60" s="84">
        <f>Records!M60*$E60</f>
        <v>0</v>
      </c>
      <c r="N60" s="84">
        <f>Records!N60*$E60</f>
        <v>0</v>
      </c>
      <c r="O60" s="84">
        <f>Records!O60*$E60</f>
        <v>4.770555556</v>
      </c>
      <c r="P60" s="84">
        <f>Records!P60*$E60</f>
        <v>0</v>
      </c>
      <c r="Q60" s="84">
        <f>Records!Q60*$E60</f>
        <v>0</v>
      </c>
      <c r="R60" s="84">
        <f>Records!R60*$E60</f>
        <v>4.770555556</v>
      </c>
      <c r="S60" s="84">
        <f>Records!S60*$E60</f>
        <v>0</v>
      </c>
      <c r="T60" s="84">
        <f>Records!T60*$E60</f>
        <v>4.770555556</v>
      </c>
      <c r="U60" s="84">
        <f>Records!U60*$E60</f>
        <v>0</v>
      </c>
      <c r="V60" s="84">
        <f>Records!V60*$E60</f>
        <v>4.770555556</v>
      </c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</row>
    <row r="61">
      <c r="A61" s="79"/>
      <c r="B61" s="82">
        <f>Records!B61</f>
        <v>45479</v>
      </c>
      <c r="C61" s="79" t="str">
        <f>Records!$C61</f>
        <v>RSL S4</v>
      </c>
      <c r="D61" s="83">
        <f>SUMIF(Summary!$B$15:$B$31,C61,Summary!$D$15:$D$31)</f>
        <v>7.155833333</v>
      </c>
      <c r="E61" s="84">
        <f>if(Records!E61=0,0,D61*Records!D61/Records!E61)</f>
        <v>14.31166667</v>
      </c>
      <c r="F61" s="79"/>
      <c r="G61" s="84">
        <f>Records!G61*$E61</f>
        <v>14.31166667</v>
      </c>
      <c r="H61" s="84">
        <f>Records!H61*$E61</f>
        <v>0</v>
      </c>
      <c r="I61" s="84">
        <f>Records!I61*$E61</f>
        <v>0</v>
      </c>
      <c r="J61" s="84">
        <f>Records!J61*$E61</f>
        <v>0</v>
      </c>
      <c r="K61" s="84">
        <f>Records!K61*$E61</f>
        <v>0</v>
      </c>
      <c r="L61" s="84">
        <f>Records!L61*$E61</f>
        <v>0</v>
      </c>
      <c r="M61" s="84">
        <f>Records!M61*$E61</f>
        <v>0</v>
      </c>
      <c r="N61" s="84">
        <f>Records!N61*$E61</f>
        <v>0</v>
      </c>
      <c r="O61" s="84">
        <f>Records!O61*$E61</f>
        <v>0</v>
      </c>
      <c r="P61" s="84">
        <f>Records!P61*$E61</f>
        <v>0</v>
      </c>
      <c r="Q61" s="84">
        <f>Records!Q61*$E61</f>
        <v>0</v>
      </c>
      <c r="R61" s="84">
        <f>Records!R61*$E61</f>
        <v>0</v>
      </c>
      <c r="S61" s="84">
        <f>Records!S61*$E61</f>
        <v>0</v>
      </c>
      <c r="T61" s="84">
        <f>Records!T61*$E61</f>
        <v>0</v>
      </c>
      <c r="U61" s="84">
        <f>Records!U61*$E61</f>
        <v>0</v>
      </c>
      <c r="V61" s="84">
        <f>Records!V61*$E61</f>
        <v>0</v>
      </c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</row>
    <row r="62">
      <c r="A62" s="79"/>
      <c r="B62" s="82">
        <f>Records!B62</f>
        <v>45480</v>
      </c>
      <c r="C62" s="79" t="str">
        <f>Records!$C62</f>
        <v>RSL S3</v>
      </c>
      <c r="D62" s="83">
        <f>SUMIF(Summary!$B$15:$B$31,C62,Summary!$D$15:$D$31)</f>
        <v>7.155833333</v>
      </c>
      <c r="E62" s="84">
        <f>if(Records!E62=0,0,D62*Records!D62/Records!E62)</f>
        <v>2.14675</v>
      </c>
      <c r="F62" s="79"/>
      <c r="G62" s="84">
        <f>Records!G62*$E62</f>
        <v>2.14675</v>
      </c>
      <c r="H62" s="84">
        <f>Records!H62*$E62</f>
        <v>2.14675</v>
      </c>
      <c r="I62" s="84">
        <f>Records!I62*$E62</f>
        <v>0</v>
      </c>
      <c r="J62" s="84">
        <f>Records!J62*$E62</f>
        <v>2.14675</v>
      </c>
      <c r="K62" s="84">
        <f>Records!K62*$E62</f>
        <v>2.14675</v>
      </c>
      <c r="L62" s="84">
        <f>Records!L62*$E62</f>
        <v>2.14675</v>
      </c>
      <c r="M62" s="84">
        <f>Records!M62*$E62</f>
        <v>2.14675</v>
      </c>
      <c r="N62" s="84">
        <f>Records!N62*$E62</f>
        <v>0</v>
      </c>
      <c r="O62" s="84">
        <f>Records!O62*$E62</f>
        <v>2.14675</v>
      </c>
      <c r="P62" s="84">
        <f>Records!P62*$E62</f>
        <v>0</v>
      </c>
      <c r="Q62" s="84">
        <f>Records!Q62*$E62</f>
        <v>0</v>
      </c>
      <c r="R62" s="84">
        <f>Records!R62*$E62</f>
        <v>2.14675</v>
      </c>
      <c r="S62" s="84">
        <f>Records!S62*$E62</f>
        <v>0</v>
      </c>
      <c r="T62" s="84">
        <f>Records!T62*$E62</f>
        <v>2.14675</v>
      </c>
      <c r="U62" s="84">
        <f>Records!U62*$E62</f>
        <v>0</v>
      </c>
      <c r="V62" s="84">
        <f>Records!V62*$E62</f>
        <v>2.14675</v>
      </c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</row>
    <row r="63">
      <c r="A63" s="79"/>
      <c r="B63" s="82">
        <f>Records!B63</f>
        <v>45480</v>
      </c>
      <c r="C63" s="79" t="str">
        <f>Records!$C63</f>
        <v>RSL S4</v>
      </c>
      <c r="D63" s="83">
        <f>SUMIF(Summary!$B$15:$B1000,C63,Summary!$D$15:$D1000)</f>
        <v>7.155833333</v>
      </c>
      <c r="E63" s="84">
        <f>if(Records!E63=0,0,D63*Records!D63/Records!E63)</f>
        <v>2.14675</v>
      </c>
      <c r="F63" s="79"/>
      <c r="G63" s="84">
        <f>Records!G63*$E63</f>
        <v>2.14675</v>
      </c>
      <c r="H63" s="84">
        <f>Records!H63*$E63</f>
        <v>2.14675</v>
      </c>
      <c r="I63" s="84">
        <f>Records!I63*$E63</f>
        <v>0</v>
      </c>
      <c r="J63" s="84">
        <f>Records!J63*$E63</f>
        <v>2.14675</v>
      </c>
      <c r="K63" s="84">
        <f>Records!K63*$E63</f>
        <v>2.14675</v>
      </c>
      <c r="L63" s="84">
        <f>Records!L63*$E63</f>
        <v>2.14675</v>
      </c>
      <c r="M63" s="84">
        <f>Records!M63*$E63</f>
        <v>2.14675</v>
      </c>
      <c r="N63" s="84">
        <f>Records!N63*$E63</f>
        <v>0</v>
      </c>
      <c r="O63" s="84">
        <f>Records!O63*$E63</f>
        <v>2.14675</v>
      </c>
      <c r="P63" s="84">
        <f>Records!P63*$E63</f>
        <v>0</v>
      </c>
      <c r="Q63" s="84">
        <f>Records!Q63*$E63</f>
        <v>0</v>
      </c>
      <c r="R63" s="84">
        <f>Records!R63*$E63</f>
        <v>2.14675</v>
      </c>
      <c r="S63" s="84">
        <f>Records!S63*$E63</f>
        <v>0</v>
      </c>
      <c r="T63" s="84">
        <f>Records!T63*$E63</f>
        <v>2.14675</v>
      </c>
      <c r="U63" s="84">
        <f>Records!U63*$E63</f>
        <v>0</v>
      </c>
      <c r="V63" s="84">
        <f>Records!V63*$E63</f>
        <v>2.14675</v>
      </c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</row>
    <row r="64">
      <c r="A64" s="79"/>
      <c r="B64" s="82">
        <f>Records!B64</f>
        <v>45494</v>
      </c>
      <c r="C64" s="79" t="str">
        <f>Records!$C64</f>
        <v>LM Orange</v>
      </c>
      <c r="D64" s="83">
        <f>SUMIF(Summary!$B$15:$B1000,C64,Summary!$D$15:$D1000)</f>
        <v>7.321666667</v>
      </c>
      <c r="E64" s="84">
        <f>if(Records!E64=0,0,D64*Records!D64/Records!E64)</f>
        <v>3.660833333</v>
      </c>
      <c r="F64" s="79"/>
      <c r="G64" s="84">
        <f>Records!G64*$E64</f>
        <v>3.660833333</v>
      </c>
      <c r="H64" s="84">
        <f>Records!H64*$E64</f>
        <v>3.660833333</v>
      </c>
      <c r="I64" s="84">
        <f>Records!I64*$E64</f>
        <v>0</v>
      </c>
      <c r="J64" s="84">
        <f>Records!J64*$E64</f>
        <v>3.660833333</v>
      </c>
      <c r="K64" s="84">
        <f>Records!K64*$E64</f>
        <v>3.660833333</v>
      </c>
      <c r="L64" s="84">
        <f>Records!L64*$E64</f>
        <v>7.321666667</v>
      </c>
      <c r="M64" s="84">
        <f>Records!M64*$E64</f>
        <v>0</v>
      </c>
      <c r="N64" s="84">
        <f>Records!N64*$E64</f>
        <v>0</v>
      </c>
      <c r="O64" s="84">
        <f>Records!O64*$E64</f>
        <v>3.660833333</v>
      </c>
      <c r="P64" s="84">
        <f>Records!P64*$E64</f>
        <v>0</v>
      </c>
      <c r="Q64" s="84">
        <f>Records!Q64*$E64</f>
        <v>0</v>
      </c>
      <c r="R64" s="84">
        <f>Records!R64*$E64</f>
        <v>3.660833333</v>
      </c>
      <c r="S64" s="84">
        <f>Records!S64*$E64</f>
        <v>0</v>
      </c>
      <c r="T64" s="84">
        <f>Records!T64*$E64</f>
        <v>3.660833333</v>
      </c>
      <c r="U64" s="84">
        <f>Records!U64*$E64</f>
        <v>0</v>
      </c>
      <c r="V64" s="84">
        <f>Records!V64*$E64</f>
        <v>3.660833333</v>
      </c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</row>
    <row r="65">
      <c r="A65" s="79"/>
      <c r="B65" s="82">
        <f>Records!B65</f>
        <v>45600</v>
      </c>
      <c r="C65" s="79" t="str">
        <f>Records!$C65</f>
        <v>LM DG</v>
      </c>
      <c r="D65" s="83">
        <f>SUMIF(Summary!$B$15:$B1000,C65,Summary!$D$15:$D1000)</f>
        <v>7.321666667</v>
      </c>
      <c r="E65" s="84">
        <f>if(Records!E65=0,0,D65*Records!D65/Records!E65)</f>
        <v>3.137857143</v>
      </c>
      <c r="F65" s="79"/>
      <c r="G65" s="84">
        <f>Records!G65*$E65</f>
        <v>3.137857143</v>
      </c>
      <c r="H65" s="84">
        <f>Records!H65*$E65</f>
        <v>3.137857143</v>
      </c>
      <c r="I65" s="84">
        <f>Records!I65*$E65</f>
        <v>0</v>
      </c>
      <c r="J65" s="84">
        <f>Records!J65*$E65</f>
        <v>0</v>
      </c>
      <c r="K65" s="84">
        <f>Records!K65*$E65</f>
        <v>3.137857143</v>
      </c>
      <c r="L65" s="84">
        <f>Records!L65*$E65</f>
        <v>3.137857143</v>
      </c>
      <c r="M65" s="84">
        <f>Records!M65*$E65</f>
        <v>0</v>
      </c>
      <c r="N65" s="84">
        <f>Records!N65*$E65</f>
        <v>0</v>
      </c>
      <c r="O65" s="84">
        <f>Records!O65*$E65</f>
        <v>3.137857143</v>
      </c>
      <c r="P65" s="84">
        <f>Records!P65*$E65</f>
        <v>0</v>
      </c>
      <c r="Q65" s="84">
        <f>Records!Q65*$E65</f>
        <v>0</v>
      </c>
      <c r="R65" s="84">
        <f>Records!R65*$E65</f>
        <v>3.137857143</v>
      </c>
      <c r="S65" s="84">
        <f>Records!S65*$E65</f>
        <v>0</v>
      </c>
      <c r="T65" s="84">
        <f>Records!T65*$E65</f>
        <v>0</v>
      </c>
      <c r="U65" s="84">
        <f>Records!U65*$E65</f>
        <v>0</v>
      </c>
      <c r="V65" s="84">
        <f>Records!V65*$E65</f>
        <v>3.137857143</v>
      </c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</row>
    <row r="66">
      <c r="A66" s="79"/>
      <c r="B66" s="82">
        <f>Records!B66</f>
        <v>45515</v>
      </c>
      <c r="C66" s="79" t="str">
        <f>Records!$C66</f>
        <v>LM DG</v>
      </c>
      <c r="D66" s="83">
        <f>SUMIF(Summary!$B$15:$B1000,C66,Summary!$D$15:$D1000)</f>
        <v>7.321666667</v>
      </c>
      <c r="E66" s="84">
        <f>if(Records!E66=0,0,D66*Records!D66/Records!E66)</f>
        <v>3.993636364</v>
      </c>
      <c r="F66" s="79"/>
      <c r="G66" s="84">
        <f>Records!G66*$E66</f>
        <v>15.97454545</v>
      </c>
      <c r="H66" s="84">
        <f>Records!H66*$E66</f>
        <v>3.993636364</v>
      </c>
      <c r="I66" s="84">
        <f>Records!I66*$E66</f>
        <v>0</v>
      </c>
      <c r="J66" s="84">
        <f>Records!J66*$E66</f>
        <v>3.993636364</v>
      </c>
      <c r="K66" s="84">
        <f>Records!K66*$E66</f>
        <v>3.993636364</v>
      </c>
      <c r="L66" s="84">
        <f>Records!L66*$E66</f>
        <v>7.987272727</v>
      </c>
      <c r="M66" s="84">
        <f>Records!M66*$E66</f>
        <v>0</v>
      </c>
      <c r="N66" s="84">
        <f>Records!N66*$E66</f>
        <v>0</v>
      </c>
      <c r="O66" s="84">
        <f>Records!O66*$E66</f>
        <v>3.993636364</v>
      </c>
      <c r="P66" s="84">
        <f>Records!P66*$E66</f>
        <v>0</v>
      </c>
      <c r="Q66" s="84">
        <f>Records!Q66*$E66</f>
        <v>0</v>
      </c>
      <c r="R66" s="84">
        <f>Records!R66*$E66</f>
        <v>0</v>
      </c>
      <c r="S66" s="84">
        <f>Records!S66*$E66</f>
        <v>0</v>
      </c>
      <c r="T66" s="84">
        <f>Records!T66*$E66</f>
        <v>0</v>
      </c>
      <c r="U66" s="84">
        <f>Records!U66*$E66</f>
        <v>0</v>
      </c>
      <c r="V66" s="84">
        <f>Records!V66*$E66</f>
        <v>3.993636364</v>
      </c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</row>
    <row r="67">
      <c r="A67" s="79"/>
      <c r="B67" s="82">
        <f>Records!B67</f>
        <v>45501</v>
      </c>
      <c r="C67" s="79" t="str">
        <f>Records!$C67</f>
        <v>LM Orange</v>
      </c>
      <c r="D67" s="83">
        <f>SUMIF(Summary!$B$15:$B1000,C67,Summary!$D$15:$D1000)</f>
        <v>7.321666667</v>
      </c>
      <c r="E67" s="84">
        <f>if(Records!E67=0,0,D67*Records!D67/Records!E67)</f>
        <v>5.125166667</v>
      </c>
      <c r="F67" s="79"/>
      <c r="G67" s="84">
        <f>Records!G67*$E67</f>
        <v>5.125166667</v>
      </c>
      <c r="H67" s="84">
        <f>Records!H67*$E67</f>
        <v>5.125166667</v>
      </c>
      <c r="I67" s="84">
        <f>Records!I67*$E67</f>
        <v>0</v>
      </c>
      <c r="J67" s="84">
        <f>Records!J67*$E67</f>
        <v>5.125166667</v>
      </c>
      <c r="K67" s="84">
        <f>Records!K67*$E67</f>
        <v>5.125166667</v>
      </c>
      <c r="L67" s="84">
        <f>Records!L67*$E67</f>
        <v>5.125166667</v>
      </c>
      <c r="M67" s="84">
        <f>Records!M67*$E67</f>
        <v>0</v>
      </c>
      <c r="N67" s="84">
        <f>Records!N67*$E67</f>
        <v>0</v>
      </c>
      <c r="O67" s="84">
        <f>Records!O67*$E67</f>
        <v>5.125166667</v>
      </c>
      <c r="P67" s="84">
        <f>Records!P67*$E67</f>
        <v>0</v>
      </c>
      <c r="Q67" s="84">
        <f>Records!Q67*$E67</f>
        <v>0</v>
      </c>
      <c r="R67" s="84">
        <f>Records!R67*$E67</f>
        <v>5.125166667</v>
      </c>
      <c r="S67" s="84">
        <f>Records!S67*$E67</f>
        <v>5.125166667</v>
      </c>
      <c r="T67" s="84">
        <f>Records!T67*$E67</f>
        <v>5.125166667</v>
      </c>
      <c r="U67" s="84">
        <f>Records!U67*$E67</f>
        <v>0</v>
      </c>
      <c r="V67" s="84">
        <f>Records!V67*$E67</f>
        <v>5.125166667</v>
      </c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</row>
    <row r="68">
      <c r="A68" s="79"/>
      <c r="B68" s="82">
        <f>Records!B68</f>
        <v>45522</v>
      </c>
      <c r="C68" s="79" t="str">
        <f>Records!$C68</f>
        <v>LM Black</v>
      </c>
      <c r="D68" s="83">
        <f>SUMIF(Summary!$B$15:$B1000,C68,Summary!$D$15:$D1000)</f>
        <v>8.071666667</v>
      </c>
      <c r="E68" s="84">
        <f>if(Records!E68=0,0,D68*Records!D68/Records!E68)</f>
        <v>7.062708333</v>
      </c>
      <c r="F68" s="79"/>
      <c r="G68" s="84">
        <f>Records!G68*$E68</f>
        <v>7.062708333</v>
      </c>
      <c r="H68" s="84">
        <f>Records!H68*$E68</f>
        <v>0</v>
      </c>
      <c r="I68" s="84">
        <f>Records!I68*$E68</f>
        <v>7.062708333</v>
      </c>
      <c r="J68" s="84">
        <f>Records!J68*$E68</f>
        <v>7.062708333</v>
      </c>
      <c r="K68" s="84">
        <f>Records!K68*$E68</f>
        <v>7.062708333</v>
      </c>
      <c r="L68" s="84">
        <f>Records!L68*$E68</f>
        <v>7.062708333</v>
      </c>
      <c r="M68" s="84">
        <f>Records!M68*$E68</f>
        <v>0</v>
      </c>
      <c r="N68" s="84">
        <f>Records!N68*$E68</f>
        <v>0</v>
      </c>
      <c r="O68" s="84">
        <f>Records!O68*$E68</f>
        <v>7.062708333</v>
      </c>
      <c r="P68" s="84">
        <f>Records!P68*$E68</f>
        <v>0</v>
      </c>
      <c r="Q68" s="84">
        <f>Records!Q68*$E68</f>
        <v>0</v>
      </c>
      <c r="R68" s="84">
        <f>Records!R68*$E68</f>
        <v>0</v>
      </c>
      <c r="S68" s="84">
        <f>Records!S68*$E68</f>
        <v>0</v>
      </c>
      <c r="T68" s="84">
        <f>Records!T68*$E68</f>
        <v>7.062708333</v>
      </c>
      <c r="U68" s="84">
        <f>Records!U68*$E68</f>
        <v>0</v>
      </c>
      <c r="V68" s="84">
        <f>Records!V68*$E68</f>
        <v>7.062708333</v>
      </c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</row>
    <row r="69">
      <c r="A69" s="79"/>
      <c r="B69" s="82">
        <f>Records!B69</f>
        <v>45529</v>
      </c>
      <c r="C69" s="79" t="str">
        <f>Records!$C69</f>
        <v>LM DG</v>
      </c>
      <c r="D69" s="83">
        <f>SUMIF(Summary!$B$15:$B1000,C69,Summary!$D$15:$D1000)</f>
        <v>7.321666667</v>
      </c>
      <c r="E69" s="84">
        <f>if(Records!E69=0,0,D69*Records!D69/Records!E69)</f>
        <v>2.745625</v>
      </c>
      <c r="F69" s="79"/>
      <c r="G69" s="84">
        <f>Records!G69*$E69</f>
        <v>5.49125</v>
      </c>
      <c r="H69" s="84">
        <f>Records!H69*$E69</f>
        <v>0</v>
      </c>
      <c r="I69" s="84">
        <f>Records!I69*$E69</f>
        <v>0</v>
      </c>
      <c r="J69" s="84">
        <f>Records!J69*$E69</f>
        <v>2.745625</v>
      </c>
      <c r="K69" s="84">
        <f>Records!K69*$E69</f>
        <v>2.745625</v>
      </c>
      <c r="L69" s="84">
        <f>Records!L69*$E69</f>
        <v>0</v>
      </c>
      <c r="M69" s="84">
        <f>Records!M69*$E69</f>
        <v>0</v>
      </c>
      <c r="N69" s="84">
        <f>Records!N69*$E69</f>
        <v>0</v>
      </c>
      <c r="O69" s="84">
        <f>Records!O69*$E69</f>
        <v>2.745625</v>
      </c>
      <c r="P69" s="84">
        <f>Records!P69*$E69</f>
        <v>0</v>
      </c>
      <c r="Q69" s="84">
        <f>Records!Q69*$E69</f>
        <v>0</v>
      </c>
      <c r="R69" s="84">
        <f>Records!R69*$E69</f>
        <v>2.745625</v>
      </c>
      <c r="S69" s="84">
        <f>Records!S69*$E69</f>
        <v>0</v>
      </c>
      <c r="T69" s="84">
        <f>Records!T69*$E69</f>
        <v>2.745625</v>
      </c>
      <c r="U69" s="84">
        <f>Records!U69*$E69</f>
        <v>0</v>
      </c>
      <c r="V69" s="84">
        <f>Records!V69*$E69</f>
        <v>2.745625</v>
      </c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</row>
    <row r="70">
      <c r="A70" s="79"/>
      <c r="B70" s="82">
        <f>Records!B70</f>
        <v>45529</v>
      </c>
      <c r="C70" s="79" t="str">
        <f>Records!$C70</f>
        <v>RSL S4</v>
      </c>
      <c r="D70" s="83">
        <f>SUMIF(Summary!$B$15:$B1000,C70,Summary!$D$15:$D1000)</f>
        <v>7.155833333</v>
      </c>
      <c r="E70" s="84">
        <f>if(Records!E70=0,0,D70*Records!D70/Records!E70)</f>
        <v>0.8944791667</v>
      </c>
      <c r="F70" s="79"/>
      <c r="G70" s="84">
        <f>Records!G70*$E70</f>
        <v>1.788958333</v>
      </c>
      <c r="H70" s="84">
        <f>Records!H70*$E70</f>
        <v>0</v>
      </c>
      <c r="I70" s="84">
        <f>Records!I70*$E70</f>
        <v>0</v>
      </c>
      <c r="J70" s="84">
        <f>Records!J70*$E70</f>
        <v>0.8944791667</v>
      </c>
      <c r="K70" s="84">
        <f>Records!K70*$E70</f>
        <v>0.8944791667</v>
      </c>
      <c r="L70" s="84">
        <f>Records!L70*$E70</f>
        <v>0</v>
      </c>
      <c r="M70" s="84">
        <f>Records!M70*$E70</f>
        <v>0</v>
      </c>
      <c r="N70" s="84">
        <f>Records!N70*$E70</f>
        <v>0</v>
      </c>
      <c r="O70" s="84">
        <f>Records!O70*$E70</f>
        <v>0.8944791667</v>
      </c>
      <c r="P70" s="84">
        <f>Records!P70*$E70</f>
        <v>0</v>
      </c>
      <c r="Q70" s="84">
        <f>Records!Q70*$E70</f>
        <v>0</v>
      </c>
      <c r="R70" s="84">
        <f>Records!R70*$E70</f>
        <v>0.8944791667</v>
      </c>
      <c r="S70" s="84">
        <f>Records!S70*$E70</f>
        <v>0</v>
      </c>
      <c r="T70" s="84">
        <f>Records!T70*$E70</f>
        <v>0.8944791667</v>
      </c>
      <c r="U70" s="84">
        <f>Records!U70*$E70</f>
        <v>0</v>
      </c>
      <c r="V70" s="84">
        <f>Records!V70*$E70</f>
        <v>0.8944791667</v>
      </c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</row>
    <row r="71">
      <c r="A71" s="79"/>
      <c r="B71" s="82">
        <f>Records!B71</f>
        <v>45529</v>
      </c>
      <c r="C71" s="79" t="str">
        <f>Records!$C71</f>
        <v>RCL T</v>
      </c>
      <c r="D71" s="83">
        <f>SUMIF(Summary!$B$15:$B1000,C71,Summary!$D$15:$D1000)</f>
        <v>5</v>
      </c>
      <c r="E71" s="84">
        <f>if(Records!E71=0,0,D71*Records!D71/Records!E71)</f>
        <v>1.875</v>
      </c>
      <c r="F71" s="79"/>
      <c r="G71" s="84">
        <f>Records!G71*$E71</f>
        <v>3.75</v>
      </c>
      <c r="H71" s="84">
        <f>Records!H71*$E71</f>
        <v>0</v>
      </c>
      <c r="I71" s="84">
        <f>Records!I71*$E71</f>
        <v>0</v>
      </c>
      <c r="J71" s="84">
        <f>Records!J71*$E71</f>
        <v>1.875</v>
      </c>
      <c r="K71" s="84">
        <f>Records!K71*$E71</f>
        <v>1.875</v>
      </c>
      <c r="L71" s="84">
        <f>Records!L71*$E71</f>
        <v>0</v>
      </c>
      <c r="M71" s="84">
        <f>Records!M71*$E71</f>
        <v>0</v>
      </c>
      <c r="N71" s="84">
        <f>Records!N71*$E71</f>
        <v>0</v>
      </c>
      <c r="O71" s="84">
        <f>Records!O71*$E71</f>
        <v>1.875</v>
      </c>
      <c r="P71" s="84">
        <f>Records!P71*$E71</f>
        <v>0</v>
      </c>
      <c r="Q71" s="84">
        <f>Records!Q71*$E71</f>
        <v>0</v>
      </c>
      <c r="R71" s="84">
        <f>Records!R71*$E71</f>
        <v>1.875</v>
      </c>
      <c r="S71" s="84">
        <f>Records!S71*$E71</f>
        <v>0</v>
      </c>
      <c r="T71" s="84">
        <f>Records!T71*$E71</f>
        <v>1.875</v>
      </c>
      <c r="U71" s="84">
        <f>Records!U71*$E71</f>
        <v>0</v>
      </c>
      <c r="V71" s="84">
        <f>Records!V71*$E71</f>
        <v>1.875</v>
      </c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</row>
    <row r="72">
      <c r="A72" s="79"/>
      <c r="B72" s="82">
        <f>Records!B72</f>
        <v>45535</v>
      </c>
      <c r="C72" s="79" t="str">
        <f>Records!$C72</f>
        <v>RCL BG</v>
      </c>
      <c r="D72" s="83">
        <f>SUMIF(Summary!$B$15:$B1000,C72,Summary!$D$15:$D1000)</f>
        <v>8.008333333</v>
      </c>
      <c r="E72" s="84">
        <f>if(Records!E72=0,0,D72*Records!D72/Records!E72)</f>
        <v>16.01666667</v>
      </c>
      <c r="F72" s="79"/>
      <c r="G72" s="84">
        <f>Records!G72*$E72</f>
        <v>16.01666667</v>
      </c>
      <c r="H72" s="84">
        <f>Records!H72*$E72</f>
        <v>0</v>
      </c>
      <c r="I72" s="84">
        <f>Records!I72*$E72</f>
        <v>0</v>
      </c>
      <c r="J72" s="84">
        <f>Records!J72*$E72</f>
        <v>0</v>
      </c>
      <c r="K72" s="84">
        <f>Records!K72*$E72</f>
        <v>0</v>
      </c>
      <c r="L72" s="84">
        <f>Records!L72*$E72</f>
        <v>0</v>
      </c>
      <c r="M72" s="84">
        <f>Records!M72*$E72</f>
        <v>0</v>
      </c>
      <c r="N72" s="84">
        <f>Records!N72*$E72</f>
        <v>0</v>
      </c>
      <c r="O72" s="84">
        <f>Records!O72*$E72</f>
        <v>0</v>
      </c>
      <c r="P72" s="84">
        <f>Records!P72*$E72</f>
        <v>0</v>
      </c>
      <c r="Q72" s="84">
        <f>Records!Q72*$E72</f>
        <v>0</v>
      </c>
      <c r="R72" s="84">
        <f>Records!R72*$E72</f>
        <v>0</v>
      </c>
      <c r="S72" s="84">
        <f>Records!S72*$E72</f>
        <v>0</v>
      </c>
      <c r="T72" s="84">
        <f>Records!T72*$E72</f>
        <v>0</v>
      </c>
      <c r="U72" s="84">
        <f>Records!U72*$E72</f>
        <v>0</v>
      </c>
      <c r="V72" s="84">
        <f>Records!V72*$E72</f>
        <v>0</v>
      </c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</row>
    <row r="73">
      <c r="A73" s="79"/>
      <c r="B73" s="82">
        <f>Records!B73</f>
        <v>45543</v>
      </c>
      <c r="C73" s="79" t="str">
        <f>Records!$C73</f>
        <v>RCL BG</v>
      </c>
      <c r="D73" s="83">
        <f>SUMIF(Summary!$B$15:$B1000,C73,Summary!$D$15:$D1000)</f>
        <v>8.008333333</v>
      </c>
      <c r="E73" s="84">
        <f>if(Records!E73=0,0,D73*Records!D73/Records!E73)</f>
        <v>4.449074074</v>
      </c>
      <c r="F73" s="79"/>
      <c r="G73" s="84">
        <f>Records!G73*$E73</f>
        <v>4.449074074</v>
      </c>
      <c r="H73" s="84">
        <f>Records!H73*$E73</f>
        <v>4.449074074</v>
      </c>
      <c r="I73" s="84">
        <f>Records!I73*$E73</f>
        <v>0</v>
      </c>
      <c r="J73" s="84">
        <f>Records!J73*$E73</f>
        <v>4.449074074</v>
      </c>
      <c r="K73" s="84">
        <f>Records!K73*$E73</f>
        <v>4.449074074</v>
      </c>
      <c r="L73" s="84">
        <f>Records!L73*$E73</f>
        <v>4.449074074</v>
      </c>
      <c r="M73" s="84">
        <f>Records!M73*$E73</f>
        <v>0</v>
      </c>
      <c r="N73" s="84">
        <f>Records!N73*$E73</f>
        <v>0</v>
      </c>
      <c r="O73" s="84">
        <f>Records!O73*$E73</f>
        <v>4.449074074</v>
      </c>
      <c r="P73" s="84">
        <f>Records!P73*$E73</f>
        <v>0</v>
      </c>
      <c r="Q73" s="84">
        <f>Records!Q73*$E73</f>
        <v>0</v>
      </c>
      <c r="R73" s="84">
        <f>Records!R73*$E73</f>
        <v>4.449074074</v>
      </c>
      <c r="S73" s="84">
        <f>Records!S73*$E73</f>
        <v>0</v>
      </c>
      <c r="T73" s="84">
        <f>Records!T73*$E73</f>
        <v>4.449074074</v>
      </c>
      <c r="U73" s="84">
        <f>Records!U73*$E73</f>
        <v>0</v>
      </c>
      <c r="V73" s="84">
        <f>Records!V73*$E73</f>
        <v>4.449074074</v>
      </c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</row>
    <row r="74">
      <c r="A74" s="79"/>
      <c r="B74" s="82">
        <f>Records!B74</f>
        <v>45557</v>
      </c>
      <c r="C74" s="79" t="str">
        <f>Records!$C74</f>
        <v>RCL BG2</v>
      </c>
      <c r="D74" s="83">
        <f>SUMIF(Summary!$B$15:$B1000,C74,Summary!$D$15:$D1000)</f>
        <v>8.008333333</v>
      </c>
      <c r="E74" s="84">
        <f>if(Records!E74=0,0,D74*Records!D74/Records!E74)</f>
        <v>2.669444444</v>
      </c>
      <c r="F74" s="79"/>
      <c r="G74" s="84">
        <f>Records!G74*$E74</f>
        <v>2.669444444</v>
      </c>
      <c r="H74" s="84">
        <f>Records!H74*$E74</f>
        <v>0</v>
      </c>
      <c r="I74" s="84">
        <f>Records!I74*$E74</f>
        <v>0</v>
      </c>
      <c r="J74" s="84">
        <f>Records!J74*$E74</f>
        <v>2.669444444</v>
      </c>
      <c r="K74" s="84">
        <f>Records!K74*$E74</f>
        <v>2.669444444</v>
      </c>
      <c r="L74" s="84">
        <f>Records!L74*$E74</f>
        <v>2.669444444</v>
      </c>
      <c r="M74" s="84">
        <f>Records!M74*$E74</f>
        <v>0</v>
      </c>
      <c r="N74" s="84">
        <f>Records!N74*$E74</f>
        <v>2.669444444</v>
      </c>
      <c r="O74" s="84">
        <f>Records!O74*$E74</f>
        <v>2.669444444</v>
      </c>
      <c r="P74" s="84">
        <f>Records!P74*$E74</f>
        <v>0</v>
      </c>
      <c r="Q74" s="84">
        <f>Records!Q74*$E74</f>
        <v>2.669444444</v>
      </c>
      <c r="R74" s="84">
        <f>Records!R74*$E74</f>
        <v>0</v>
      </c>
      <c r="S74" s="84">
        <f>Records!S74*$E74</f>
        <v>0</v>
      </c>
      <c r="T74" s="84">
        <f>Records!T74*$E74</f>
        <v>2.669444444</v>
      </c>
      <c r="U74" s="84">
        <f>Records!U74*$E74</f>
        <v>0</v>
      </c>
      <c r="V74" s="84">
        <f>Records!V74*$E74</f>
        <v>2.669444444</v>
      </c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</row>
    <row r="75">
      <c r="A75" s="79"/>
      <c r="B75" s="82">
        <f>Records!B75</f>
        <v>45564</v>
      </c>
      <c r="C75" s="79" t="str">
        <f>Records!$C75</f>
        <v>RCL T</v>
      </c>
      <c r="D75" s="83">
        <f>SUMIF(Summary!$B$15:$B1000,C75,Summary!$D$15:$D1000)</f>
        <v>5</v>
      </c>
      <c r="E75" s="84">
        <f>if(Records!E75=0,0,D75*Records!D75/Records!E75)</f>
        <v>0.5555555556</v>
      </c>
      <c r="F75" s="79"/>
      <c r="G75" s="84">
        <f>Records!G75*$E75</f>
        <v>0.5555555556</v>
      </c>
      <c r="H75" s="84">
        <f>Records!H75*$E75</f>
        <v>0.5555555556</v>
      </c>
      <c r="I75" s="84">
        <f>Records!I75*$E75</f>
        <v>0</v>
      </c>
      <c r="J75" s="84">
        <f>Records!J75*$E75</f>
        <v>0.5555555556</v>
      </c>
      <c r="K75" s="84">
        <f>Records!K75*$E75</f>
        <v>0.5555555556</v>
      </c>
      <c r="L75" s="84">
        <f>Records!L75*$E75</f>
        <v>0.5555555556</v>
      </c>
      <c r="M75" s="84">
        <f>Records!M75*$E75</f>
        <v>0</v>
      </c>
      <c r="N75" s="84">
        <f>Records!N75*$E75</f>
        <v>0</v>
      </c>
      <c r="O75" s="84">
        <f>Records!O75*$E75</f>
        <v>0.5555555556</v>
      </c>
      <c r="P75" s="84">
        <f>Records!P75*$E75</f>
        <v>0</v>
      </c>
      <c r="Q75" s="84">
        <f>Records!Q75*$E75</f>
        <v>0</v>
      </c>
      <c r="R75" s="84">
        <f>Records!R75*$E75</f>
        <v>0.5555555556</v>
      </c>
      <c r="S75" s="84">
        <f>Records!S75*$E75</f>
        <v>0</v>
      </c>
      <c r="T75" s="84">
        <f>Records!T75*$E75</f>
        <v>0.5555555556</v>
      </c>
      <c r="U75" s="84">
        <f>Records!U75*$E75</f>
        <v>0.5555555556</v>
      </c>
      <c r="V75" s="84">
        <f>Records!V75*$E75</f>
        <v>0</v>
      </c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</row>
    <row r="76">
      <c r="A76" s="79"/>
      <c r="B76" s="82">
        <f>Records!B76</f>
        <v>45564</v>
      </c>
      <c r="C76" s="79" t="str">
        <f>Records!$C76</f>
        <v>LM Black</v>
      </c>
      <c r="D76" s="83">
        <f>SUMIF(Summary!$B$15:$B1000,C76,Summary!$D$15:$D1000)</f>
        <v>8.071666667</v>
      </c>
      <c r="E76" s="84">
        <f>if(Records!E76=0,0,D76*Records!D76/Records!E76)</f>
        <v>0.8968518519</v>
      </c>
      <c r="F76" s="79"/>
      <c r="G76" s="84">
        <f>Records!G76*$E76</f>
        <v>0.8968518519</v>
      </c>
      <c r="H76" s="84">
        <f>Records!H76*$E76</f>
        <v>0.8968518519</v>
      </c>
      <c r="I76" s="84">
        <f>Records!I76*$E76</f>
        <v>0</v>
      </c>
      <c r="J76" s="84">
        <f>Records!J76*$E76</f>
        <v>0.8968518519</v>
      </c>
      <c r="K76" s="84">
        <f>Records!K76*$E76</f>
        <v>0.8968518519</v>
      </c>
      <c r="L76" s="84">
        <f>Records!L76*$E76</f>
        <v>0.8968518519</v>
      </c>
      <c r="M76" s="84">
        <f>Records!M76*$E76</f>
        <v>0</v>
      </c>
      <c r="N76" s="84">
        <f>Records!N76*$E76</f>
        <v>0</v>
      </c>
      <c r="O76" s="84">
        <f>Records!O76*$E76</f>
        <v>0.8968518519</v>
      </c>
      <c r="P76" s="84">
        <f>Records!P76*$E76</f>
        <v>0</v>
      </c>
      <c r="Q76" s="84">
        <f>Records!Q76*$E76</f>
        <v>0</v>
      </c>
      <c r="R76" s="84">
        <f>Records!R76*$E76</f>
        <v>0.8968518519</v>
      </c>
      <c r="S76" s="84">
        <f>Records!S76*$E76</f>
        <v>0</v>
      </c>
      <c r="T76" s="84">
        <f>Records!T76*$E76</f>
        <v>0.8968518519</v>
      </c>
      <c r="U76" s="84">
        <f>Records!U76*$E76</f>
        <v>0.8968518519</v>
      </c>
      <c r="V76" s="84">
        <f>Records!V76*$E76</f>
        <v>0</v>
      </c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</row>
    <row r="77">
      <c r="A77" s="79"/>
      <c r="B77" s="82">
        <f>Records!B77</f>
        <v>45564</v>
      </c>
      <c r="C77" s="79" t="str">
        <f>Records!$C77</f>
        <v>RCL BG</v>
      </c>
      <c r="D77" s="83">
        <f>SUMIF(Summary!$B$15:$B1000,C77,Summary!$D$15:$D1000)</f>
        <v>8.008333333</v>
      </c>
      <c r="E77" s="84">
        <f>if(Records!E77=0,0,D77*Records!D77/Records!E77)</f>
        <v>4.449074074</v>
      </c>
      <c r="F77" s="79"/>
      <c r="G77" s="84">
        <f>Records!G77*$E77</f>
        <v>4.449074074</v>
      </c>
      <c r="H77" s="84">
        <f>Records!H77*$E77</f>
        <v>4.449074074</v>
      </c>
      <c r="I77" s="84">
        <f>Records!I77*$E77</f>
        <v>0</v>
      </c>
      <c r="J77" s="84">
        <f>Records!J77*$E77</f>
        <v>4.449074074</v>
      </c>
      <c r="K77" s="84">
        <f>Records!K77*$E77</f>
        <v>4.449074074</v>
      </c>
      <c r="L77" s="84">
        <f>Records!L77*$E77</f>
        <v>4.449074074</v>
      </c>
      <c r="M77" s="84">
        <f>Records!M77*$E77</f>
        <v>0</v>
      </c>
      <c r="N77" s="84">
        <f>Records!N77*$E77</f>
        <v>0</v>
      </c>
      <c r="O77" s="84">
        <f>Records!O77*$E77</f>
        <v>4.449074074</v>
      </c>
      <c r="P77" s="84">
        <f>Records!P77*$E77</f>
        <v>0</v>
      </c>
      <c r="Q77" s="84">
        <f>Records!Q77*$E77</f>
        <v>0</v>
      </c>
      <c r="R77" s="84">
        <f>Records!R77*$E77</f>
        <v>4.449074074</v>
      </c>
      <c r="S77" s="84">
        <f>Records!S77*$E77</f>
        <v>0</v>
      </c>
      <c r="T77" s="84">
        <f>Records!T77*$E77</f>
        <v>4.449074074</v>
      </c>
      <c r="U77" s="84">
        <f>Records!U77*$E77</f>
        <v>4.449074074</v>
      </c>
      <c r="V77" s="84">
        <f>Records!V77*$E77</f>
        <v>0</v>
      </c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</row>
    <row r="78">
      <c r="A78" s="79"/>
      <c r="B78" s="82">
        <f>Records!B78</f>
        <v>45571</v>
      </c>
      <c r="C78" s="79" t="str">
        <f>Records!$C78</f>
        <v>RCL BG2</v>
      </c>
      <c r="D78" s="83">
        <f>SUMIF(Summary!$B$15:$B1000,C78,Summary!$D$15:$D1000)</f>
        <v>8.008333333</v>
      </c>
      <c r="E78" s="84">
        <f>if(Records!E78=0,0,D78*Records!D78/Records!E78)</f>
        <v>3.559259259</v>
      </c>
      <c r="F78" s="79"/>
      <c r="G78" s="84">
        <f>Records!G78*$E78</f>
        <v>3.559259259</v>
      </c>
      <c r="H78" s="84">
        <f>Records!H78*$E78</f>
        <v>3.559259259</v>
      </c>
      <c r="I78" s="84">
        <f>Records!I78*$E78</f>
        <v>0</v>
      </c>
      <c r="J78" s="84">
        <f>Records!J78*$E78</f>
        <v>3.559259259</v>
      </c>
      <c r="K78" s="84">
        <f>Records!K78*$E78</f>
        <v>3.559259259</v>
      </c>
      <c r="L78" s="84">
        <f>Records!L78*$E78</f>
        <v>3.559259259</v>
      </c>
      <c r="M78" s="84">
        <f>Records!M78*$E78</f>
        <v>0</v>
      </c>
      <c r="N78" s="84">
        <f>Records!N78*$E78</f>
        <v>0</v>
      </c>
      <c r="O78" s="84">
        <f>Records!O78*$E78</f>
        <v>3.559259259</v>
      </c>
      <c r="P78" s="84">
        <f>Records!P78*$E78</f>
        <v>0</v>
      </c>
      <c r="Q78" s="84">
        <f>Records!Q78*$E78</f>
        <v>0</v>
      </c>
      <c r="R78" s="84">
        <f>Records!R78*$E78</f>
        <v>0</v>
      </c>
      <c r="S78" s="84">
        <f>Records!S78*$E78</f>
        <v>0</v>
      </c>
      <c r="T78" s="84">
        <f>Records!T78*$E78</f>
        <v>3.559259259</v>
      </c>
      <c r="U78" s="84">
        <f>Records!U78*$E78</f>
        <v>3.559259259</v>
      </c>
      <c r="V78" s="84">
        <f>Records!V78*$E78</f>
        <v>3.559259259</v>
      </c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</row>
    <row r="79">
      <c r="A79" s="79"/>
      <c r="B79" s="82">
        <f>Records!B79</f>
        <v>45578</v>
      </c>
      <c r="C79" s="79" t="str">
        <f>Records!$C79</f>
        <v>RCL BG2</v>
      </c>
      <c r="D79" s="83">
        <f>SUMIF(Summary!$B$15:$B1000,C79,Summary!$D$15:$D1000)</f>
        <v>8.008333333</v>
      </c>
      <c r="E79" s="84">
        <f>if(Records!E79=0,0,D79*Records!D79/Records!E79)</f>
        <v>5.005208333</v>
      </c>
      <c r="F79" s="79"/>
      <c r="G79" s="84">
        <f>Records!G79*$E79</f>
        <v>10.01041667</v>
      </c>
      <c r="H79" s="84">
        <f>Records!H79*$E79</f>
        <v>0</v>
      </c>
      <c r="I79" s="84">
        <f>Records!I79*$E79</f>
        <v>0</v>
      </c>
      <c r="J79" s="84">
        <f>Records!J79*$E79</f>
        <v>5.005208333</v>
      </c>
      <c r="K79" s="84">
        <f>Records!K79*$E79</f>
        <v>5.005208333</v>
      </c>
      <c r="L79" s="84">
        <f>Records!L79*$E79</f>
        <v>0</v>
      </c>
      <c r="M79" s="84">
        <f>Records!M79*$E79</f>
        <v>0</v>
      </c>
      <c r="N79" s="84">
        <f>Records!N79*$E79</f>
        <v>0</v>
      </c>
      <c r="O79" s="84">
        <f>Records!O79*$E79</f>
        <v>5.005208333</v>
      </c>
      <c r="P79" s="84">
        <f>Records!P79*$E79</f>
        <v>0</v>
      </c>
      <c r="Q79" s="84">
        <f>Records!Q79*$E79</f>
        <v>0</v>
      </c>
      <c r="R79" s="84">
        <f>Records!R79*$E79</f>
        <v>5.005208333</v>
      </c>
      <c r="S79" s="84">
        <f>Records!S79*$E79</f>
        <v>5.005208333</v>
      </c>
      <c r="T79" s="84">
        <f>Records!T79*$E79</f>
        <v>5.005208333</v>
      </c>
      <c r="U79" s="84">
        <f>Records!U79*$E79</f>
        <v>0</v>
      </c>
      <c r="V79" s="84">
        <f>Records!V79*$E79</f>
        <v>0</v>
      </c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</row>
    <row r="80">
      <c r="A80" s="79"/>
      <c r="B80" s="82">
        <f>Records!B80</f>
        <v>45578</v>
      </c>
      <c r="C80" s="79" t="str">
        <f>Records!$C80</f>
        <v>LM Black</v>
      </c>
      <c r="D80" s="83">
        <f>SUMIF(Summary!$B$15:$B1000,C80,Summary!$D$15:$D1000)</f>
        <v>8.071666667</v>
      </c>
      <c r="E80" s="84">
        <f>if(Records!E80=0,0,D80*Records!D80/Records!E80)</f>
        <v>1.008958333</v>
      </c>
      <c r="F80" s="79"/>
      <c r="G80" s="84">
        <f>Records!G80*$E80</f>
        <v>2.017916667</v>
      </c>
      <c r="H80" s="84">
        <f>Records!H80*$E80</f>
        <v>0</v>
      </c>
      <c r="I80" s="84">
        <f>Records!I80*$E80</f>
        <v>0</v>
      </c>
      <c r="J80" s="84">
        <f>Records!J80*$E80</f>
        <v>1.008958333</v>
      </c>
      <c r="K80" s="84">
        <f>Records!K80*$E80</f>
        <v>1.008958333</v>
      </c>
      <c r="L80" s="84">
        <f>Records!L80*$E80</f>
        <v>0</v>
      </c>
      <c r="M80" s="84">
        <f>Records!M80*$E80</f>
        <v>0</v>
      </c>
      <c r="N80" s="84">
        <f>Records!N80*$E80</f>
        <v>0</v>
      </c>
      <c r="O80" s="84">
        <f>Records!O80*$E80</f>
        <v>1.008958333</v>
      </c>
      <c r="P80" s="84">
        <f>Records!P80*$E80</f>
        <v>0</v>
      </c>
      <c r="Q80" s="84">
        <f>Records!Q80*$E80</f>
        <v>0</v>
      </c>
      <c r="R80" s="84">
        <f>Records!R80*$E80</f>
        <v>1.008958333</v>
      </c>
      <c r="S80" s="84">
        <f>Records!S80*$E80</f>
        <v>1.008958333</v>
      </c>
      <c r="T80" s="84">
        <f>Records!T80*$E80</f>
        <v>1.008958333</v>
      </c>
      <c r="U80" s="84">
        <f>Records!U80*$E80</f>
        <v>0</v>
      </c>
      <c r="V80" s="84">
        <f>Records!V80*$E80</f>
        <v>0</v>
      </c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</row>
    <row r="81">
      <c r="A81" s="79"/>
      <c r="B81" s="82">
        <f>Records!B81</f>
        <v>45585</v>
      </c>
      <c r="C81" s="79" t="str">
        <f>Records!$C81</f>
        <v>LM DG2</v>
      </c>
      <c r="D81" s="83">
        <f>SUMIF(Summary!$B$15:$B1000,C81,Summary!$D$15:$D1000)</f>
        <v>8.1325</v>
      </c>
      <c r="E81" s="84">
        <f>if(Records!E81=0,0,D81*Records!D81/Records!E81)</f>
        <v>4.06625</v>
      </c>
      <c r="F81" s="79"/>
      <c r="G81" s="84">
        <f>Records!G81*$E81</f>
        <v>4.06625</v>
      </c>
      <c r="H81" s="84">
        <f>Records!H81*$E81</f>
        <v>4.06625</v>
      </c>
      <c r="I81" s="84">
        <f>Records!I81*$E81</f>
        <v>0</v>
      </c>
      <c r="J81" s="84">
        <f>Records!J81*$E81</f>
        <v>4.06625</v>
      </c>
      <c r="K81" s="84">
        <f>Records!K81*$E81</f>
        <v>4.06625</v>
      </c>
      <c r="L81" s="84">
        <f>Records!L81*$E81</f>
        <v>0</v>
      </c>
      <c r="M81" s="84">
        <f>Records!M81*$E81</f>
        <v>0</v>
      </c>
      <c r="N81" s="84">
        <f>Records!N81*$E81</f>
        <v>0</v>
      </c>
      <c r="O81" s="84">
        <f>Records!O81*$E81</f>
        <v>4.06625</v>
      </c>
      <c r="P81" s="84">
        <f>Records!P81*$E81</f>
        <v>0</v>
      </c>
      <c r="Q81" s="84">
        <f>Records!Q81*$E81</f>
        <v>0</v>
      </c>
      <c r="R81" s="84">
        <f>Records!R81*$E81</f>
        <v>4.06625</v>
      </c>
      <c r="S81" s="84">
        <f>Records!S81*$E81</f>
        <v>0</v>
      </c>
      <c r="T81" s="84">
        <f>Records!T81*$E81</f>
        <v>0</v>
      </c>
      <c r="U81" s="84">
        <f>Records!U81*$E81</f>
        <v>0</v>
      </c>
      <c r="V81" s="84">
        <f>Records!V81*$E81</f>
        <v>0</v>
      </c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</row>
    <row r="82">
      <c r="A82" s="79"/>
      <c r="B82" s="82">
        <f>Records!B82</f>
        <v>45599</v>
      </c>
      <c r="C82" s="79" t="str">
        <f>Records!$C82</f>
        <v>LM DG2</v>
      </c>
      <c r="D82" s="83">
        <f>SUMIF(Summary!$B$15:$B1000,C82,Summary!$D$15:$D1000)</f>
        <v>8.1325</v>
      </c>
      <c r="E82" s="84">
        <f>if(Records!E82=0,0,D82*Records!D82/Records!E82)</f>
        <v>2.033125</v>
      </c>
      <c r="F82" s="79"/>
      <c r="G82" s="84">
        <f>Records!G82*$E82</f>
        <v>4.06625</v>
      </c>
      <c r="H82" s="84">
        <f>Records!H82*$E82</f>
        <v>2.033125</v>
      </c>
      <c r="I82" s="84">
        <f>Records!I82*$E82</f>
        <v>0</v>
      </c>
      <c r="J82" s="84">
        <f>Records!J82*$E82</f>
        <v>2.033125</v>
      </c>
      <c r="K82" s="84">
        <f>Records!K82*$E82</f>
        <v>2.033125</v>
      </c>
      <c r="L82" s="84">
        <f>Records!L82*$E82</f>
        <v>0</v>
      </c>
      <c r="M82" s="84">
        <f>Records!M82*$E82</f>
        <v>2.033125</v>
      </c>
      <c r="N82" s="84">
        <f>Records!N82*$E82</f>
        <v>0</v>
      </c>
      <c r="O82" s="84">
        <f>Records!O82*$E82</f>
        <v>2.033125</v>
      </c>
      <c r="P82" s="84">
        <f>Records!P82*$E82</f>
        <v>0</v>
      </c>
      <c r="Q82" s="84">
        <f>Records!Q82*$E82</f>
        <v>0</v>
      </c>
      <c r="R82" s="84">
        <f>Records!R82*$E82</f>
        <v>2.033125</v>
      </c>
      <c r="S82" s="84">
        <f>Records!S82*$E82</f>
        <v>0</v>
      </c>
      <c r="T82" s="84">
        <f>Records!T82*$E82</f>
        <v>0</v>
      </c>
      <c r="U82" s="84">
        <f>Records!U82*$E82</f>
        <v>0</v>
      </c>
      <c r="V82" s="84">
        <f>Records!V82*$E82</f>
        <v>0</v>
      </c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</row>
    <row r="83">
      <c r="A83" s="79"/>
      <c r="B83" s="82">
        <f>Records!B83</f>
        <v>45599</v>
      </c>
      <c r="C83" s="79" t="str">
        <f>Records!$C83</f>
        <v>LM Black</v>
      </c>
      <c r="D83" s="83">
        <f>SUMIF(Summary!$B$15:$B1000,C83,Summary!$D$15:$D1000)</f>
        <v>8.071666667</v>
      </c>
      <c r="E83" s="84">
        <f>if(Records!E83=0,0,D83*Records!D83/Records!E83)</f>
        <v>3.026875</v>
      </c>
      <c r="F83" s="79"/>
      <c r="G83" s="84">
        <f>Records!G83*$E83</f>
        <v>6.05375</v>
      </c>
      <c r="H83" s="84">
        <f>Records!H83*$E83</f>
        <v>3.026875</v>
      </c>
      <c r="I83" s="84">
        <f>Records!I83*$E83</f>
        <v>0</v>
      </c>
      <c r="J83" s="84">
        <f>Records!J83*$E83</f>
        <v>3.026875</v>
      </c>
      <c r="K83" s="84">
        <f>Records!K83*$E83</f>
        <v>3.026875</v>
      </c>
      <c r="L83" s="84">
        <f>Records!L83*$E83</f>
        <v>0</v>
      </c>
      <c r="M83" s="84">
        <f>Records!M83*$E83</f>
        <v>3.026875</v>
      </c>
      <c r="N83" s="84">
        <f>Records!N83*$E83</f>
        <v>0</v>
      </c>
      <c r="O83" s="84">
        <f>Records!O83*$E83</f>
        <v>3.026875</v>
      </c>
      <c r="P83" s="84">
        <f>Records!P83*$E83</f>
        <v>0</v>
      </c>
      <c r="Q83" s="84">
        <f>Records!Q83*$E83</f>
        <v>0</v>
      </c>
      <c r="R83" s="84">
        <f>Records!R83*$E83</f>
        <v>3.026875</v>
      </c>
      <c r="S83" s="84">
        <f>Records!S83*$E83</f>
        <v>0</v>
      </c>
      <c r="T83" s="84">
        <f>Records!T83*$E83</f>
        <v>0</v>
      </c>
      <c r="U83" s="84">
        <f>Records!U83*$E83</f>
        <v>0</v>
      </c>
      <c r="V83" s="84">
        <f>Records!V83*$E83</f>
        <v>0</v>
      </c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</row>
    <row r="84">
      <c r="A84" s="79"/>
      <c r="B84" s="82">
        <f>Records!B84</f>
        <v>45606</v>
      </c>
      <c r="C84" s="79" t="str">
        <f>Records!$C84</f>
        <v>RSL S5</v>
      </c>
      <c r="D84" s="83">
        <f>SUMIF(Summary!$B$15:$B1000,C84,Summary!$D$15:$D1000)</f>
        <v>8.230833333</v>
      </c>
      <c r="E84" s="84">
        <f>if(Records!E84=0,0,D84*Records!D84/Records!E84)</f>
        <v>3.292333333</v>
      </c>
      <c r="F84" s="79"/>
      <c r="G84" s="84">
        <f>Records!G84*$E84</f>
        <v>3.292333333</v>
      </c>
      <c r="H84" s="84">
        <f>Records!H84*$E84</f>
        <v>3.292333333</v>
      </c>
      <c r="I84" s="84">
        <f>Records!I84*$E84</f>
        <v>0</v>
      </c>
      <c r="J84" s="84">
        <f>Records!J84*$E84</f>
        <v>3.292333333</v>
      </c>
      <c r="K84" s="84">
        <f>Records!K84*$E84</f>
        <v>3.292333333</v>
      </c>
      <c r="L84" s="84">
        <f>Records!L84*$E84</f>
        <v>3.292333333</v>
      </c>
      <c r="M84" s="84">
        <f>Records!M84*$E84</f>
        <v>3.292333333</v>
      </c>
      <c r="N84" s="84">
        <f>Records!N84*$E84</f>
        <v>0</v>
      </c>
      <c r="O84" s="84">
        <f>Records!O84*$E84</f>
        <v>3.292333333</v>
      </c>
      <c r="P84" s="84">
        <f>Records!P84*$E84</f>
        <v>0</v>
      </c>
      <c r="Q84" s="84">
        <f>Records!Q84*$E84</f>
        <v>0</v>
      </c>
      <c r="R84" s="84">
        <f>Records!R84*$E84</f>
        <v>3.292333333</v>
      </c>
      <c r="S84" s="84">
        <f>Records!S84*$E84</f>
        <v>0</v>
      </c>
      <c r="T84" s="84">
        <f>Records!T84*$E84</f>
        <v>0</v>
      </c>
      <c r="U84" s="84">
        <f>Records!U84*$E84</f>
        <v>3.292333333</v>
      </c>
      <c r="V84" s="84">
        <f>Records!V84*$E84</f>
        <v>3.292333333</v>
      </c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</row>
    <row r="85">
      <c r="A85" s="79"/>
      <c r="B85" s="82">
        <f>Records!B85</f>
        <v>45620</v>
      </c>
      <c r="C85" s="79" t="str">
        <f>Records!$C85</f>
        <v>RSL S5</v>
      </c>
      <c r="D85" s="83">
        <f>SUMIF(Summary!$B$15:$B1000,C85,Summary!$D$15:$D1000)</f>
        <v>8.230833333</v>
      </c>
      <c r="E85" s="84">
        <f>if(Records!E85=0,0,D85*Records!D85/Records!E85)</f>
        <v>5.144270833</v>
      </c>
      <c r="F85" s="79"/>
      <c r="G85" s="84">
        <f>Records!G85*$E85</f>
        <v>5.144270833</v>
      </c>
      <c r="H85" s="84">
        <f>Records!H85*$E85</f>
        <v>5.144270833</v>
      </c>
      <c r="I85" s="84">
        <f>Records!I85*$E85</f>
        <v>0</v>
      </c>
      <c r="J85" s="84">
        <f>Records!J85*$E85</f>
        <v>0</v>
      </c>
      <c r="K85" s="84">
        <f>Records!K85*$E85</f>
        <v>5.144270833</v>
      </c>
      <c r="L85" s="84">
        <f>Records!L85*$E85</f>
        <v>5.144270833</v>
      </c>
      <c r="M85" s="84">
        <f>Records!M85*$E85</f>
        <v>5.144270833</v>
      </c>
      <c r="N85" s="84">
        <f>Records!N85*$E85</f>
        <v>0</v>
      </c>
      <c r="O85" s="84">
        <f>Records!O85*$E85</f>
        <v>5.144270833</v>
      </c>
      <c r="P85" s="84">
        <f>Records!P85*$E85</f>
        <v>0</v>
      </c>
      <c r="Q85" s="84">
        <f>Records!Q85*$E85</f>
        <v>0</v>
      </c>
      <c r="R85" s="84">
        <f>Records!R85*$E85</f>
        <v>5.144270833</v>
      </c>
      <c r="S85" s="84">
        <f>Records!S85*$E85</f>
        <v>0</v>
      </c>
      <c r="T85" s="84">
        <f>Records!T85*$E85</f>
        <v>5.144270833</v>
      </c>
      <c r="U85" s="84">
        <f>Records!U85*$E85</f>
        <v>0</v>
      </c>
      <c r="V85" s="84">
        <f>Records!V85*$E85</f>
        <v>0</v>
      </c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</row>
    <row r="86">
      <c r="A86" s="79"/>
      <c r="B86" s="82">
        <f>Records!B86</f>
        <v>45626</v>
      </c>
      <c r="C86" s="79" t="str">
        <f>Records!$C86</f>
        <v>RSL S5</v>
      </c>
      <c r="D86" s="83">
        <f>SUMIF(Summary!$B$15:$B1000,C86,Summary!$D$15:$D1000)</f>
        <v>8.230833333</v>
      </c>
      <c r="E86" s="84">
        <f>if(Records!E86=0,0,D86*Records!D86/Records!E86)</f>
        <v>2.46925</v>
      </c>
      <c r="F86" s="79"/>
      <c r="G86" s="84">
        <f>Records!G86*$E86</f>
        <v>2.46925</v>
      </c>
      <c r="H86" s="84">
        <f>Records!H86*$E86</f>
        <v>2.46925</v>
      </c>
      <c r="I86" s="84">
        <f>Records!I86*$E86</f>
        <v>0</v>
      </c>
      <c r="J86" s="84">
        <f>Records!J86*$E86</f>
        <v>2.46925</v>
      </c>
      <c r="K86" s="84">
        <f>Records!K86*$E86</f>
        <v>2.46925</v>
      </c>
      <c r="L86" s="84">
        <f>Records!L86*$E86</f>
        <v>2.46925</v>
      </c>
      <c r="M86" s="84">
        <f>Records!M86*$E86</f>
        <v>0</v>
      </c>
      <c r="N86" s="84">
        <f>Records!N86*$E86</f>
        <v>0</v>
      </c>
      <c r="O86" s="84">
        <f>Records!O86*$E86</f>
        <v>2.46925</v>
      </c>
      <c r="P86" s="84">
        <f>Records!P86*$E86</f>
        <v>0</v>
      </c>
      <c r="Q86" s="84">
        <f>Records!Q86*$E86</f>
        <v>0</v>
      </c>
      <c r="R86" s="84">
        <f>Records!R86*$E86</f>
        <v>2.46925</v>
      </c>
      <c r="S86" s="84">
        <f>Records!S86*$E86</f>
        <v>2.46925</v>
      </c>
      <c r="T86" s="84">
        <f>Records!T86*$E86</f>
        <v>2.46925</v>
      </c>
      <c r="U86" s="84">
        <f>Records!U86*$E86</f>
        <v>0</v>
      </c>
      <c r="V86" s="84">
        <f>Records!V86*$E86</f>
        <v>2.46925</v>
      </c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</row>
    <row r="87">
      <c r="A87" s="79"/>
      <c r="B87" s="82">
        <f>Records!B87</f>
        <v>45626</v>
      </c>
      <c r="C87" s="79" t="str">
        <f>Records!$C87</f>
        <v>LM DG2</v>
      </c>
      <c r="D87" s="83">
        <f>SUMIF(Summary!$B$15:$B1000,C87,Summary!$D$15:$D1000)</f>
        <v>8.1325</v>
      </c>
      <c r="E87" s="84">
        <f>if(Records!E87=0,0,D87*Records!D87/Records!E87)</f>
        <v>3.253</v>
      </c>
      <c r="F87" s="79"/>
      <c r="G87" s="84">
        <f>Records!G87*$E87</f>
        <v>3.253</v>
      </c>
      <c r="H87" s="84">
        <f>Records!H87*$E87</f>
        <v>3.253</v>
      </c>
      <c r="I87" s="84">
        <f>Records!I87*$E87</f>
        <v>0</v>
      </c>
      <c r="J87" s="84">
        <f>Records!J87*$E87</f>
        <v>3.253</v>
      </c>
      <c r="K87" s="84">
        <f>Records!K87*$E87</f>
        <v>3.253</v>
      </c>
      <c r="L87" s="84">
        <f>Records!L87*$E87</f>
        <v>3.253</v>
      </c>
      <c r="M87" s="84">
        <f>Records!M87*$E87</f>
        <v>0</v>
      </c>
      <c r="N87" s="84">
        <f>Records!N87*$E87</f>
        <v>0</v>
      </c>
      <c r="O87" s="84">
        <f>Records!O87*$E87</f>
        <v>3.253</v>
      </c>
      <c r="P87" s="84">
        <f>Records!P87*$E87</f>
        <v>0</v>
      </c>
      <c r="Q87" s="84">
        <f>Records!Q87*$E87</f>
        <v>0</v>
      </c>
      <c r="R87" s="84">
        <f>Records!R87*$E87</f>
        <v>3.253</v>
      </c>
      <c r="S87" s="84">
        <f>Records!S87*$E87</f>
        <v>3.253</v>
      </c>
      <c r="T87" s="84">
        <f>Records!T87*$E87</f>
        <v>3.253</v>
      </c>
      <c r="U87" s="84">
        <f>Records!U87*$E87</f>
        <v>0</v>
      </c>
      <c r="V87" s="84">
        <f>Records!V87*$E87</f>
        <v>3.253</v>
      </c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</row>
    <row r="88">
      <c r="A88" s="79"/>
      <c r="B88" s="82">
        <f>Records!B88</f>
        <v>45633</v>
      </c>
      <c r="C88" s="79" t="str">
        <f>Records!$C88</f>
        <v>RSL S6</v>
      </c>
      <c r="D88" s="83">
        <f>SUMIF(Summary!$B$15:$B1000,C88,Summary!$D$15:$D1000)</f>
        <v>8.230833333</v>
      </c>
      <c r="E88" s="84">
        <f>if(Records!E88=0,0,D88*Records!D88/Records!E88)</f>
        <v>6.173125</v>
      </c>
      <c r="F88" s="79"/>
      <c r="G88" s="84">
        <f>Records!G88*$E88</f>
        <v>6.173125</v>
      </c>
      <c r="H88" s="84">
        <f>Records!H88*$E88</f>
        <v>0</v>
      </c>
      <c r="I88" s="84">
        <f>Records!I88*$E88</f>
        <v>0</v>
      </c>
      <c r="J88" s="84">
        <f>Records!J88*$E88</f>
        <v>6.173125</v>
      </c>
      <c r="K88" s="84">
        <f>Records!K88*$E88</f>
        <v>6.173125</v>
      </c>
      <c r="L88" s="84">
        <f>Records!L88*$E88</f>
        <v>6.173125</v>
      </c>
      <c r="M88" s="84">
        <f>Records!M88*$E88</f>
        <v>0</v>
      </c>
      <c r="N88" s="84">
        <f>Records!N88*$E88</f>
        <v>0</v>
      </c>
      <c r="O88" s="84">
        <f>Records!O88*$E88</f>
        <v>6.173125</v>
      </c>
      <c r="P88" s="84">
        <f>Records!P88*$E88</f>
        <v>0</v>
      </c>
      <c r="Q88" s="84">
        <f>Records!Q88*$E88</f>
        <v>0</v>
      </c>
      <c r="R88" s="84">
        <f>Records!R88*$E88</f>
        <v>6.173125</v>
      </c>
      <c r="S88" s="84">
        <f>Records!S88*$E88</f>
        <v>6.173125</v>
      </c>
      <c r="T88" s="84">
        <f>Records!T88*$E88</f>
        <v>6.173125</v>
      </c>
      <c r="U88" s="84">
        <f>Records!U88*$E88</f>
        <v>0</v>
      </c>
      <c r="V88" s="84">
        <f>Records!V88*$E88</f>
        <v>0</v>
      </c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</row>
    <row r="89">
      <c r="A89" s="79"/>
      <c r="B89" s="82">
        <f>Records!B89</f>
        <v>45641</v>
      </c>
      <c r="C89" s="79" t="str">
        <f>Records!$C89</f>
        <v>RSL S7</v>
      </c>
      <c r="D89" s="83">
        <f>SUMIF(Summary!$B$15:$B1000,C89,Summary!$D$15:$D1000)</f>
        <v>8.458333333</v>
      </c>
      <c r="E89" s="84">
        <f>if(Records!E89=0,0,D89*Records!D89/Records!E89)</f>
        <v>6.34375</v>
      </c>
      <c r="F89" s="79"/>
      <c r="G89" s="84">
        <f>Records!G89*$E89</f>
        <v>6.34375</v>
      </c>
      <c r="H89" s="84">
        <f>Records!H89*$E89</f>
        <v>6.34375</v>
      </c>
      <c r="I89" s="84">
        <f>Records!I89*$E89</f>
        <v>0</v>
      </c>
      <c r="J89" s="84">
        <f>Records!J89*$E89</f>
        <v>6.34375</v>
      </c>
      <c r="K89" s="84">
        <f>Records!K89*$E89</f>
        <v>6.34375</v>
      </c>
      <c r="L89" s="84">
        <f>Records!L89*$E89</f>
        <v>6.34375</v>
      </c>
      <c r="M89" s="84">
        <f>Records!M89*$E89</f>
        <v>0</v>
      </c>
      <c r="N89" s="84">
        <f>Records!N89*$E89</f>
        <v>0</v>
      </c>
      <c r="O89" s="84">
        <f>Records!O89*$E89</f>
        <v>0</v>
      </c>
      <c r="P89" s="84">
        <f>Records!P89*$E89</f>
        <v>0</v>
      </c>
      <c r="Q89" s="84">
        <f>Records!Q89*$E89</f>
        <v>0</v>
      </c>
      <c r="R89" s="84">
        <f>Records!R89*$E89</f>
        <v>6.34375</v>
      </c>
      <c r="S89" s="84">
        <f>Records!S89*$E89</f>
        <v>0</v>
      </c>
      <c r="T89" s="84">
        <f>Records!T89*$E89</f>
        <v>6.34375</v>
      </c>
      <c r="U89" s="84">
        <f>Records!U89*$E89</f>
        <v>0</v>
      </c>
      <c r="V89" s="84">
        <f>Records!V89*$E89</f>
        <v>6.34375</v>
      </c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</row>
    <row r="90">
      <c r="A90" s="79"/>
      <c r="B90" s="82">
        <f>Records!B90</f>
        <v>45648</v>
      </c>
      <c r="C90" s="79" t="str">
        <f>Records!$C90</f>
        <v>RSL S6</v>
      </c>
      <c r="D90" s="83">
        <f>SUMIF(Summary!$B$15:$B1000,C90,Summary!$D$15:$D1000)</f>
        <v>8.230833333</v>
      </c>
      <c r="E90" s="84">
        <f>if(Records!E90=0,0,D90*Records!D90/Records!E90)</f>
        <v>4.9385</v>
      </c>
      <c r="F90" s="79"/>
      <c r="G90" s="84">
        <f>Records!G90*$E90</f>
        <v>4.9385</v>
      </c>
      <c r="H90" s="84">
        <f>Records!H90*$E90</f>
        <v>9.877</v>
      </c>
      <c r="I90" s="84">
        <f>Records!I90*$E90</f>
        <v>0</v>
      </c>
      <c r="J90" s="84">
        <f>Records!J90*$E90</f>
        <v>0</v>
      </c>
      <c r="K90" s="84">
        <f>Records!K90*$E90</f>
        <v>4.9385</v>
      </c>
      <c r="L90" s="84">
        <f>Records!L90*$E90</f>
        <v>4.9385</v>
      </c>
      <c r="M90" s="84">
        <f>Records!M90*$E90</f>
        <v>0</v>
      </c>
      <c r="N90" s="84">
        <f>Records!N90*$E90</f>
        <v>0</v>
      </c>
      <c r="O90" s="84">
        <f>Records!O90*$E90</f>
        <v>4.9385</v>
      </c>
      <c r="P90" s="84">
        <f>Records!P90*$E90</f>
        <v>0</v>
      </c>
      <c r="Q90" s="84">
        <f>Records!Q90*$E90</f>
        <v>0</v>
      </c>
      <c r="R90" s="84">
        <f>Records!R90*$E90</f>
        <v>9.877</v>
      </c>
      <c r="S90" s="84">
        <f>Records!S90*$E90</f>
        <v>4.9385</v>
      </c>
      <c r="T90" s="84">
        <f>Records!T90*$E90</f>
        <v>4.9385</v>
      </c>
      <c r="U90" s="84">
        <f>Records!U90*$E90</f>
        <v>0</v>
      </c>
      <c r="V90" s="84">
        <f>Records!V90*$E90</f>
        <v>0</v>
      </c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</row>
    <row r="91">
      <c r="A91" s="79"/>
      <c r="B91" s="82">
        <f>Records!B91</f>
        <v>45655</v>
      </c>
      <c r="C91" s="79" t="str">
        <f>Records!$C91</f>
        <v>LM DG2</v>
      </c>
      <c r="D91" s="83">
        <f>SUMIF(Summary!$B$15:$B1000,C91,Summary!$D$15:$D1000)</f>
        <v>8.1325</v>
      </c>
      <c r="E91" s="84">
        <f>if(Records!E91=0,0,D91*Records!D91/Records!E91)</f>
        <v>2.43975</v>
      </c>
      <c r="F91" s="79"/>
      <c r="G91" s="84">
        <f>Records!G91*$E91</f>
        <v>4.8795</v>
      </c>
      <c r="H91" s="84">
        <f>Records!H91*$E91</f>
        <v>2.43975</v>
      </c>
      <c r="I91" s="84">
        <f>Records!I91*$E91</f>
        <v>0</v>
      </c>
      <c r="J91" s="84">
        <f>Records!J91*$E91</f>
        <v>0</v>
      </c>
      <c r="K91" s="84">
        <f>Records!K91*$E91</f>
        <v>2.43975</v>
      </c>
      <c r="L91" s="84">
        <f>Records!L91*$E91</f>
        <v>2.43975</v>
      </c>
      <c r="M91" s="84">
        <f>Records!M91*$E91</f>
        <v>0</v>
      </c>
      <c r="N91" s="84">
        <f>Records!N91*$E91</f>
        <v>2.43975</v>
      </c>
      <c r="O91" s="84">
        <f>Records!O91*$E91</f>
        <v>2.43975</v>
      </c>
      <c r="P91" s="84">
        <f>Records!P91*$E91</f>
        <v>0</v>
      </c>
      <c r="Q91" s="84">
        <f>Records!Q91*$E91</f>
        <v>0</v>
      </c>
      <c r="R91" s="84">
        <f>Records!R91*$E91</f>
        <v>2.43975</v>
      </c>
      <c r="S91" s="84">
        <f>Records!S91*$E91</f>
        <v>2.43975</v>
      </c>
      <c r="T91" s="84">
        <f>Records!T91*$E91</f>
        <v>0</v>
      </c>
      <c r="U91" s="84">
        <f>Records!U91*$E91</f>
        <v>0</v>
      </c>
      <c r="V91" s="84">
        <f>Records!V91*$E91</f>
        <v>2.43975</v>
      </c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</row>
    <row r="92">
      <c r="A92" s="79"/>
      <c r="B92" s="82">
        <f>Records!B92</f>
        <v>45655</v>
      </c>
      <c r="C92" s="79" t="str">
        <f>Records!$C92</f>
        <v>RSL S7</v>
      </c>
      <c r="D92" s="83">
        <f>SUMIF(Summary!$B$15:$B1000,C92,Summary!$D$15:$D1000)</f>
        <v>8.458333333</v>
      </c>
      <c r="E92" s="84">
        <f>if(Records!E92=0,0,D92*Records!D92/Records!E92)</f>
        <v>1.691666667</v>
      </c>
      <c r="F92" s="79"/>
      <c r="G92" s="84">
        <f>Records!G92*$E92</f>
        <v>3.383333333</v>
      </c>
      <c r="H92" s="84">
        <f>Records!H92*$E92</f>
        <v>1.691666667</v>
      </c>
      <c r="I92" s="84">
        <f>Records!I92*$E92</f>
        <v>0</v>
      </c>
      <c r="J92" s="84">
        <f>Records!J92*$E92</f>
        <v>0</v>
      </c>
      <c r="K92" s="84">
        <f>Records!K92*$E92</f>
        <v>1.691666667</v>
      </c>
      <c r="L92" s="84">
        <f>Records!L92*$E92</f>
        <v>1.691666667</v>
      </c>
      <c r="M92" s="84">
        <f>Records!M92*$E92</f>
        <v>0</v>
      </c>
      <c r="N92" s="84">
        <f>Records!N92*$E92</f>
        <v>1.691666667</v>
      </c>
      <c r="O92" s="84">
        <f>Records!O92*$E92</f>
        <v>1.691666667</v>
      </c>
      <c r="P92" s="84">
        <f>Records!P92*$E92</f>
        <v>0</v>
      </c>
      <c r="Q92" s="84">
        <f>Records!Q92*$E92</f>
        <v>0</v>
      </c>
      <c r="R92" s="84">
        <f>Records!R92*$E92</f>
        <v>1.691666667</v>
      </c>
      <c r="S92" s="84">
        <f>Records!S92*$E92</f>
        <v>1.691666667</v>
      </c>
      <c r="T92" s="84">
        <f>Records!T92*$E92</f>
        <v>0</v>
      </c>
      <c r="U92" s="84">
        <f>Records!U92*$E92</f>
        <v>0</v>
      </c>
      <c r="V92" s="84">
        <f>Records!V92*$E92</f>
        <v>1.691666667</v>
      </c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</row>
    <row r="93">
      <c r="A93" s="79"/>
      <c r="B93" s="82">
        <f>Records!B93</f>
        <v>45778</v>
      </c>
      <c r="C93" s="79" t="str">
        <f>Records!$C93</f>
        <v>RSL S7</v>
      </c>
      <c r="D93" s="83">
        <f>SUMIF(Summary!$B$15:$B1000,C93,Summary!$D$15:$D1000)</f>
        <v>8.458333333</v>
      </c>
      <c r="E93" s="84">
        <f>if(Records!E93=0,0,D93*Records!D93/Records!E93)</f>
        <v>3.171875</v>
      </c>
      <c r="F93" s="79"/>
      <c r="G93" s="84">
        <f>Records!G93*$E93</f>
        <v>3.171875</v>
      </c>
      <c r="H93" s="84">
        <f>Records!H93*$E93</f>
        <v>3.171875</v>
      </c>
      <c r="I93" s="84">
        <f>Records!I93*$E93</f>
        <v>0</v>
      </c>
      <c r="J93" s="84">
        <f>Records!J93*$E93</f>
        <v>3.171875</v>
      </c>
      <c r="K93" s="84">
        <f>Records!K93*$E93</f>
        <v>0</v>
      </c>
      <c r="L93" s="84">
        <f>Records!L93*$E93</f>
        <v>3.171875</v>
      </c>
      <c r="M93" s="84">
        <f>Records!M93*$E93</f>
        <v>0</v>
      </c>
      <c r="N93" s="84">
        <f>Records!N93*$E93</f>
        <v>0</v>
      </c>
      <c r="O93" s="84">
        <f>Records!O93*$E93</f>
        <v>3.171875</v>
      </c>
      <c r="P93" s="84">
        <f>Records!P93*$E93</f>
        <v>0</v>
      </c>
      <c r="Q93" s="84">
        <f>Records!Q93*$E93</f>
        <v>0</v>
      </c>
      <c r="R93" s="84">
        <f>Records!R93*$E93</f>
        <v>3.171875</v>
      </c>
      <c r="S93" s="84">
        <f>Records!S93*$E93</f>
        <v>3.171875</v>
      </c>
      <c r="T93" s="84">
        <f>Records!T93*$E93</f>
        <v>3.171875</v>
      </c>
      <c r="U93" s="84">
        <f>Records!U93*$E93</f>
        <v>0</v>
      </c>
      <c r="V93" s="84">
        <f>Records!V93*$E93</f>
        <v>0</v>
      </c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</row>
    <row r="94">
      <c r="A94" s="79"/>
      <c r="B94" s="82">
        <f>Records!B94</f>
        <v>45778</v>
      </c>
      <c r="C94" s="79" t="str">
        <f>Records!$C94</f>
        <v>RSL S8</v>
      </c>
      <c r="D94" s="83">
        <f>SUMIF(Summary!$B$15:$B1000,C94,Summary!$D$15:$D1000)</f>
        <v>8.458333333</v>
      </c>
      <c r="E94" s="84">
        <f>if(Records!E94=0,0,D94*Records!D94/Records!E94)</f>
        <v>4.229166667</v>
      </c>
      <c r="F94" s="79"/>
      <c r="G94" s="84">
        <f>Records!G94*$E94</f>
        <v>4.229166667</v>
      </c>
      <c r="H94" s="84">
        <f>Records!H94*$E94</f>
        <v>4.229166667</v>
      </c>
      <c r="I94" s="84">
        <f>Records!I94*$E94</f>
        <v>0</v>
      </c>
      <c r="J94" s="84">
        <f>Records!J94*$E94</f>
        <v>4.229166667</v>
      </c>
      <c r="K94" s="84">
        <f>Records!K94*$E94</f>
        <v>0</v>
      </c>
      <c r="L94" s="84">
        <f>Records!L94*$E94</f>
        <v>4.229166667</v>
      </c>
      <c r="M94" s="84">
        <f>Records!M94*$E94</f>
        <v>0</v>
      </c>
      <c r="N94" s="84">
        <f>Records!N94*$E94</f>
        <v>0</v>
      </c>
      <c r="O94" s="84">
        <f>Records!O94*$E94</f>
        <v>4.229166667</v>
      </c>
      <c r="P94" s="84">
        <f>Records!P94*$E94</f>
        <v>0</v>
      </c>
      <c r="Q94" s="84">
        <f>Records!Q94*$E94</f>
        <v>0</v>
      </c>
      <c r="R94" s="84">
        <f>Records!R94*$E94</f>
        <v>4.229166667</v>
      </c>
      <c r="S94" s="84">
        <f>Records!S94*$E94</f>
        <v>4.229166667</v>
      </c>
      <c r="T94" s="84">
        <f>Records!T94*$E94</f>
        <v>4.229166667</v>
      </c>
      <c r="U94" s="84">
        <f>Records!U94*$E94</f>
        <v>0</v>
      </c>
      <c r="V94" s="84">
        <f>Records!V94*$E94</f>
        <v>0</v>
      </c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</row>
    <row r="95">
      <c r="A95" s="79"/>
      <c r="B95" s="82">
        <f>Records!B95</f>
        <v>45748</v>
      </c>
      <c r="C95" s="79" t="str">
        <f>Records!$C95</f>
        <v>RSL S7</v>
      </c>
      <c r="D95" s="83">
        <f>SUMIF(Summary!$B$15:$B1000,C95,Summary!$D$15:$D1000)</f>
        <v>8.458333333</v>
      </c>
      <c r="E95" s="84">
        <f>if(Records!E95=0,0,D95*Records!D95/Records!E95)</f>
        <v>8.458333333</v>
      </c>
      <c r="F95" s="79"/>
      <c r="G95" s="84">
        <f>Records!G95*$E95</f>
        <v>8.458333333</v>
      </c>
      <c r="H95" s="84">
        <f>Records!H95*$E95</f>
        <v>0</v>
      </c>
      <c r="I95" s="84">
        <f>Records!I95*$E95</f>
        <v>0</v>
      </c>
      <c r="J95" s="84">
        <f>Records!J95*$E95</f>
        <v>0</v>
      </c>
      <c r="K95" s="84">
        <f>Records!K95*$E95</f>
        <v>0</v>
      </c>
      <c r="L95" s="84">
        <f>Records!L95*$E95</f>
        <v>0</v>
      </c>
      <c r="M95" s="84">
        <f>Records!M95*$E95</f>
        <v>0</v>
      </c>
      <c r="N95" s="84">
        <f>Records!N95*$E95</f>
        <v>0</v>
      </c>
      <c r="O95" s="84">
        <f>Records!O95*$E95</f>
        <v>0</v>
      </c>
      <c r="P95" s="84">
        <f>Records!P95*$E95</f>
        <v>0</v>
      </c>
      <c r="Q95" s="84">
        <f>Records!Q95*$E95</f>
        <v>0</v>
      </c>
      <c r="R95" s="84">
        <f>Records!R95*$E95</f>
        <v>0</v>
      </c>
      <c r="S95" s="84">
        <f>Records!S95*$E95</f>
        <v>0</v>
      </c>
      <c r="T95" s="84">
        <f>Records!T95*$E95</f>
        <v>0</v>
      </c>
      <c r="U95" s="84">
        <f>Records!U95*$E95</f>
        <v>0</v>
      </c>
      <c r="V95" s="84">
        <f>Records!V95*$E95</f>
        <v>0</v>
      </c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</row>
    <row r="96">
      <c r="A96" s="79"/>
      <c r="B96" s="82">
        <f>Records!B96</f>
        <v>45669</v>
      </c>
      <c r="C96" s="79" t="str">
        <f>Records!$C96</f>
        <v>RSL S8</v>
      </c>
      <c r="D96" s="83">
        <f>SUMIF(Summary!$B$15:$B1000,C96,Summary!$D$15:$D1000)</f>
        <v>8.458333333</v>
      </c>
      <c r="E96" s="84">
        <f>if(Records!E96=0,0,D96*Records!D96/Records!E96)</f>
        <v>6.766666667</v>
      </c>
      <c r="F96" s="79"/>
      <c r="G96" s="84">
        <f>Records!G96*$E96</f>
        <v>6.766666667</v>
      </c>
      <c r="H96" s="84">
        <f>Records!H96*$E96</f>
        <v>0</v>
      </c>
      <c r="I96" s="84">
        <f>Records!I96*$E96</f>
        <v>6.766666667</v>
      </c>
      <c r="J96" s="84">
        <f>Records!J96*$E96</f>
        <v>6.766666667</v>
      </c>
      <c r="K96" s="84">
        <f>Records!K96*$E96</f>
        <v>0</v>
      </c>
      <c r="L96" s="84">
        <f>Records!L96*$E96</f>
        <v>0</v>
      </c>
      <c r="M96" s="84">
        <f>Records!M96*$E96</f>
        <v>0</v>
      </c>
      <c r="N96" s="84">
        <f>Records!N96*$E96</f>
        <v>0</v>
      </c>
      <c r="O96" s="84">
        <f>Records!O96*$E96</f>
        <v>0</v>
      </c>
      <c r="P96" s="84">
        <f>Records!P96*$E96</f>
        <v>0</v>
      </c>
      <c r="Q96" s="84">
        <f>Records!Q96*$E96</f>
        <v>0</v>
      </c>
      <c r="R96" s="84">
        <f>Records!R96*$E96</f>
        <v>6.766666667</v>
      </c>
      <c r="S96" s="84">
        <f>Records!S96*$E96</f>
        <v>0</v>
      </c>
      <c r="T96" s="84">
        <f>Records!T96*$E96</f>
        <v>6.766666667</v>
      </c>
      <c r="U96" s="84">
        <f>Records!U96*$E96</f>
        <v>0</v>
      </c>
      <c r="V96" s="84">
        <f>Records!V96*$E96</f>
        <v>0</v>
      </c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</row>
    <row r="97">
      <c r="A97" s="79"/>
      <c r="B97" s="82">
        <f>Records!B97</f>
        <v>45676</v>
      </c>
      <c r="C97" s="79" t="str">
        <f>Records!$C97</f>
        <v>RSL S9</v>
      </c>
      <c r="D97" s="83">
        <f>SUMIF(Summary!$B$15:$B1000,C97,Summary!$D$15:$D1000)</f>
        <v>8.4475</v>
      </c>
      <c r="E97" s="84">
        <f>if(Records!E97=0,0,D97*Records!D97/Records!E97)</f>
        <v>5.2796875</v>
      </c>
      <c r="F97" s="79"/>
      <c r="G97" s="84">
        <f>Records!G97*$E97</f>
        <v>5.2796875</v>
      </c>
      <c r="H97" s="84">
        <f>Records!H97*$E97</f>
        <v>5.2796875</v>
      </c>
      <c r="I97" s="84">
        <f>Records!I97*$E97</f>
        <v>0</v>
      </c>
      <c r="J97" s="84">
        <f>Records!J97*$E97</f>
        <v>5.2796875</v>
      </c>
      <c r="K97" s="84">
        <f>Records!K97*$E97</f>
        <v>0</v>
      </c>
      <c r="L97" s="84">
        <f>Records!L97*$E97</f>
        <v>5.2796875</v>
      </c>
      <c r="M97" s="84">
        <f>Records!M97*$E97</f>
        <v>5.2796875</v>
      </c>
      <c r="N97" s="84">
        <f>Records!N97*$E97</f>
        <v>0</v>
      </c>
      <c r="O97" s="84">
        <f>Records!O97*$E97</f>
        <v>5.2796875</v>
      </c>
      <c r="P97" s="84">
        <f>Records!P97*$E97</f>
        <v>0</v>
      </c>
      <c r="Q97" s="84">
        <f>Records!Q97*$E97</f>
        <v>0</v>
      </c>
      <c r="R97" s="84">
        <f>Records!R97*$E97</f>
        <v>0</v>
      </c>
      <c r="S97" s="84">
        <f>Records!S97*$E97</f>
        <v>0</v>
      </c>
      <c r="T97" s="84">
        <f>Records!T97*$E97</f>
        <v>5.2796875</v>
      </c>
      <c r="U97" s="84">
        <f>Records!U97*$E97</f>
        <v>0</v>
      </c>
      <c r="V97" s="84">
        <f>Records!V97*$E97</f>
        <v>5.2796875</v>
      </c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</row>
    <row r="98">
      <c r="A98" s="79"/>
      <c r="B98" s="82">
        <f>Records!B98</f>
        <v>45683</v>
      </c>
      <c r="C98" s="79" t="str">
        <f>Records!$C98</f>
        <v>RSL S8</v>
      </c>
      <c r="D98" s="83">
        <f>SUMIF(Summary!$B$15:$B1000,C98,Summary!$D$15:$D1000)</f>
        <v>8.458333333</v>
      </c>
      <c r="E98" s="84">
        <f>if(Records!E98=0,0,D98*Records!D98/Records!E98)</f>
        <v>3.075757576</v>
      </c>
      <c r="F98" s="79"/>
      <c r="G98" s="84">
        <f>Records!G98*$E98</f>
        <v>3.075757576</v>
      </c>
      <c r="H98" s="84">
        <f>Records!H98*$E98</f>
        <v>3.075757576</v>
      </c>
      <c r="I98" s="84">
        <f>Records!I98*$E98</f>
        <v>3.075757576</v>
      </c>
      <c r="J98" s="84">
        <f>Records!J98*$E98</f>
        <v>3.075757576</v>
      </c>
      <c r="K98" s="84">
        <f>Records!K98*$E98</f>
        <v>3.075757576</v>
      </c>
      <c r="L98" s="84">
        <f>Records!L98*$E98</f>
        <v>3.075757576</v>
      </c>
      <c r="M98" s="84">
        <f>Records!M98*$E98</f>
        <v>0</v>
      </c>
      <c r="N98" s="84">
        <f>Records!N98*$E98</f>
        <v>3.075757576</v>
      </c>
      <c r="O98" s="84">
        <f>Records!O98*$E98</f>
        <v>3.075757576</v>
      </c>
      <c r="P98" s="84">
        <f>Records!P98*$E98</f>
        <v>0</v>
      </c>
      <c r="Q98" s="84">
        <f>Records!Q98*$E98</f>
        <v>3.075757576</v>
      </c>
      <c r="R98" s="84">
        <f>Records!R98*$E98</f>
        <v>0</v>
      </c>
      <c r="S98" s="84">
        <f>Records!S98*$E98</f>
        <v>0</v>
      </c>
      <c r="T98" s="84">
        <f>Records!T98*$E98</f>
        <v>3.075757576</v>
      </c>
      <c r="U98" s="84">
        <f>Records!U98*$E98</f>
        <v>0</v>
      </c>
      <c r="V98" s="84">
        <f>Records!V98*$E98</f>
        <v>3.075757576</v>
      </c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</row>
    <row r="99">
      <c r="A99" s="79"/>
      <c r="B99" s="82">
        <f>Records!B99</f>
        <v>45683</v>
      </c>
      <c r="C99" s="79" t="str">
        <f>Records!$C99</f>
        <v>RSL S9</v>
      </c>
      <c r="D99" s="83">
        <f>SUMIF(Summary!$B$15:$B1000,C99,Summary!$D$15:$D1000)</f>
        <v>8.4475</v>
      </c>
      <c r="E99" s="84">
        <f>if(Records!E99=0,0,D99*Records!D99/Records!E99)</f>
        <v>1.535909091</v>
      </c>
      <c r="F99" s="79"/>
      <c r="G99" s="84">
        <f>Records!G99*$E99</f>
        <v>1.535909091</v>
      </c>
      <c r="H99" s="84">
        <f>Records!H99*$E99</f>
        <v>1.535909091</v>
      </c>
      <c r="I99" s="84">
        <f>Records!I99*$E99</f>
        <v>1.535909091</v>
      </c>
      <c r="J99" s="84">
        <f>Records!J99*$E99</f>
        <v>1.535909091</v>
      </c>
      <c r="K99" s="84">
        <f>Records!K99*$E99</f>
        <v>1.535909091</v>
      </c>
      <c r="L99" s="84">
        <f>Records!L99*$E99</f>
        <v>1.535909091</v>
      </c>
      <c r="M99" s="84">
        <f>Records!M99*$E99</f>
        <v>0</v>
      </c>
      <c r="N99" s="84">
        <f>Records!N99*$E99</f>
        <v>1.535909091</v>
      </c>
      <c r="O99" s="84">
        <f>Records!O99*$E99</f>
        <v>1.535909091</v>
      </c>
      <c r="P99" s="84">
        <f>Records!P99*$E99</f>
        <v>0</v>
      </c>
      <c r="Q99" s="84">
        <f>Records!Q99*$E99</f>
        <v>1.535909091</v>
      </c>
      <c r="R99" s="84">
        <f>Records!R99*$E99</f>
        <v>0</v>
      </c>
      <c r="S99" s="84">
        <f>Records!S99*$E99</f>
        <v>0</v>
      </c>
      <c r="T99" s="84">
        <f>Records!T99*$E99</f>
        <v>1.535909091</v>
      </c>
      <c r="U99" s="84">
        <f>Records!U99*$E99</f>
        <v>0</v>
      </c>
      <c r="V99" s="84">
        <f>Records!V99*$E99</f>
        <v>1.535909091</v>
      </c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</row>
    <row r="100">
      <c r="A100" s="79"/>
      <c r="B100" s="82">
        <f>Records!B100</f>
        <v>45688</v>
      </c>
      <c r="C100" s="79" t="str">
        <f>Records!$C100</f>
        <v>RSL S10</v>
      </c>
      <c r="D100" s="83">
        <f>SUMIF(Summary!$B$15:$B1000,C100,Summary!$D$15:$D1000)</f>
        <v>8.4475</v>
      </c>
      <c r="E100" s="84">
        <f>if(Records!E100=0,0,D100*Records!D100/Records!E100)</f>
        <v>5.2796875</v>
      </c>
      <c r="F100" s="79"/>
      <c r="G100" s="84">
        <f>Records!G100*$E100</f>
        <v>5.2796875</v>
      </c>
      <c r="H100" s="84">
        <f>Records!H100*$E100</f>
        <v>5.2796875</v>
      </c>
      <c r="I100" s="84">
        <f>Records!I100*$E100</f>
        <v>5.2796875</v>
      </c>
      <c r="J100" s="84">
        <f>Records!J100*$E100</f>
        <v>5.2796875</v>
      </c>
      <c r="K100" s="84">
        <f>Records!K100*$E100</f>
        <v>5.2796875</v>
      </c>
      <c r="L100" s="84">
        <f>Records!L100*$E100</f>
        <v>10.559375</v>
      </c>
      <c r="M100" s="84">
        <f>Records!M100*$E100</f>
        <v>0</v>
      </c>
      <c r="N100" s="84">
        <f>Records!N100*$E100</f>
        <v>0</v>
      </c>
      <c r="O100" s="84">
        <f>Records!O100*$E100</f>
        <v>0</v>
      </c>
      <c r="P100" s="84">
        <f>Records!P100*$E100</f>
        <v>0</v>
      </c>
      <c r="Q100" s="84">
        <f>Records!Q100*$E100</f>
        <v>0</v>
      </c>
      <c r="R100" s="84">
        <f>Records!R100*$E100</f>
        <v>0</v>
      </c>
      <c r="S100" s="84">
        <f>Records!S100*$E100</f>
        <v>0</v>
      </c>
      <c r="T100" s="84">
        <f>Records!T100*$E100</f>
        <v>5.2796875</v>
      </c>
      <c r="U100" s="84">
        <f>Records!U100*$E100</f>
        <v>0</v>
      </c>
      <c r="V100" s="84">
        <f>Records!V100*$E100</f>
        <v>0</v>
      </c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</row>
    <row r="101">
      <c r="A101" s="79"/>
      <c r="B101" s="82">
        <f>Records!B101</f>
        <v>45690</v>
      </c>
      <c r="C101" s="79" t="str">
        <f>Records!$C101</f>
        <v>RSL S10</v>
      </c>
      <c r="D101" s="83">
        <f>SUMIF(Summary!$B$15:$B1000,C101,Summary!$D$15:$D1000)</f>
        <v>8.4475</v>
      </c>
      <c r="E101" s="84">
        <f>if(Records!E101=0,0,D101*Records!D101/Records!E101)</f>
        <v>4.22375</v>
      </c>
      <c r="F101" s="79"/>
      <c r="G101" s="84">
        <f>Records!G101*$E101</f>
        <v>4.22375</v>
      </c>
      <c r="H101" s="84">
        <f>Records!H101*$E101</f>
        <v>0</v>
      </c>
      <c r="I101" s="84">
        <f>Records!I101*$E101</f>
        <v>0</v>
      </c>
      <c r="J101" s="84">
        <f>Records!J101*$E101</f>
        <v>4.22375</v>
      </c>
      <c r="K101" s="84">
        <f>Records!K101*$E101</f>
        <v>4.22375</v>
      </c>
      <c r="L101" s="84">
        <f>Records!L101*$E101</f>
        <v>0</v>
      </c>
      <c r="M101" s="84">
        <f>Records!M101*$E101</f>
        <v>4.22375</v>
      </c>
      <c r="N101" s="84">
        <f>Records!N101*$E101</f>
        <v>0</v>
      </c>
      <c r="O101" s="84">
        <f>Records!O101*$E101</f>
        <v>4.22375</v>
      </c>
      <c r="P101" s="84">
        <f>Records!P101*$E101</f>
        <v>0</v>
      </c>
      <c r="Q101" s="84">
        <f>Records!Q101*$E101</f>
        <v>0</v>
      </c>
      <c r="R101" s="84">
        <f>Records!R101*$E101</f>
        <v>0</v>
      </c>
      <c r="S101" s="84">
        <f>Records!S101*$E101</f>
        <v>0</v>
      </c>
      <c r="T101" s="84">
        <f>Records!T101*$E101</f>
        <v>4.22375</v>
      </c>
      <c r="U101" s="84">
        <f>Records!U101*$E101</f>
        <v>0</v>
      </c>
      <c r="V101" s="84">
        <f>Records!V101*$E101</f>
        <v>0</v>
      </c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</row>
    <row r="102">
      <c r="A102" s="79"/>
      <c r="B102" s="82">
        <f>Records!B102</f>
        <v>45697</v>
      </c>
      <c r="C102" s="79" t="str">
        <f>Records!$C102</f>
        <v>RSL S9</v>
      </c>
      <c r="D102" s="83">
        <f>SUMIF(Summary!$B$15:$B1000,C102,Summary!$D$15:$D1000)</f>
        <v>8.4475</v>
      </c>
      <c r="E102" s="84">
        <f>if(Records!E102=0,0,D102*Records!D102/Records!E102)</f>
        <v>4.22375</v>
      </c>
      <c r="F102" s="79"/>
      <c r="G102" s="84">
        <f>Records!G102*$E102</f>
        <v>4.22375</v>
      </c>
      <c r="H102" s="84">
        <f>Records!H102*$E102</f>
        <v>4.22375</v>
      </c>
      <c r="I102" s="84">
        <f>Records!I102*$E102</f>
        <v>0</v>
      </c>
      <c r="J102" s="84">
        <f>Records!J102*$E102</f>
        <v>0</v>
      </c>
      <c r="K102" s="84">
        <f>Records!K102*$E102</f>
        <v>4.22375</v>
      </c>
      <c r="L102" s="84">
        <f>Records!L102*$E102</f>
        <v>4.22375</v>
      </c>
      <c r="M102" s="84">
        <f>Records!M102*$E102</f>
        <v>0</v>
      </c>
      <c r="N102" s="84">
        <f>Records!N102*$E102</f>
        <v>4.22375</v>
      </c>
      <c r="O102" s="84">
        <f>Records!O102*$E102</f>
        <v>4.22375</v>
      </c>
      <c r="P102" s="84">
        <f>Records!P102*$E102</f>
        <v>0</v>
      </c>
      <c r="Q102" s="84">
        <f>Records!Q102*$E102</f>
        <v>0</v>
      </c>
      <c r="R102" s="84">
        <f>Records!R102*$E102</f>
        <v>4.22375</v>
      </c>
      <c r="S102" s="84">
        <f>Records!S102*$E102</f>
        <v>4.22375</v>
      </c>
      <c r="T102" s="84">
        <f>Records!T102*$E102</f>
        <v>4.22375</v>
      </c>
      <c r="U102" s="84">
        <f>Records!U102*$E102</f>
        <v>0</v>
      </c>
      <c r="V102" s="84">
        <f>Records!V102*$E102</f>
        <v>4.22375</v>
      </c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</row>
    <row r="103">
      <c r="A103" s="79"/>
      <c r="B103" s="82">
        <f>Records!B103</f>
        <v>45697</v>
      </c>
      <c r="C103" s="79" t="str">
        <f>Records!$C103</f>
        <v>RSL S10</v>
      </c>
      <c r="D103" s="83">
        <f>SUMIF(Summary!$B$15:$B1000,C103,Summary!$D$15:$D1000)</f>
        <v>8.4475</v>
      </c>
      <c r="E103" s="84">
        <f>if(Records!E103=0,0,D103*Records!D103/Records!E103)</f>
        <v>0.84475</v>
      </c>
      <c r="F103" s="79"/>
      <c r="G103" s="84">
        <f>Records!G103*$E103</f>
        <v>0.84475</v>
      </c>
      <c r="H103" s="84">
        <f>Records!H103*$E103</f>
        <v>0.84475</v>
      </c>
      <c r="I103" s="84">
        <f>Records!I103*$E103</f>
        <v>0</v>
      </c>
      <c r="J103" s="84">
        <f>Records!J103*$E103</f>
        <v>0</v>
      </c>
      <c r="K103" s="84">
        <f>Records!K103*$E103</f>
        <v>0.84475</v>
      </c>
      <c r="L103" s="84">
        <f>Records!L103*$E103</f>
        <v>0.84475</v>
      </c>
      <c r="M103" s="84">
        <f>Records!M103*$E103</f>
        <v>0</v>
      </c>
      <c r="N103" s="84">
        <f>Records!N103*$E103</f>
        <v>0.84475</v>
      </c>
      <c r="O103" s="84">
        <f>Records!O103*$E103</f>
        <v>0.84475</v>
      </c>
      <c r="P103" s="84">
        <f>Records!P103*$E103</f>
        <v>0</v>
      </c>
      <c r="Q103" s="84">
        <f>Records!Q103*$E103</f>
        <v>0</v>
      </c>
      <c r="R103" s="84">
        <f>Records!R103*$E103</f>
        <v>0.84475</v>
      </c>
      <c r="S103" s="84">
        <f>Records!S103*$E103</f>
        <v>0.84475</v>
      </c>
      <c r="T103" s="84">
        <f>Records!T103*$E103</f>
        <v>0.84475</v>
      </c>
      <c r="U103" s="84">
        <f>Records!U103*$E103</f>
        <v>0</v>
      </c>
      <c r="V103" s="84">
        <f>Records!V103*$E103</f>
        <v>0.84475</v>
      </c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</row>
    <row r="104">
      <c r="A104" s="79"/>
      <c r="B104" s="82">
        <f>Records!B104</f>
        <v>45704</v>
      </c>
      <c r="C104" s="79" t="str">
        <f>Records!$C104</f>
        <v>RSL S11</v>
      </c>
      <c r="D104" s="83">
        <f>SUMIF(Summary!$B$15:$B1000,C104,Summary!$D$15:$D1000)</f>
        <v>8.739166667</v>
      </c>
      <c r="E104" s="84">
        <f>if(Records!E104=0,0,D104*Records!D104/Records!E104)</f>
        <v>5.461979167</v>
      </c>
      <c r="F104" s="79"/>
      <c r="G104" s="84">
        <f>Records!G104*$E104</f>
        <v>5.461979167</v>
      </c>
      <c r="H104" s="84">
        <f>Records!H104*$E104</f>
        <v>5.461979167</v>
      </c>
      <c r="I104" s="84">
        <f>Records!I104*$E104</f>
        <v>0</v>
      </c>
      <c r="J104" s="84">
        <f>Records!J104*$E104</f>
        <v>5.461979167</v>
      </c>
      <c r="K104" s="84">
        <f>Records!K104*$E104</f>
        <v>0</v>
      </c>
      <c r="L104" s="84">
        <f>Records!L104*$E104</f>
        <v>5.461979167</v>
      </c>
      <c r="M104" s="84">
        <f>Records!M104*$E104</f>
        <v>0</v>
      </c>
      <c r="N104" s="84">
        <f>Records!N104*$E104</f>
        <v>0</v>
      </c>
      <c r="O104" s="84">
        <f>Records!O104*$E104</f>
        <v>5.461979167</v>
      </c>
      <c r="P104" s="84">
        <f>Records!P104*$E104</f>
        <v>0</v>
      </c>
      <c r="Q104" s="84">
        <f>Records!Q104*$E104</f>
        <v>0</v>
      </c>
      <c r="R104" s="84">
        <f>Records!R104*$E104</f>
        <v>5.461979167</v>
      </c>
      <c r="S104" s="84">
        <f>Records!S104*$E104</f>
        <v>0</v>
      </c>
      <c r="T104" s="84">
        <f>Records!T104*$E104</f>
        <v>5.461979167</v>
      </c>
      <c r="U104" s="84">
        <f>Records!U104*$E104</f>
        <v>0</v>
      </c>
      <c r="V104" s="84">
        <f>Records!V104*$E104</f>
        <v>5.461979167</v>
      </c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</row>
    <row r="105">
      <c r="A105" s="79"/>
      <c r="B105" s="82">
        <f>Records!B105</f>
        <v>45774</v>
      </c>
      <c r="C105" s="79" t="str">
        <f>Records!$C105</f>
        <v>RSL S10</v>
      </c>
      <c r="D105" s="83">
        <f>SUMIF(Summary!$B$15:$B1000,C105,Summary!$D$15:$D1000)</f>
        <v>8.4475</v>
      </c>
      <c r="E105" s="84">
        <f>if(Records!E105=0,0,D105*Records!D105/Records!E105)</f>
        <v>3.1678125</v>
      </c>
      <c r="F105" s="79"/>
      <c r="G105" s="84">
        <f>Records!G105*$E105</f>
        <v>3.1678125</v>
      </c>
      <c r="H105" s="84">
        <f>Records!H105*$E105</f>
        <v>3.1678125</v>
      </c>
      <c r="I105" s="84">
        <f>Records!I105*$E105</f>
        <v>0</v>
      </c>
      <c r="J105" s="84">
        <f>Records!J105*$E105</f>
        <v>3.1678125</v>
      </c>
      <c r="K105" s="84">
        <f>Records!K105*$E105</f>
        <v>3.1678125</v>
      </c>
      <c r="L105" s="84">
        <f>Records!L105*$E105</f>
        <v>3.1678125</v>
      </c>
      <c r="M105" s="84">
        <f>Records!M105*$E105</f>
        <v>0</v>
      </c>
      <c r="N105" s="84">
        <f>Records!N105*$E105</f>
        <v>0</v>
      </c>
      <c r="O105" s="84">
        <f>Records!O105*$E105</f>
        <v>3.1678125</v>
      </c>
      <c r="P105" s="84">
        <f>Records!P105*$E105</f>
        <v>0</v>
      </c>
      <c r="Q105" s="84">
        <f>Records!Q105*$E105</f>
        <v>0</v>
      </c>
      <c r="R105" s="84">
        <f>Records!R105*$E105</f>
        <v>0</v>
      </c>
      <c r="S105" s="84">
        <f>Records!S105*$E105</f>
        <v>0</v>
      </c>
      <c r="T105" s="84">
        <f>Records!T105*$E105</f>
        <v>3.1678125</v>
      </c>
      <c r="U105" s="84">
        <f>Records!U105*$E105</f>
        <v>0</v>
      </c>
      <c r="V105" s="84">
        <f>Records!V105*$E105</f>
        <v>3.1678125</v>
      </c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</row>
    <row r="106">
      <c r="A106" s="79"/>
      <c r="B106" s="82">
        <f>Records!B106</f>
        <v>45774</v>
      </c>
      <c r="C106" s="79" t="str">
        <f>Records!$C106</f>
        <v>RSL S11</v>
      </c>
      <c r="D106" s="83">
        <f>SUMIF(Summary!$B$15:$B1000,C106,Summary!$D$15:$D1000)</f>
        <v>8.739166667</v>
      </c>
      <c r="E106" s="84">
        <f>if(Records!E106=0,0,D106*Records!D106/Records!E106)</f>
        <v>1.092395833</v>
      </c>
      <c r="F106" s="79"/>
      <c r="G106" s="84">
        <f>Records!G106*$E106</f>
        <v>1.092395833</v>
      </c>
      <c r="H106" s="84">
        <f>Records!H106*$E106</f>
        <v>1.092395833</v>
      </c>
      <c r="I106" s="84">
        <f>Records!I106*$E106</f>
        <v>0</v>
      </c>
      <c r="J106" s="84">
        <f>Records!J106*$E106</f>
        <v>1.092395833</v>
      </c>
      <c r="K106" s="84">
        <f>Records!K106*$E106</f>
        <v>1.092395833</v>
      </c>
      <c r="L106" s="84">
        <f>Records!L106*$E106</f>
        <v>1.092395833</v>
      </c>
      <c r="M106" s="84">
        <f>Records!M106*$E106</f>
        <v>0</v>
      </c>
      <c r="N106" s="84">
        <f>Records!N106*$E106</f>
        <v>0</v>
      </c>
      <c r="O106" s="84">
        <f>Records!O106*$E106</f>
        <v>1.092395833</v>
      </c>
      <c r="P106" s="84">
        <f>Records!P106*$E106</f>
        <v>0</v>
      </c>
      <c r="Q106" s="84">
        <f>Records!Q106*$E106</f>
        <v>0</v>
      </c>
      <c r="R106" s="84">
        <f>Records!R106*$E106</f>
        <v>0</v>
      </c>
      <c r="S106" s="84">
        <f>Records!S106*$E106</f>
        <v>0</v>
      </c>
      <c r="T106" s="84">
        <f>Records!T106*$E106</f>
        <v>1.092395833</v>
      </c>
      <c r="U106" s="84">
        <f>Records!U106*$E106</f>
        <v>0</v>
      </c>
      <c r="V106" s="84">
        <f>Records!V106*$E106</f>
        <v>1.092395833</v>
      </c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</row>
    <row r="107">
      <c r="A107" s="79"/>
      <c r="B107" s="82">
        <f>Records!B107</f>
        <v>45781</v>
      </c>
      <c r="C107" s="79" t="str">
        <f>Records!$C107</f>
        <v>RSL S11</v>
      </c>
      <c r="D107" s="83">
        <f>SUMIF(Summary!$B$15:$B1000,C107,Summary!$D$15:$D1000)</f>
        <v>8.739166667</v>
      </c>
      <c r="E107" s="84">
        <f>if(Records!E107=0,0,D107*Records!D107/Records!E107)</f>
        <v>5.461979167</v>
      </c>
      <c r="F107" s="79"/>
      <c r="G107" s="84">
        <f>Records!G107*$E107</f>
        <v>5.461979167</v>
      </c>
      <c r="H107" s="84">
        <f>Records!H107*$E107</f>
        <v>5.461979167</v>
      </c>
      <c r="I107" s="84">
        <f>Records!I107*$E107</f>
        <v>0</v>
      </c>
      <c r="J107" s="84">
        <f>Records!J107*$E107</f>
        <v>5.461979167</v>
      </c>
      <c r="K107" s="84">
        <f>Records!K107*$E107</f>
        <v>5.461979167</v>
      </c>
      <c r="L107" s="84">
        <f>Records!L107*$E107</f>
        <v>5.461979167</v>
      </c>
      <c r="M107" s="84">
        <f>Records!M107*$E107</f>
        <v>0</v>
      </c>
      <c r="N107" s="84">
        <f>Records!N107*$E107</f>
        <v>0</v>
      </c>
      <c r="O107" s="84">
        <f>Records!O107*$E107</f>
        <v>5.461979167</v>
      </c>
      <c r="P107" s="84">
        <f>Records!P107*$E107</f>
        <v>0</v>
      </c>
      <c r="Q107" s="84">
        <f>Records!Q107*$E107</f>
        <v>0</v>
      </c>
      <c r="R107" s="84">
        <f>Records!R107*$E107</f>
        <v>0</v>
      </c>
      <c r="S107" s="84">
        <f>Records!S107*$E107</f>
        <v>0</v>
      </c>
      <c r="T107" s="84">
        <f>Records!T107*$E107</f>
        <v>5.461979167</v>
      </c>
      <c r="U107" s="84">
        <f>Records!U107*$E107</f>
        <v>0</v>
      </c>
      <c r="V107" s="84">
        <f>Records!V107*$E107</f>
        <v>5.461979167</v>
      </c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</row>
    <row r="108">
      <c r="A108" s="79"/>
      <c r="B108" s="82">
        <f>Records!B108</f>
        <v>45788</v>
      </c>
      <c r="C108" s="79" t="str">
        <f>Records!$C108</f>
        <v>RSL S11</v>
      </c>
      <c r="D108" s="83">
        <f>SUMIF(Summary!$B$15:$B1000,C108,Summary!$D$15:$D1000)</f>
        <v>8.739166667</v>
      </c>
      <c r="E108" s="84">
        <f>if(Records!E108=0,0,D108*Records!D108/Records!E108)</f>
        <v>0.8739166667</v>
      </c>
      <c r="F108" s="79"/>
      <c r="G108" s="84">
        <f>Records!G108*$E108</f>
        <v>0.8739166667</v>
      </c>
      <c r="H108" s="84">
        <f>Records!H108*$E108</f>
        <v>0.8739166667</v>
      </c>
      <c r="I108" s="84">
        <f>Records!I108*$E108</f>
        <v>0.8739166667</v>
      </c>
      <c r="J108" s="84">
        <f>Records!J108*$E108</f>
        <v>0.8739166667</v>
      </c>
      <c r="K108" s="84">
        <f>Records!K108*$E108</f>
        <v>0.8739166667</v>
      </c>
      <c r="L108" s="84">
        <f>Records!L108*$E108</f>
        <v>0.8739166667</v>
      </c>
      <c r="M108" s="84">
        <f>Records!M108*$E108</f>
        <v>0.8739166667</v>
      </c>
      <c r="N108" s="84">
        <f>Records!N108*$E108</f>
        <v>0.8739166667</v>
      </c>
      <c r="O108" s="84">
        <f>Records!O108*$E108</f>
        <v>0.8739166667</v>
      </c>
      <c r="P108" s="84">
        <f>Records!P108*$E108</f>
        <v>0</v>
      </c>
      <c r="Q108" s="84">
        <f>Records!Q108*$E108</f>
        <v>0</v>
      </c>
      <c r="R108" s="84">
        <f>Records!R108*$E108</f>
        <v>0.8739166667</v>
      </c>
      <c r="S108" s="84">
        <f>Records!S108*$E108</f>
        <v>0</v>
      </c>
      <c r="T108" s="84">
        <f>Records!T108*$E108</f>
        <v>0</v>
      </c>
      <c r="U108" s="84">
        <f>Records!U108*$E108</f>
        <v>0</v>
      </c>
      <c r="V108" s="84">
        <f>Records!V108*$E108</f>
        <v>0</v>
      </c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</row>
    <row r="109">
      <c r="A109" s="79"/>
      <c r="B109" s="82">
        <f>Records!B109</f>
        <v>45788</v>
      </c>
      <c r="C109" s="79" t="str">
        <f>Records!$C109</f>
        <v>RSL S12</v>
      </c>
      <c r="D109" s="83">
        <f>SUMIF(Summary!$B$15:$B1000,C109,Summary!$D$15:$D1000)</f>
        <v>8.739166667</v>
      </c>
      <c r="E109" s="84">
        <f>if(Records!E109=0,0,D109*Records!D109/Records!E109)</f>
        <v>5.2435</v>
      </c>
      <c r="F109" s="79"/>
      <c r="G109" s="84">
        <f>Records!G109*$E109</f>
        <v>5.2435</v>
      </c>
      <c r="H109" s="84">
        <f>Records!H109*$E109</f>
        <v>5.2435</v>
      </c>
      <c r="I109" s="84">
        <f>Records!I109*$E109</f>
        <v>5.2435</v>
      </c>
      <c r="J109" s="84">
        <f>Records!J109*$E109</f>
        <v>5.2435</v>
      </c>
      <c r="K109" s="84">
        <f>Records!K109*$E109</f>
        <v>5.2435</v>
      </c>
      <c r="L109" s="84">
        <f>Records!L109*$E109</f>
        <v>5.2435</v>
      </c>
      <c r="M109" s="84">
        <f>Records!M109*$E109</f>
        <v>5.2435</v>
      </c>
      <c r="N109" s="84">
        <f>Records!N109*$E109</f>
        <v>5.2435</v>
      </c>
      <c r="O109" s="84">
        <f>Records!O109*$E109</f>
        <v>5.2435</v>
      </c>
      <c r="P109" s="84">
        <f>Records!P109*$E109</f>
        <v>0</v>
      </c>
      <c r="Q109" s="84">
        <f>Records!Q109*$E109</f>
        <v>0</v>
      </c>
      <c r="R109" s="84">
        <f>Records!R109*$E109</f>
        <v>5.2435</v>
      </c>
      <c r="S109" s="84">
        <f>Records!S109*$E109</f>
        <v>0</v>
      </c>
      <c r="T109" s="84">
        <f>Records!T109*$E109</f>
        <v>0</v>
      </c>
      <c r="U109" s="84">
        <f>Records!U109*$E109</f>
        <v>0</v>
      </c>
      <c r="V109" s="84">
        <f>Records!V109*$E109</f>
        <v>0</v>
      </c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</row>
    <row r="110">
      <c r="A110" s="79"/>
      <c r="B110" s="82">
        <f>Records!B110</f>
        <v>45795</v>
      </c>
      <c r="C110" s="79" t="str">
        <f>Records!$C110</f>
        <v>RSL S12</v>
      </c>
      <c r="D110" s="83">
        <f>SUMIF(Summary!$B$15:$B1000,C110,Summary!$D$15:$D1000)</f>
        <v>8.739166667</v>
      </c>
      <c r="E110" s="84">
        <f>if(Records!E110=0,0,D110*Records!D110/Records!E110)</f>
        <v>5.461979167</v>
      </c>
      <c r="F110" s="79"/>
      <c r="G110" s="84">
        <f>Records!G110*$E110</f>
        <v>5.461979167</v>
      </c>
      <c r="H110" s="84">
        <f>Records!H110*$E110</f>
        <v>0</v>
      </c>
      <c r="I110" s="84">
        <f>Records!I110*$E110</f>
        <v>0</v>
      </c>
      <c r="J110" s="84">
        <f>Records!J110*$E110</f>
        <v>5.461979167</v>
      </c>
      <c r="K110" s="84">
        <f>Records!K110*$E110</f>
        <v>5.461979167</v>
      </c>
      <c r="L110" s="84">
        <f>Records!L110*$E110</f>
        <v>5.461979167</v>
      </c>
      <c r="M110" s="84">
        <f>Records!M110*$E110</f>
        <v>0</v>
      </c>
      <c r="N110" s="84">
        <f>Records!N110*$E110</f>
        <v>0</v>
      </c>
      <c r="O110" s="84">
        <f>Records!O110*$E110</f>
        <v>5.461979167</v>
      </c>
      <c r="P110" s="84">
        <f>Records!P110*$E110</f>
        <v>0</v>
      </c>
      <c r="Q110" s="84">
        <f>Records!Q110*$E110</f>
        <v>0</v>
      </c>
      <c r="R110" s="84">
        <f>Records!R110*$E110</f>
        <v>5.461979167</v>
      </c>
      <c r="S110" s="84">
        <f>Records!S110*$E110</f>
        <v>5.461979167</v>
      </c>
      <c r="T110" s="84">
        <f>Records!T110*$E110</f>
        <v>0</v>
      </c>
      <c r="U110" s="84">
        <f>Records!U110*$E110</f>
        <v>0</v>
      </c>
      <c r="V110" s="84">
        <f>Records!V110*$E110</f>
        <v>5.461979167</v>
      </c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</row>
    <row r="111">
      <c r="A111" s="79"/>
      <c r="B111" s="82">
        <f>Records!B111</f>
        <v>45802</v>
      </c>
      <c r="C111" s="79" t="str">
        <f>Records!$C111</f>
        <v>RSL S12</v>
      </c>
      <c r="D111" s="83">
        <f>SUMIF(Summary!$B$15:$B1000,C111,Summary!$D$15:$D1000)</f>
        <v>8.739166667</v>
      </c>
      <c r="E111" s="84">
        <f>if(Records!E111=0,0,D111*Records!D111/Records!E111)</f>
        <v>1.456527778</v>
      </c>
      <c r="F111" s="79"/>
      <c r="G111" s="84">
        <f>Records!G111*$E111</f>
        <v>1.456527778</v>
      </c>
      <c r="H111" s="84">
        <f>Records!H111*$E111</f>
        <v>1.456527778</v>
      </c>
      <c r="I111" s="84">
        <f>Records!I111*$E111</f>
        <v>0</v>
      </c>
      <c r="J111" s="84">
        <f>Records!J111*$E111</f>
        <v>1.456527778</v>
      </c>
      <c r="K111" s="84">
        <f>Records!K111*$E111</f>
        <v>1.456527778</v>
      </c>
      <c r="L111" s="84">
        <f>Records!L111*$E111</f>
        <v>1.456527778</v>
      </c>
      <c r="M111" s="84">
        <f>Records!M111*$E111</f>
        <v>0</v>
      </c>
      <c r="N111" s="84">
        <f>Records!N111*$E111</f>
        <v>0</v>
      </c>
      <c r="O111" s="84">
        <f>Records!O111*$E111</f>
        <v>1.456527778</v>
      </c>
      <c r="P111" s="84">
        <f>Records!P111*$E111</f>
        <v>0</v>
      </c>
      <c r="Q111" s="84">
        <f>Records!Q111*$E111</f>
        <v>0</v>
      </c>
      <c r="R111" s="84">
        <f>Records!R111*$E111</f>
        <v>0</v>
      </c>
      <c r="S111" s="84">
        <f>Records!S111*$E111</f>
        <v>0</v>
      </c>
      <c r="T111" s="84">
        <f>Records!T111*$E111</f>
        <v>0</v>
      </c>
      <c r="U111" s="84">
        <f>Records!U111*$E111</f>
        <v>0</v>
      </c>
      <c r="V111" s="84">
        <f>Records!V111*$E111</f>
        <v>0</v>
      </c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</row>
    <row r="112">
      <c r="A112" s="79"/>
      <c r="B112" s="82">
        <f>Records!B112</f>
        <v>45802</v>
      </c>
      <c r="C112" s="79" t="str">
        <f>Records!$C112</f>
        <v>RSL S13</v>
      </c>
      <c r="D112" s="83">
        <f>SUMIF(Summary!$B$15:$B1000,C112,Summary!$D$15:$D1000)</f>
        <v>9.973333333</v>
      </c>
      <c r="E112" s="84">
        <f>if(Records!E112=0,0,D112*Records!D112/Records!E112)</f>
        <v>6.648888889</v>
      </c>
      <c r="F112" s="79"/>
      <c r="G112" s="84">
        <f>Records!G112*$E112</f>
        <v>6.648888889</v>
      </c>
      <c r="H112" s="84">
        <f>Records!H112*$E112</f>
        <v>6.648888889</v>
      </c>
      <c r="I112" s="84">
        <f>Records!I112*$E112</f>
        <v>0</v>
      </c>
      <c r="J112" s="84">
        <f>Records!J112*$E112</f>
        <v>6.648888889</v>
      </c>
      <c r="K112" s="84">
        <f>Records!K112*$E112</f>
        <v>6.648888889</v>
      </c>
      <c r="L112" s="84">
        <f>Records!L112*$E112</f>
        <v>6.648888889</v>
      </c>
      <c r="M112" s="84">
        <f>Records!M112*$E112</f>
        <v>0</v>
      </c>
      <c r="N112" s="84">
        <f>Records!N112*$E112</f>
        <v>0</v>
      </c>
      <c r="O112" s="84">
        <f>Records!O112*$E112</f>
        <v>6.648888889</v>
      </c>
      <c r="P112" s="84">
        <f>Records!P112*$E112</f>
        <v>0</v>
      </c>
      <c r="Q112" s="84">
        <f>Records!Q112*$E112</f>
        <v>0</v>
      </c>
      <c r="R112" s="84">
        <f>Records!R112*$E112</f>
        <v>0</v>
      </c>
      <c r="S112" s="84">
        <f>Records!S112*$E112</f>
        <v>0</v>
      </c>
      <c r="T112" s="84">
        <f>Records!T112*$E112</f>
        <v>0</v>
      </c>
      <c r="U112" s="84">
        <f>Records!U112*$E112</f>
        <v>0</v>
      </c>
      <c r="V112" s="84">
        <f>Records!V112*$E112</f>
        <v>0</v>
      </c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</row>
    <row r="113">
      <c r="A113" s="79"/>
      <c r="B113" s="82">
        <f>Records!B113</f>
        <v>45809</v>
      </c>
      <c r="C113" s="79" t="str">
        <f>Records!$C113</f>
        <v>RSL S14</v>
      </c>
      <c r="D113" s="83">
        <f>SUMIF(Summary!$B$15:$B1000,C113,Summary!$D$15:$D1000)</f>
        <v>9.973333333</v>
      </c>
      <c r="E113" s="84">
        <f>if(Records!E113=0,0,D113*Records!D113/Records!E113)</f>
        <v>6.648888889</v>
      </c>
      <c r="F113" s="79"/>
      <c r="G113" s="84">
        <f>Records!G113*$E113</f>
        <v>6.648888889</v>
      </c>
      <c r="H113" s="84">
        <f>Records!H113*$E113</f>
        <v>6.648888889</v>
      </c>
      <c r="I113" s="84">
        <f>Records!I113*$E113</f>
        <v>0</v>
      </c>
      <c r="J113" s="84">
        <f>Records!J113*$E113</f>
        <v>6.648888889</v>
      </c>
      <c r="K113" s="84">
        <f>Records!K113*$E113</f>
        <v>0</v>
      </c>
      <c r="L113" s="84">
        <f>Records!L113*$E113</f>
        <v>6.648888889</v>
      </c>
      <c r="M113" s="84">
        <f>Records!M113*$E113</f>
        <v>0</v>
      </c>
      <c r="N113" s="84">
        <f>Records!N113*$E113</f>
        <v>0</v>
      </c>
      <c r="O113" s="84">
        <f>Records!O113*$E113</f>
        <v>6.648888889</v>
      </c>
      <c r="P113" s="84">
        <f>Records!P113*$E113</f>
        <v>0</v>
      </c>
      <c r="Q113" s="84">
        <f>Records!Q113*$E113</f>
        <v>0</v>
      </c>
      <c r="R113" s="84">
        <f>Records!R113*$E113</f>
        <v>0</v>
      </c>
      <c r="S113" s="84">
        <f>Records!S113*$E113</f>
        <v>0</v>
      </c>
      <c r="T113" s="84">
        <f>Records!T113*$E113</f>
        <v>0</v>
      </c>
      <c r="U113" s="84">
        <f>Records!U113*$E113</f>
        <v>0</v>
      </c>
      <c r="V113" s="84">
        <f>Records!V113*$E113</f>
        <v>6.648888889</v>
      </c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</row>
    <row r="114">
      <c r="A114" s="79"/>
      <c r="B114" s="82">
        <f>Records!B114</f>
        <v>45816</v>
      </c>
      <c r="C114" s="79" t="str">
        <f>Records!$C114</f>
        <v>RSL S13</v>
      </c>
      <c r="D114" s="83">
        <f>SUMIF(Summary!$B$15:$B1000,C114,Summary!$D$15:$D1000)</f>
        <v>9.973333333</v>
      </c>
      <c r="E114" s="84">
        <f>if(Records!E114=0,0,D114*Records!D114/Records!E114)</f>
        <v>7.48</v>
      </c>
      <c r="F114" s="79"/>
      <c r="G114" s="84">
        <f>Records!G114*$E114</f>
        <v>7.48</v>
      </c>
      <c r="H114" s="84">
        <f>Records!H114*$E114</f>
        <v>7.48</v>
      </c>
      <c r="I114" s="84">
        <f>Records!I114*$E114</f>
        <v>0</v>
      </c>
      <c r="J114" s="84">
        <f>Records!J114*$E114</f>
        <v>7.48</v>
      </c>
      <c r="K114" s="84">
        <f>Records!K114*$E114</f>
        <v>7.48</v>
      </c>
      <c r="L114" s="84">
        <f>Records!L114*$E114</f>
        <v>7.48</v>
      </c>
      <c r="M114" s="84">
        <f>Records!M114*$E114</f>
        <v>0</v>
      </c>
      <c r="N114" s="84">
        <f>Records!N114*$E114</f>
        <v>0</v>
      </c>
      <c r="O114" s="84">
        <f>Records!O114*$E114</f>
        <v>7.48</v>
      </c>
      <c r="P114" s="84">
        <f>Records!P114*$E114</f>
        <v>0</v>
      </c>
      <c r="Q114" s="84">
        <f>Records!Q114*$E114</f>
        <v>7.48</v>
      </c>
      <c r="R114" s="84">
        <f>Records!R114*$E114</f>
        <v>0</v>
      </c>
      <c r="S114" s="84">
        <f>Records!S114*$E114</f>
        <v>0</v>
      </c>
      <c r="T114" s="84">
        <f>Records!T114*$E114</f>
        <v>0</v>
      </c>
      <c r="U114" s="84">
        <f>Records!U114*$E114</f>
        <v>0</v>
      </c>
      <c r="V114" s="84">
        <f>Records!V114*$E114</f>
        <v>7.48</v>
      </c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</row>
    <row r="115">
      <c r="A115" s="79"/>
      <c r="B115" s="82">
        <f>Records!B115</f>
        <v>45830</v>
      </c>
      <c r="C115" s="79" t="str">
        <f>Records!$C115</f>
        <v>RSL S15</v>
      </c>
      <c r="D115" s="83">
        <f>SUMIF(Summary!$B$15:$B1000,C115,Summary!$D$15:$D1000)</f>
        <v>8.835833333</v>
      </c>
      <c r="E115" s="84">
        <f>if(Records!E115=0,0,D115*Records!D115/Records!E115)</f>
        <v>7.854074074</v>
      </c>
      <c r="F115" s="79"/>
      <c r="G115" s="84">
        <f>Records!G115*$E115</f>
        <v>7.854074074</v>
      </c>
      <c r="H115" s="84">
        <f>Records!H115*$E115</f>
        <v>7.854074074</v>
      </c>
      <c r="I115" s="84">
        <f>Records!I115*$E115</f>
        <v>7.854074074</v>
      </c>
      <c r="J115" s="84">
        <f>Records!J115*$E115</f>
        <v>7.854074074</v>
      </c>
      <c r="K115" s="84">
        <f>Records!K115*$E115</f>
        <v>7.854074074</v>
      </c>
      <c r="L115" s="84">
        <f>Records!L115*$E115</f>
        <v>0</v>
      </c>
      <c r="M115" s="84">
        <f>Records!M115*$E115</f>
        <v>7.854074074</v>
      </c>
      <c r="N115" s="84">
        <f>Records!N115*$E115</f>
        <v>0</v>
      </c>
      <c r="O115" s="84">
        <f>Records!O115*$E115</f>
        <v>7.854074074</v>
      </c>
      <c r="P115" s="84">
        <f>Records!P115*$E115</f>
        <v>0</v>
      </c>
      <c r="Q115" s="84">
        <f>Records!Q115*$E115</f>
        <v>0</v>
      </c>
      <c r="R115" s="84">
        <f>Records!R115*$E115</f>
        <v>0</v>
      </c>
      <c r="S115" s="84">
        <f>Records!S115*$E115</f>
        <v>0</v>
      </c>
      <c r="T115" s="84">
        <f>Records!T115*$E115</f>
        <v>7.854074074</v>
      </c>
      <c r="U115" s="84">
        <f>Records!U115*$E115</f>
        <v>7.854074074</v>
      </c>
      <c r="V115" s="84">
        <f>Records!V115*$E115</f>
        <v>0</v>
      </c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</row>
    <row r="116">
      <c r="A116" s="79"/>
      <c r="B116" s="82">
        <f>Records!B116</f>
        <v>45837</v>
      </c>
      <c r="C116" s="79" t="str">
        <f>Records!$C116</f>
        <v>RSL S13</v>
      </c>
      <c r="D116" s="83">
        <f>SUMIF(Summary!$B$15:$B1000,C116,Summary!$D$15:$D1000)</f>
        <v>9.973333333</v>
      </c>
      <c r="E116" s="84">
        <f>if(Records!E116=0,0,D116*Records!D116/Records!E116)</f>
        <v>2.493333333</v>
      </c>
      <c r="F116" s="79"/>
      <c r="G116" s="84">
        <f>Records!G116*$E116</f>
        <v>2.493333333</v>
      </c>
      <c r="H116" s="84">
        <f>Records!H116*$E116</f>
        <v>2.493333333</v>
      </c>
      <c r="I116" s="84">
        <f>Records!I116*$E116</f>
        <v>0</v>
      </c>
      <c r="J116" s="84">
        <f>Records!J116*$E116</f>
        <v>0</v>
      </c>
      <c r="K116" s="84">
        <f>Records!K116*$E116</f>
        <v>2.493333333</v>
      </c>
      <c r="L116" s="84">
        <f>Records!L116*$E116</f>
        <v>2.493333333</v>
      </c>
      <c r="M116" s="84">
        <f>Records!M116*$E116</f>
        <v>2.493333333</v>
      </c>
      <c r="N116" s="84">
        <f>Records!N116*$E116</f>
        <v>0</v>
      </c>
      <c r="O116" s="84">
        <f>Records!O116*$E116</f>
        <v>2.493333333</v>
      </c>
      <c r="P116" s="84">
        <f>Records!P116*$E116</f>
        <v>2.493333333</v>
      </c>
      <c r="Q116" s="84">
        <f>Records!Q116*$E116</f>
        <v>0</v>
      </c>
      <c r="R116" s="84">
        <f>Records!R116*$E116</f>
        <v>0</v>
      </c>
      <c r="S116" s="84">
        <f>Records!S116*$E116</f>
        <v>0</v>
      </c>
      <c r="T116" s="84">
        <f>Records!T116*$E116</f>
        <v>2.493333333</v>
      </c>
      <c r="U116" s="84">
        <f>Records!U116*$E116</f>
        <v>0</v>
      </c>
      <c r="V116" s="84">
        <f>Records!V116*$E116</f>
        <v>0</v>
      </c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</row>
    <row r="117">
      <c r="A117" s="79"/>
      <c r="B117" s="82">
        <f>Records!B117</f>
        <v>45837</v>
      </c>
      <c r="C117" s="79" t="str">
        <f>Records!$C117</f>
        <v>RSL S14</v>
      </c>
      <c r="D117" s="83">
        <f>SUMIF(Summary!$B$15:$B1000,C117,Summary!$D$15:$D1000)</f>
        <v>9.973333333</v>
      </c>
      <c r="E117" s="84">
        <f>if(Records!E117=0,0,D117*Records!D117/Records!E117)</f>
        <v>2.493333333</v>
      </c>
      <c r="F117" s="79"/>
      <c r="G117" s="84">
        <f>Records!G117*$E117</f>
        <v>2.493333333</v>
      </c>
      <c r="H117" s="84">
        <f>Records!H117*$E117</f>
        <v>2.493333333</v>
      </c>
      <c r="I117" s="84">
        <f>Records!I117*$E117</f>
        <v>0</v>
      </c>
      <c r="J117" s="84">
        <f>Records!J117*$E117</f>
        <v>0</v>
      </c>
      <c r="K117" s="84">
        <f>Records!K117*$E117</f>
        <v>2.493333333</v>
      </c>
      <c r="L117" s="84">
        <f>Records!L117*$E117</f>
        <v>2.493333333</v>
      </c>
      <c r="M117" s="84">
        <f>Records!M117*$E117</f>
        <v>2.493333333</v>
      </c>
      <c r="N117" s="84">
        <f>Records!N117*$E117</f>
        <v>0</v>
      </c>
      <c r="O117" s="84">
        <f>Records!O117*$E117</f>
        <v>2.493333333</v>
      </c>
      <c r="P117" s="84">
        <f>Records!P117*$E117</f>
        <v>2.493333333</v>
      </c>
      <c r="Q117" s="84">
        <f>Records!Q117*$E117</f>
        <v>0</v>
      </c>
      <c r="R117" s="84">
        <f>Records!R117*$E117</f>
        <v>0</v>
      </c>
      <c r="S117" s="84">
        <f>Records!S117*$E117</f>
        <v>0</v>
      </c>
      <c r="T117" s="84">
        <f>Records!T117*$E117</f>
        <v>2.493333333</v>
      </c>
      <c r="U117" s="84">
        <f>Records!U117*$E117</f>
        <v>0</v>
      </c>
      <c r="V117" s="84">
        <f>Records!V117*$E117</f>
        <v>0</v>
      </c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</row>
    <row r="118">
      <c r="A118" s="79"/>
      <c r="B118" s="82">
        <f>Records!B118</f>
        <v>45844</v>
      </c>
      <c r="C118" s="79" t="str">
        <f>Records!$C118</f>
        <v>RSL S15</v>
      </c>
      <c r="D118" s="83">
        <f>SUMIF(Summary!$B$15:$B1000,C118,Summary!$D$15:$D1000)</f>
        <v>8.835833333</v>
      </c>
      <c r="E118" s="84">
        <f>if(Records!E118=0,0,D118*Records!D118/Records!E118)</f>
        <v>3.786785714</v>
      </c>
      <c r="F118" s="79"/>
      <c r="G118" s="84">
        <f>Records!G118*$E118</f>
        <v>3.786785714</v>
      </c>
      <c r="H118" s="84">
        <f>Records!H118*$E118</f>
        <v>3.786785714</v>
      </c>
      <c r="I118" s="84">
        <f>Records!I118*$E118</f>
        <v>0</v>
      </c>
      <c r="J118" s="84">
        <f>Records!J118*$E118</f>
        <v>3.786785714</v>
      </c>
      <c r="K118" s="84">
        <f>Records!K118*$E118</f>
        <v>3.786785714</v>
      </c>
      <c r="L118" s="84">
        <f>Records!L118*$E118</f>
        <v>3.786785714</v>
      </c>
      <c r="M118" s="84">
        <f>Records!M118*$E118</f>
        <v>0</v>
      </c>
      <c r="N118" s="84">
        <f>Records!N118*$E118</f>
        <v>0</v>
      </c>
      <c r="O118" s="84">
        <f>Records!O118*$E118</f>
        <v>3.786785714</v>
      </c>
      <c r="P118" s="84">
        <f>Records!P118*$E118</f>
        <v>0</v>
      </c>
      <c r="Q118" s="84">
        <f>Records!Q118*$E118</f>
        <v>0</v>
      </c>
      <c r="R118" s="84">
        <f>Records!R118*$E118</f>
        <v>0</v>
      </c>
      <c r="S118" s="84">
        <f>Records!S118*$E118</f>
        <v>0</v>
      </c>
      <c r="T118" s="84">
        <f>Records!T118*$E118</f>
        <v>3.786785714</v>
      </c>
      <c r="U118" s="84">
        <f>Records!U118*$E118</f>
        <v>0</v>
      </c>
      <c r="V118" s="84">
        <f>Records!V118*$E118</f>
        <v>0</v>
      </c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</row>
    <row r="119">
      <c r="A119" s="79"/>
      <c r="B119" s="82">
        <f>Records!B119</f>
        <v>45851</v>
      </c>
      <c r="C119" s="79" t="str">
        <f>Records!$C119</f>
        <v>RCL BS</v>
      </c>
      <c r="D119" s="83">
        <f>SUMIF(Summary!$B$15:$B1000,C119,Summary!$D$15:$D1000)</f>
        <v>9.625</v>
      </c>
      <c r="E119" s="84">
        <f>if(Records!E119=0,0,D119*Records!D119/Records!E119)</f>
        <v>6.015625</v>
      </c>
      <c r="F119" s="79"/>
      <c r="G119" s="84">
        <f>Records!G119*$E119</f>
        <v>6.015625</v>
      </c>
      <c r="H119" s="84">
        <f>Records!H119*$E119</f>
        <v>6.015625</v>
      </c>
      <c r="I119" s="84">
        <f>Records!I119*$E119</f>
        <v>0</v>
      </c>
      <c r="J119" s="84">
        <f>Records!J119*$E119</f>
        <v>6.015625</v>
      </c>
      <c r="K119" s="84">
        <f>Records!K119*$E119</f>
        <v>6.015625</v>
      </c>
      <c r="L119" s="84">
        <f>Records!L119*$E119</f>
        <v>6.015625</v>
      </c>
      <c r="M119" s="84">
        <f>Records!M119*$E119</f>
        <v>0</v>
      </c>
      <c r="N119" s="84">
        <f>Records!N119*$E119</f>
        <v>0</v>
      </c>
      <c r="O119" s="84">
        <f>Records!O119*$E119</f>
        <v>6.015625</v>
      </c>
      <c r="P119" s="84">
        <f>Records!P119*$E119</f>
        <v>0</v>
      </c>
      <c r="Q119" s="84">
        <f>Records!Q119*$E119</f>
        <v>0</v>
      </c>
      <c r="R119" s="84">
        <f>Records!R119*$E119</f>
        <v>0</v>
      </c>
      <c r="S119" s="84">
        <f>Records!S119*$E119</f>
        <v>0</v>
      </c>
      <c r="T119" s="84">
        <f>Records!T119*$E119</f>
        <v>6.015625</v>
      </c>
      <c r="U119" s="84">
        <f>Records!U119*$E119</f>
        <v>0</v>
      </c>
      <c r="V119" s="84">
        <f>Records!V119*$E119</f>
        <v>6.015625</v>
      </c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</row>
    <row r="120">
      <c r="A120" s="79"/>
      <c r="B120" s="82">
        <f>Records!B120</f>
        <v>45858</v>
      </c>
      <c r="C120" s="79" t="str">
        <f>Records!$C120</f>
        <v>RCL BS</v>
      </c>
      <c r="D120" s="83">
        <f>SUMIF(Summary!$B$15:$B1000,C120,Summary!$D$15:$D1000)</f>
        <v>9.625</v>
      </c>
      <c r="E120" s="84">
        <f>if(Records!E120=0,0,D120*Records!D120/Records!E120)</f>
        <v>6.416666667</v>
      </c>
      <c r="F120" s="79"/>
      <c r="G120" s="84">
        <f>Records!G120*$E120</f>
        <v>6.416666667</v>
      </c>
      <c r="H120" s="84">
        <f>Records!H120*$E120</f>
        <v>6.416666667</v>
      </c>
      <c r="I120" s="84">
        <f>Records!I120*$E120</f>
        <v>0</v>
      </c>
      <c r="J120" s="84">
        <f>Records!J120*$E120</f>
        <v>6.416666667</v>
      </c>
      <c r="K120" s="84">
        <f>Records!K120*$E120</f>
        <v>6.416666667</v>
      </c>
      <c r="L120" s="84">
        <f>Records!L120*$E120</f>
        <v>6.416666667</v>
      </c>
      <c r="M120" s="84">
        <f>Records!M120*$E120</f>
        <v>0</v>
      </c>
      <c r="N120" s="84">
        <f>Records!N120*$E120</f>
        <v>0</v>
      </c>
      <c r="O120" s="84">
        <f>Records!O120*$E120</f>
        <v>6.416666667</v>
      </c>
      <c r="P120" s="84">
        <f>Records!P120*$E120</f>
        <v>0</v>
      </c>
      <c r="Q120" s="84">
        <f>Records!Q120*$E120</f>
        <v>0</v>
      </c>
      <c r="R120" s="84">
        <f>Records!R120*$E120</f>
        <v>0</v>
      </c>
      <c r="S120" s="84">
        <f>Records!S120*$E120</f>
        <v>0</v>
      </c>
      <c r="T120" s="84">
        <f>Records!T120*$E120</f>
        <v>0</v>
      </c>
      <c r="U120" s="84">
        <f>Records!U120*$E120</f>
        <v>0</v>
      </c>
      <c r="V120" s="84">
        <f>Records!V120*$E120</f>
        <v>0</v>
      </c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</row>
    <row r="121">
      <c r="A121" s="79"/>
      <c r="B121" s="82">
        <f>Records!B121</f>
        <v>45928</v>
      </c>
      <c r="C121" s="79" t="str">
        <f>Records!$C121</f>
        <v>RSL S17</v>
      </c>
      <c r="D121" s="83">
        <f>SUMIF(Summary!$B$15:$B1000,C121,Summary!$D$15:$D1000)</f>
        <v>9.98</v>
      </c>
      <c r="E121" s="84">
        <f>if(Records!E121=0,0,D121*Records!D121/Records!E121)</f>
        <v>5.988</v>
      </c>
      <c r="F121" s="79"/>
      <c r="G121" s="84">
        <f>Records!G121*$E121</f>
        <v>5.988</v>
      </c>
      <c r="H121" s="84">
        <f>Records!H121*$E121</f>
        <v>5.988</v>
      </c>
      <c r="I121" s="84">
        <f>Records!I121*$E121</f>
        <v>0</v>
      </c>
      <c r="J121" s="84">
        <f>Records!J121*$E121</f>
        <v>5.988</v>
      </c>
      <c r="K121" s="84">
        <f>Records!K121*$E121</f>
        <v>0</v>
      </c>
      <c r="L121" s="84">
        <f>Records!L121*$E121</f>
        <v>5.988</v>
      </c>
      <c r="M121" s="84">
        <f>Records!M121*$E121</f>
        <v>0</v>
      </c>
      <c r="N121" s="84">
        <f>Records!N121*$E121</f>
        <v>0</v>
      </c>
      <c r="O121" s="84">
        <f>Records!O121*$E121</f>
        <v>5.988</v>
      </c>
      <c r="P121" s="84">
        <f>Records!P121*$E121</f>
        <v>0</v>
      </c>
      <c r="Q121" s="84">
        <f>Records!Q121*$E121</f>
        <v>0</v>
      </c>
      <c r="R121" s="84">
        <f>Records!R121*$E121</f>
        <v>0</v>
      </c>
      <c r="S121" s="84">
        <f>Records!S121*$E121</f>
        <v>0</v>
      </c>
      <c r="T121" s="84">
        <f>Records!T121*$E121</f>
        <v>0</v>
      </c>
      <c r="U121" s="84">
        <f>Records!U121*$E121</f>
        <v>0</v>
      </c>
      <c r="V121" s="84">
        <f>Records!V121*$E121</f>
        <v>0</v>
      </c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</row>
    <row r="122">
      <c r="A122" s="79"/>
      <c r="B122" s="82">
        <f>Records!B122</f>
        <v>45935</v>
      </c>
      <c r="C122" s="79" t="str">
        <f>Records!$C122</f>
        <v>RSL S17</v>
      </c>
      <c r="D122" s="83">
        <f>SUMIF(Summary!$B$15:$B1000,C122,Summary!$D$15:$D1000)</f>
        <v>9.98</v>
      </c>
      <c r="E122" s="84">
        <f>if(Records!E122=0,0,D122*Records!D122/Records!E122)</f>
        <v>6.2375</v>
      </c>
      <c r="F122" s="79"/>
      <c r="G122" s="84">
        <f>Records!G122*$E122</f>
        <v>12.475</v>
      </c>
      <c r="H122" s="84">
        <f>Records!H122*$E122</f>
        <v>6.2375</v>
      </c>
      <c r="I122" s="84">
        <f>Records!I122*$E122</f>
        <v>0</v>
      </c>
      <c r="J122" s="84">
        <f>Records!J122*$E122</f>
        <v>6.2375</v>
      </c>
      <c r="K122" s="84">
        <f>Records!K122*$E122</f>
        <v>0</v>
      </c>
      <c r="L122" s="84">
        <f>Records!L122*$E122</f>
        <v>6.2375</v>
      </c>
      <c r="M122" s="84">
        <f>Records!M122*$E122</f>
        <v>0</v>
      </c>
      <c r="N122" s="84">
        <f>Records!N122*$E122</f>
        <v>0</v>
      </c>
      <c r="O122" s="84">
        <f>Records!O122*$E122</f>
        <v>6.2375</v>
      </c>
      <c r="P122" s="84">
        <f>Records!P122*$E122</f>
        <v>0</v>
      </c>
      <c r="Q122" s="84">
        <f>Records!Q122*$E122</f>
        <v>6.2375</v>
      </c>
      <c r="R122" s="84">
        <f>Records!R122*$E122</f>
        <v>0</v>
      </c>
      <c r="S122" s="84">
        <f>Records!S122*$E122</f>
        <v>0</v>
      </c>
      <c r="T122" s="84">
        <f>Records!T122*$E122</f>
        <v>6.2375</v>
      </c>
      <c r="U122" s="84">
        <f>Records!U122*$E122</f>
        <v>0</v>
      </c>
      <c r="V122" s="84">
        <f>Records!V122*$E122</f>
        <v>0</v>
      </c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</row>
    <row r="123">
      <c r="A123" s="79"/>
      <c r="B123" s="82">
        <f>Records!B123</f>
        <v>45942</v>
      </c>
      <c r="C123" s="79" t="str">
        <f>Records!$C123</f>
        <v>RSL S18</v>
      </c>
      <c r="D123" s="83">
        <f>SUMIF(Summary!$B$15:$B1000,C123,Summary!$D$15:$D1000)</f>
        <v>10.7325</v>
      </c>
      <c r="E123" s="84">
        <f>if(Records!E123=0,0,D123*Records!D123/Records!E123)</f>
        <v>8.049375</v>
      </c>
      <c r="F123" s="79"/>
      <c r="G123" s="84">
        <f>Records!G123*$E123</f>
        <v>8.049375</v>
      </c>
      <c r="H123" s="84">
        <f>Records!H123*$E123</f>
        <v>8.049375</v>
      </c>
      <c r="I123" s="84">
        <f>Records!I123*$E123</f>
        <v>8.049375</v>
      </c>
      <c r="J123" s="84">
        <f>Records!J123*$E123</f>
        <v>8.049375</v>
      </c>
      <c r="K123" s="84">
        <f>Records!K123*$E123</f>
        <v>0</v>
      </c>
      <c r="L123" s="84">
        <f>Records!L123*$E123</f>
        <v>8.049375</v>
      </c>
      <c r="M123" s="84">
        <f>Records!M123*$E123</f>
        <v>0</v>
      </c>
      <c r="N123" s="84">
        <f>Records!N123*$E123</f>
        <v>0</v>
      </c>
      <c r="O123" s="84">
        <f>Records!O123*$E123</f>
        <v>8.049375</v>
      </c>
      <c r="P123" s="84">
        <f>Records!P123*$E123</f>
        <v>0</v>
      </c>
      <c r="Q123" s="84">
        <f>Records!Q123*$E123</f>
        <v>0</v>
      </c>
      <c r="R123" s="84">
        <f>Records!R123*$E123</f>
        <v>0</v>
      </c>
      <c r="S123" s="84">
        <f>Records!S123*$E123</f>
        <v>0</v>
      </c>
      <c r="T123" s="84">
        <f>Records!T123*$E123</f>
        <v>8.049375</v>
      </c>
      <c r="U123" s="84">
        <f>Records!U123*$E123</f>
        <v>0</v>
      </c>
      <c r="V123" s="84">
        <f>Records!V123*$E123</f>
        <v>8.049375</v>
      </c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</row>
    <row r="124">
      <c r="A124" s="79"/>
      <c r="B124" s="82">
        <f>Records!B124</f>
        <v>45949</v>
      </c>
      <c r="C124" s="79" t="str">
        <f>Records!$C124</f>
        <v>RSL S18</v>
      </c>
      <c r="D124" s="83">
        <f>SUMIF(Summary!$B$15:$B1000,C124,Summary!$D$15:$D1000)</f>
        <v>10.7325</v>
      </c>
      <c r="E124" s="84">
        <f>if(Records!E124=0,0,D124*Records!D124/Records!E124)</f>
        <v>8.586</v>
      </c>
      <c r="F124" s="79"/>
      <c r="G124" s="84">
        <f>Records!G124*$E124</f>
        <v>8.586</v>
      </c>
      <c r="H124" s="84">
        <f>Records!H124*$E124</f>
        <v>8.586</v>
      </c>
      <c r="I124" s="84">
        <f>Records!I124*$E124</f>
        <v>0</v>
      </c>
      <c r="J124" s="84">
        <f>Records!J124*$E124</f>
        <v>8.586</v>
      </c>
      <c r="K124" s="84">
        <f>Records!K124*$E124</f>
        <v>0</v>
      </c>
      <c r="L124" s="84">
        <f>Records!L124*$E124</f>
        <v>8.586</v>
      </c>
      <c r="M124" s="84">
        <f>Records!M124*$E124</f>
        <v>0</v>
      </c>
      <c r="N124" s="84">
        <f>Records!N124*$E124</f>
        <v>0</v>
      </c>
      <c r="O124" s="84">
        <f>Records!O124*$E124</f>
        <v>0</v>
      </c>
      <c r="P124" s="84">
        <f>Records!P124*$E124</f>
        <v>0</v>
      </c>
      <c r="Q124" s="84">
        <f>Records!Q124*$E124</f>
        <v>0</v>
      </c>
      <c r="R124" s="84">
        <f>Records!R124*$E124</f>
        <v>0</v>
      </c>
      <c r="S124" s="84">
        <f>Records!S124*$E124</f>
        <v>0</v>
      </c>
      <c r="T124" s="84">
        <f>Records!T124*$E124</f>
        <v>8.586</v>
      </c>
      <c r="U124" s="84">
        <f>Records!U124*$E124</f>
        <v>0</v>
      </c>
      <c r="V124" s="84">
        <f>Records!V124*$E124</f>
        <v>0</v>
      </c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</row>
    <row r="125">
      <c r="A125" s="79"/>
      <c r="B125" s="82">
        <f>Records!B125</f>
        <v>45963</v>
      </c>
      <c r="C125" s="79" t="str">
        <f>Records!$C125</f>
        <v>RSL S19</v>
      </c>
      <c r="D125" s="83">
        <f>SUMIF(Summary!$B$15:$B1000,C125,Summary!$D$15:$D1000)</f>
        <v>9.685833333</v>
      </c>
      <c r="E125" s="84">
        <f>if(Records!E125=0,0,D125*Records!D125/Records!E125)</f>
        <v>3.228611111</v>
      </c>
      <c r="F125" s="79"/>
      <c r="G125" s="84">
        <f>Records!G125*$E125</f>
        <v>3.228611111</v>
      </c>
      <c r="H125" s="84">
        <f>Records!H125*$E125</f>
        <v>0</v>
      </c>
      <c r="I125" s="84">
        <f>Records!I125*$E125</f>
        <v>0</v>
      </c>
      <c r="J125" s="84">
        <f>Records!J125*$E125</f>
        <v>3.228611111</v>
      </c>
      <c r="K125" s="84">
        <f>Records!K125*$E125</f>
        <v>3.228611111</v>
      </c>
      <c r="L125" s="84">
        <f>Records!L125*$E125</f>
        <v>3.228611111</v>
      </c>
      <c r="M125" s="84">
        <f>Records!M125*$E125</f>
        <v>0</v>
      </c>
      <c r="N125" s="84">
        <f>Records!N125*$E125</f>
        <v>0</v>
      </c>
      <c r="O125" s="84">
        <f>Records!O125*$E125</f>
        <v>3.228611111</v>
      </c>
      <c r="P125" s="84">
        <f>Records!P125*$E125</f>
        <v>0</v>
      </c>
      <c r="Q125" s="84">
        <f>Records!Q125*$E125</f>
        <v>0</v>
      </c>
      <c r="R125" s="84">
        <f>Records!R125*$E125</f>
        <v>0</v>
      </c>
      <c r="S125" s="84">
        <f>Records!S125*$E125</f>
        <v>0</v>
      </c>
      <c r="T125" s="84">
        <f>Records!T125*$E125</f>
        <v>3.228611111</v>
      </c>
      <c r="U125" s="84">
        <f>Records!U125*$E125</f>
        <v>0</v>
      </c>
      <c r="V125" s="84">
        <f>Records!V125*$E125</f>
        <v>0</v>
      </c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</row>
    <row r="126">
      <c r="A126" s="79"/>
      <c r="B126" s="82">
        <f>Records!B126</f>
        <v>46011</v>
      </c>
      <c r="C126" s="79" t="str">
        <f>Records!$C126</f>
        <v>RSL S19</v>
      </c>
      <c r="D126" s="83">
        <f>SUMIF(Summary!$B$15:$B1000,C126,Summary!$D$15:$D1000)</f>
        <v>9.685833333</v>
      </c>
      <c r="E126" s="84">
        <f>if(Records!E126=0,0,D126*Records!D126/Records!E126)</f>
        <v>5.534761905</v>
      </c>
      <c r="F126" s="79"/>
      <c r="G126" s="84">
        <f>Records!G126*$E126</f>
        <v>5.534761905</v>
      </c>
      <c r="H126" s="84">
        <f>Records!H126*$E126</f>
        <v>5.534761905</v>
      </c>
      <c r="I126" s="84">
        <f>Records!I126*$E126</f>
        <v>0</v>
      </c>
      <c r="J126" s="84">
        <f>Records!J126*$E126</f>
        <v>5.534761905</v>
      </c>
      <c r="K126" s="84">
        <f>Records!K126*$E126</f>
        <v>5.534761905</v>
      </c>
      <c r="L126" s="84">
        <f>Records!L126*$E126</f>
        <v>5.534761905</v>
      </c>
      <c r="M126" s="84">
        <f>Records!M126*$E126</f>
        <v>0</v>
      </c>
      <c r="N126" s="84">
        <f>Records!N126*$E126</f>
        <v>0</v>
      </c>
      <c r="O126" s="84">
        <f>Records!O126*$E126</f>
        <v>5.534761905</v>
      </c>
      <c r="P126" s="84">
        <f>Records!P126*$E126</f>
        <v>0</v>
      </c>
      <c r="Q126" s="84">
        <f>Records!Q126*$E126</f>
        <v>0</v>
      </c>
      <c r="R126" s="84">
        <f>Records!R126*$E126</f>
        <v>0</v>
      </c>
      <c r="S126" s="84">
        <f>Records!S126*$E126</f>
        <v>0</v>
      </c>
      <c r="T126" s="84">
        <f>Records!T126*$E126</f>
        <v>5.534761905</v>
      </c>
      <c r="U126" s="84">
        <f>Records!U126*$E126</f>
        <v>0</v>
      </c>
      <c r="V126" s="84">
        <f>Records!V126*$E126</f>
        <v>0</v>
      </c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</row>
    <row r="127">
      <c r="A127" s="79"/>
      <c r="B127" s="82">
        <f>Records!B127</f>
        <v>46019</v>
      </c>
      <c r="C127" s="79" t="str">
        <f>Records!$C127</f>
        <v>RSL S17</v>
      </c>
      <c r="D127" s="83">
        <f>SUMIF(Summary!$B$15:$B1000,C127,Summary!$D$15:$D1000)</f>
        <v>9.98</v>
      </c>
      <c r="E127" s="84">
        <f>if(Records!E127=0,0,D127*Records!D127/Records!E127)</f>
        <v>3.992</v>
      </c>
      <c r="F127" s="79"/>
      <c r="G127" s="84">
        <f>Records!G127*$E127</f>
        <v>3.992</v>
      </c>
      <c r="H127" s="84">
        <f>Records!H127*$E127</f>
        <v>3.992</v>
      </c>
      <c r="I127" s="84">
        <f>Records!I127*$E127</f>
        <v>7.984</v>
      </c>
      <c r="J127" s="84">
        <f>Records!J127*$E127</f>
        <v>3.992</v>
      </c>
      <c r="K127" s="84">
        <f>Records!K127*$E127</f>
        <v>3.992</v>
      </c>
      <c r="L127" s="84">
        <f>Records!L127*$E127</f>
        <v>3.992</v>
      </c>
      <c r="M127" s="84">
        <f>Records!M127*$E127</f>
        <v>3.992</v>
      </c>
      <c r="N127" s="84">
        <f>Records!N127*$E127</f>
        <v>0</v>
      </c>
      <c r="O127" s="84">
        <f>Records!O127*$E127</f>
        <v>3.992</v>
      </c>
      <c r="P127" s="84">
        <f>Records!P127*$E127</f>
        <v>0</v>
      </c>
      <c r="Q127" s="84">
        <f>Records!Q127*$E127</f>
        <v>0</v>
      </c>
      <c r="R127" s="84">
        <f>Records!R127*$E127</f>
        <v>0</v>
      </c>
      <c r="S127" s="84">
        <f>Records!S127*$E127</f>
        <v>0</v>
      </c>
      <c r="T127" s="84">
        <f>Records!T127*$E127</f>
        <v>3.992</v>
      </c>
      <c r="U127" s="84">
        <f>Records!U127*$E127</f>
        <v>0</v>
      </c>
      <c r="V127" s="84">
        <f>Records!V127*$E127</f>
        <v>0</v>
      </c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</row>
    <row r="128">
      <c r="A128" s="79"/>
      <c r="B128" s="82">
        <f>Records!B128</f>
        <v>46019</v>
      </c>
      <c r="C128" s="79" t="str">
        <f>Records!$C128</f>
        <v>RSL S18</v>
      </c>
      <c r="D128" s="83">
        <f>SUMIF(Summary!$B$15:$B1000,C128,Summary!$D$15:$D1000)</f>
        <v>10.7325</v>
      </c>
      <c r="E128" s="84">
        <f>if(Records!E128=0,0,D128*Records!D128/Records!E128)</f>
        <v>1.07325</v>
      </c>
      <c r="F128" s="79"/>
      <c r="G128" s="84">
        <f>Records!G128*$E128</f>
        <v>1.07325</v>
      </c>
      <c r="H128" s="84">
        <f>Records!H128*$E128</f>
        <v>1.07325</v>
      </c>
      <c r="I128" s="84">
        <f>Records!I128*$E128</f>
        <v>2.1465</v>
      </c>
      <c r="J128" s="84">
        <f>Records!J128*$E128</f>
        <v>1.07325</v>
      </c>
      <c r="K128" s="84">
        <f>Records!K128*$E128</f>
        <v>1.07325</v>
      </c>
      <c r="L128" s="84">
        <f>Records!L128*$E128</f>
        <v>1.07325</v>
      </c>
      <c r="M128" s="84">
        <f>Records!M128*$E128</f>
        <v>1.07325</v>
      </c>
      <c r="N128" s="84">
        <f>Records!N128*$E128</f>
        <v>0</v>
      </c>
      <c r="O128" s="84">
        <f>Records!O128*$E128</f>
        <v>1.07325</v>
      </c>
      <c r="P128" s="84">
        <f>Records!P128*$E128</f>
        <v>0</v>
      </c>
      <c r="Q128" s="84">
        <f>Records!Q128*$E128</f>
        <v>0</v>
      </c>
      <c r="R128" s="84">
        <f>Records!R128*$E128</f>
        <v>0</v>
      </c>
      <c r="S128" s="84">
        <f>Records!S128*$E128</f>
        <v>0</v>
      </c>
      <c r="T128" s="84">
        <f>Records!T128*$E128</f>
        <v>1.07325</v>
      </c>
      <c r="U128" s="84">
        <f>Records!U128*$E128</f>
        <v>0</v>
      </c>
      <c r="V128" s="84">
        <f>Records!V128*$E128</f>
        <v>0</v>
      </c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</row>
    <row r="129">
      <c r="A129" s="79"/>
      <c r="B129" s="82">
        <f>Records!B129</f>
        <v>46040</v>
      </c>
      <c r="C129" s="79" t="str">
        <f>Records!$C129</f>
        <v>RSL S19</v>
      </c>
      <c r="D129" s="83">
        <f>SUMIF(Summary!$B$15:$B1000,C129,Summary!$D$15:$D1000)</f>
        <v>9.685833333</v>
      </c>
      <c r="E129" s="84">
        <f>if(Records!E129=0,0,D129*Records!D129/Records!E129)</f>
        <v>9.685833333</v>
      </c>
      <c r="F129" s="79"/>
      <c r="G129" s="84">
        <f>Records!G129*$E129</f>
        <v>9.685833333</v>
      </c>
      <c r="H129" s="84">
        <f>Records!H129*$E129</f>
        <v>0</v>
      </c>
      <c r="I129" s="84">
        <f>Records!I129*$E129</f>
        <v>0</v>
      </c>
      <c r="J129" s="84">
        <f>Records!J129*$E129</f>
        <v>0</v>
      </c>
      <c r="K129" s="84">
        <f>Records!K129*$E129</f>
        <v>9.685833333</v>
      </c>
      <c r="L129" s="84">
        <f>Records!L129*$E129</f>
        <v>9.685833333</v>
      </c>
      <c r="M129" s="84">
        <f>Records!M129*$E129</f>
        <v>9.685833333</v>
      </c>
      <c r="N129" s="84">
        <f>Records!N129*$E129</f>
        <v>0</v>
      </c>
      <c r="O129" s="84">
        <f>Records!O129*$E129</f>
        <v>9.685833333</v>
      </c>
      <c r="P129" s="84">
        <f>Records!P129*$E129</f>
        <v>0</v>
      </c>
      <c r="Q129" s="84">
        <f>Records!Q129*$E129</f>
        <v>0</v>
      </c>
      <c r="R129" s="84">
        <f>Records!R129*$E129</f>
        <v>0</v>
      </c>
      <c r="S129" s="84">
        <f>Records!S129*$E129</f>
        <v>0</v>
      </c>
      <c r="T129" s="84">
        <f>Records!T129*$E129</f>
        <v>0</v>
      </c>
      <c r="U129" s="84">
        <f>Records!U129*$E129</f>
        <v>0</v>
      </c>
      <c r="V129" s="84">
        <f>Records!V129*$E129</f>
        <v>9.685833333</v>
      </c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</row>
    <row r="130">
      <c r="A130" s="79"/>
      <c r="B130" s="82">
        <f>Records!B130</f>
        <v>46047</v>
      </c>
      <c r="C130" s="79" t="str">
        <f>Records!$C130</f>
        <v>RSL S20</v>
      </c>
      <c r="D130" s="83">
        <f>SUMIF(Summary!$B$15:$B1000,C130,Summary!$D$15:$D1000)</f>
        <v>9.685833333</v>
      </c>
      <c r="E130" s="84">
        <f>if(Records!E130=0,0,D130*Records!D130/Records!E130)</f>
        <v>3.874333333</v>
      </c>
      <c r="F130" s="79"/>
      <c r="G130" s="84">
        <f>Records!G130*$E130</f>
        <v>3.874333333</v>
      </c>
      <c r="H130" s="84">
        <f>Records!H130*$E130</f>
        <v>0</v>
      </c>
      <c r="I130" s="84">
        <f>Records!I130*$E130</f>
        <v>0</v>
      </c>
      <c r="J130" s="84">
        <f>Records!J130*$E130</f>
        <v>3.874333333</v>
      </c>
      <c r="K130" s="84">
        <f>Records!K130*$E130</f>
        <v>3.874333333</v>
      </c>
      <c r="L130" s="84">
        <f>Records!L130*$E130</f>
        <v>0</v>
      </c>
      <c r="M130" s="84">
        <f>Records!M130*$E130</f>
        <v>0</v>
      </c>
      <c r="N130" s="84">
        <f>Records!N130*$E130</f>
        <v>0</v>
      </c>
      <c r="O130" s="84">
        <f>Records!O130*$E130</f>
        <v>3.874333333</v>
      </c>
      <c r="P130" s="84">
        <f>Records!P130*$E130</f>
        <v>0</v>
      </c>
      <c r="Q130" s="84">
        <f>Records!Q130*$E130</f>
        <v>0</v>
      </c>
      <c r="R130" s="84">
        <f>Records!R130*$E130</f>
        <v>0</v>
      </c>
      <c r="S130" s="84">
        <f>Records!S130*$E130</f>
        <v>0</v>
      </c>
      <c r="T130" s="84">
        <f>Records!T130*$E130</f>
        <v>3.874333333</v>
      </c>
      <c r="U130" s="84">
        <f>Records!U130*$E130</f>
        <v>0</v>
      </c>
      <c r="V130" s="84">
        <f>Records!V130*$E130</f>
        <v>0</v>
      </c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</row>
    <row r="131">
      <c r="A131" s="79"/>
      <c r="B131" s="82">
        <f>Records!B131</f>
        <v>45682</v>
      </c>
      <c r="C131" s="79" t="str">
        <f>Records!$C131</f>
        <v>RSL S18</v>
      </c>
      <c r="D131" s="83">
        <f>SUMIF(Summary!$B$15:$B1000,C131,Summary!$D$15:$D1000)</f>
        <v>10.7325</v>
      </c>
      <c r="E131" s="84">
        <f>if(Records!E131=0,0,D131*Records!D131/Records!E131)</f>
        <v>2.1465</v>
      </c>
      <c r="F131" s="79"/>
      <c r="G131" s="84">
        <f>Records!G131*$E131</f>
        <v>2.1465</v>
      </c>
      <c r="H131" s="84">
        <f>Records!H131*$E131</f>
        <v>0</v>
      </c>
      <c r="I131" s="84">
        <f>Records!I131*$E131</f>
        <v>0</v>
      </c>
      <c r="J131" s="84">
        <f>Records!J131*$E131</f>
        <v>2.1465</v>
      </c>
      <c r="K131" s="84">
        <f>Records!K131*$E131</f>
        <v>2.1465</v>
      </c>
      <c r="L131" s="84">
        <f>Records!L131*$E131</f>
        <v>0</v>
      </c>
      <c r="M131" s="84">
        <f>Records!M131*$E131</f>
        <v>0</v>
      </c>
      <c r="N131" s="84">
        <f>Records!N131*$E131</f>
        <v>0</v>
      </c>
      <c r="O131" s="84">
        <f>Records!O131*$E131</f>
        <v>2.1465</v>
      </c>
      <c r="P131" s="84">
        <f>Records!P131*$E131</f>
        <v>0</v>
      </c>
      <c r="Q131" s="84">
        <f>Records!Q131*$E131</f>
        <v>0</v>
      </c>
      <c r="R131" s="84">
        <f>Records!R131*$E131</f>
        <v>0</v>
      </c>
      <c r="S131" s="84">
        <f>Records!S131*$E131</f>
        <v>0</v>
      </c>
      <c r="T131" s="84">
        <f>Records!T131*$E131</f>
        <v>2.1465</v>
      </c>
      <c r="U131" s="84">
        <f>Records!U131*$E131</f>
        <v>0</v>
      </c>
      <c r="V131" s="84">
        <f>Records!V131*$E131</f>
        <v>0</v>
      </c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</row>
    <row r="132">
      <c r="A132" s="79"/>
      <c r="B132" s="82">
        <f>Records!B132</f>
        <v>46054</v>
      </c>
      <c r="C132" s="79" t="str">
        <f>Records!$C132</f>
        <v>RSL S21</v>
      </c>
      <c r="D132" s="83">
        <f>SUMIF(Summary!$B$15:$B1000,C132,Summary!$D$15:$D1000)</f>
        <v>10.58041667</v>
      </c>
      <c r="E132" s="84">
        <f>if(Records!E132=0,0,D132*Records!D132/Records!E132)</f>
        <v>5.290208333</v>
      </c>
      <c r="F132" s="79"/>
      <c r="G132" s="84">
        <f>Records!G132*$E132</f>
        <v>5.290208333</v>
      </c>
      <c r="H132" s="84">
        <f>Records!H132*$E132</f>
        <v>5.290208333</v>
      </c>
      <c r="I132" s="84">
        <f>Records!I132*$E132</f>
        <v>0</v>
      </c>
      <c r="J132" s="84">
        <f>Records!J132*$E132</f>
        <v>5.290208333</v>
      </c>
      <c r="K132" s="84">
        <f>Records!K132*$E132</f>
        <v>5.290208333</v>
      </c>
      <c r="L132" s="84">
        <f>Records!L132*$E132</f>
        <v>5.290208333</v>
      </c>
      <c r="M132" s="84">
        <f>Records!M132*$E132</f>
        <v>0</v>
      </c>
      <c r="N132" s="84">
        <f>Records!N132*$E132</f>
        <v>0</v>
      </c>
      <c r="O132" s="84">
        <f>Records!O132*$E132</f>
        <v>5.290208333</v>
      </c>
      <c r="P132" s="84">
        <f>Records!P132*$E132</f>
        <v>0</v>
      </c>
      <c r="Q132" s="84">
        <f>Records!Q132*$E132</f>
        <v>0</v>
      </c>
      <c r="R132" s="84">
        <f>Records!R132*$E132</f>
        <v>0</v>
      </c>
      <c r="S132" s="84">
        <f>Records!S132*$E132</f>
        <v>0</v>
      </c>
      <c r="T132" s="84">
        <f>Records!T132*$E132</f>
        <v>0</v>
      </c>
      <c r="U132" s="84">
        <f>Records!U132*$E132</f>
        <v>0</v>
      </c>
      <c r="V132" s="84">
        <f>Records!V132*$E132</f>
        <v>0</v>
      </c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</row>
    <row r="133">
      <c r="A133" s="79"/>
      <c r="B133" s="82">
        <f>Records!B133</f>
        <v>46054</v>
      </c>
      <c r="C133" s="79" t="str">
        <f>Records!$C133</f>
        <v>RSL S14</v>
      </c>
      <c r="D133" s="83">
        <f>SUMIF(Summary!$B$15:$B1000,C133,Summary!$D$15:$D1000)</f>
        <v>9.973333333</v>
      </c>
      <c r="E133" s="84">
        <f>if(Records!E133=0,0,D133*Records!D133/Records!E133)</f>
        <v>9.973333333</v>
      </c>
      <c r="F133" s="79"/>
      <c r="G133" s="84">
        <f>Records!G133*$E133</f>
        <v>0</v>
      </c>
      <c r="H133" s="84">
        <f>Records!H133*$E133</f>
        <v>0</v>
      </c>
      <c r="I133" s="84">
        <f>Records!I133*$E133</f>
        <v>0</v>
      </c>
      <c r="J133" s="84">
        <f>Records!J133*$E133</f>
        <v>0</v>
      </c>
      <c r="K133" s="84">
        <f>Records!K133*$E133</f>
        <v>9.973333333</v>
      </c>
      <c r="L133" s="84">
        <f>Records!L133*$E133</f>
        <v>0</v>
      </c>
      <c r="M133" s="84">
        <f>Records!M133*$E133</f>
        <v>0</v>
      </c>
      <c r="N133" s="84">
        <f>Records!N133*$E133</f>
        <v>0</v>
      </c>
      <c r="O133" s="84">
        <f>Records!O133*$E133</f>
        <v>0</v>
      </c>
      <c r="P133" s="84">
        <f>Records!P133*$E133</f>
        <v>0</v>
      </c>
      <c r="Q133" s="84">
        <f>Records!Q133*$E133</f>
        <v>0</v>
      </c>
      <c r="R133" s="84">
        <f>Records!R133*$E133</f>
        <v>0</v>
      </c>
      <c r="S133" s="84">
        <f>Records!S133*$E133</f>
        <v>0</v>
      </c>
      <c r="T133" s="84">
        <f>Records!T133*$E133</f>
        <v>0</v>
      </c>
      <c r="U133" s="84">
        <f>Records!U133*$E133</f>
        <v>0</v>
      </c>
      <c r="V133" s="84">
        <f>Records!V133*$E133</f>
        <v>0</v>
      </c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</row>
    <row r="134">
      <c r="A134" s="79"/>
      <c r="B134" s="82">
        <f>Records!B134</f>
        <v>46054</v>
      </c>
      <c r="C134" s="79" t="str">
        <f>Records!$C134</f>
        <v>RSL S15</v>
      </c>
      <c r="D134" s="83">
        <f>SUMIF(Summary!$B$15:$B1000,C134,Summary!$D$15:$D1000)</f>
        <v>8.835833333</v>
      </c>
      <c r="E134" s="84">
        <f>if(Records!E134=0,0,D134*Records!D134/Records!E134)</f>
        <v>8.835833333</v>
      </c>
      <c r="F134" s="79"/>
      <c r="G134" s="84">
        <f>Records!G134*$E134</f>
        <v>0</v>
      </c>
      <c r="H134" s="84">
        <f>Records!H134*$E134</f>
        <v>0</v>
      </c>
      <c r="I134" s="84">
        <f>Records!I134*$E134</f>
        <v>0</v>
      </c>
      <c r="J134" s="84">
        <f>Records!J134*$E134</f>
        <v>0</v>
      </c>
      <c r="K134" s="84">
        <f>Records!K134*$E134</f>
        <v>8.835833333</v>
      </c>
      <c r="L134" s="84">
        <f>Records!L134*$E134</f>
        <v>0</v>
      </c>
      <c r="M134" s="84">
        <f>Records!M134*$E134</f>
        <v>0</v>
      </c>
      <c r="N134" s="84">
        <f>Records!N134*$E134</f>
        <v>0</v>
      </c>
      <c r="O134" s="84">
        <f>Records!O134*$E134</f>
        <v>0</v>
      </c>
      <c r="P134" s="84">
        <f>Records!P134*$E134</f>
        <v>0</v>
      </c>
      <c r="Q134" s="84">
        <f>Records!Q134*$E134</f>
        <v>0</v>
      </c>
      <c r="R134" s="84">
        <f>Records!R134*$E134</f>
        <v>0</v>
      </c>
      <c r="S134" s="84">
        <f>Records!S134*$E134</f>
        <v>0</v>
      </c>
      <c r="T134" s="84">
        <f>Records!T134*$E134</f>
        <v>0</v>
      </c>
      <c r="U134" s="84">
        <f>Records!U134*$E134</f>
        <v>0</v>
      </c>
      <c r="V134" s="84">
        <f>Records!V134*$E134</f>
        <v>0</v>
      </c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</row>
    <row r="135">
      <c r="A135" s="79"/>
      <c r="B135" s="82">
        <f>Records!B135</f>
        <v>46054</v>
      </c>
      <c r="C135" s="79" t="str">
        <f>Records!$C135</f>
        <v>RCL BS</v>
      </c>
      <c r="D135" s="83">
        <f>SUMIF(Summary!$B$15:$B1000,C135,Summary!$D$15:$D1000)</f>
        <v>9.625</v>
      </c>
      <c r="E135" s="84">
        <f>if(Records!E135=0,0,D135*Records!D135/Records!E135)</f>
        <v>28.875</v>
      </c>
      <c r="F135" s="79"/>
      <c r="G135" s="84">
        <f>Records!G135*$E135</f>
        <v>0</v>
      </c>
      <c r="H135" s="84">
        <f>Records!H135*$E135</f>
        <v>0</v>
      </c>
      <c r="I135" s="84">
        <f>Records!I135*$E135</f>
        <v>0</v>
      </c>
      <c r="J135" s="84">
        <f>Records!J135*$E135</f>
        <v>0</v>
      </c>
      <c r="K135" s="84">
        <f>Records!K135*$E135</f>
        <v>28.875</v>
      </c>
      <c r="L135" s="84">
        <f>Records!L135*$E135</f>
        <v>0</v>
      </c>
      <c r="M135" s="84">
        <f>Records!M135*$E135</f>
        <v>0</v>
      </c>
      <c r="N135" s="84">
        <f>Records!N135*$E135</f>
        <v>0</v>
      </c>
      <c r="O135" s="84">
        <f>Records!O135*$E135</f>
        <v>0</v>
      </c>
      <c r="P135" s="84">
        <f>Records!P135*$E135</f>
        <v>0</v>
      </c>
      <c r="Q135" s="84">
        <f>Records!Q135*$E135</f>
        <v>0</v>
      </c>
      <c r="R135" s="84">
        <f>Records!R135*$E135</f>
        <v>0</v>
      </c>
      <c r="S135" s="84">
        <f>Records!S135*$E135</f>
        <v>0</v>
      </c>
      <c r="T135" s="84">
        <f>Records!T135*$E135</f>
        <v>0</v>
      </c>
      <c r="U135" s="84">
        <f>Records!U135*$E135</f>
        <v>0</v>
      </c>
      <c r="V135" s="84">
        <f>Records!V135*$E135</f>
        <v>0</v>
      </c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</row>
    <row r="136">
      <c r="A136" s="79"/>
      <c r="B136" s="82">
        <f>Records!B136</f>
        <v>46082</v>
      </c>
      <c r="C136" s="79" t="str">
        <f>Records!$C136</f>
        <v>RSL S22</v>
      </c>
      <c r="D136" s="83">
        <f>SUMIF(Summary!$B$15:$B1000,C136,Summary!$D$15:$D1000)</f>
        <v>10.58058333</v>
      </c>
      <c r="E136" s="84">
        <f>if(Records!E136=0,0,D136*Records!D136/Records!E136)</f>
        <v>3.526861111</v>
      </c>
      <c r="F136" s="79"/>
      <c r="G136" s="84">
        <f>Records!G136*$E136</f>
        <v>3.526861111</v>
      </c>
      <c r="H136" s="84">
        <f>Records!H136*$E136</f>
        <v>3.526861111</v>
      </c>
      <c r="I136" s="84">
        <f>Records!I136*$E136</f>
        <v>0</v>
      </c>
      <c r="J136" s="84">
        <f>Records!J136*$E136</f>
        <v>0</v>
      </c>
      <c r="K136" s="84">
        <f>Records!K136*$E136</f>
        <v>3.526861111</v>
      </c>
      <c r="L136" s="84">
        <f>Records!L136*$E136</f>
        <v>3.526861111</v>
      </c>
      <c r="M136" s="84">
        <f>Records!M136*$E136</f>
        <v>0</v>
      </c>
      <c r="N136" s="84">
        <f>Records!N136*$E136</f>
        <v>0</v>
      </c>
      <c r="O136" s="84">
        <f>Records!O136*$E136</f>
        <v>3.526861111</v>
      </c>
      <c r="P136" s="84">
        <f>Records!P136*$E136</f>
        <v>0</v>
      </c>
      <c r="Q136" s="84">
        <f>Records!Q136*$E136</f>
        <v>0</v>
      </c>
      <c r="R136" s="84">
        <f>Records!R136*$E136</f>
        <v>0</v>
      </c>
      <c r="S136" s="84">
        <f>Records!S136*$E136</f>
        <v>0</v>
      </c>
      <c r="T136" s="84">
        <f>Records!T136*$E136</f>
        <v>3.526861111</v>
      </c>
      <c r="U136" s="84">
        <f>Records!U136*$E136</f>
        <v>0</v>
      </c>
      <c r="V136" s="84">
        <f>Records!V136*$E136</f>
        <v>0</v>
      </c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</row>
    <row r="137">
      <c r="A137" s="79"/>
      <c r="B137" s="82">
        <f>Records!B137</f>
        <v>46089</v>
      </c>
      <c r="C137" s="79" t="str">
        <f>Records!$C137</f>
        <v>RSL S21</v>
      </c>
      <c r="D137" s="83">
        <f>SUMIF(Summary!$B$15:$B1000,C137,Summary!$D$15:$D1000)</f>
        <v>10.58041667</v>
      </c>
      <c r="E137" s="84">
        <f>if(Records!E137=0,0,D137*Records!D137/Records!E137)</f>
        <v>7.053611111</v>
      </c>
      <c r="F137" s="79"/>
      <c r="G137" s="84">
        <f>Records!G137*$E137</f>
        <v>7.053611111</v>
      </c>
      <c r="H137" s="84">
        <f>Records!H137*$E137</f>
        <v>7.053611111</v>
      </c>
      <c r="I137" s="84">
        <f>Records!I137*$E137</f>
        <v>0</v>
      </c>
      <c r="J137" s="84">
        <f>Records!J137*$E137</f>
        <v>7.053611111</v>
      </c>
      <c r="K137" s="84">
        <f>Records!K137*$E137</f>
        <v>7.053611111</v>
      </c>
      <c r="L137" s="84">
        <f>Records!L137*$E137</f>
        <v>0</v>
      </c>
      <c r="M137" s="84">
        <f>Records!M137*$E137</f>
        <v>0</v>
      </c>
      <c r="N137" s="84">
        <f>Records!N137*$E137</f>
        <v>0</v>
      </c>
      <c r="O137" s="84">
        <f>Records!O137*$E137</f>
        <v>7.053611111</v>
      </c>
      <c r="P137" s="84">
        <f>Records!P137*$E137</f>
        <v>0</v>
      </c>
      <c r="Q137" s="84">
        <f>Records!Q137*$E137</f>
        <v>0</v>
      </c>
      <c r="R137" s="84">
        <f>Records!R137*$E137</f>
        <v>0</v>
      </c>
      <c r="S137" s="84">
        <f>Records!S137*$E137</f>
        <v>0</v>
      </c>
      <c r="T137" s="84">
        <f>Records!T137*$E137</f>
        <v>7.053611111</v>
      </c>
      <c r="U137" s="84">
        <f>Records!U137*$E137</f>
        <v>0</v>
      </c>
      <c r="V137" s="84">
        <f>Records!V137*$E137</f>
        <v>0</v>
      </c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</row>
    <row r="138">
      <c r="A138" s="79"/>
      <c r="B138" s="82" t="str">
        <f>Records!B138</f>
        <v/>
      </c>
      <c r="C138" s="79" t="str">
        <f>Records!$C138</f>
        <v/>
      </c>
      <c r="D138" s="83">
        <f>SUMIF(Summary!$B$15:$B1000,C138,Summary!$D$15:$D1000)</f>
        <v>0</v>
      </c>
      <c r="E138" s="84">
        <f>if(Records!E138=0,0,D138*Records!D138/Records!E138)</f>
        <v>0</v>
      </c>
      <c r="F138" s="79"/>
      <c r="G138" s="84">
        <f>Records!G138*$E138</f>
        <v>0</v>
      </c>
      <c r="H138" s="84">
        <f>Records!H138*$E138</f>
        <v>0</v>
      </c>
      <c r="I138" s="84">
        <f>Records!I138*$E138</f>
        <v>0</v>
      </c>
      <c r="J138" s="84">
        <f>Records!J138*$E138</f>
        <v>0</v>
      </c>
      <c r="K138" s="84">
        <f>Records!K138*$E138</f>
        <v>0</v>
      </c>
      <c r="L138" s="84">
        <f>Records!L138*$E138</f>
        <v>0</v>
      </c>
      <c r="M138" s="84">
        <f>Records!M138*$E138</f>
        <v>0</v>
      </c>
      <c r="N138" s="84">
        <f>Records!N138*$E138</f>
        <v>0</v>
      </c>
      <c r="O138" s="84">
        <f>Records!O138*$E138</f>
        <v>0</v>
      </c>
      <c r="P138" s="84">
        <f>Records!P138*$E138</f>
        <v>0</v>
      </c>
      <c r="Q138" s="84">
        <f>Records!Q138*$E138</f>
        <v>0</v>
      </c>
      <c r="R138" s="84">
        <f>Records!R138*$E138</f>
        <v>0</v>
      </c>
      <c r="S138" s="84">
        <f>Records!S138*$E138</f>
        <v>0</v>
      </c>
      <c r="T138" s="84">
        <f>Records!T138*$E138</f>
        <v>0</v>
      </c>
      <c r="U138" s="84">
        <f>Records!U138*$E138</f>
        <v>0</v>
      </c>
      <c r="V138" s="84">
        <f>Records!V138*$E138</f>
        <v>0</v>
      </c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</row>
    <row r="139">
      <c r="A139" s="79"/>
      <c r="B139" s="82" t="str">
        <f>Records!B139</f>
        <v/>
      </c>
      <c r="C139" s="79" t="str">
        <f>Records!$C139</f>
        <v/>
      </c>
      <c r="D139" s="83">
        <f>SUMIF(Summary!$B$15:$B1000,C139,Summary!$D$15:$D1000)</f>
        <v>0</v>
      </c>
      <c r="E139" s="84">
        <f>if(Records!E139=0,0,D139*Records!D139/Records!E139)</f>
        <v>0</v>
      </c>
      <c r="F139" s="79"/>
      <c r="G139" s="84">
        <f>Records!G139*$E139</f>
        <v>0</v>
      </c>
      <c r="H139" s="84">
        <f>Records!H139*$E139</f>
        <v>0</v>
      </c>
      <c r="I139" s="84">
        <f>Records!I139*$E139</f>
        <v>0</v>
      </c>
      <c r="J139" s="84">
        <f>Records!J139*$E139</f>
        <v>0</v>
      </c>
      <c r="K139" s="84">
        <f>Records!K139*$E139</f>
        <v>0</v>
      </c>
      <c r="L139" s="84">
        <f>Records!L139*$E139</f>
        <v>0</v>
      </c>
      <c r="M139" s="84">
        <f>Records!M139*$E139</f>
        <v>0</v>
      </c>
      <c r="N139" s="84">
        <f>Records!N139*$E139</f>
        <v>0</v>
      </c>
      <c r="O139" s="84">
        <f>Records!O139*$E139</f>
        <v>0</v>
      </c>
      <c r="P139" s="84">
        <f>Records!P139*$E139</f>
        <v>0</v>
      </c>
      <c r="Q139" s="84">
        <f>Records!Q139*$E139</f>
        <v>0</v>
      </c>
      <c r="R139" s="84">
        <f>Records!R139*$E139</f>
        <v>0</v>
      </c>
      <c r="S139" s="84">
        <f>Records!S139*$E139</f>
        <v>0</v>
      </c>
      <c r="T139" s="84">
        <f>Records!T139*$E139</f>
        <v>0</v>
      </c>
      <c r="U139" s="84">
        <f>Records!U139*$E139</f>
        <v>0</v>
      </c>
      <c r="V139" s="84">
        <f>Records!V139*$E139</f>
        <v>0</v>
      </c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</row>
    <row r="140">
      <c r="A140" s="79"/>
      <c r="B140" s="82" t="str">
        <f>Records!B140</f>
        <v/>
      </c>
      <c r="C140" s="79" t="str">
        <f>Records!$C140</f>
        <v/>
      </c>
      <c r="D140" s="83">
        <f>SUMIF(Summary!$B$15:$B1000,C140,Summary!$D$15:$D1000)</f>
        <v>0</v>
      </c>
      <c r="E140" s="84">
        <f>if(Records!E140=0,0,D140*Records!D140/Records!E140)</f>
        <v>0</v>
      </c>
      <c r="F140" s="79"/>
      <c r="G140" s="84">
        <f>Records!G140*$E140</f>
        <v>0</v>
      </c>
      <c r="H140" s="84">
        <f>Records!H140*$E140</f>
        <v>0</v>
      </c>
      <c r="I140" s="84">
        <f>Records!I140*$E140</f>
        <v>0</v>
      </c>
      <c r="J140" s="84">
        <f>Records!J140*$E140</f>
        <v>0</v>
      </c>
      <c r="K140" s="84">
        <f>Records!K140*$E140</f>
        <v>0</v>
      </c>
      <c r="L140" s="84">
        <f>Records!L140*$E140</f>
        <v>0</v>
      </c>
      <c r="M140" s="84">
        <f>Records!M140*$E140</f>
        <v>0</v>
      </c>
      <c r="N140" s="84">
        <f>Records!N140*$E140</f>
        <v>0</v>
      </c>
      <c r="O140" s="84">
        <f>Records!O140*$E140</f>
        <v>0</v>
      </c>
      <c r="P140" s="84">
        <f>Records!P140*$E140</f>
        <v>0</v>
      </c>
      <c r="Q140" s="84">
        <f>Records!Q140*$E140</f>
        <v>0</v>
      </c>
      <c r="R140" s="84">
        <f>Records!R140*$E140</f>
        <v>0</v>
      </c>
      <c r="S140" s="84">
        <f>Records!S140*$E140</f>
        <v>0</v>
      </c>
      <c r="T140" s="84">
        <f>Records!T140*$E140</f>
        <v>0</v>
      </c>
      <c r="U140" s="84">
        <f>Records!U140*$E140</f>
        <v>0</v>
      </c>
      <c r="V140" s="84">
        <f>Records!V140*$E140</f>
        <v>0</v>
      </c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</row>
    <row r="141">
      <c r="A141" s="79"/>
      <c r="B141" s="82" t="str">
        <f>Records!B141</f>
        <v/>
      </c>
      <c r="C141" s="79" t="str">
        <f>Records!$C141</f>
        <v/>
      </c>
      <c r="D141" s="83">
        <f>SUMIF(Summary!$B$15:$B1000,C141,Summary!$D$15:$D1000)</f>
        <v>0</v>
      </c>
      <c r="E141" s="84">
        <f>if(Records!E141=0,0,D141*Records!D141/Records!E141)</f>
        <v>0</v>
      </c>
      <c r="F141" s="79"/>
      <c r="G141" s="84">
        <f>Records!G141*$E141</f>
        <v>0</v>
      </c>
      <c r="H141" s="84">
        <f>Records!H141*$E141</f>
        <v>0</v>
      </c>
      <c r="I141" s="84">
        <f>Records!I141*$E141</f>
        <v>0</v>
      </c>
      <c r="J141" s="84">
        <f>Records!J141*$E141</f>
        <v>0</v>
      </c>
      <c r="K141" s="84">
        <f>Records!K141*$E141</f>
        <v>0</v>
      </c>
      <c r="L141" s="84">
        <f>Records!L141*$E141</f>
        <v>0</v>
      </c>
      <c r="M141" s="84">
        <f>Records!M141*$E141</f>
        <v>0</v>
      </c>
      <c r="N141" s="84">
        <f>Records!N141*$E141</f>
        <v>0</v>
      </c>
      <c r="O141" s="84">
        <f>Records!O141*$E141</f>
        <v>0</v>
      </c>
      <c r="P141" s="84">
        <f>Records!P141*$E141</f>
        <v>0</v>
      </c>
      <c r="Q141" s="84">
        <f>Records!Q141*$E141</f>
        <v>0</v>
      </c>
      <c r="R141" s="84">
        <f>Records!R141*$E141</f>
        <v>0</v>
      </c>
      <c r="S141" s="84">
        <f>Records!S141*$E141</f>
        <v>0</v>
      </c>
      <c r="T141" s="84">
        <f>Records!T141*$E141</f>
        <v>0</v>
      </c>
      <c r="U141" s="84">
        <f>Records!U141*$E141</f>
        <v>0</v>
      </c>
      <c r="V141" s="84">
        <f>Records!V141*$E141</f>
        <v>0</v>
      </c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</row>
    <row r="142">
      <c r="A142" s="79"/>
      <c r="B142" s="82" t="str">
        <f>Records!B142</f>
        <v/>
      </c>
      <c r="C142" s="79" t="str">
        <f>Records!$C142</f>
        <v/>
      </c>
      <c r="D142" s="83">
        <f>SUMIF(Summary!$B$15:$B1000,C142,Summary!$D$15:$D1000)</f>
        <v>0</v>
      </c>
      <c r="E142" s="84">
        <f>if(Records!E142=0,0,D142*Records!D142/Records!E142)</f>
        <v>0</v>
      </c>
      <c r="F142" s="79"/>
      <c r="G142" s="84">
        <f>Records!G142*$E142</f>
        <v>0</v>
      </c>
      <c r="H142" s="84">
        <f>Records!H142*$E142</f>
        <v>0</v>
      </c>
      <c r="I142" s="84">
        <f>Records!I142*$E142</f>
        <v>0</v>
      </c>
      <c r="J142" s="84">
        <f>Records!J142*$E142</f>
        <v>0</v>
      </c>
      <c r="K142" s="84">
        <f>Records!K142*$E142</f>
        <v>0</v>
      </c>
      <c r="L142" s="84">
        <f>Records!L142*$E142</f>
        <v>0</v>
      </c>
      <c r="M142" s="84">
        <f>Records!M142*$E142</f>
        <v>0</v>
      </c>
      <c r="N142" s="84">
        <f>Records!N142*$E142</f>
        <v>0</v>
      </c>
      <c r="O142" s="84">
        <f>Records!O142*$E142</f>
        <v>0</v>
      </c>
      <c r="P142" s="84">
        <f>Records!P142*$E142</f>
        <v>0</v>
      </c>
      <c r="Q142" s="84">
        <f>Records!Q142*$E142</f>
        <v>0</v>
      </c>
      <c r="R142" s="84">
        <f>Records!R142*$E142</f>
        <v>0</v>
      </c>
      <c r="S142" s="84">
        <f>Records!S142*$E142</f>
        <v>0</v>
      </c>
      <c r="T142" s="84">
        <f>Records!T142*$E142</f>
        <v>0</v>
      </c>
      <c r="U142" s="84">
        <f>Records!U142*$E142</f>
        <v>0</v>
      </c>
      <c r="V142" s="84">
        <f>Records!V142*$E142</f>
        <v>0</v>
      </c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</row>
    <row r="143">
      <c r="A143" s="79"/>
      <c r="B143" s="82" t="str">
        <f>Records!B143</f>
        <v/>
      </c>
      <c r="C143" s="79" t="str">
        <f>Records!$C143</f>
        <v/>
      </c>
      <c r="D143" s="83">
        <f>SUMIF(Summary!$B$15:$B1000,C143,Summary!$D$15:$D1000)</f>
        <v>0</v>
      </c>
      <c r="E143" s="84">
        <f>if(Records!E143=0,0,D143*Records!D143/Records!E143)</f>
        <v>0</v>
      </c>
      <c r="F143" s="79"/>
      <c r="G143" s="84">
        <f>Records!G143*$E143</f>
        <v>0</v>
      </c>
      <c r="H143" s="84">
        <f>Records!H143*$E143</f>
        <v>0</v>
      </c>
      <c r="I143" s="84">
        <f>Records!I143*$E143</f>
        <v>0</v>
      </c>
      <c r="J143" s="84">
        <f>Records!J143*$E143</f>
        <v>0</v>
      </c>
      <c r="K143" s="84">
        <f>Records!K143*$E143</f>
        <v>0</v>
      </c>
      <c r="L143" s="84">
        <f>Records!L143*$E143</f>
        <v>0</v>
      </c>
      <c r="M143" s="84">
        <f>Records!M143*$E143</f>
        <v>0</v>
      </c>
      <c r="N143" s="84">
        <f>Records!N143*$E143</f>
        <v>0</v>
      </c>
      <c r="O143" s="84">
        <f>Records!O143*$E143</f>
        <v>0</v>
      </c>
      <c r="P143" s="84">
        <f>Records!P143*$E143</f>
        <v>0</v>
      </c>
      <c r="Q143" s="84">
        <f>Records!Q143*$E143</f>
        <v>0</v>
      </c>
      <c r="R143" s="84">
        <f>Records!R143*$E143</f>
        <v>0</v>
      </c>
      <c r="S143" s="84">
        <f>Records!S143*$E143</f>
        <v>0</v>
      </c>
      <c r="T143" s="84">
        <f>Records!T143*$E143</f>
        <v>0</v>
      </c>
      <c r="U143" s="84">
        <f>Records!U143*$E143</f>
        <v>0</v>
      </c>
      <c r="V143" s="84">
        <f>Records!V143*$E143</f>
        <v>0</v>
      </c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</row>
    <row r="144">
      <c r="A144" s="79"/>
      <c r="B144" s="82" t="str">
        <f>Records!B144</f>
        <v/>
      </c>
      <c r="C144" s="79" t="str">
        <f>Records!$C144</f>
        <v/>
      </c>
      <c r="D144" s="83">
        <f>SUMIF(Summary!$B$15:$B1000,C144,Summary!$D$15:$D1000)</f>
        <v>0</v>
      </c>
      <c r="E144" s="84">
        <f>if(Records!E144=0,0,D144*Records!D144/Records!E144)</f>
        <v>0</v>
      </c>
      <c r="F144" s="79"/>
      <c r="G144" s="84">
        <f>Records!G144*$E144</f>
        <v>0</v>
      </c>
      <c r="H144" s="84">
        <f>Records!H144*$E144</f>
        <v>0</v>
      </c>
      <c r="I144" s="84">
        <f>Records!I144*$E144</f>
        <v>0</v>
      </c>
      <c r="J144" s="84">
        <f>Records!J144*$E144</f>
        <v>0</v>
      </c>
      <c r="K144" s="84">
        <f>Records!K144*$E144</f>
        <v>0</v>
      </c>
      <c r="L144" s="84">
        <f>Records!L144*$E144</f>
        <v>0</v>
      </c>
      <c r="M144" s="84">
        <f>Records!M144*$E144</f>
        <v>0</v>
      </c>
      <c r="N144" s="84">
        <f>Records!N144*$E144</f>
        <v>0</v>
      </c>
      <c r="O144" s="84">
        <f>Records!O144*$E144</f>
        <v>0</v>
      </c>
      <c r="P144" s="84">
        <f>Records!P144*$E144</f>
        <v>0</v>
      </c>
      <c r="Q144" s="84">
        <f>Records!Q144*$E144</f>
        <v>0</v>
      </c>
      <c r="R144" s="84">
        <f>Records!R144*$E144</f>
        <v>0</v>
      </c>
      <c r="S144" s="84">
        <f>Records!S144*$E144</f>
        <v>0</v>
      </c>
      <c r="T144" s="84">
        <f>Records!T144*$E144</f>
        <v>0</v>
      </c>
      <c r="U144" s="84">
        <f>Records!U144*$E144</f>
        <v>0</v>
      </c>
      <c r="V144" s="84">
        <f>Records!V144*$E144</f>
        <v>0</v>
      </c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</row>
    <row r="145">
      <c r="A145" s="79"/>
      <c r="B145" s="82" t="str">
        <f>Records!B145</f>
        <v/>
      </c>
      <c r="C145" s="79" t="str">
        <f>Records!$C145</f>
        <v/>
      </c>
      <c r="D145" s="83">
        <f>SUMIF(Summary!$B$15:$B1000,C145,Summary!$D$15:$D1000)</f>
        <v>0</v>
      </c>
      <c r="E145" s="84">
        <f>if(Records!E145=0,0,D145*Records!D145/Records!E145)</f>
        <v>0</v>
      </c>
      <c r="F145" s="79"/>
      <c r="G145" s="84">
        <f>Records!G145*$E145</f>
        <v>0</v>
      </c>
      <c r="H145" s="84">
        <f>Records!H145*$E145</f>
        <v>0</v>
      </c>
      <c r="I145" s="84">
        <f>Records!I145*$E145</f>
        <v>0</v>
      </c>
      <c r="J145" s="84">
        <f>Records!J145*$E145</f>
        <v>0</v>
      </c>
      <c r="K145" s="84">
        <f>Records!K145*$E145</f>
        <v>0</v>
      </c>
      <c r="L145" s="84">
        <f>Records!L145*$E145</f>
        <v>0</v>
      </c>
      <c r="M145" s="84">
        <f>Records!M145*$E145</f>
        <v>0</v>
      </c>
      <c r="N145" s="84">
        <f>Records!N145*$E145</f>
        <v>0</v>
      </c>
      <c r="O145" s="84">
        <f>Records!O145*$E145</f>
        <v>0</v>
      </c>
      <c r="P145" s="84">
        <f>Records!P145*$E145</f>
        <v>0</v>
      </c>
      <c r="Q145" s="84">
        <f>Records!Q145*$E145</f>
        <v>0</v>
      </c>
      <c r="R145" s="84">
        <f>Records!R145*$E145</f>
        <v>0</v>
      </c>
      <c r="S145" s="84">
        <f>Records!S145*$E145</f>
        <v>0</v>
      </c>
      <c r="T145" s="84">
        <f>Records!T145*$E145</f>
        <v>0</v>
      </c>
      <c r="U145" s="84">
        <f>Records!U145*$E145</f>
        <v>0</v>
      </c>
      <c r="V145" s="84">
        <f>Records!V145*$E145</f>
        <v>0</v>
      </c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</row>
    <row r="146">
      <c r="A146" s="79"/>
      <c r="B146" s="82" t="str">
        <f>Records!B146</f>
        <v/>
      </c>
      <c r="C146" s="79" t="str">
        <f>Records!$C146</f>
        <v/>
      </c>
      <c r="D146" s="83">
        <f>SUMIF(Summary!$B$15:$B1000,C146,Summary!$D$15:$D1000)</f>
        <v>0</v>
      </c>
      <c r="E146" s="84">
        <f>if(Records!E146=0,0,D146*Records!D146/Records!E146)</f>
        <v>0</v>
      </c>
      <c r="F146" s="79"/>
      <c r="G146" s="84">
        <f>Records!G146*$E146</f>
        <v>0</v>
      </c>
      <c r="H146" s="84">
        <f>Records!H146*$E146</f>
        <v>0</v>
      </c>
      <c r="I146" s="84">
        <f>Records!I146*$E146</f>
        <v>0</v>
      </c>
      <c r="J146" s="84">
        <f>Records!J146*$E146</f>
        <v>0</v>
      </c>
      <c r="K146" s="84">
        <f>Records!K146*$E146</f>
        <v>0</v>
      </c>
      <c r="L146" s="84">
        <f>Records!L146*$E146</f>
        <v>0</v>
      </c>
      <c r="M146" s="84">
        <f>Records!M146*$E146</f>
        <v>0</v>
      </c>
      <c r="N146" s="84">
        <f>Records!N146*$E146</f>
        <v>0</v>
      </c>
      <c r="O146" s="84">
        <f>Records!O146*$E146</f>
        <v>0</v>
      </c>
      <c r="P146" s="84">
        <f>Records!P146*$E146</f>
        <v>0</v>
      </c>
      <c r="Q146" s="84">
        <f>Records!Q146*$E146</f>
        <v>0</v>
      </c>
      <c r="R146" s="84">
        <f>Records!R146*$E146</f>
        <v>0</v>
      </c>
      <c r="S146" s="84">
        <f>Records!S146*$E146</f>
        <v>0</v>
      </c>
      <c r="T146" s="84">
        <f>Records!T146*$E146</f>
        <v>0</v>
      </c>
      <c r="U146" s="84">
        <f>Records!U146*$E146</f>
        <v>0</v>
      </c>
      <c r="V146" s="84">
        <f>Records!V146*$E146</f>
        <v>0</v>
      </c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</row>
    <row r="147">
      <c r="A147" s="79"/>
      <c r="B147" s="82" t="str">
        <f>Records!B147</f>
        <v/>
      </c>
      <c r="C147" s="79" t="str">
        <f>Records!$C147</f>
        <v/>
      </c>
      <c r="D147" s="83">
        <f>SUMIF(Summary!$B$15:$B1000,C147,Summary!$D$15:$D1000)</f>
        <v>0</v>
      </c>
      <c r="E147" s="84">
        <f>if(Records!E147=0,0,D147*Records!D147/Records!E147)</f>
        <v>0</v>
      </c>
      <c r="F147" s="79"/>
      <c r="G147" s="84">
        <f>Records!G147*$E147</f>
        <v>0</v>
      </c>
      <c r="H147" s="84">
        <f>Records!H147*$E147</f>
        <v>0</v>
      </c>
      <c r="I147" s="84">
        <f>Records!I147*$E147</f>
        <v>0</v>
      </c>
      <c r="J147" s="84">
        <f>Records!J147*$E147</f>
        <v>0</v>
      </c>
      <c r="K147" s="84">
        <f>Records!K147*$E147</f>
        <v>0</v>
      </c>
      <c r="L147" s="84">
        <f>Records!L147*$E147</f>
        <v>0</v>
      </c>
      <c r="M147" s="84">
        <f>Records!M147*$E147</f>
        <v>0</v>
      </c>
      <c r="N147" s="84">
        <f>Records!N147*$E147</f>
        <v>0</v>
      </c>
      <c r="O147" s="84">
        <f>Records!O147*$E147</f>
        <v>0</v>
      </c>
      <c r="P147" s="84">
        <f>Records!P147*$E147</f>
        <v>0</v>
      </c>
      <c r="Q147" s="84">
        <f>Records!Q147*$E147</f>
        <v>0</v>
      </c>
      <c r="R147" s="84">
        <f>Records!R147*$E147</f>
        <v>0</v>
      </c>
      <c r="S147" s="84">
        <f>Records!S147*$E147</f>
        <v>0</v>
      </c>
      <c r="T147" s="84">
        <f>Records!T147*$E147</f>
        <v>0</v>
      </c>
      <c r="U147" s="84">
        <f>Records!U147*$E147</f>
        <v>0</v>
      </c>
      <c r="V147" s="84">
        <f>Records!V147*$E147</f>
        <v>0</v>
      </c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</row>
    <row r="148">
      <c r="A148" s="79"/>
      <c r="B148" s="82" t="str">
        <f>Records!B148</f>
        <v/>
      </c>
      <c r="C148" s="79" t="str">
        <f>Records!$C148</f>
        <v/>
      </c>
      <c r="D148" s="83">
        <f>SUMIF(Summary!$B$15:$B1000,C148,Summary!$D$15:$D1000)</f>
        <v>0</v>
      </c>
      <c r="E148" s="84">
        <f>if(Records!E148=0,0,D148*Records!D148/Records!E148)</f>
        <v>0</v>
      </c>
      <c r="F148" s="79"/>
      <c r="G148" s="84">
        <f>Records!G148*$E148</f>
        <v>0</v>
      </c>
      <c r="H148" s="84">
        <f>Records!H148*$E148</f>
        <v>0</v>
      </c>
      <c r="I148" s="84">
        <f>Records!I148*$E148</f>
        <v>0</v>
      </c>
      <c r="J148" s="84">
        <f>Records!J148*$E148</f>
        <v>0</v>
      </c>
      <c r="K148" s="84">
        <f>Records!K148*$E148</f>
        <v>0</v>
      </c>
      <c r="L148" s="84">
        <f>Records!L148*$E148</f>
        <v>0</v>
      </c>
      <c r="M148" s="84">
        <f>Records!M148*$E148</f>
        <v>0</v>
      </c>
      <c r="N148" s="84">
        <f>Records!N148*$E148</f>
        <v>0</v>
      </c>
      <c r="O148" s="84">
        <f>Records!O148*$E148</f>
        <v>0</v>
      </c>
      <c r="P148" s="84">
        <f>Records!P148*$E148</f>
        <v>0</v>
      </c>
      <c r="Q148" s="84">
        <f>Records!Q148*$E148</f>
        <v>0</v>
      </c>
      <c r="R148" s="84">
        <f>Records!R148*$E148</f>
        <v>0</v>
      </c>
      <c r="S148" s="84">
        <f>Records!S148*$E148</f>
        <v>0</v>
      </c>
      <c r="T148" s="84">
        <f>Records!T148*$E148</f>
        <v>0</v>
      </c>
      <c r="U148" s="84">
        <f>Records!U148*$E148</f>
        <v>0</v>
      </c>
      <c r="V148" s="84">
        <f>Records!V148*$E148</f>
        <v>0</v>
      </c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</row>
    <row r="149">
      <c r="A149" s="79"/>
      <c r="B149" s="82" t="str">
        <f>Records!B149</f>
        <v/>
      </c>
      <c r="C149" s="79" t="str">
        <f>Records!$C149</f>
        <v/>
      </c>
      <c r="D149" s="83">
        <f>SUMIF(Summary!$B$15:$B1000,C149,Summary!$D$15:$D1000)</f>
        <v>0</v>
      </c>
      <c r="E149" s="84">
        <f>if(Records!E149=0,0,D149*Records!D149/Records!E149)</f>
        <v>0</v>
      </c>
      <c r="F149" s="79"/>
      <c r="G149" s="84">
        <f>Records!G149*$E149</f>
        <v>0</v>
      </c>
      <c r="H149" s="84">
        <f>Records!H149*$E149</f>
        <v>0</v>
      </c>
      <c r="I149" s="84">
        <f>Records!I149*$E149</f>
        <v>0</v>
      </c>
      <c r="J149" s="84">
        <f>Records!J149*$E149</f>
        <v>0</v>
      </c>
      <c r="K149" s="84">
        <f>Records!K149*$E149</f>
        <v>0</v>
      </c>
      <c r="L149" s="84">
        <f>Records!L149*$E149</f>
        <v>0</v>
      </c>
      <c r="M149" s="84">
        <f>Records!M149*$E149</f>
        <v>0</v>
      </c>
      <c r="N149" s="84">
        <f>Records!N149*$E149</f>
        <v>0</v>
      </c>
      <c r="O149" s="84">
        <f>Records!O149*$E149</f>
        <v>0</v>
      </c>
      <c r="P149" s="84">
        <f>Records!P149*$E149</f>
        <v>0</v>
      </c>
      <c r="Q149" s="84">
        <f>Records!Q149*$E149</f>
        <v>0</v>
      </c>
      <c r="R149" s="84">
        <f>Records!R149*$E149</f>
        <v>0</v>
      </c>
      <c r="S149" s="84">
        <f>Records!S149*$E149</f>
        <v>0</v>
      </c>
      <c r="T149" s="84">
        <f>Records!T149*$E149</f>
        <v>0</v>
      </c>
      <c r="U149" s="84">
        <f>Records!U149*$E149</f>
        <v>0</v>
      </c>
      <c r="V149" s="84">
        <f>Records!V149*$E149</f>
        <v>0</v>
      </c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</row>
    <row r="150">
      <c r="A150" s="79"/>
      <c r="B150" s="82" t="str">
        <f>Records!B150</f>
        <v/>
      </c>
      <c r="C150" s="79" t="str">
        <f>Records!$C150</f>
        <v/>
      </c>
      <c r="D150" s="83">
        <f>SUMIF(Summary!$B$15:$B1000,C150,Summary!$D$15:$D1000)</f>
        <v>0</v>
      </c>
      <c r="E150" s="84">
        <f>if(Records!E150=0,0,D150*Records!D150/Records!E150)</f>
        <v>0</v>
      </c>
      <c r="F150" s="79"/>
      <c r="G150" s="84">
        <f>Records!G150*$E150</f>
        <v>0</v>
      </c>
      <c r="H150" s="84">
        <f>Records!H150*$E150</f>
        <v>0</v>
      </c>
      <c r="I150" s="84">
        <f>Records!I150*$E150</f>
        <v>0</v>
      </c>
      <c r="J150" s="84">
        <f>Records!J150*$E150</f>
        <v>0</v>
      </c>
      <c r="K150" s="84">
        <f>Records!K150*$E150</f>
        <v>0</v>
      </c>
      <c r="L150" s="84">
        <f>Records!L150*$E150</f>
        <v>0</v>
      </c>
      <c r="M150" s="84">
        <f>Records!M150*$E150</f>
        <v>0</v>
      </c>
      <c r="N150" s="84">
        <f>Records!N150*$E150</f>
        <v>0</v>
      </c>
      <c r="O150" s="84">
        <f>Records!O150*$E150</f>
        <v>0</v>
      </c>
      <c r="P150" s="84">
        <f>Records!P150*$E150</f>
        <v>0</v>
      </c>
      <c r="Q150" s="84">
        <f>Records!Q150*$E150</f>
        <v>0</v>
      </c>
      <c r="R150" s="84">
        <f>Records!R150*$E150</f>
        <v>0</v>
      </c>
      <c r="S150" s="84">
        <f>Records!S150*$E150</f>
        <v>0</v>
      </c>
      <c r="T150" s="84">
        <f>Records!T150*$E150</f>
        <v>0</v>
      </c>
      <c r="U150" s="84">
        <f>Records!U150*$E150</f>
        <v>0</v>
      </c>
      <c r="V150" s="84">
        <f>Records!V150*$E150</f>
        <v>0</v>
      </c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</row>
    <row r="151">
      <c r="A151" s="79"/>
      <c r="B151" s="82" t="str">
        <f>Records!B151</f>
        <v/>
      </c>
      <c r="C151" s="79" t="str">
        <f>Records!$C151</f>
        <v/>
      </c>
      <c r="D151" s="83">
        <f>SUMIF(Summary!$B$15:$B1000,C151,Summary!$D$15:$D1000)</f>
        <v>0</v>
      </c>
      <c r="E151" s="84">
        <f>if(Records!E151=0,0,D151*Records!D151/Records!E151)</f>
        <v>0</v>
      </c>
      <c r="F151" s="79"/>
      <c r="G151" s="84">
        <f>Records!G151*$E151</f>
        <v>0</v>
      </c>
      <c r="H151" s="84">
        <f>Records!H151*$E151</f>
        <v>0</v>
      </c>
      <c r="I151" s="84">
        <f>Records!I151*$E151</f>
        <v>0</v>
      </c>
      <c r="J151" s="84">
        <f>Records!J151*$E151</f>
        <v>0</v>
      </c>
      <c r="K151" s="84">
        <f>Records!K151*$E151</f>
        <v>0</v>
      </c>
      <c r="L151" s="84">
        <f>Records!L151*$E151</f>
        <v>0</v>
      </c>
      <c r="M151" s="84">
        <f>Records!M151*$E151</f>
        <v>0</v>
      </c>
      <c r="N151" s="84">
        <f>Records!N151*$E151</f>
        <v>0</v>
      </c>
      <c r="O151" s="84">
        <f>Records!O151*$E151</f>
        <v>0</v>
      </c>
      <c r="P151" s="84">
        <f>Records!P151*$E151</f>
        <v>0</v>
      </c>
      <c r="Q151" s="84">
        <f>Records!Q151*$E151</f>
        <v>0</v>
      </c>
      <c r="R151" s="84">
        <f>Records!R151*$E151</f>
        <v>0</v>
      </c>
      <c r="S151" s="84">
        <f>Records!S151*$E151</f>
        <v>0</v>
      </c>
      <c r="T151" s="84">
        <f>Records!T151*$E151</f>
        <v>0</v>
      </c>
      <c r="U151" s="84">
        <f>Records!U151*$E151</f>
        <v>0</v>
      </c>
      <c r="V151" s="84">
        <f>Records!V151*$E151</f>
        <v>0</v>
      </c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</row>
    <row r="152">
      <c r="A152" s="79"/>
      <c r="B152" s="82" t="str">
        <f>Records!B152</f>
        <v/>
      </c>
      <c r="C152" s="79" t="str">
        <f>Records!$C152</f>
        <v/>
      </c>
      <c r="D152" s="83">
        <f>SUMIF(Summary!$B$15:$B1000,C152,Summary!$D$15:$D1000)</f>
        <v>0</v>
      </c>
      <c r="E152" s="84">
        <f>if(Records!E152=0,0,D152*Records!D152/Records!E152)</f>
        <v>0</v>
      </c>
      <c r="F152" s="79"/>
      <c r="G152" s="84">
        <f>Records!G152*$E152</f>
        <v>0</v>
      </c>
      <c r="H152" s="84">
        <f>Records!H152*$E152</f>
        <v>0</v>
      </c>
      <c r="I152" s="84">
        <f>Records!I152*$E152</f>
        <v>0</v>
      </c>
      <c r="J152" s="84">
        <f>Records!J152*$E152</f>
        <v>0</v>
      </c>
      <c r="K152" s="84">
        <f>Records!K152*$E152</f>
        <v>0</v>
      </c>
      <c r="L152" s="84">
        <f>Records!L152*$E152</f>
        <v>0</v>
      </c>
      <c r="M152" s="84">
        <f>Records!M152*$E152</f>
        <v>0</v>
      </c>
      <c r="N152" s="84">
        <f>Records!N152*$E152</f>
        <v>0</v>
      </c>
      <c r="O152" s="84">
        <f>Records!O152*$E152</f>
        <v>0</v>
      </c>
      <c r="P152" s="84">
        <f>Records!P152*$E152</f>
        <v>0</v>
      </c>
      <c r="Q152" s="84">
        <f>Records!Q152*$E152</f>
        <v>0</v>
      </c>
      <c r="R152" s="84">
        <f>Records!R152*$E152</f>
        <v>0</v>
      </c>
      <c r="S152" s="84">
        <f>Records!S152*$E152</f>
        <v>0</v>
      </c>
      <c r="T152" s="84">
        <f>Records!T152*$E152</f>
        <v>0</v>
      </c>
      <c r="U152" s="84">
        <f>Records!U152*$E152</f>
        <v>0</v>
      </c>
      <c r="V152" s="84">
        <f>Records!V152*$E152</f>
        <v>0</v>
      </c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</row>
    <row r="153">
      <c r="A153" s="79"/>
      <c r="B153" s="82" t="str">
        <f>Records!B153</f>
        <v/>
      </c>
      <c r="C153" s="79" t="str">
        <f>Records!$C153</f>
        <v/>
      </c>
      <c r="D153" s="83">
        <f>SUMIF(Summary!$B$15:$B$31,C153,Summary!$D$15:$D$31)</f>
        <v>0</v>
      </c>
      <c r="E153" s="84">
        <f>if(Records!E153=0,0,D153*Records!D153/Records!E153)</f>
        <v>0</v>
      </c>
      <c r="F153" s="79"/>
      <c r="G153" s="84">
        <f>Records!G153*$E153</f>
        <v>0</v>
      </c>
      <c r="H153" s="84">
        <f>Records!H153*$E153</f>
        <v>0</v>
      </c>
      <c r="I153" s="84">
        <f>Records!I153*$E153</f>
        <v>0</v>
      </c>
      <c r="J153" s="84">
        <f>Records!J153*$E153</f>
        <v>0</v>
      </c>
      <c r="K153" s="84">
        <f>Records!K153*$E153</f>
        <v>0</v>
      </c>
      <c r="L153" s="84">
        <f>Records!L153*$E153</f>
        <v>0</v>
      </c>
      <c r="M153" s="84">
        <f>Records!M153*$E153</f>
        <v>0</v>
      </c>
      <c r="N153" s="84">
        <f>Records!N153*$E153</f>
        <v>0</v>
      </c>
      <c r="O153" s="84">
        <f>Records!O153*$E153</f>
        <v>0</v>
      </c>
      <c r="P153" s="84">
        <f>Records!P153*$E153</f>
        <v>0</v>
      </c>
      <c r="Q153" s="84">
        <f>Records!Q153*$E153</f>
        <v>0</v>
      </c>
      <c r="R153" s="84">
        <f>Records!R153*$E153</f>
        <v>0</v>
      </c>
      <c r="S153" s="84">
        <f>Records!S153*$E153</f>
        <v>0</v>
      </c>
      <c r="T153" s="84">
        <f>Records!T153*$E153</f>
        <v>0</v>
      </c>
      <c r="U153" s="84">
        <f>Records!U153*$E153</f>
        <v>0</v>
      </c>
      <c r="V153" s="84">
        <f>Records!V153*$E153</f>
        <v>0</v>
      </c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</row>
    <row r="154">
      <c r="A154" s="79"/>
      <c r="B154" s="82" t="str">
        <f>Records!B154</f>
        <v/>
      </c>
      <c r="C154" s="79" t="str">
        <f>Records!$C154</f>
        <v/>
      </c>
      <c r="D154" s="83">
        <f>SUMIF(Summary!$B$15:$B$31,C154,Summary!$D$15:$D$31)</f>
        <v>0</v>
      </c>
      <c r="E154" s="84">
        <f>if(Records!E154=0,0,D154*Records!D154/Records!E154)</f>
        <v>0</v>
      </c>
      <c r="F154" s="79"/>
      <c r="G154" s="84">
        <f>Records!G154*$E154</f>
        <v>0</v>
      </c>
      <c r="H154" s="84">
        <f>Records!H154*$E154</f>
        <v>0</v>
      </c>
      <c r="I154" s="84">
        <f>Records!I154*$E154</f>
        <v>0</v>
      </c>
      <c r="J154" s="84">
        <f>Records!J154*$E154</f>
        <v>0</v>
      </c>
      <c r="K154" s="84">
        <f>Records!K154*$E154</f>
        <v>0</v>
      </c>
      <c r="L154" s="84">
        <f>Records!L154*$E154</f>
        <v>0</v>
      </c>
      <c r="M154" s="84">
        <f>Records!M154*$E154</f>
        <v>0</v>
      </c>
      <c r="N154" s="84">
        <f>Records!N154*$E154</f>
        <v>0</v>
      </c>
      <c r="O154" s="84">
        <f>Records!O154*$E154</f>
        <v>0</v>
      </c>
      <c r="P154" s="84">
        <f>Records!P154*$E154</f>
        <v>0</v>
      </c>
      <c r="Q154" s="84">
        <f>Records!Q154*$E154</f>
        <v>0</v>
      </c>
      <c r="R154" s="84">
        <f>Records!R154*$E154</f>
        <v>0</v>
      </c>
      <c r="S154" s="84">
        <f>Records!S154*$E154</f>
        <v>0</v>
      </c>
      <c r="T154" s="84">
        <f>Records!T154*$E154</f>
        <v>0</v>
      </c>
      <c r="U154" s="84">
        <f>Records!U154*$E154</f>
        <v>0</v>
      </c>
      <c r="V154" s="84">
        <f>Records!V154*$E154</f>
        <v>0</v>
      </c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</row>
    <row r="155">
      <c r="A155" s="79"/>
      <c r="B155" s="82" t="str">
        <f>Records!B155</f>
        <v/>
      </c>
      <c r="C155" s="79" t="str">
        <f>Records!$C155</f>
        <v/>
      </c>
      <c r="D155" s="83">
        <f>SUMIF(Summary!$B$15:$B$31,C155,Summary!$D$15:$D$31)</f>
        <v>0</v>
      </c>
      <c r="E155" s="84">
        <f>if(Records!E155=0,0,D155*Records!D155/Records!E155)</f>
        <v>0</v>
      </c>
      <c r="F155" s="79"/>
      <c r="G155" s="84">
        <f>Records!G155*$E155</f>
        <v>0</v>
      </c>
      <c r="H155" s="84">
        <f>Records!H155*$E155</f>
        <v>0</v>
      </c>
      <c r="I155" s="84">
        <f>Records!I155*$E155</f>
        <v>0</v>
      </c>
      <c r="J155" s="84">
        <f>Records!J155*$E155</f>
        <v>0</v>
      </c>
      <c r="K155" s="84">
        <f>Records!K155*$E155</f>
        <v>0</v>
      </c>
      <c r="L155" s="84">
        <f>Records!L155*$E155</f>
        <v>0</v>
      </c>
      <c r="M155" s="84">
        <f>Records!M155*$E155</f>
        <v>0</v>
      </c>
      <c r="N155" s="84">
        <f>Records!N155*$E155</f>
        <v>0</v>
      </c>
      <c r="O155" s="84">
        <f>Records!O155*$E155</f>
        <v>0</v>
      </c>
      <c r="P155" s="84">
        <f>Records!P155*$E155</f>
        <v>0</v>
      </c>
      <c r="Q155" s="84">
        <f>Records!Q155*$E155</f>
        <v>0</v>
      </c>
      <c r="R155" s="84">
        <f>Records!R155*$E155</f>
        <v>0</v>
      </c>
      <c r="S155" s="84">
        <f>Records!S155*$E155</f>
        <v>0</v>
      </c>
      <c r="T155" s="84">
        <f>Records!T155*$E155</f>
        <v>0</v>
      </c>
      <c r="U155" s="84">
        <f>Records!U155*$E155</f>
        <v>0</v>
      </c>
      <c r="V155" s="84">
        <f>Records!V155*$E155</f>
        <v>0</v>
      </c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</row>
    <row r="156">
      <c r="A156" s="79"/>
      <c r="B156" s="82" t="str">
        <f>Records!B156</f>
        <v/>
      </c>
      <c r="C156" s="79" t="str">
        <f>Records!$C156</f>
        <v/>
      </c>
      <c r="D156" s="83">
        <f>SUMIF(Summary!$B$15:$B$31,C156,Summary!$D$15:$D$31)</f>
        <v>0</v>
      </c>
      <c r="E156" s="84">
        <f>if(Records!E156=0,0,D156*Records!D156/Records!E156)</f>
        <v>0</v>
      </c>
      <c r="F156" s="79"/>
      <c r="G156" s="84">
        <f>Records!G156*$E156</f>
        <v>0</v>
      </c>
      <c r="H156" s="84">
        <f>Records!H156*$E156</f>
        <v>0</v>
      </c>
      <c r="I156" s="84">
        <f>Records!I156*$E156</f>
        <v>0</v>
      </c>
      <c r="J156" s="84">
        <f>Records!J156*$E156</f>
        <v>0</v>
      </c>
      <c r="K156" s="84">
        <f>Records!K156*$E156</f>
        <v>0</v>
      </c>
      <c r="L156" s="84">
        <f>Records!L156*$E156</f>
        <v>0</v>
      </c>
      <c r="M156" s="84">
        <f>Records!M156*$E156</f>
        <v>0</v>
      </c>
      <c r="N156" s="84">
        <f>Records!N156*$E156</f>
        <v>0</v>
      </c>
      <c r="O156" s="84">
        <f>Records!O156*$E156</f>
        <v>0</v>
      </c>
      <c r="P156" s="84">
        <f>Records!P156*$E156</f>
        <v>0</v>
      </c>
      <c r="Q156" s="84">
        <f>Records!Q156*$E156</f>
        <v>0</v>
      </c>
      <c r="R156" s="84">
        <f>Records!R156*$E156</f>
        <v>0</v>
      </c>
      <c r="S156" s="84">
        <f>Records!S156*$E156</f>
        <v>0</v>
      </c>
      <c r="T156" s="84">
        <f>Records!T156*$E156</f>
        <v>0</v>
      </c>
      <c r="U156" s="84">
        <f>Records!U156*$E156</f>
        <v>0</v>
      </c>
      <c r="V156" s="84">
        <f>Records!V156*$E156</f>
        <v>0</v>
      </c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</row>
    <row r="157">
      <c r="A157" s="79"/>
      <c r="B157" s="82" t="str">
        <f>Records!B157</f>
        <v/>
      </c>
      <c r="C157" s="79" t="str">
        <f>Records!$C157</f>
        <v/>
      </c>
      <c r="D157" s="83">
        <f>SUMIF(Summary!$B$15:$B$31,C157,Summary!$D$15:$D$31)</f>
        <v>0</v>
      </c>
      <c r="E157" s="84">
        <f>if(Records!E157=0,0,D157*Records!D157/Records!E157)</f>
        <v>0</v>
      </c>
      <c r="F157" s="79"/>
      <c r="G157" s="84">
        <f>Records!G157*$E157</f>
        <v>0</v>
      </c>
      <c r="H157" s="84">
        <f>Records!H157*$E157</f>
        <v>0</v>
      </c>
      <c r="I157" s="84">
        <f>Records!I157*$E157</f>
        <v>0</v>
      </c>
      <c r="J157" s="84">
        <f>Records!J157*$E157</f>
        <v>0</v>
      </c>
      <c r="K157" s="84">
        <f>Records!K157*$E157</f>
        <v>0</v>
      </c>
      <c r="L157" s="84">
        <f>Records!L157*$E157</f>
        <v>0</v>
      </c>
      <c r="M157" s="84">
        <f>Records!M157*$E157</f>
        <v>0</v>
      </c>
      <c r="N157" s="84">
        <f>Records!N157*$E157</f>
        <v>0</v>
      </c>
      <c r="O157" s="84">
        <f>Records!O157*$E157</f>
        <v>0</v>
      </c>
      <c r="P157" s="84">
        <f>Records!P157*$E157</f>
        <v>0</v>
      </c>
      <c r="Q157" s="84">
        <f>Records!Q157*$E157</f>
        <v>0</v>
      </c>
      <c r="R157" s="84">
        <f>Records!R157*$E157</f>
        <v>0</v>
      </c>
      <c r="S157" s="84">
        <f>Records!S157*$E157</f>
        <v>0</v>
      </c>
      <c r="T157" s="84">
        <f>Records!T157*$E157</f>
        <v>0</v>
      </c>
      <c r="U157" s="84">
        <f>Records!U157*$E157</f>
        <v>0</v>
      </c>
      <c r="V157" s="84">
        <f>Records!V157*$E157</f>
        <v>0</v>
      </c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</row>
    <row r="158">
      <c r="A158" s="79"/>
      <c r="B158" s="82" t="str">
        <f>Records!B158</f>
        <v/>
      </c>
      <c r="C158" s="79" t="str">
        <f>Records!$C158</f>
        <v/>
      </c>
      <c r="D158" s="83">
        <f>SUMIF(Summary!$B$15:$B$31,C158,Summary!$D$15:$D$31)</f>
        <v>0</v>
      </c>
      <c r="E158" s="84">
        <f>if(Records!E158=0,0,D158*Records!D158/Records!E158)</f>
        <v>0</v>
      </c>
      <c r="F158" s="79"/>
      <c r="G158" s="84">
        <f>Records!G158*$E158</f>
        <v>0</v>
      </c>
      <c r="H158" s="84">
        <f>Records!H158*$E158</f>
        <v>0</v>
      </c>
      <c r="I158" s="84">
        <f>Records!I158*$E158</f>
        <v>0</v>
      </c>
      <c r="J158" s="84">
        <f>Records!J158*$E158</f>
        <v>0</v>
      </c>
      <c r="K158" s="84">
        <f>Records!K158*$E158</f>
        <v>0</v>
      </c>
      <c r="L158" s="84">
        <f>Records!L158*$E158</f>
        <v>0</v>
      </c>
      <c r="M158" s="84">
        <f>Records!M158*$E158</f>
        <v>0</v>
      </c>
      <c r="N158" s="84">
        <f>Records!N158*$E158</f>
        <v>0</v>
      </c>
      <c r="O158" s="84">
        <f>Records!O158*$E158</f>
        <v>0</v>
      </c>
      <c r="P158" s="84">
        <f>Records!P158*$E158</f>
        <v>0</v>
      </c>
      <c r="Q158" s="84">
        <f>Records!Q158*$E158</f>
        <v>0</v>
      </c>
      <c r="R158" s="84">
        <f>Records!R158*$E158</f>
        <v>0</v>
      </c>
      <c r="S158" s="84">
        <f>Records!S158*$E158</f>
        <v>0</v>
      </c>
      <c r="T158" s="84">
        <f>Records!T158*$E158</f>
        <v>0</v>
      </c>
      <c r="U158" s="84">
        <f>Records!U158*$E158</f>
        <v>0</v>
      </c>
      <c r="V158" s="84">
        <f>Records!V158*$E158</f>
        <v>0</v>
      </c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</row>
    <row r="159">
      <c r="A159" s="79"/>
      <c r="B159" s="82" t="str">
        <f>Records!B159</f>
        <v/>
      </c>
      <c r="C159" s="79" t="str">
        <f>Records!$C159</f>
        <v/>
      </c>
      <c r="D159" s="83">
        <f>SUMIF(Summary!$B$15:$B$31,C159,Summary!$D$15:$D$31)</f>
        <v>0</v>
      </c>
      <c r="E159" s="84">
        <f>if(Records!E159=0,0,D159*Records!D159/Records!E159)</f>
        <v>0</v>
      </c>
      <c r="F159" s="79"/>
      <c r="G159" s="84">
        <f>Records!G159*$E159</f>
        <v>0</v>
      </c>
      <c r="H159" s="84">
        <f>Records!H159*$E159</f>
        <v>0</v>
      </c>
      <c r="I159" s="84">
        <f>Records!I159*$E159</f>
        <v>0</v>
      </c>
      <c r="J159" s="84">
        <f>Records!J159*$E159</f>
        <v>0</v>
      </c>
      <c r="K159" s="84">
        <f>Records!K159*$E159</f>
        <v>0</v>
      </c>
      <c r="L159" s="84">
        <f>Records!L159*$E159</f>
        <v>0</v>
      </c>
      <c r="M159" s="84">
        <f>Records!M159*$E159</f>
        <v>0</v>
      </c>
      <c r="N159" s="84">
        <f>Records!N159*$E159</f>
        <v>0</v>
      </c>
      <c r="O159" s="84">
        <f>Records!O159*$E159</f>
        <v>0</v>
      </c>
      <c r="P159" s="84">
        <f>Records!P159*$E159</f>
        <v>0</v>
      </c>
      <c r="Q159" s="84">
        <f>Records!Q159*$E159</f>
        <v>0</v>
      </c>
      <c r="R159" s="84">
        <f>Records!R159*$E159</f>
        <v>0</v>
      </c>
      <c r="S159" s="84">
        <f>Records!S159*$E159</f>
        <v>0</v>
      </c>
      <c r="T159" s="84">
        <f>Records!T159*$E159</f>
        <v>0</v>
      </c>
      <c r="U159" s="84">
        <f>Records!U159*$E159</f>
        <v>0</v>
      </c>
      <c r="V159" s="84">
        <f>Records!V159*$E159</f>
        <v>0</v>
      </c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</row>
    <row r="160">
      <c r="A160" s="79"/>
      <c r="B160" s="82" t="str">
        <f>Records!B160</f>
        <v/>
      </c>
      <c r="C160" s="79" t="str">
        <f>Records!$C160</f>
        <v/>
      </c>
      <c r="D160" s="83">
        <f>SUMIF(Summary!$B$15:$B$31,C160,Summary!$D$15:$D$31)</f>
        <v>0</v>
      </c>
      <c r="E160" s="84">
        <f>if(Records!E160=0,0,D160*Records!D160/Records!E160)</f>
        <v>0</v>
      </c>
      <c r="F160" s="79"/>
      <c r="G160" s="84">
        <f>Records!G160*$E160</f>
        <v>0</v>
      </c>
      <c r="H160" s="84">
        <f>Records!H160*$E160</f>
        <v>0</v>
      </c>
      <c r="I160" s="84">
        <f>Records!I160*$E160</f>
        <v>0</v>
      </c>
      <c r="J160" s="84">
        <f>Records!J160*$E160</f>
        <v>0</v>
      </c>
      <c r="K160" s="84">
        <f>Records!K160*$E160</f>
        <v>0</v>
      </c>
      <c r="L160" s="84">
        <f>Records!L160*$E160</f>
        <v>0</v>
      </c>
      <c r="M160" s="84">
        <f>Records!M160*$E160</f>
        <v>0</v>
      </c>
      <c r="N160" s="84">
        <f>Records!N160*$E160</f>
        <v>0</v>
      </c>
      <c r="O160" s="84">
        <f>Records!O160*$E160</f>
        <v>0</v>
      </c>
      <c r="P160" s="84">
        <f>Records!P160*$E160</f>
        <v>0</v>
      </c>
      <c r="Q160" s="84">
        <f>Records!Q160*$E160</f>
        <v>0</v>
      </c>
      <c r="R160" s="84">
        <f>Records!R160*$E160</f>
        <v>0</v>
      </c>
      <c r="S160" s="84">
        <f>Records!S160*$E160</f>
        <v>0</v>
      </c>
      <c r="T160" s="84">
        <f>Records!T160*$E160</f>
        <v>0</v>
      </c>
      <c r="U160" s="84">
        <f>Records!U160*$E160</f>
        <v>0</v>
      </c>
      <c r="V160" s="84">
        <f>Records!V160*$E160</f>
        <v>0</v>
      </c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</row>
    <row r="161">
      <c r="A161" s="79"/>
      <c r="B161" s="82" t="str">
        <f>Records!B161</f>
        <v/>
      </c>
      <c r="C161" s="79" t="str">
        <f>Records!$C161</f>
        <v/>
      </c>
      <c r="D161" s="83">
        <f>SUMIF(Summary!$B$15:$B$31,C161,Summary!$D$15:$D$31)</f>
        <v>0</v>
      </c>
      <c r="E161" s="84">
        <f>if(Records!E161=0,0,D161*Records!D161/Records!E161)</f>
        <v>0</v>
      </c>
      <c r="F161" s="79"/>
      <c r="G161" s="84">
        <f>Records!G161*$E161</f>
        <v>0</v>
      </c>
      <c r="H161" s="84">
        <f>Records!H161*$E161</f>
        <v>0</v>
      </c>
      <c r="I161" s="84">
        <f>Records!I161*$E161</f>
        <v>0</v>
      </c>
      <c r="J161" s="84">
        <f>Records!J161*$E161</f>
        <v>0</v>
      </c>
      <c r="K161" s="84">
        <f>Records!K161*$E161</f>
        <v>0</v>
      </c>
      <c r="L161" s="84">
        <f>Records!L161*$E161</f>
        <v>0</v>
      </c>
      <c r="M161" s="84">
        <f>Records!M161*$E161</f>
        <v>0</v>
      </c>
      <c r="N161" s="84">
        <f>Records!N161*$E161</f>
        <v>0</v>
      </c>
      <c r="O161" s="84">
        <f>Records!O161*$E161</f>
        <v>0</v>
      </c>
      <c r="P161" s="84">
        <f>Records!P161*$E161</f>
        <v>0</v>
      </c>
      <c r="Q161" s="84">
        <f>Records!Q161*$E161</f>
        <v>0</v>
      </c>
      <c r="R161" s="84">
        <f>Records!R161*$E161</f>
        <v>0</v>
      </c>
      <c r="S161" s="84">
        <f>Records!S161*$E161</f>
        <v>0</v>
      </c>
      <c r="T161" s="84">
        <f>Records!T161*$E161</f>
        <v>0</v>
      </c>
      <c r="U161" s="84">
        <f>Records!U161*$E161</f>
        <v>0</v>
      </c>
      <c r="V161" s="84">
        <f>Records!V161*$E161</f>
        <v>0</v>
      </c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</row>
    <row r="162">
      <c r="A162" s="79"/>
      <c r="B162" s="82" t="str">
        <f>Records!B162</f>
        <v/>
      </c>
      <c r="C162" s="79" t="str">
        <f>Records!$C162</f>
        <v/>
      </c>
      <c r="D162" s="83">
        <f>SUMIF(Summary!$B$15:$B$31,C162,Summary!$D$15:$D$31)</f>
        <v>0</v>
      </c>
      <c r="E162" s="84">
        <f>if(Records!E162=0,0,D162*Records!D162/Records!E162)</f>
        <v>0</v>
      </c>
      <c r="F162" s="79"/>
      <c r="G162" s="84">
        <f>Records!G162*$E162</f>
        <v>0</v>
      </c>
      <c r="H162" s="84">
        <f>Records!H162*$E162</f>
        <v>0</v>
      </c>
      <c r="I162" s="84">
        <f>Records!I162*$E162</f>
        <v>0</v>
      </c>
      <c r="J162" s="84">
        <f>Records!J162*$E162</f>
        <v>0</v>
      </c>
      <c r="K162" s="84">
        <f>Records!K162*$E162</f>
        <v>0</v>
      </c>
      <c r="L162" s="84">
        <f>Records!L162*$E162</f>
        <v>0</v>
      </c>
      <c r="M162" s="84">
        <f>Records!M162*$E162</f>
        <v>0</v>
      </c>
      <c r="N162" s="84">
        <f>Records!N162*$E162</f>
        <v>0</v>
      </c>
      <c r="O162" s="84">
        <f>Records!O162*$E162</f>
        <v>0</v>
      </c>
      <c r="P162" s="84">
        <f>Records!P162*$E162</f>
        <v>0</v>
      </c>
      <c r="Q162" s="84">
        <f>Records!Q162*$E162</f>
        <v>0</v>
      </c>
      <c r="R162" s="84">
        <f>Records!R162*$E162</f>
        <v>0</v>
      </c>
      <c r="S162" s="84">
        <f>Records!S162*$E162</f>
        <v>0</v>
      </c>
      <c r="T162" s="84">
        <f>Records!T162*$E162</f>
        <v>0</v>
      </c>
      <c r="U162" s="84">
        <f>Records!U162*$E162</f>
        <v>0</v>
      </c>
      <c r="V162" s="84">
        <f>Records!V162*$E162</f>
        <v>0</v>
      </c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</row>
    <row r="163">
      <c r="A163" s="79"/>
      <c r="B163" s="82" t="str">
        <f>Records!B163</f>
        <v/>
      </c>
      <c r="C163" s="79" t="str">
        <f>Records!$C163</f>
        <v/>
      </c>
      <c r="D163" s="83">
        <f>SUMIF(Summary!$B$15:$B$31,C163,Summary!$D$15:$D$31)</f>
        <v>0</v>
      </c>
      <c r="E163" s="84">
        <f>if(Records!E163=0,0,D163*Records!D163/Records!E163)</f>
        <v>0</v>
      </c>
      <c r="F163" s="79"/>
      <c r="G163" s="84">
        <f>Records!G163*$E163</f>
        <v>0</v>
      </c>
      <c r="H163" s="84">
        <f>Records!H163*$E163</f>
        <v>0</v>
      </c>
      <c r="I163" s="84">
        <f>Records!I163*$E163</f>
        <v>0</v>
      </c>
      <c r="J163" s="84">
        <f>Records!J163*$E163</f>
        <v>0</v>
      </c>
      <c r="K163" s="84">
        <f>Records!K163*$E163</f>
        <v>0</v>
      </c>
      <c r="L163" s="84">
        <f>Records!L163*$E163</f>
        <v>0</v>
      </c>
      <c r="M163" s="84">
        <f>Records!M163*$E163</f>
        <v>0</v>
      </c>
      <c r="N163" s="84">
        <f>Records!N163*$E163</f>
        <v>0</v>
      </c>
      <c r="O163" s="84">
        <f>Records!O163*$E163</f>
        <v>0</v>
      </c>
      <c r="P163" s="84">
        <f>Records!P163*$E163</f>
        <v>0</v>
      </c>
      <c r="Q163" s="84">
        <f>Records!Q163*$E163</f>
        <v>0</v>
      </c>
      <c r="R163" s="84">
        <f>Records!R163*$E163</f>
        <v>0</v>
      </c>
      <c r="S163" s="84">
        <f>Records!S163*$E163</f>
        <v>0</v>
      </c>
      <c r="T163" s="84">
        <f>Records!T163*$E163</f>
        <v>0</v>
      </c>
      <c r="U163" s="84">
        <f>Records!U163*$E163</f>
        <v>0</v>
      </c>
      <c r="V163" s="84">
        <f>Records!V163*$E163</f>
        <v>0</v>
      </c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</row>
    <row r="164">
      <c r="A164" s="79"/>
      <c r="B164" s="82" t="str">
        <f>Records!B164</f>
        <v/>
      </c>
      <c r="C164" s="79" t="str">
        <f>Records!$C164</f>
        <v/>
      </c>
      <c r="D164" s="83">
        <f>SUMIF(Summary!$B$15:$B$31,C164,Summary!$D$15:$D$31)</f>
        <v>0</v>
      </c>
      <c r="E164" s="84">
        <f>if(Records!E164=0,0,D164*Records!D164/Records!E164)</f>
        <v>0</v>
      </c>
      <c r="F164" s="79"/>
      <c r="G164" s="84">
        <f>Records!G164*$E164</f>
        <v>0</v>
      </c>
      <c r="H164" s="84">
        <f>Records!H164*$E164</f>
        <v>0</v>
      </c>
      <c r="I164" s="84">
        <f>Records!I164*$E164</f>
        <v>0</v>
      </c>
      <c r="J164" s="84">
        <f>Records!J164*$E164</f>
        <v>0</v>
      </c>
      <c r="K164" s="84">
        <f>Records!K164*$E164</f>
        <v>0</v>
      </c>
      <c r="L164" s="84">
        <f>Records!L164*$E164</f>
        <v>0</v>
      </c>
      <c r="M164" s="84">
        <f>Records!M164*$E164</f>
        <v>0</v>
      </c>
      <c r="N164" s="84">
        <f>Records!N164*$E164</f>
        <v>0</v>
      </c>
      <c r="O164" s="84">
        <f>Records!O164*$E164</f>
        <v>0</v>
      </c>
      <c r="P164" s="84">
        <f>Records!P164*$E164</f>
        <v>0</v>
      </c>
      <c r="Q164" s="84">
        <f>Records!Q164*$E164</f>
        <v>0</v>
      </c>
      <c r="R164" s="84">
        <f>Records!R164*$E164</f>
        <v>0</v>
      </c>
      <c r="S164" s="84">
        <f>Records!S164*$E164</f>
        <v>0</v>
      </c>
      <c r="T164" s="84">
        <f>Records!T164*$E164</f>
        <v>0</v>
      </c>
      <c r="U164" s="84">
        <f>Records!U164*$E164</f>
        <v>0</v>
      </c>
      <c r="V164" s="84">
        <f>Records!V164*$E164</f>
        <v>0</v>
      </c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</row>
    <row r="165">
      <c r="A165" s="79"/>
      <c r="B165" s="82" t="str">
        <f>Records!B165</f>
        <v/>
      </c>
      <c r="C165" s="79" t="str">
        <f>Records!$C165</f>
        <v/>
      </c>
      <c r="D165" s="83">
        <f>SUMIF(Summary!$B$15:$B$31,C165,Summary!$D$15:$D$31)</f>
        <v>0</v>
      </c>
      <c r="E165" s="84">
        <f>if(Records!E165=0,0,D165*Records!D165/Records!E165)</f>
        <v>0</v>
      </c>
      <c r="F165" s="79"/>
      <c r="G165" s="84">
        <f>Records!G165*$E165</f>
        <v>0</v>
      </c>
      <c r="H165" s="84">
        <f>Records!H165*$E165</f>
        <v>0</v>
      </c>
      <c r="I165" s="84">
        <f>Records!I165*$E165</f>
        <v>0</v>
      </c>
      <c r="J165" s="84">
        <f>Records!J165*$E165</f>
        <v>0</v>
      </c>
      <c r="K165" s="84">
        <f>Records!K165*$E165</f>
        <v>0</v>
      </c>
      <c r="L165" s="84">
        <f>Records!L165*$E165</f>
        <v>0</v>
      </c>
      <c r="M165" s="84">
        <f>Records!M165*$E165</f>
        <v>0</v>
      </c>
      <c r="N165" s="84">
        <f>Records!N165*$E165</f>
        <v>0</v>
      </c>
      <c r="O165" s="84">
        <f>Records!O165*$E165</f>
        <v>0</v>
      </c>
      <c r="P165" s="84">
        <f>Records!P165*$E165</f>
        <v>0</v>
      </c>
      <c r="Q165" s="84">
        <f>Records!Q165*$E165</f>
        <v>0</v>
      </c>
      <c r="R165" s="84">
        <f>Records!R165*$E165</f>
        <v>0</v>
      </c>
      <c r="S165" s="84">
        <f>Records!S165*$E165</f>
        <v>0</v>
      </c>
      <c r="T165" s="84">
        <f>Records!T165*$E165</f>
        <v>0</v>
      </c>
      <c r="U165" s="84">
        <f>Records!U165*$E165</f>
        <v>0</v>
      </c>
      <c r="V165" s="84">
        <f>Records!V165*$E165</f>
        <v>0</v>
      </c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</row>
    <row r="166">
      <c r="A166" s="79"/>
      <c r="B166" s="82" t="str">
        <f>Records!B166</f>
        <v/>
      </c>
      <c r="C166" s="79" t="str">
        <f>Records!$C166</f>
        <v/>
      </c>
      <c r="D166" s="83">
        <f>SUMIF(Summary!$B$15:$B$31,C166,Summary!$D$15:$D$31)</f>
        <v>0</v>
      </c>
      <c r="E166" s="84">
        <f>if(Records!E166=0,0,D166*Records!D166/Records!E166)</f>
        <v>0</v>
      </c>
      <c r="F166" s="79"/>
      <c r="G166" s="84">
        <f>Records!G166*$E166</f>
        <v>0</v>
      </c>
      <c r="H166" s="84">
        <f>Records!H166*$E166</f>
        <v>0</v>
      </c>
      <c r="I166" s="84">
        <f>Records!I166*$E166</f>
        <v>0</v>
      </c>
      <c r="J166" s="84">
        <f>Records!J166*$E166</f>
        <v>0</v>
      </c>
      <c r="K166" s="84">
        <f>Records!K166*$E166</f>
        <v>0</v>
      </c>
      <c r="L166" s="84">
        <f>Records!L166*$E166</f>
        <v>0</v>
      </c>
      <c r="M166" s="84">
        <f>Records!M166*$E166</f>
        <v>0</v>
      </c>
      <c r="N166" s="84">
        <f>Records!N166*$E166</f>
        <v>0</v>
      </c>
      <c r="O166" s="84">
        <f>Records!O166*$E166</f>
        <v>0</v>
      </c>
      <c r="P166" s="84">
        <f>Records!P166*$E166</f>
        <v>0</v>
      </c>
      <c r="Q166" s="84">
        <f>Records!Q166*$E166</f>
        <v>0</v>
      </c>
      <c r="R166" s="84">
        <f>Records!R166*$E166</f>
        <v>0</v>
      </c>
      <c r="S166" s="84">
        <f>Records!S166*$E166</f>
        <v>0</v>
      </c>
      <c r="T166" s="84">
        <f>Records!T166*$E166</f>
        <v>0</v>
      </c>
      <c r="U166" s="84">
        <f>Records!U166*$E166</f>
        <v>0</v>
      </c>
      <c r="V166" s="84">
        <f>Records!V166*$E166</f>
        <v>0</v>
      </c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</row>
    <row r="167">
      <c r="A167" s="79"/>
      <c r="B167" s="82" t="str">
        <f>Records!B167</f>
        <v/>
      </c>
      <c r="C167" s="79" t="str">
        <f>Records!$C167</f>
        <v/>
      </c>
      <c r="D167" s="83">
        <f>SUMIF(Summary!$B$15:$B$31,C167,Summary!$D$15:$D$31)</f>
        <v>0</v>
      </c>
      <c r="E167" s="84">
        <f>if(Records!E167=0,0,D167*Records!D167/Records!E167)</f>
        <v>0</v>
      </c>
      <c r="F167" s="79"/>
      <c r="G167" s="84">
        <f>Records!G167*$E167</f>
        <v>0</v>
      </c>
      <c r="H167" s="84">
        <f>Records!H167*$E167</f>
        <v>0</v>
      </c>
      <c r="I167" s="84">
        <f>Records!I167*$E167</f>
        <v>0</v>
      </c>
      <c r="J167" s="84">
        <f>Records!J167*$E167</f>
        <v>0</v>
      </c>
      <c r="K167" s="84">
        <f>Records!K167*$E167</f>
        <v>0</v>
      </c>
      <c r="L167" s="84">
        <f>Records!L167*$E167</f>
        <v>0</v>
      </c>
      <c r="M167" s="84">
        <f>Records!M167*$E167</f>
        <v>0</v>
      </c>
      <c r="N167" s="84">
        <f>Records!N167*$E167</f>
        <v>0</v>
      </c>
      <c r="O167" s="84">
        <f>Records!O167*$E167</f>
        <v>0</v>
      </c>
      <c r="P167" s="84">
        <f>Records!P167*$E167</f>
        <v>0</v>
      </c>
      <c r="Q167" s="84">
        <f>Records!Q167*$E167</f>
        <v>0</v>
      </c>
      <c r="R167" s="84">
        <f>Records!R167*$E167</f>
        <v>0</v>
      </c>
      <c r="S167" s="84">
        <f>Records!S167*$E167</f>
        <v>0</v>
      </c>
      <c r="T167" s="84">
        <f>Records!T167*$E167</f>
        <v>0</v>
      </c>
      <c r="U167" s="84">
        <f>Records!U167*$E167</f>
        <v>0</v>
      </c>
      <c r="V167" s="84">
        <f>Records!V167*$E167</f>
        <v>0</v>
      </c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</row>
    <row r="168">
      <c r="A168" s="79"/>
      <c r="B168" s="82" t="str">
        <f>Records!B168</f>
        <v/>
      </c>
      <c r="C168" s="79" t="str">
        <f>Records!$C168</f>
        <v/>
      </c>
      <c r="D168" s="83">
        <f>SUMIF(Summary!$B$15:$B$31,C168,Summary!$D$15:$D$31)</f>
        <v>0</v>
      </c>
      <c r="E168" s="84">
        <f>if(Records!E168=0,0,D168*Records!D168/Records!E168)</f>
        <v>0</v>
      </c>
      <c r="F168" s="79"/>
      <c r="G168" s="84">
        <f>Records!G168*$E168</f>
        <v>0</v>
      </c>
      <c r="H168" s="84">
        <f>Records!H168*$E168</f>
        <v>0</v>
      </c>
      <c r="I168" s="84">
        <f>Records!I168*$E168</f>
        <v>0</v>
      </c>
      <c r="J168" s="84">
        <f>Records!J168*$E168</f>
        <v>0</v>
      </c>
      <c r="K168" s="84">
        <f>Records!K168*$E168</f>
        <v>0</v>
      </c>
      <c r="L168" s="84">
        <f>Records!L168*$E168</f>
        <v>0</v>
      </c>
      <c r="M168" s="84">
        <f>Records!M168*$E168</f>
        <v>0</v>
      </c>
      <c r="N168" s="84">
        <f>Records!N168*$E168</f>
        <v>0</v>
      </c>
      <c r="O168" s="84">
        <f>Records!O168*$E168</f>
        <v>0</v>
      </c>
      <c r="P168" s="84">
        <f>Records!P168*$E168</f>
        <v>0</v>
      </c>
      <c r="Q168" s="84">
        <f>Records!Q168*$E168</f>
        <v>0</v>
      </c>
      <c r="R168" s="84">
        <f>Records!R168*$E168</f>
        <v>0</v>
      </c>
      <c r="S168" s="84">
        <f>Records!S168*$E168</f>
        <v>0</v>
      </c>
      <c r="T168" s="84">
        <f>Records!T168*$E168</f>
        <v>0</v>
      </c>
      <c r="U168" s="84">
        <f>Records!U168*$E168</f>
        <v>0</v>
      </c>
      <c r="V168" s="84">
        <f>Records!V168*$E168</f>
        <v>0</v>
      </c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</row>
    <row r="169">
      <c r="A169" s="79"/>
      <c r="B169" s="82" t="str">
        <f>Records!B169</f>
        <v/>
      </c>
      <c r="C169" s="79" t="str">
        <f>Records!$C169</f>
        <v/>
      </c>
      <c r="D169" s="83">
        <f>SUMIF(Summary!$B$15:$B$31,C169,Summary!$D$15:$D$31)</f>
        <v>0</v>
      </c>
      <c r="E169" s="84">
        <f>if(Records!E169=0,0,D169*Records!D169/Records!E169)</f>
        <v>0</v>
      </c>
      <c r="F169" s="79"/>
      <c r="G169" s="84">
        <f>Records!G169*$E169</f>
        <v>0</v>
      </c>
      <c r="H169" s="84">
        <f>Records!H169*$E169</f>
        <v>0</v>
      </c>
      <c r="I169" s="84">
        <f>Records!I169*$E169</f>
        <v>0</v>
      </c>
      <c r="J169" s="84">
        <f>Records!J169*$E169</f>
        <v>0</v>
      </c>
      <c r="K169" s="84">
        <f>Records!K169*$E169</f>
        <v>0</v>
      </c>
      <c r="L169" s="84">
        <f>Records!L169*$E169</f>
        <v>0</v>
      </c>
      <c r="M169" s="84">
        <f>Records!M169*$E169</f>
        <v>0</v>
      </c>
      <c r="N169" s="84">
        <f>Records!N169*$E169</f>
        <v>0</v>
      </c>
      <c r="O169" s="84">
        <f>Records!O169*$E169</f>
        <v>0</v>
      </c>
      <c r="P169" s="84">
        <f>Records!P169*$E169</f>
        <v>0</v>
      </c>
      <c r="Q169" s="84">
        <f>Records!Q169*$E169</f>
        <v>0</v>
      </c>
      <c r="R169" s="84">
        <f>Records!R169*$E169</f>
        <v>0</v>
      </c>
      <c r="S169" s="84">
        <f>Records!S169*$E169</f>
        <v>0</v>
      </c>
      <c r="T169" s="84">
        <f>Records!T169*$E169</f>
        <v>0</v>
      </c>
      <c r="U169" s="84">
        <f>Records!U169*$E169</f>
        <v>0</v>
      </c>
      <c r="V169" s="84">
        <f>Records!V169*$E169</f>
        <v>0</v>
      </c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</row>
    <row r="170">
      <c r="A170" s="79"/>
      <c r="B170" s="82" t="str">
        <f>Records!B170</f>
        <v/>
      </c>
      <c r="C170" s="79" t="str">
        <f>Records!$C170</f>
        <v/>
      </c>
      <c r="D170" s="83">
        <f>SUMIF(Summary!$B$15:$B$31,C170,Summary!$D$15:$D$31)</f>
        <v>0</v>
      </c>
      <c r="E170" s="84">
        <f>if(Records!E170=0,0,D170*Records!D170/Records!E170)</f>
        <v>0</v>
      </c>
      <c r="F170" s="79"/>
      <c r="G170" s="84">
        <f>Records!G170*$E170</f>
        <v>0</v>
      </c>
      <c r="H170" s="84">
        <f>Records!H170*$E170</f>
        <v>0</v>
      </c>
      <c r="I170" s="84">
        <f>Records!I170*$E170</f>
        <v>0</v>
      </c>
      <c r="J170" s="84">
        <f>Records!J170*$E170</f>
        <v>0</v>
      </c>
      <c r="K170" s="84">
        <f>Records!K170*$E170</f>
        <v>0</v>
      </c>
      <c r="L170" s="84">
        <f>Records!L170*$E170</f>
        <v>0</v>
      </c>
      <c r="M170" s="84">
        <f>Records!M170*$E170</f>
        <v>0</v>
      </c>
      <c r="N170" s="84">
        <f>Records!N170*$E170</f>
        <v>0</v>
      </c>
      <c r="O170" s="84">
        <f>Records!O170*$E170</f>
        <v>0</v>
      </c>
      <c r="P170" s="84">
        <f>Records!P170*$E170</f>
        <v>0</v>
      </c>
      <c r="Q170" s="84">
        <f>Records!Q170*$E170</f>
        <v>0</v>
      </c>
      <c r="R170" s="84">
        <f>Records!R170*$E170</f>
        <v>0</v>
      </c>
      <c r="S170" s="84">
        <f>Records!S170*$E170</f>
        <v>0</v>
      </c>
      <c r="T170" s="84">
        <f>Records!T170*$E170</f>
        <v>0</v>
      </c>
      <c r="U170" s="84">
        <f>Records!U170*$E170</f>
        <v>0</v>
      </c>
      <c r="V170" s="84">
        <f>Records!V170*$E170</f>
        <v>0</v>
      </c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</row>
    <row r="171">
      <c r="A171" s="79"/>
      <c r="B171" s="82" t="str">
        <f>Records!B171</f>
        <v/>
      </c>
      <c r="C171" s="79" t="str">
        <f>Records!$C171</f>
        <v/>
      </c>
      <c r="D171" s="83">
        <f>SUMIF(Summary!$B$15:$B$31,C171,Summary!$D$15:$D$31)</f>
        <v>0</v>
      </c>
      <c r="E171" s="84">
        <f>if(Records!E171=0,0,D171*Records!D171/Records!E171)</f>
        <v>0</v>
      </c>
      <c r="F171" s="79"/>
      <c r="G171" s="84">
        <f>Records!G171*$E171</f>
        <v>0</v>
      </c>
      <c r="H171" s="84">
        <f>Records!H171*$E171</f>
        <v>0</v>
      </c>
      <c r="I171" s="84">
        <f>Records!I171*$E171</f>
        <v>0</v>
      </c>
      <c r="J171" s="84">
        <f>Records!J171*$E171</f>
        <v>0</v>
      </c>
      <c r="K171" s="84">
        <f>Records!K171*$E171</f>
        <v>0</v>
      </c>
      <c r="L171" s="84">
        <f>Records!L171*$E171</f>
        <v>0</v>
      </c>
      <c r="M171" s="84">
        <f>Records!M171*$E171</f>
        <v>0</v>
      </c>
      <c r="N171" s="84">
        <f>Records!N171*$E171</f>
        <v>0</v>
      </c>
      <c r="O171" s="84">
        <f>Records!O171*$E171</f>
        <v>0</v>
      </c>
      <c r="P171" s="84">
        <f>Records!P171*$E171</f>
        <v>0</v>
      </c>
      <c r="Q171" s="84">
        <f>Records!Q171*$E171</f>
        <v>0</v>
      </c>
      <c r="R171" s="84">
        <f>Records!R171*$E171</f>
        <v>0</v>
      </c>
      <c r="S171" s="84">
        <f>Records!S171*$E171</f>
        <v>0</v>
      </c>
      <c r="T171" s="84">
        <f>Records!T171*$E171</f>
        <v>0</v>
      </c>
      <c r="U171" s="84">
        <f>Records!U171*$E171</f>
        <v>0</v>
      </c>
      <c r="V171" s="84">
        <f>Records!V171*$E171</f>
        <v>0</v>
      </c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</row>
    <row r="172">
      <c r="A172" s="79"/>
      <c r="B172" s="82" t="str">
        <f>Records!B172</f>
        <v/>
      </c>
      <c r="C172" s="79" t="str">
        <f>Records!$C172</f>
        <v/>
      </c>
      <c r="D172" s="83">
        <f>SUMIF(Summary!$B$15:$B$31,C172,Summary!$D$15:$D$31)</f>
        <v>0</v>
      </c>
      <c r="E172" s="84">
        <f>if(Records!E172=0,0,D172*Records!D172/Records!E172)</f>
        <v>0</v>
      </c>
      <c r="F172" s="79"/>
      <c r="G172" s="84">
        <f>Records!G172*$E172</f>
        <v>0</v>
      </c>
      <c r="H172" s="84">
        <f>Records!H172*$E172</f>
        <v>0</v>
      </c>
      <c r="I172" s="84">
        <f>Records!I172*$E172</f>
        <v>0</v>
      </c>
      <c r="J172" s="84">
        <f>Records!J172*$E172</f>
        <v>0</v>
      </c>
      <c r="K172" s="84">
        <f>Records!K172*$E172</f>
        <v>0</v>
      </c>
      <c r="L172" s="84">
        <f>Records!L172*$E172</f>
        <v>0</v>
      </c>
      <c r="M172" s="84">
        <f>Records!M172*$E172</f>
        <v>0</v>
      </c>
      <c r="N172" s="84">
        <f>Records!N172*$E172</f>
        <v>0</v>
      </c>
      <c r="O172" s="84">
        <f>Records!O172*$E172</f>
        <v>0</v>
      </c>
      <c r="P172" s="84">
        <f>Records!P172*$E172</f>
        <v>0</v>
      </c>
      <c r="Q172" s="84">
        <f>Records!Q172*$E172</f>
        <v>0</v>
      </c>
      <c r="R172" s="84">
        <f>Records!R172*$E172</f>
        <v>0</v>
      </c>
      <c r="S172" s="84">
        <f>Records!S172*$E172</f>
        <v>0</v>
      </c>
      <c r="T172" s="84">
        <f>Records!T172*$E172</f>
        <v>0</v>
      </c>
      <c r="U172" s="84">
        <f>Records!U172*$E172</f>
        <v>0</v>
      </c>
      <c r="V172" s="84">
        <f>Records!V172*$E172</f>
        <v>0</v>
      </c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</row>
    <row r="173">
      <c r="A173" s="79"/>
      <c r="B173" s="82" t="str">
        <f>Records!B173</f>
        <v/>
      </c>
      <c r="C173" s="79" t="str">
        <f>Records!$C173</f>
        <v/>
      </c>
      <c r="D173" s="83">
        <f>SUMIF(Summary!$B$15:$B$31,C173,Summary!$D$15:$D$31)</f>
        <v>0</v>
      </c>
      <c r="E173" s="84">
        <f>if(Records!E173=0,0,D173*Records!D173/Records!E173)</f>
        <v>0</v>
      </c>
      <c r="F173" s="79"/>
      <c r="G173" s="84">
        <f>Records!G173*$E173</f>
        <v>0</v>
      </c>
      <c r="H173" s="84">
        <f>Records!H173*$E173</f>
        <v>0</v>
      </c>
      <c r="I173" s="84">
        <f>Records!I173*$E173</f>
        <v>0</v>
      </c>
      <c r="J173" s="84">
        <f>Records!J173*$E173</f>
        <v>0</v>
      </c>
      <c r="K173" s="84">
        <f>Records!K173*$E173</f>
        <v>0</v>
      </c>
      <c r="L173" s="84">
        <f>Records!L173*$E173</f>
        <v>0</v>
      </c>
      <c r="M173" s="84">
        <f>Records!M173*$E173</f>
        <v>0</v>
      </c>
      <c r="N173" s="84">
        <f>Records!N173*$E173</f>
        <v>0</v>
      </c>
      <c r="O173" s="84">
        <f>Records!O173*$E173</f>
        <v>0</v>
      </c>
      <c r="P173" s="84">
        <f>Records!P173*$E173</f>
        <v>0</v>
      </c>
      <c r="Q173" s="84">
        <f>Records!Q173*$E173</f>
        <v>0</v>
      </c>
      <c r="R173" s="84">
        <f>Records!R173*$E173</f>
        <v>0</v>
      </c>
      <c r="S173" s="84">
        <f>Records!S173*$E173</f>
        <v>0</v>
      </c>
      <c r="T173" s="84">
        <f>Records!T173*$E173</f>
        <v>0</v>
      </c>
      <c r="U173" s="84">
        <f>Records!U173*$E173</f>
        <v>0</v>
      </c>
      <c r="V173" s="84">
        <f>Records!V173*$E173</f>
        <v>0</v>
      </c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</row>
    <row r="174">
      <c r="A174" s="79"/>
      <c r="B174" s="82" t="str">
        <f>Records!B174</f>
        <v/>
      </c>
      <c r="C174" s="79" t="str">
        <f>Records!$C174</f>
        <v/>
      </c>
      <c r="D174" s="83">
        <f>SUMIF(Summary!$B$15:$B$31,C174,Summary!$D$15:$D$31)</f>
        <v>0</v>
      </c>
      <c r="E174" s="84">
        <f>if(Records!E174=0,0,D174*Records!D174/Records!E174)</f>
        <v>0</v>
      </c>
      <c r="F174" s="79"/>
      <c r="G174" s="84">
        <f>Records!G174*$E174</f>
        <v>0</v>
      </c>
      <c r="H174" s="84">
        <f>Records!H174*$E174</f>
        <v>0</v>
      </c>
      <c r="I174" s="84">
        <f>Records!I174*$E174</f>
        <v>0</v>
      </c>
      <c r="J174" s="84">
        <f>Records!J174*$E174</f>
        <v>0</v>
      </c>
      <c r="K174" s="84">
        <f>Records!K174*$E174</f>
        <v>0</v>
      </c>
      <c r="L174" s="84">
        <f>Records!L174*$E174</f>
        <v>0</v>
      </c>
      <c r="M174" s="84">
        <f>Records!M174*$E174</f>
        <v>0</v>
      </c>
      <c r="N174" s="84">
        <f>Records!N174*$E174</f>
        <v>0</v>
      </c>
      <c r="O174" s="84">
        <f>Records!O174*$E174</f>
        <v>0</v>
      </c>
      <c r="P174" s="84">
        <f>Records!P174*$E174</f>
        <v>0</v>
      </c>
      <c r="Q174" s="84">
        <f>Records!Q174*$E174</f>
        <v>0</v>
      </c>
      <c r="R174" s="84">
        <f>Records!R174*$E174</f>
        <v>0</v>
      </c>
      <c r="S174" s="84">
        <f>Records!S174*$E174</f>
        <v>0</v>
      </c>
      <c r="T174" s="84">
        <f>Records!T174*$E174</f>
        <v>0</v>
      </c>
      <c r="U174" s="84">
        <f>Records!U174*$E174</f>
        <v>0</v>
      </c>
      <c r="V174" s="84">
        <f>Records!V174*$E174</f>
        <v>0</v>
      </c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</row>
    <row r="175">
      <c r="A175" s="79"/>
      <c r="B175" s="82" t="str">
        <f>Records!B175</f>
        <v/>
      </c>
      <c r="C175" s="79" t="str">
        <f>Records!$C175</f>
        <v/>
      </c>
      <c r="D175" s="83">
        <f>SUMIF(Summary!$B$15:$B$31,C175,Summary!$D$15:$D$31)</f>
        <v>0</v>
      </c>
      <c r="E175" s="84">
        <f>if(Records!E175=0,0,D175*Records!D175/Records!E175)</f>
        <v>0</v>
      </c>
      <c r="F175" s="79"/>
      <c r="G175" s="84">
        <f>Records!G175*$E175</f>
        <v>0</v>
      </c>
      <c r="H175" s="84">
        <f>Records!H175*$E175</f>
        <v>0</v>
      </c>
      <c r="I175" s="84">
        <f>Records!I175*$E175</f>
        <v>0</v>
      </c>
      <c r="J175" s="84">
        <f>Records!J175*$E175</f>
        <v>0</v>
      </c>
      <c r="K175" s="84">
        <f>Records!K175*$E175</f>
        <v>0</v>
      </c>
      <c r="L175" s="84">
        <f>Records!L175*$E175</f>
        <v>0</v>
      </c>
      <c r="M175" s="84">
        <f>Records!M175*$E175</f>
        <v>0</v>
      </c>
      <c r="N175" s="84">
        <f>Records!N175*$E175</f>
        <v>0</v>
      </c>
      <c r="O175" s="84">
        <f>Records!O175*$E175</f>
        <v>0</v>
      </c>
      <c r="P175" s="84">
        <f>Records!P175*$E175</f>
        <v>0</v>
      </c>
      <c r="Q175" s="84">
        <f>Records!Q175*$E175</f>
        <v>0</v>
      </c>
      <c r="R175" s="84">
        <f>Records!R175*$E175</f>
        <v>0</v>
      </c>
      <c r="S175" s="84">
        <f>Records!S175*$E175</f>
        <v>0</v>
      </c>
      <c r="T175" s="84">
        <f>Records!T175*$E175</f>
        <v>0</v>
      </c>
      <c r="U175" s="84">
        <f>Records!U175*$E175</f>
        <v>0</v>
      </c>
      <c r="V175" s="84">
        <f>Records!V175*$E175</f>
        <v>0</v>
      </c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</row>
    <row r="176">
      <c r="A176" s="79"/>
      <c r="B176" s="82" t="str">
        <f>Records!B176</f>
        <v/>
      </c>
      <c r="C176" s="79" t="str">
        <f>Records!$C176</f>
        <v/>
      </c>
      <c r="D176" s="83">
        <f>SUMIF(Summary!$B$15:$B$31,C176,Summary!$D$15:$D$31)</f>
        <v>0</v>
      </c>
      <c r="E176" s="84">
        <f>if(Records!E176=0,0,D176*Records!D176/Records!E176)</f>
        <v>0</v>
      </c>
      <c r="F176" s="79"/>
      <c r="G176" s="84">
        <f>Records!G176*$E176</f>
        <v>0</v>
      </c>
      <c r="H176" s="84">
        <f>Records!H176*$E176</f>
        <v>0</v>
      </c>
      <c r="I176" s="84">
        <f>Records!I176*$E176</f>
        <v>0</v>
      </c>
      <c r="J176" s="84">
        <f>Records!J176*$E176</f>
        <v>0</v>
      </c>
      <c r="K176" s="84">
        <f>Records!K176*$E176</f>
        <v>0</v>
      </c>
      <c r="L176" s="84">
        <f>Records!L176*$E176</f>
        <v>0</v>
      </c>
      <c r="M176" s="84">
        <f>Records!M176*$E176</f>
        <v>0</v>
      </c>
      <c r="N176" s="84">
        <f>Records!N176*$E176</f>
        <v>0</v>
      </c>
      <c r="O176" s="84">
        <f>Records!O176*$E176</f>
        <v>0</v>
      </c>
      <c r="P176" s="84">
        <f>Records!P176*$E176</f>
        <v>0</v>
      </c>
      <c r="Q176" s="84">
        <f>Records!Q176*$E176</f>
        <v>0</v>
      </c>
      <c r="R176" s="84">
        <f>Records!R176*$E176</f>
        <v>0</v>
      </c>
      <c r="S176" s="84">
        <f>Records!S176*$E176</f>
        <v>0</v>
      </c>
      <c r="T176" s="84">
        <f>Records!T176*$E176</f>
        <v>0</v>
      </c>
      <c r="U176" s="84">
        <f>Records!U176*$E176</f>
        <v>0</v>
      </c>
      <c r="V176" s="84">
        <f>Records!V176*$E176</f>
        <v>0</v>
      </c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</row>
    <row r="177">
      <c r="A177" s="79"/>
      <c r="B177" s="82" t="str">
        <f>Records!B177</f>
        <v/>
      </c>
      <c r="C177" s="79" t="str">
        <f>Records!$C177</f>
        <v/>
      </c>
      <c r="D177" s="83">
        <f>SUMIF(Summary!$B$15:$B$31,C177,Summary!$D$15:$D$31)</f>
        <v>0</v>
      </c>
      <c r="E177" s="84">
        <f>if(Records!E177=0,0,D177*Records!D177/Records!E177)</f>
        <v>0</v>
      </c>
      <c r="F177" s="79"/>
      <c r="G177" s="84">
        <f>Records!G177*$E177</f>
        <v>0</v>
      </c>
      <c r="H177" s="84">
        <f>Records!H177*$E177</f>
        <v>0</v>
      </c>
      <c r="I177" s="84">
        <f>Records!I177*$E177</f>
        <v>0</v>
      </c>
      <c r="J177" s="84">
        <f>Records!J177*$E177</f>
        <v>0</v>
      </c>
      <c r="K177" s="84">
        <f>Records!K177*$E177</f>
        <v>0</v>
      </c>
      <c r="L177" s="84">
        <f>Records!L177*$E177</f>
        <v>0</v>
      </c>
      <c r="M177" s="84">
        <f>Records!M177*$E177</f>
        <v>0</v>
      </c>
      <c r="N177" s="84">
        <f>Records!N177*$E177</f>
        <v>0</v>
      </c>
      <c r="O177" s="84">
        <f>Records!O177*$E177</f>
        <v>0</v>
      </c>
      <c r="P177" s="84">
        <f>Records!P177*$E177</f>
        <v>0</v>
      </c>
      <c r="Q177" s="84">
        <f>Records!Q177*$E177</f>
        <v>0</v>
      </c>
      <c r="R177" s="84">
        <f>Records!R177*$E177</f>
        <v>0</v>
      </c>
      <c r="S177" s="84">
        <f>Records!S177*$E177</f>
        <v>0</v>
      </c>
      <c r="T177" s="84">
        <f>Records!T177*$E177</f>
        <v>0</v>
      </c>
      <c r="U177" s="84">
        <f>Records!U177*$E177</f>
        <v>0</v>
      </c>
      <c r="V177" s="84">
        <f>Records!V177*$E177</f>
        <v>0</v>
      </c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</row>
    <row r="178">
      <c r="A178" s="79"/>
      <c r="B178" s="82" t="str">
        <f>Records!B178</f>
        <v/>
      </c>
      <c r="C178" s="79" t="str">
        <f>Records!$C178</f>
        <v/>
      </c>
      <c r="D178" s="83">
        <f>SUMIF(Summary!$B$15:$B$31,C178,Summary!$D$15:$D$31)</f>
        <v>0</v>
      </c>
      <c r="E178" s="84">
        <f>if(Records!E178=0,0,D178*Records!D178/Records!E178)</f>
        <v>0</v>
      </c>
      <c r="F178" s="79"/>
      <c r="G178" s="84">
        <f>Records!G178*$E178</f>
        <v>0</v>
      </c>
      <c r="H178" s="84">
        <f>Records!H178*$E178</f>
        <v>0</v>
      </c>
      <c r="I178" s="84">
        <f>Records!I178*$E178</f>
        <v>0</v>
      </c>
      <c r="J178" s="84">
        <f>Records!J178*$E178</f>
        <v>0</v>
      </c>
      <c r="K178" s="84">
        <f>Records!K178*$E178</f>
        <v>0</v>
      </c>
      <c r="L178" s="84">
        <f>Records!L178*$E178</f>
        <v>0</v>
      </c>
      <c r="M178" s="84">
        <f>Records!M178*$E178</f>
        <v>0</v>
      </c>
      <c r="N178" s="84">
        <f>Records!N178*$E178</f>
        <v>0</v>
      </c>
      <c r="O178" s="84">
        <f>Records!O178*$E178</f>
        <v>0</v>
      </c>
      <c r="P178" s="84">
        <f>Records!P178*$E178</f>
        <v>0</v>
      </c>
      <c r="Q178" s="84">
        <f>Records!Q178*$E178</f>
        <v>0</v>
      </c>
      <c r="R178" s="84">
        <f>Records!R178*$E178</f>
        <v>0</v>
      </c>
      <c r="S178" s="84">
        <f>Records!S178*$E178</f>
        <v>0</v>
      </c>
      <c r="T178" s="84">
        <f>Records!T178*$E178</f>
        <v>0</v>
      </c>
      <c r="U178" s="84">
        <f>Records!U178*$E178</f>
        <v>0</v>
      </c>
      <c r="V178" s="84">
        <f>Records!V178*$E178</f>
        <v>0</v>
      </c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</row>
    <row r="179">
      <c r="A179" s="79"/>
      <c r="B179" s="82" t="str">
        <f>Records!B179</f>
        <v/>
      </c>
      <c r="C179" s="79" t="str">
        <f>Records!$C179</f>
        <v/>
      </c>
      <c r="D179" s="83">
        <f>SUMIF(Summary!$B$15:$B$31,C179,Summary!$D$15:$D$31)</f>
        <v>0</v>
      </c>
      <c r="E179" s="84">
        <f>if(Records!E179=0,0,D179*Records!D179/Records!E179)</f>
        <v>0</v>
      </c>
      <c r="F179" s="79"/>
      <c r="G179" s="84">
        <f>Records!G179*$E179</f>
        <v>0</v>
      </c>
      <c r="H179" s="84">
        <f>Records!H179*$E179</f>
        <v>0</v>
      </c>
      <c r="I179" s="84">
        <f>Records!I179*$E179</f>
        <v>0</v>
      </c>
      <c r="J179" s="84">
        <f>Records!J179*$E179</f>
        <v>0</v>
      </c>
      <c r="K179" s="84">
        <f>Records!K179*$E179</f>
        <v>0</v>
      </c>
      <c r="L179" s="84">
        <f>Records!L179*$E179</f>
        <v>0</v>
      </c>
      <c r="M179" s="84">
        <f>Records!M179*$E179</f>
        <v>0</v>
      </c>
      <c r="N179" s="84">
        <f>Records!N179*$E179</f>
        <v>0</v>
      </c>
      <c r="O179" s="84">
        <f>Records!O179*$E179</f>
        <v>0</v>
      </c>
      <c r="P179" s="84">
        <f>Records!P179*$E179</f>
        <v>0</v>
      </c>
      <c r="Q179" s="84">
        <f>Records!Q179*$E179</f>
        <v>0</v>
      </c>
      <c r="R179" s="84">
        <f>Records!R179*$E179</f>
        <v>0</v>
      </c>
      <c r="S179" s="84">
        <f>Records!S179*$E179</f>
        <v>0</v>
      </c>
      <c r="T179" s="84">
        <f>Records!T179*$E179</f>
        <v>0</v>
      </c>
      <c r="U179" s="84">
        <f>Records!U179*$E179</f>
        <v>0</v>
      </c>
      <c r="V179" s="84">
        <f>Records!V179*$E179</f>
        <v>0</v>
      </c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</row>
    <row r="180">
      <c r="A180" s="79"/>
      <c r="B180" s="82" t="str">
        <f>Records!B180</f>
        <v/>
      </c>
      <c r="C180" s="79" t="str">
        <f>Records!$C180</f>
        <v/>
      </c>
      <c r="D180" s="83">
        <f>SUMIF(Summary!$B$15:$B$31,C180,Summary!$D$15:$D$31)</f>
        <v>0</v>
      </c>
      <c r="E180" s="84">
        <f>if(Records!E180=0,0,D180*Records!D180/Records!E180)</f>
        <v>0</v>
      </c>
      <c r="F180" s="79"/>
      <c r="G180" s="84">
        <f>Records!G180*$E180</f>
        <v>0</v>
      </c>
      <c r="H180" s="84">
        <f>Records!H180*$E180</f>
        <v>0</v>
      </c>
      <c r="I180" s="84">
        <f>Records!I180*$E180</f>
        <v>0</v>
      </c>
      <c r="J180" s="84">
        <f>Records!J180*$E180</f>
        <v>0</v>
      </c>
      <c r="K180" s="84">
        <f>Records!K180*$E180</f>
        <v>0</v>
      </c>
      <c r="L180" s="84">
        <f>Records!L180*$E180</f>
        <v>0</v>
      </c>
      <c r="M180" s="84">
        <f>Records!M180*$E180</f>
        <v>0</v>
      </c>
      <c r="N180" s="84">
        <f>Records!N180*$E180</f>
        <v>0</v>
      </c>
      <c r="O180" s="84">
        <f>Records!O180*$E180</f>
        <v>0</v>
      </c>
      <c r="P180" s="84">
        <f>Records!P180*$E180</f>
        <v>0</v>
      </c>
      <c r="Q180" s="84">
        <f>Records!Q180*$E180</f>
        <v>0</v>
      </c>
      <c r="R180" s="84">
        <f>Records!R180*$E180</f>
        <v>0</v>
      </c>
      <c r="S180" s="84">
        <f>Records!S180*$E180</f>
        <v>0</v>
      </c>
      <c r="T180" s="84">
        <f>Records!T180*$E180</f>
        <v>0</v>
      </c>
      <c r="U180" s="84">
        <f>Records!U180*$E180</f>
        <v>0</v>
      </c>
      <c r="V180" s="84">
        <f>Records!V180*$E180</f>
        <v>0</v>
      </c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</row>
    <row r="181">
      <c r="A181" s="79"/>
      <c r="B181" s="82" t="str">
        <f>Records!B181</f>
        <v/>
      </c>
      <c r="C181" s="79" t="str">
        <f>Records!$C181</f>
        <v/>
      </c>
      <c r="D181" s="83">
        <f>SUMIF(Summary!$B$15:$B$31,C181,Summary!$D$15:$D$31)</f>
        <v>0</v>
      </c>
      <c r="E181" s="84">
        <f>if(Records!E181=0,0,D181*Records!D181/Records!E181)</f>
        <v>0</v>
      </c>
      <c r="F181" s="79"/>
      <c r="G181" s="84">
        <f>Records!G181*$E181</f>
        <v>0</v>
      </c>
      <c r="H181" s="84">
        <f>Records!H181*$E181</f>
        <v>0</v>
      </c>
      <c r="I181" s="84">
        <f>Records!I181*$E181</f>
        <v>0</v>
      </c>
      <c r="J181" s="84">
        <f>Records!J181*$E181</f>
        <v>0</v>
      </c>
      <c r="K181" s="84">
        <f>Records!K181*$E181</f>
        <v>0</v>
      </c>
      <c r="L181" s="84">
        <f>Records!L181*$E181</f>
        <v>0</v>
      </c>
      <c r="M181" s="84">
        <f>Records!M181*$E181</f>
        <v>0</v>
      </c>
      <c r="N181" s="84">
        <f>Records!N181*$E181</f>
        <v>0</v>
      </c>
      <c r="O181" s="84">
        <f>Records!O181*$E181</f>
        <v>0</v>
      </c>
      <c r="P181" s="84">
        <f>Records!P181*$E181</f>
        <v>0</v>
      </c>
      <c r="Q181" s="84">
        <f>Records!Q181*$E181</f>
        <v>0</v>
      </c>
      <c r="R181" s="84">
        <f>Records!R181*$E181</f>
        <v>0</v>
      </c>
      <c r="S181" s="84">
        <f>Records!S181*$E181</f>
        <v>0</v>
      </c>
      <c r="T181" s="84">
        <f>Records!T181*$E181</f>
        <v>0</v>
      </c>
      <c r="U181" s="84">
        <f>Records!U181*$E181</f>
        <v>0</v>
      </c>
      <c r="V181" s="84">
        <f>Records!V181*$E181</f>
        <v>0</v>
      </c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</row>
    <row r="182">
      <c r="A182" s="79"/>
      <c r="B182" s="82" t="str">
        <f>Records!B182</f>
        <v/>
      </c>
      <c r="C182" s="79" t="str">
        <f>Records!$C182</f>
        <v/>
      </c>
      <c r="D182" s="83">
        <f>SUMIF(Summary!$B$15:$B$31,C182,Summary!$D$15:$D$31)</f>
        <v>0</v>
      </c>
      <c r="E182" s="84">
        <f>if(Records!E182=0,0,D182*Records!D182/Records!E182)</f>
        <v>0</v>
      </c>
      <c r="F182" s="79"/>
      <c r="G182" s="84">
        <f>Records!G182*$E182</f>
        <v>0</v>
      </c>
      <c r="H182" s="84">
        <f>Records!H182*$E182</f>
        <v>0</v>
      </c>
      <c r="I182" s="84">
        <f>Records!I182*$E182</f>
        <v>0</v>
      </c>
      <c r="J182" s="84">
        <f>Records!J182*$E182</f>
        <v>0</v>
      </c>
      <c r="K182" s="84">
        <f>Records!K182*$E182</f>
        <v>0</v>
      </c>
      <c r="L182" s="84">
        <f>Records!L182*$E182</f>
        <v>0</v>
      </c>
      <c r="M182" s="84">
        <f>Records!M182*$E182</f>
        <v>0</v>
      </c>
      <c r="N182" s="84">
        <f>Records!N182*$E182</f>
        <v>0</v>
      </c>
      <c r="O182" s="84">
        <f>Records!O182*$E182</f>
        <v>0</v>
      </c>
      <c r="P182" s="84">
        <f>Records!P182*$E182</f>
        <v>0</v>
      </c>
      <c r="Q182" s="84">
        <f>Records!Q182*$E182</f>
        <v>0</v>
      </c>
      <c r="R182" s="84">
        <f>Records!R182*$E182</f>
        <v>0</v>
      </c>
      <c r="S182" s="84">
        <f>Records!S182*$E182</f>
        <v>0</v>
      </c>
      <c r="T182" s="84">
        <f>Records!T182*$E182</f>
        <v>0</v>
      </c>
      <c r="U182" s="84">
        <f>Records!U182*$E182</f>
        <v>0</v>
      </c>
      <c r="V182" s="84">
        <f>Records!V182*$E182</f>
        <v>0</v>
      </c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</row>
    <row r="183">
      <c r="A183" s="79"/>
      <c r="B183" s="82" t="str">
        <f>Records!B183</f>
        <v/>
      </c>
      <c r="C183" s="79" t="str">
        <f>Records!$C183</f>
        <v/>
      </c>
      <c r="D183" s="83">
        <f>SUMIF(Summary!$B$15:$B$31,C183,Summary!$D$15:$D$31)</f>
        <v>0</v>
      </c>
      <c r="E183" s="84">
        <f>if(Records!E183=0,0,D183*Records!D183/Records!E183)</f>
        <v>0</v>
      </c>
      <c r="F183" s="79"/>
      <c r="G183" s="84">
        <f>Records!G183*$E183</f>
        <v>0</v>
      </c>
      <c r="H183" s="84">
        <f>Records!H183*$E183</f>
        <v>0</v>
      </c>
      <c r="I183" s="84">
        <f>Records!I183*$E183</f>
        <v>0</v>
      </c>
      <c r="J183" s="84">
        <f>Records!J183*$E183</f>
        <v>0</v>
      </c>
      <c r="K183" s="84">
        <f>Records!K183*$E183</f>
        <v>0</v>
      </c>
      <c r="L183" s="84">
        <f>Records!L183*$E183</f>
        <v>0</v>
      </c>
      <c r="M183" s="84">
        <f>Records!M183*$E183</f>
        <v>0</v>
      </c>
      <c r="N183" s="84">
        <f>Records!N183*$E183</f>
        <v>0</v>
      </c>
      <c r="O183" s="84">
        <f>Records!O183*$E183</f>
        <v>0</v>
      </c>
      <c r="P183" s="84">
        <f>Records!P183*$E183</f>
        <v>0</v>
      </c>
      <c r="Q183" s="84">
        <f>Records!Q183*$E183</f>
        <v>0</v>
      </c>
      <c r="R183" s="84">
        <f>Records!R183*$E183</f>
        <v>0</v>
      </c>
      <c r="S183" s="84">
        <f>Records!S183*$E183</f>
        <v>0</v>
      </c>
      <c r="T183" s="84">
        <f>Records!T183*$E183</f>
        <v>0</v>
      </c>
      <c r="U183" s="84">
        <f>Records!U183*$E183</f>
        <v>0</v>
      </c>
      <c r="V183" s="84">
        <f>Records!V183*$E183</f>
        <v>0</v>
      </c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</row>
    <row r="184">
      <c r="A184" s="79"/>
      <c r="B184" s="82" t="str">
        <f>Records!B184</f>
        <v/>
      </c>
      <c r="C184" s="79" t="str">
        <f>Records!$C184</f>
        <v/>
      </c>
      <c r="D184" s="83">
        <f>SUMIF(Summary!$B$15:$B$31,C184,Summary!$D$15:$D$31)</f>
        <v>0</v>
      </c>
      <c r="E184" s="84">
        <f>if(Records!E184=0,0,D184*Records!D184/Records!E184)</f>
        <v>0</v>
      </c>
      <c r="F184" s="79"/>
      <c r="G184" s="84">
        <f>Records!G184*$E184</f>
        <v>0</v>
      </c>
      <c r="H184" s="84">
        <f>Records!H184*$E184</f>
        <v>0</v>
      </c>
      <c r="I184" s="84">
        <f>Records!I184*$E184</f>
        <v>0</v>
      </c>
      <c r="J184" s="84">
        <f>Records!J184*$E184</f>
        <v>0</v>
      </c>
      <c r="K184" s="84">
        <f>Records!K184*$E184</f>
        <v>0</v>
      </c>
      <c r="L184" s="84">
        <f>Records!L184*$E184</f>
        <v>0</v>
      </c>
      <c r="M184" s="84">
        <f>Records!M184*$E184</f>
        <v>0</v>
      </c>
      <c r="N184" s="84">
        <f>Records!N184*$E184</f>
        <v>0</v>
      </c>
      <c r="O184" s="84">
        <f>Records!O184*$E184</f>
        <v>0</v>
      </c>
      <c r="P184" s="84">
        <f>Records!P184*$E184</f>
        <v>0</v>
      </c>
      <c r="Q184" s="84">
        <f>Records!Q184*$E184</f>
        <v>0</v>
      </c>
      <c r="R184" s="84">
        <f>Records!R184*$E184</f>
        <v>0</v>
      </c>
      <c r="S184" s="84">
        <f>Records!S184*$E184</f>
        <v>0</v>
      </c>
      <c r="T184" s="84">
        <f>Records!T184*$E184</f>
        <v>0</v>
      </c>
      <c r="U184" s="84">
        <f>Records!U184*$E184</f>
        <v>0</v>
      </c>
      <c r="V184" s="84">
        <f>Records!V184*$E184</f>
        <v>0</v>
      </c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</row>
    <row r="185">
      <c r="A185" s="79"/>
      <c r="B185" s="82" t="str">
        <f>Records!B185</f>
        <v/>
      </c>
      <c r="C185" s="79" t="str">
        <f>Records!$C185</f>
        <v/>
      </c>
      <c r="D185" s="83">
        <f>SUMIF(Summary!$B$15:$B$31,C185,Summary!$D$15:$D$31)</f>
        <v>0</v>
      </c>
      <c r="E185" s="84">
        <f>if(Records!E185=0,0,D185*Records!D185/Records!E185)</f>
        <v>0</v>
      </c>
      <c r="F185" s="79"/>
      <c r="G185" s="84">
        <f>Records!G185*$E185</f>
        <v>0</v>
      </c>
      <c r="H185" s="84">
        <f>Records!H185*$E185</f>
        <v>0</v>
      </c>
      <c r="I185" s="84">
        <f>Records!I185*$E185</f>
        <v>0</v>
      </c>
      <c r="J185" s="84">
        <f>Records!J185*$E185</f>
        <v>0</v>
      </c>
      <c r="K185" s="84">
        <f>Records!K185*$E185</f>
        <v>0</v>
      </c>
      <c r="L185" s="84">
        <f>Records!L185*$E185</f>
        <v>0</v>
      </c>
      <c r="M185" s="84">
        <f>Records!M185*$E185</f>
        <v>0</v>
      </c>
      <c r="N185" s="84">
        <f>Records!N185*$E185</f>
        <v>0</v>
      </c>
      <c r="O185" s="84">
        <f>Records!O185*$E185</f>
        <v>0</v>
      </c>
      <c r="P185" s="84">
        <f>Records!P185*$E185</f>
        <v>0</v>
      </c>
      <c r="Q185" s="84">
        <f>Records!Q185*$E185</f>
        <v>0</v>
      </c>
      <c r="R185" s="84">
        <f>Records!R185*$E185</f>
        <v>0</v>
      </c>
      <c r="S185" s="84">
        <f>Records!S185*$E185</f>
        <v>0</v>
      </c>
      <c r="T185" s="84">
        <f>Records!T185*$E185</f>
        <v>0</v>
      </c>
      <c r="U185" s="84">
        <f>Records!U185*$E185</f>
        <v>0</v>
      </c>
      <c r="V185" s="84">
        <f>Records!V185*$E185</f>
        <v>0</v>
      </c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</row>
    <row r="186">
      <c r="A186" s="79"/>
      <c r="B186" s="82" t="str">
        <f>Records!B186</f>
        <v/>
      </c>
      <c r="C186" s="79" t="str">
        <f>Records!$C186</f>
        <v/>
      </c>
      <c r="D186" s="83">
        <f>SUMIF(Summary!$B$15:$B$31,C186,Summary!$D$15:$D$31)</f>
        <v>0</v>
      </c>
      <c r="E186" s="84">
        <f>if(Records!E186=0,0,D186*Records!D186/Records!E186)</f>
        <v>0</v>
      </c>
      <c r="F186" s="79"/>
      <c r="G186" s="84">
        <f>Records!G186*$E186</f>
        <v>0</v>
      </c>
      <c r="H186" s="84">
        <f>Records!H186*$E186</f>
        <v>0</v>
      </c>
      <c r="I186" s="84">
        <f>Records!I186*$E186</f>
        <v>0</v>
      </c>
      <c r="J186" s="84">
        <f>Records!J186*$E186</f>
        <v>0</v>
      </c>
      <c r="K186" s="84">
        <f>Records!K186*$E186</f>
        <v>0</v>
      </c>
      <c r="L186" s="84">
        <f>Records!L186*$E186</f>
        <v>0</v>
      </c>
      <c r="M186" s="84">
        <f>Records!M186*$E186</f>
        <v>0</v>
      </c>
      <c r="N186" s="84">
        <f>Records!N186*$E186</f>
        <v>0</v>
      </c>
      <c r="O186" s="84">
        <f>Records!O186*$E186</f>
        <v>0</v>
      </c>
      <c r="P186" s="84">
        <f>Records!P186*$E186</f>
        <v>0</v>
      </c>
      <c r="Q186" s="84">
        <f>Records!Q186*$E186</f>
        <v>0</v>
      </c>
      <c r="R186" s="84">
        <f>Records!R186*$E186</f>
        <v>0</v>
      </c>
      <c r="S186" s="84">
        <f>Records!S186*$E186</f>
        <v>0</v>
      </c>
      <c r="T186" s="84">
        <f>Records!T186*$E186</f>
        <v>0</v>
      </c>
      <c r="U186" s="84">
        <f>Records!U186*$E186</f>
        <v>0</v>
      </c>
      <c r="V186" s="84">
        <f>Records!V186*$E186</f>
        <v>0</v>
      </c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</row>
    <row r="187">
      <c r="A187" s="79"/>
      <c r="B187" s="82" t="str">
        <f>Records!B187</f>
        <v/>
      </c>
      <c r="C187" s="79" t="str">
        <f>Records!$C187</f>
        <v/>
      </c>
      <c r="D187" s="83">
        <f>SUMIF(Summary!$B$15:$B$31,C187,Summary!$D$15:$D$31)</f>
        <v>0</v>
      </c>
      <c r="E187" s="84">
        <f>if(Records!E187=0,0,D187*Records!D187/Records!E187)</f>
        <v>0</v>
      </c>
      <c r="F187" s="79"/>
      <c r="G187" s="84">
        <f>Records!G187*$E187</f>
        <v>0</v>
      </c>
      <c r="H187" s="84">
        <f>Records!H187*$E187</f>
        <v>0</v>
      </c>
      <c r="I187" s="84">
        <f>Records!I187*$E187</f>
        <v>0</v>
      </c>
      <c r="J187" s="84">
        <f>Records!J187*$E187</f>
        <v>0</v>
      </c>
      <c r="K187" s="84">
        <f>Records!K187*$E187</f>
        <v>0</v>
      </c>
      <c r="L187" s="84">
        <f>Records!L187*$E187</f>
        <v>0</v>
      </c>
      <c r="M187" s="84">
        <f>Records!M187*$E187</f>
        <v>0</v>
      </c>
      <c r="N187" s="84">
        <f>Records!N187*$E187</f>
        <v>0</v>
      </c>
      <c r="O187" s="84">
        <f>Records!O187*$E187</f>
        <v>0</v>
      </c>
      <c r="P187" s="84">
        <f>Records!P187*$E187</f>
        <v>0</v>
      </c>
      <c r="Q187" s="84">
        <f>Records!Q187*$E187</f>
        <v>0</v>
      </c>
      <c r="R187" s="84">
        <f>Records!R187*$E187</f>
        <v>0</v>
      </c>
      <c r="S187" s="84">
        <f>Records!S187*$E187</f>
        <v>0</v>
      </c>
      <c r="T187" s="84">
        <f>Records!T187*$E187</f>
        <v>0</v>
      </c>
      <c r="U187" s="84">
        <f>Records!U187*$E187</f>
        <v>0</v>
      </c>
      <c r="V187" s="84">
        <f>Records!V187*$E187</f>
        <v>0</v>
      </c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</row>
    <row r="188">
      <c r="A188" s="79"/>
      <c r="B188" s="82" t="str">
        <f>Records!B188</f>
        <v/>
      </c>
      <c r="C188" s="79" t="str">
        <f>Records!$C188</f>
        <v/>
      </c>
      <c r="D188" s="83">
        <f>SUMIF(Summary!$B$15:$B$31,C188,Summary!$D$15:$D$31)</f>
        <v>0</v>
      </c>
      <c r="E188" s="84">
        <f>if(Records!E188=0,0,D188*Records!D188/Records!E188)</f>
        <v>0</v>
      </c>
      <c r="F188" s="79"/>
      <c r="G188" s="84">
        <f>Records!G188*$E188</f>
        <v>0</v>
      </c>
      <c r="H188" s="84">
        <f>Records!H188*$E188</f>
        <v>0</v>
      </c>
      <c r="I188" s="84">
        <f>Records!I188*$E188</f>
        <v>0</v>
      </c>
      <c r="J188" s="84">
        <f>Records!J188*$E188</f>
        <v>0</v>
      </c>
      <c r="K188" s="84">
        <f>Records!K188*$E188</f>
        <v>0</v>
      </c>
      <c r="L188" s="84">
        <f>Records!L188*$E188</f>
        <v>0</v>
      </c>
      <c r="M188" s="84">
        <f>Records!M188*$E188</f>
        <v>0</v>
      </c>
      <c r="N188" s="84">
        <f>Records!N188*$E188</f>
        <v>0</v>
      </c>
      <c r="O188" s="84">
        <f>Records!O188*$E188</f>
        <v>0</v>
      </c>
      <c r="P188" s="84">
        <f>Records!P188*$E188</f>
        <v>0</v>
      </c>
      <c r="Q188" s="84">
        <f>Records!Q188*$E188</f>
        <v>0</v>
      </c>
      <c r="R188" s="84">
        <f>Records!R188*$E188</f>
        <v>0</v>
      </c>
      <c r="S188" s="84">
        <f>Records!S188*$E188</f>
        <v>0</v>
      </c>
      <c r="T188" s="84">
        <f>Records!T188*$E188</f>
        <v>0</v>
      </c>
      <c r="U188" s="84">
        <f>Records!U188*$E188</f>
        <v>0</v>
      </c>
      <c r="V188" s="84">
        <f>Records!V188*$E188</f>
        <v>0</v>
      </c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</row>
    <row r="189">
      <c r="A189" s="79"/>
      <c r="B189" s="82" t="str">
        <f>Records!B189</f>
        <v/>
      </c>
      <c r="C189" s="79" t="str">
        <f>Records!$C189</f>
        <v/>
      </c>
      <c r="D189" s="83">
        <f>SUMIF(Summary!$B$15:$B$31,C189,Summary!$D$15:$D$31)</f>
        <v>0</v>
      </c>
      <c r="E189" s="84">
        <f>if(Records!E189=0,0,D189*Records!D189/Records!E189)</f>
        <v>0</v>
      </c>
      <c r="F189" s="79"/>
      <c r="G189" s="84">
        <f>Records!G189*$E189</f>
        <v>0</v>
      </c>
      <c r="H189" s="84">
        <f>Records!H189*$E189</f>
        <v>0</v>
      </c>
      <c r="I189" s="84">
        <f>Records!I189*$E189</f>
        <v>0</v>
      </c>
      <c r="J189" s="84">
        <f>Records!J189*$E189</f>
        <v>0</v>
      </c>
      <c r="K189" s="84">
        <f>Records!K189*$E189</f>
        <v>0</v>
      </c>
      <c r="L189" s="84">
        <f>Records!L189*$E189</f>
        <v>0</v>
      </c>
      <c r="M189" s="84">
        <f>Records!M189*$E189</f>
        <v>0</v>
      </c>
      <c r="N189" s="84">
        <f>Records!N189*$E189</f>
        <v>0</v>
      </c>
      <c r="O189" s="84">
        <f>Records!O189*$E189</f>
        <v>0</v>
      </c>
      <c r="P189" s="84">
        <f>Records!P189*$E189</f>
        <v>0</v>
      </c>
      <c r="Q189" s="84">
        <f>Records!Q189*$E189</f>
        <v>0</v>
      </c>
      <c r="R189" s="84">
        <f>Records!R189*$E189</f>
        <v>0</v>
      </c>
      <c r="S189" s="84">
        <f>Records!S189*$E189</f>
        <v>0</v>
      </c>
      <c r="T189" s="84">
        <f>Records!T189*$E189</f>
        <v>0</v>
      </c>
      <c r="U189" s="84">
        <f>Records!U189*$E189</f>
        <v>0</v>
      </c>
      <c r="V189" s="84">
        <f>Records!V189*$E189</f>
        <v>0</v>
      </c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</row>
    <row r="190">
      <c r="A190" s="79"/>
      <c r="B190" s="82" t="str">
        <f>Records!B190</f>
        <v/>
      </c>
      <c r="C190" s="79" t="str">
        <f>Records!$C190</f>
        <v/>
      </c>
      <c r="D190" s="83">
        <f>SUMIF(Summary!$B$15:$B$31,C190,Summary!$D$15:$D$31)</f>
        <v>0</v>
      </c>
      <c r="E190" s="84">
        <f>if(Records!E190=0,0,D190*Records!D190/Records!E190)</f>
        <v>0</v>
      </c>
      <c r="F190" s="79"/>
      <c r="G190" s="84">
        <f>Records!G190*$E190</f>
        <v>0</v>
      </c>
      <c r="H190" s="84">
        <f>Records!H190*$E190</f>
        <v>0</v>
      </c>
      <c r="I190" s="84">
        <f>Records!I190*$E190</f>
        <v>0</v>
      </c>
      <c r="J190" s="84">
        <f>Records!J190*$E190</f>
        <v>0</v>
      </c>
      <c r="K190" s="84">
        <f>Records!K190*$E190</f>
        <v>0</v>
      </c>
      <c r="L190" s="84">
        <f>Records!L190*$E190</f>
        <v>0</v>
      </c>
      <c r="M190" s="84">
        <f>Records!M190*$E190</f>
        <v>0</v>
      </c>
      <c r="N190" s="84">
        <f>Records!N190*$E190</f>
        <v>0</v>
      </c>
      <c r="O190" s="84">
        <f>Records!O190*$E190</f>
        <v>0</v>
      </c>
      <c r="P190" s="84">
        <f>Records!P190*$E190</f>
        <v>0</v>
      </c>
      <c r="Q190" s="84">
        <f>Records!Q190*$E190</f>
        <v>0</v>
      </c>
      <c r="R190" s="84">
        <f>Records!R190*$E190</f>
        <v>0</v>
      </c>
      <c r="S190" s="84">
        <f>Records!S190*$E190</f>
        <v>0</v>
      </c>
      <c r="T190" s="84">
        <f>Records!T190*$E190</f>
        <v>0</v>
      </c>
      <c r="U190" s="84">
        <f>Records!U190*$E190</f>
        <v>0</v>
      </c>
      <c r="V190" s="84">
        <f>Records!V190*$E190</f>
        <v>0</v>
      </c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</row>
    <row r="191">
      <c r="A191" s="79"/>
      <c r="B191" s="82" t="str">
        <f>Records!B191</f>
        <v/>
      </c>
      <c r="C191" s="79" t="str">
        <f>Records!$C191</f>
        <v/>
      </c>
      <c r="D191" s="83">
        <f>SUMIF(Summary!$B$15:$B$31,C191,Summary!$D$15:$D$31)</f>
        <v>0</v>
      </c>
      <c r="E191" s="84">
        <f>if(Records!E191=0,0,D191*Records!D191/Records!E191)</f>
        <v>0</v>
      </c>
      <c r="F191" s="79"/>
      <c r="G191" s="84">
        <f>Records!G191*$E191</f>
        <v>0</v>
      </c>
      <c r="H191" s="84">
        <f>Records!H191*$E191</f>
        <v>0</v>
      </c>
      <c r="I191" s="84">
        <f>Records!I191*$E191</f>
        <v>0</v>
      </c>
      <c r="J191" s="84">
        <f>Records!J191*$E191</f>
        <v>0</v>
      </c>
      <c r="K191" s="84">
        <f>Records!K191*$E191</f>
        <v>0</v>
      </c>
      <c r="L191" s="84">
        <f>Records!L191*$E191</f>
        <v>0</v>
      </c>
      <c r="M191" s="84">
        <f>Records!M191*$E191</f>
        <v>0</v>
      </c>
      <c r="N191" s="84">
        <f>Records!N191*$E191</f>
        <v>0</v>
      </c>
      <c r="O191" s="84">
        <f>Records!O191*$E191</f>
        <v>0</v>
      </c>
      <c r="P191" s="84">
        <f>Records!P191*$E191</f>
        <v>0</v>
      </c>
      <c r="Q191" s="84">
        <f>Records!Q191*$E191</f>
        <v>0</v>
      </c>
      <c r="R191" s="84">
        <f>Records!R191*$E191</f>
        <v>0</v>
      </c>
      <c r="S191" s="84">
        <f>Records!S191*$E191</f>
        <v>0</v>
      </c>
      <c r="T191" s="84">
        <f>Records!T191*$E191</f>
        <v>0</v>
      </c>
      <c r="U191" s="84">
        <f>Records!U191*$E191</f>
        <v>0</v>
      </c>
      <c r="V191" s="84">
        <f>Records!V191*$E191</f>
        <v>0</v>
      </c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</row>
    <row r="192">
      <c r="A192" s="79"/>
      <c r="B192" s="82" t="str">
        <f>Records!B192</f>
        <v/>
      </c>
      <c r="C192" s="79" t="str">
        <f>Records!$C192</f>
        <v/>
      </c>
      <c r="D192" s="83">
        <f>SUMIF(Summary!$B$15:$B$31,C192,Summary!$D$15:$D$31)</f>
        <v>0</v>
      </c>
      <c r="E192" s="84">
        <f>if(Records!E192=0,0,D192*Records!D192/Records!E192)</f>
        <v>0</v>
      </c>
      <c r="F192" s="79"/>
      <c r="G192" s="84">
        <f>Records!G192*$E192</f>
        <v>0</v>
      </c>
      <c r="H192" s="84">
        <f>Records!H192*$E192</f>
        <v>0</v>
      </c>
      <c r="I192" s="84">
        <f>Records!I192*$E192</f>
        <v>0</v>
      </c>
      <c r="J192" s="84">
        <f>Records!J192*$E192</f>
        <v>0</v>
      </c>
      <c r="K192" s="84">
        <f>Records!K192*$E192</f>
        <v>0</v>
      </c>
      <c r="L192" s="84">
        <f>Records!L192*$E192</f>
        <v>0</v>
      </c>
      <c r="M192" s="84">
        <f>Records!M192*$E192</f>
        <v>0</v>
      </c>
      <c r="N192" s="84">
        <f>Records!N192*$E192</f>
        <v>0</v>
      </c>
      <c r="O192" s="84">
        <f>Records!O192*$E192</f>
        <v>0</v>
      </c>
      <c r="P192" s="84">
        <f>Records!P192*$E192</f>
        <v>0</v>
      </c>
      <c r="Q192" s="84">
        <f>Records!Q192*$E192</f>
        <v>0</v>
      </c>
      <c r="R192" s="84">
        <f>Records!R192*$E192</f>
        <v>0</v>
      </c>
      <c r="S192" s="84">
        <f>Records!S192*$E192</f>
        <v>0</v>
      </c>
      <c r="T192" s="84">
        <f>Records!T192*$E192</f>
        <v>0</v>
      </c>
      <c r="U192" s="84">
        <f>Records!U192*$E192</f>
        <v>0</v>
      </c>
      <c r="V192" s="84">
        <f>Records!V192*$E192</f>
        <v>0</v>
      </c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</row>
    <row r="193">
      <c r="A193" s="79"/>
      <c r="B193" s="82" t="str">
        <f>Records!B193</f>
        <v/>
      </c>
      <c r="C193" s="79" t="str">
        <f>Records!$C193</f>
        <v/>
      </c>
      <c r="D193" s="83">
        <f>SUMIF(Summary!$B$15:$B$31,C193,Summary!$D$15:$D$31)</f>
        <v>0</v>
      </c>
      <c r="E193" s="84">
        <f>if(Records!E193=0,0,D193*Records!D193/Records!E193)</f>
        <v>0</v>
      </c>
      <c r="F193" s="79"/>
      <c r="G193" s="84">
        <f>Records!G193*$E193</f>
        <v>0</v>
      </c>
      <c r="H193" s="84">
        <f>Records!H193*$E193</f>
        <v>0</v>
      </c>
      <c r="I193" s="84">
        <f>Records!I193*$E193</f>
        <v>0</v>
      </c>
      <c r="J193" s="84">
        <f>Records!J193*$E193</f>
        <v>0</v>
      </c>
      <c r="K193" s="84">
        <f>Records!K193*$E193</f>
        <v>0</v>
      </c>
      <c r="L193" s="84">
        <f>Records!L193*$E193</f>
        <v>0</v>
      </c>
      <c r="M193" s="84">
        <f>Records!M193*$E193</f>
        <v>0</v>
      </c>
      <c r="N193" s="84">
        <f>Records!N193*$E193</f>
        <v>0</v>
      </c>
      <c r="O193" s="84">
        <f>Records!O193*$E193</f>
        <v>0</v>
      </c>
      <c r="P193" s="84">
        <f>Records!P193*$E193</f>
        <v>0</v>
      </c>
      <c r="Q193" s="84">
        <f>Records!Q193*$E193</f>
        <v>0</v>
      </c>
      <c r="R193" s="84">
        <f>Records!R193*$E193</f>
        <v>0</v>
      </c>
      <c r="S193" s="84">
        <f>Records!S193*$E193</f>
        <v>0</v>
      </c>
      <c r="T193" s="84">
        <f>Records!T193*$E193</f>
        <v>0</v>
      </c>
      <c r="U193" s="84">
        <f>Records!U193*$E193</f>
        <v>0</v>
      </c>
      <c r="V193" s="84">
        <f>Records!V193*$E193</f>
        <v>0</v>
      </c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</row>
    <row r="194">
      <c r="A194" s="79"/>
      <c r="B194" s="82" t="str">
        <f>Records!B194</f>
        <v/>
      </c>
      <c r="C194" s="79" t="str">
        <f>Records!$C194</f>
        <v/>
      </c>
      <c r="D194" s="83">
        <f>SUMIF(Summary!$B$15:$B$31,C194,Summary!$D$15:$D$31)</f>
        <v>0</v>
      </c>
      <c r="E194" s="84">
        <f>if(Records!E194=0,0,D194*Records!D194/Records!E194)</f>
        <v>0</v>
      </c>
      <c r="F194" s="79"/>
      <c r="G194" s="84">
        <f>Records!G194*$E194</f>
        <v>0</v>
      </c>
      <c r="H194" s="84">
        <f>Records!H194*$E194</f>
        <v>0</v>
      </c>
      <c r="I194" s="84">
        <f>Records!I194*$E194</f>
        <v>0</v>
      </c>
      <c r="J194" s="84">
        <f>Records!J194*$E194</f>
        <v>0</v>
      </c>
      <c r="K194" s="84">
        <f>Records!K194*$E194</f>
        <v>0</v>
      </c>
      <c r="L194" s="84">
        <f>Records!L194*$E194</f>
        <v>0</v>
      </c>
      <c r="M194" s="84">
        <f>Records!M194*$E194</f>
        <v>0</v>
      </c>
      <c r="N194" s="84">
        <f>Records!N194*$E194</f>
        <v>0</v>
      </c>
      <c r="O194" s="84">
        <f>Records!O194*$E194</f>
        <v>0</v>
      </c>
      <c r="P194" s="84">
        <f>Records!P194*$E194</f>
        <v>0</v>
      </c>
      <c r="Q194" s="84">
        <f>Records!Q194*$E194</f>
        <v>0</v>
      </c>
      <c r="R194" s="84">
        <f>Records!R194*$E194</f>
        <v>0</v>
      </c>
      <c r="S194" s="84">
        <f>Records!S194*$E194</f>
        <v>0</v>
      </c>
      <c r="T194" s="84">
        <f>Records!T194*$E194</f>
        <v>0</v>
      </c>
      <c r="U194" s="84">
        <f>Records!U194*$E194</f>
        <v>0</v>
      </c>
      <c r="V194" s="84">
        <f>Records!V194*$E194</f>
        <v>0</v>
      </c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</row>
    <row r="195">
      <c r="A195" s="79"/>
      <c r="B195" s="82" t="str">
        <f>Records!B195</f>
        <v/>
      </c>
      <c r="C195" s="79" t="str">
        <f>Records!$C195</f>
        <v/>
      </c>
      <c r="D195" s="83">
        <f>SUMIF(Summary!$B$15:$B$31,C195,Summary!$D$15:$D$31)</f>
        <v>0</v>
      </c>
      <c r="E195" s="84">
        <f>if(Records!E195=0,0,D195*Records!D195/Records!E195)</f>
        <v>0</v>
      </c>
      <c r="F195" s="79"/>
      <c r="G195" s="84">
        <f>Records!G195*$E195</f>
        <v>0</v>
      </c>
      <c r="H195" s="84">
        <f>Records!H195*$E195</f>
        <v>0</v>
      </c>
      <c r="I195" s="84">
        <f>Records!I195*$E195</f>
        <v>0</v>
      </c>
      <c r="J195" s="84">
        <f>Records!J195*$E195</f>
        <v>0</v>
      </c>
      <c r="K195" s="84">
        <f>Records!K195*$E195</f>
        <v>0</v>
      </c>
      <c r="L195" s="84">
        <f>Records!L195*$E195</f>
        <v>0</v>
      </c>
      <c r="M195" s="84">
        <f>Records!M195*$E195</f>
        <v>0</v>
      </c>
      <c r="N195" s="84">
        <f>Records!N195*$E195</f>
        <v>0</v>
      </c>
      <c r="O195" s="84">
        <f>Records!O195*$E195</f>
        <v>0</v>
      </c>
      <c r="P195" s="84">
        <f>Records!P195*$E195</f>
        <v>0</v>
      </c>
      <c r="Q195" s="84">
        <f>Records!Q195*$E195</f>
        <v>0</v>
      </c>
      <c r="R195" s="84">
        <f>Records!R195*$E195</f>
        <v>0</v>
      </c>
      <c r="S195" s="84">
        <f>Records!S195*$E195</f>
        <v>0</v>
      </c>
      <c r="T195" s="84">
        <f>Records!T195*$E195</f>
        <v>0</v>
      </c>
      <c r="U195" s="84">
        <f>Records!U195*$E195</f>
        <v>0</v>
      </c>
      <c r="V195" s="84">
        <f>Records!V195*$E195</f>
        <v>0</v>
      </c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</row>
    <row r="196">
      <c r="A196" s="79"/>
      <c r="B196" s="82" t="str">
        <f>Records!B196</f>
        <v/>
      </c>
      <c r="C196" s="79" t="str">
        <f>Records!$C196</f>
        <v/>
      </c>
      <c r="D196" s="83">
        <f>SUMIF(Summary!$B$15:$B$31,C196,Summary!$D$15:$D$31)</f>
        <v>0</v>
      </c>
      <c r="E196" s="84">
        <f>if(Records!E196=0,0,D196*Records!D196/Records!E196)</f>
        <v>0</v>
      </c>
      <c r="F196" s="79"/>
      <c r="G196" s="84">
        <f>Records!G196*$E196</f>
        <v>0</v>
      </c>
      <c r="H196" s="84">
        <f>Records!H196*$E196</f>
        <v>0</v>
      </c>
      <c r="I196" s="84">
        <f>Records!I196*$E196</f>
        <v>0</v>
      </c>
      <c r="J196" s="84">
        <f>Records!J196*$E196</f>
        <v>0</v>
      </c>
      <c r="K196" s="84">
        <f>Records!K196*$E196</f>
        <v>0</v>
      </c>
      <c r="L196" s="84">
        <f>Records!L196*$E196</f>
        <v>0</v>
      </c>
      <c r="M196" s="84">
        <f>Records!M196*$E196</f>
        <v>0</v>
      </c>
      <c r="N196" s="84">
        <f>Records!N196*$E196</f>
        <v>0</v>
      </c>
      <c r="O196" s="84">
        <f>Records!O196*$E196</f>
        <v>0</v>
      </c>
      <c r="P196" s="84">
        <f>Records!P196*$E196</f>
        <v>0</v>
      </c>
      <c r="Q196" s="84">
        <f>Records!Q196*$E196</f>
        <v>0</v>
      </c>
      <c r="R196" s="84">
        <f>Records!R196*$E196</f>
        <v>0</v>
      </c>
      <c r="S196" s="84">
        <f>Records!S196*$E196</f>
        <v>0</v>
      </c>
      <c r="T196" s="84">
        <f>Records!T196*$E196</f>
        <v>0</v>
      </c>
      <c r="U196" s="84">
        <f>Records!U196*$E196</f>
        <v>0</v>
      </c>
      <c r="V196" s="84">
        <f>Records!V196*$E196</f>
        <v>0</v>
      </c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</row>
    <row r="197">
      <c r="A197" s="79"/>
      <c r="B197" s="82" t="str">
        <f>Records!B197</f>
        <v/>
      </c>
      <c r="C197" s="79" t="str">
        <f>Records!$C197</f>
        <v/>
      </c>
      <c r="D197" s="83">
        <f>SUMIF(Summary!$B$15:$B$31,C197,Summary!$D$15:$D$31)</f>
        <v>0</v>
      </c>
      <c r="E197" s="84">
        <f>if(Records!E197=0,0,D197*Records!D197/Records!E197)</f>
        <v>0</v>
      </c>
      <c r="F197" s="79"/>
      <c r="G197" s="84">
        <f>Records!G197*$E197</f>
        <v>0</v>
      </c>
      <c r="H197" s="84">
        <f>Records!H197*$E197</f>
        <v>0</v>
      </c>
      <c r="I197" s="84">
        <f>Records!I197*$E197</f>
        <v>0</v>
      </c>
      <c r="J197" s="84">
        <f>Records!J197*$E197</f>
        <v>0</v>
      </c>
      <c r="K197" s="84">
        <f>Records!K197*$E197</f>
        <v>0</v>
      </c>
      <c r="L197" s="84">
        <f>Records!L197*$E197</f>
        <v>0</v>
      </c>
      <c r="M197" s="84">
        <f>Records!M197*$E197</f>
        <v>0</v>
      </c>
      <c r="N197" s="84">
        <f>Records!N197*$E197</f>
        <v>0</v>
      </c>
      <c r="O197" s="84">
        <f>Records!O197*$E197</f>
        <v>0</v>
      </c>
      <c r="P197" s="84">
        <f>Records!P197*$E197</f>
        <v>0</v>
      </c>
      <c r="Q197" s="84">
        <f>Records!Q197*$E197</f>
        <v>0</v>
      </c>
      <c r="R197" s="84">
        <f>Records!R197*$E197</f>
        <v>0</v>
      </c>
      <c r="S197" s="84">
        <f>Records!S197*$E197</f>
        <v>0</v>
      </c>
      <c r="T197" s="84">
        <f>Records!T197*$E197</f>
        <v>0</v>
      </c>
      <c r="U197" s="84">
        <f>Records!U197*$E197</f>
        <v>0</v>
      </c>
      <c r="V197" s="84">
        <f>Records!V197*$E197</f>
        <v>0</v>
      </c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</row>
    <row r="198">
      <c r="A198" s="79"/>
      <c r="B198" s="82" t="str">
        <f>Records!B198</f>
        <v/>
      </c>
      <c r="C198" s="79" t="str">
        <f>Records!$C198</f>
        <v/>
      </c>
      <c r="D198" s="83">
        <f>SUMIF(Summary!$B$15:$B$31,C198,Summary!$D$15:$D$31)</f>
        <v>0</v>
      </c>
      <c r="E198" s="84">
        <f>if(Records!E198=0,0,D198*Records!D198/Records!E198)</f>
        <v>0</v>
      </c>
      <c r="F198" s="79"/>
      <c r="G198" s="84">
        <f>Records!G198*$E198</f>
        <v>0</v>
      </c>
      <c r="H198" s="84">
        <f>Records!H198*$E198</f>
        <v>0</v>
      </c>
      <c r="I198" s="84">
        <f>Records!I198*$E198</f>
        <v>0</v>
      </c>
      <c r="J198" s="84">
        <f>Records!J198*$E198</f>
        <v>0</v>
      </c>
      <c r="K198" s="84">
        <f>Records!K198*$E198</f>
        <v>0</v>
      </c>
      <c r="L198" s="84">
        <f>Records!L198*$E198</f>
        <v>0</v>
      </c>
      <c r="M198" s="84">
        <f>Records!M198*$E198</f>
        <v>0</v>
      </c>
      <c r="N198" s="84">
        <f>Records!N198*$E198</f>
        <v>0</v>
      </c>
      <c r="O198" s="84">
        <f>Records!O198*$E198</f>
        <v>0</v>
      </c>
      <c r="P198" s="84">
        <f>Records!P198*$E198</f>
        <v>0</v>
      </c>
      <c r="Q198" s="84">
        <f>Records!Q198*$E198</f>
        <v>0</v>
      </c>
      <c r="R198" s="84">
        <f>Records!R198*$E198</f>
        <v>0</v>
      </c>
      <c r="S198" s="84">
        <f>Records!S198*$E198</f>
        <v>0</v>
      </c>
      <c r="T198" s="84">
        <f>Records!T198*$E198</f>
        <v>0</v>
      </c>
      <c r="U198" s="84">
        <f>Records!U198*$E198</f>
        <v>0</v>
      </c>
      <c r="V198" s="84">
        <f>Records!V198*$E198</f>
        <v>0</v>
      </c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</row>
    <row r="199">
      <c r="A199" s="79"/>
      <c r="B199" s="82" t="str">
        <f>Records!B199</f>
        <v/>
      </c>
      <c r="C199" s="79" t="str">
        <f>Records!$C199</f>
        <v/>
      </c>
      <c r="D199" s="83">
        <f>SUMIF(Summary!$B$15:$B$31,C199,Summary!$D$15:$D$31)</f>
        <v>0</v>
      </c>
      <c r="E199" s="84">
        <f>if(Records!E199=0,0,D199*Records!D199/Records!E199)</f>
        <v>0</v>
      </c>
      <c r="F199" s="79"/>
      <c r="G199" s="84">
        <f>Records!G199*$E199</f>
        <v>0</v>
      </c>
      <c r="H199" s="84">
        <f>Records!H199*$E199</f>
        <v>0</v>
      </c>
      <c r="I199" s="84">
        <f>Records!I199*$E199</f>
        <v>0</v>
      </c>
      <c r="J199" s="84">
        <f>Records!J199*$E199</f>
        <v>0</v>
      </c>
      <c r="K199" s="84">
        <f>Records!K199*$E199</f>
        <v>0</v>
      </c>
      <c r="L199" s="84">
        <f>Records!L199*$E199</f>
        <v>0</v>
      </c>
      <c r="M199" s="84">
        <f>Records!M199*$E199</f>
        <v>0</v>
      </c>
      <c r="N199" s="84">
        <f>Records!N199*$E199</f>
        <v>0</v>
      </c>
      <c r="O199" s="84">
        <f>Records!O199*$E199</f>
        <v>0</v>
      </c>
      <c r="P199" s="84">
        <f>Records!P199*$E199</f>
        <v>0</v>
      </c>
      <c r="Q199" s="84">
        <f>Records!Q199*$E199</f>
        <v>0</v>
      </c>
      <c r="R199" s="84">
        <f>Records!R199*$E199</f>
        <v>0</v>
      </c>
      <c r="S199" s="84">
        <f>Records!S199*$E199</f>
        <v>0</v>
      </c>
      <c r="T199" s="84">
        <f>Records!T199*$E199</f>
        <v>0</v>
      </c>
      <c r="U199" s="84">
        <f>Records!U199*$E199</f>
        <v>0</v>
      </c>
      <c r="V199" s="84">
        <f>Records!V199*$E199</f>
        <v>0</v>
      </c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</row>
    <row r="200">
      <c r="A200" s="79"/>
      <c r="B200" s="82" t="str">
        <f>Records!B200</f>
        <v/>
      </c>
      <c r="C200" s="79" t="str">
        <f>Records!$C200</f>
        <v/>
      </c>
      <c r="D200" s="83">
        <f>SUMIF(Summary!$B$15:$B$31,C200,Summary!$D$15:$D$31)</f>
        <v>0</v>
      </c>
      <c r="E200" s="84">
        <f>if(Records!E200=0,0,D200*Records!D200/Records!E200)</f>
        <v>0</v>
      </c>
      <c r="F200" s="79"/>
      <c r="G200" s="84">
        <f>Records!G200*$E200</f>
        <v>0</v>
      </c>
      <c r="H200" s="84">
        <f>Records!H200*$E200</f>
        <v>0</v>
      </c>
      <c r="I200" s="84">
        <f>Records!I200*$E200</f>
        <v>0</v>
      </c>
      <c r="J200" s="84">
        <f>Records!J200*$E200</f>
        <v>0</v>
      </c>
      <c r="K200" s="84">
        <f>Records!K200*$E200</f>
        <v>0</v>
      </c>
      <c r="L200" s="84">
        <f>Records!L200*$E200</f>
        <v>0</v>
      </c>
      <c r="M200" s="84">
        <f>Records!M200*$E200</f>
        <v>0</v>
      </c>
      <c r="N200" s="84">
        <f>Records!N200*$E200</f>
        <v>0</v>
      </c>
      <c r="O200" s="84">
        <f>Records!O200*$E200</f>
        <v>0</v>
      </c>
      <c r="P200" s="84">
        <f>Records!P200*$E200</f>
        <v>0</v>
      </c>
      <c r="Q200" s="84">
        <f>Records!Q200*$E200</f>
        <v>0</v>
      </c>
      <c r="R200" s="84">
        <f>Records!R200*$E200</f>
        <v>0</v>
      </c>
      <c r="S200" s="84">
        <f>Records!S200*$E200</f>
        <v>0</v>
      </c>
      <c r="T200" s="84">
        <f>Records!T200*$E200</f>
        <v>0</v>
      </c>
      <c r="U200" s="84">
        <f>Records!U200*$E200</f>
        <v>0</v>
      </c>
      <c r="V200" s="84">
        <f>Records!V200*$E200</f>
        <v>0</v>
      </c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</row>
    <row r="201">
      <c r="A201" s="79"/>
      <c r="B201" s="82" t="str">
        <f>Records!B201</f>
        <v/>
      </c>
      <c r="C201" s="79" t="str">
        <f>Records!$C201</f>
        <v/>
      </c>
      <c r="D201" s="83">
        <f>SUMIF(Summary!$B$15:$B$31,C201,Summary!$D$15:$D$31)</f>
        <v>0</v>
      </c>
      <c r="E201" s="84">
        <f>if(Records!E201=0,0,D201*Records!D201/Records!E201)</f>
        <v>0</v>
      </c>
      <c r="F201" s="79"/>
      <c r="G201" s="84">
        <f>Records!G201*$E201</f>
        <v>0</v>
      </c>
      <c r="H201" s="84">
        <f>Records!H201*$E201</f>
        <v>0</v>
      </c>
      <c r="I201" s="84">
        <f>Records!I201*$E201</f>
        <v>0</v>
      </c>
      <c r="J201" s="84">
        <f>Records!J201*$E201</f>
        <v>0</v>
      </c>
      <c r="K201" s="84">
        <f>Records!K201*$E201</f>
        <v>0</v>
      </c>
      <c r="L201" s="84">
        <f>Records!L201*$E201</f>
        <v>0</v>
      </c>
      <c r="M201" s="84">
        <f>Records!M201*$E201</f>
        <v>0</v>
      </c>
      <c r="N201" s="84">
        <f>Records!N201*$E201</f>
        <v>0</v>
      </c>
      <c r="O201" s="84">
        <f>Records!O201*$E201</f>
        <v>0</v>
      </c>
      <c r="P201" s="84">
        <f>Records!P201*$E201</f>
        <v>0</v>
      </c>
      <c r="Q201" s="84">
        <f>Records!Q201*$E201</f>
        <v>0</v>
      </c>
      <c r="R201" s="84">
        <f>Records!R201*$E201</f>
        <v>0</v>
      </c>
      <c r="S201" s="84">
        <f>Records!S201*$E201</f>
        <v>0</v>
      </c>
      <c r="T201" s="84">
        <f>Records!T201*$E201</f>
        <v>0</v>
      </c>
      <c r="U201" s="84">
        <f>Records!U201*$E201</f>
        <v>0</v>
      </c>
      <c r="V201" s="84">
        <f>Records!V201*$E201</f>
        <v>0</v>
      </c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</row>
    <row r="202">
      <c r="A202" s="79"/>
      <c r="B202" s="82" t="str">
        <f>Records!B202</f>
        <v/>
      </c>
      <c r="C202" s="79" t="str">
        <f>Records!$C202</f>
        <v/>
      </c>
      <c r="D202" s="83">
        <f>SUMIF(Summary!$B$15:$B$31,C202,Summary!$D$15:$D$31)</f>
        <v>0</v>
      </c>
      <c r="E202" s="84">
        <f>if(Records!E202=0,0,D202*Records!D202/Records!E202)</f>
        <v>0</v>
      </c>
      <c r="F202" s="79"/>
      <c r="G202" s="84">
        <f>Records!G202*$E202</f>
        <v>0</v>
      </c>
      <c r="H202" s="84">
        <f>Records!H202*$E202</f>
        <v>0</v>
      </c>
      <c r="I202" s="84">
        <f>Records!I202*$E202</f>
        <v>0</v>
      </c>
      <c r="J202" s="84">
        <f>Records!J202*$E202</f>
        <v>0</v>
      </c>
      <c r="K202" s="84">
        <f>Records!K202*$E202</f>
        <v>0</v>
      </c>
      <c r="L202" s="84">
        <f>Records!L202*$E202</f>
        <v>0</v>
      </c>
      <c r="M202" s="84">
        <f>Records!M202*$E202</f>
        <v>0</v>
      </c>
      <c r="N202" s="84">
        <f>Records!N202*$E202</f>
        <v>0</v>
      </c>
      <c r="O202" s="84">
        <f>Records!O202*$E202</f>
        <v>0</v>
      </c>
      <c r="P202" s="84">
        <f>Records!P202*$E202</f>
        <v>0</v>
      </c>
      <c r="Q202" s="84">
        <f>Records!Q202*$E202</f>
        <v>0</v>
      </c>
      <c r="R202" s="84">
        <f>Records!R202*$E202</f>
        <v>0</v>
      </c>
      <c r="S202" s="84">
        <f>Records!S202*$E202</f>
        <v>0</v>
      </c>
      <c r="T202" s="84">
        <f>Records!T202*$E202</f>
        <v>0</v>
      </c>
      <c r="U202" s="84">
        <f>Records!U202*$E202</f>
        <v>0</v>
      </c>
      <c r="V202" s="84">
        <f>Records!V202*$E202</f>
        <v>0</v>
      </c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</row>
    <row r="203">
      <c r="A203" s="79"/>
      <c r="B203" s="82" t="str">
        <f>Records!B203</f>
        <v/>
      </c>
      <c r="C203" s="79" t="str">
        <f>Records!$C203</f>
        <v/>
      </c>
      <c r="D203" s="83">
        <f>SUMIF(Summary!$B$15:$B$31,C203,Summary!$D$15:$D$31)</f>
        <v>0</v>
      </c>
      <c r="E203" s="84">
        <f>if(Records!E203=0,0,D203*Records!D203/Records!E203)</f>
        <v>0</v>
      </c>
      <c r="F203" s="79"/>
      <c r="G203" s="84">
        <f>Records!G203*$E203</f>
        <v>0</v>
      </c>
      <c r="H203" s="84">
        <f>Records!H203*$E203</f>
        <v>0</v>
      </c>
      <c r="I203" s="84">
        <f>Records!I203*$E203</f>
        <v>0</v>
      </c>
      <c r="J203" s="84">
        <f>Records!J203*$E203</f>
        <v>0</v>
      </c>
      <c r="K203" s="84">
        <f>Records!K203*$E203</f>
        <v>0</v>
      </c>
      <c r="L203" s="84">
        <f>Records!L203*$E203</f>
        <v>0</v>
      </c>
      <c r="M203" s="84">
        <f>Records!M203*$E203</f>
        <v>0</v>
      </c>
      <c r="N203" s="84">
        <f>Records!N203*$E203</f>
        <v>0</v>
      </c>
      <c r="O203" s="84">
        <f>Records!O203*$E203</f>
        <v>0</v>
      </c>
      <c r="P203" s="84">
        <f>Records!P203*$E203</f>
        <v>0</v>
      </c>
      <c r="Q203" s="84">
        <f>Records!Q203*$E203</f>
        <v>0</v>
      </c>
      <c r="R203" s="84">
        <f>Records!R203*$E203</f>
        <v>0</v>
      </c>
      <c r="S203" s="84">
        <f>Records!S203*$E203</f>
        <v>0</v>
      </c>
      <c r="T203" s="84">
        <f>Records!T203*$E203</f>
        <v>0</v>
      </c>
      <c r="U203" s="84">
        <f>Records!U203*$E203</f>
        <v>0</v>
      </c>
      <c r="V203" s="84">
        <f>Records!V203*$E203</f>
        <v>0</v>
      </c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</row>
    <row r="204">
      <c r="A204" s="79"/>
      <c r="B204" s="82" t="str">
        <f>Records!B204</f>
        <v/>
      </c>
      <c r="C204" s="79" t="str">
        <f>Records!$C204</f>
        <v/>
      </c>
      <c r="D204" s="83">
        <f>SUMIF(Summary!$B$15:$B$31,C204,Summary!$D$15:$D$31)</f>
        <v>0</v>
      </c>
      <c r="E204" s="84">
        <f>if(Records!E204=0,0,D204*Records!D204/Records!E204)</f>
        <v>0</v>
      </c>
      <c r="F204" s="79"/>
      <c r="G204" s="84">
        <f>Records!G204*$E204</f>
        <v>0</v>
      </c>
      <c r="H204" s="84">
        <f>Records!H204*$E204</f>
        <v>0</v>
      </c>
      <c r="I204" s="84">
        <f>Records!I204*$E204</f>
        <v>0</v>
      </c>
      <c r="J204" s="84">
        <f>Records!J204*$E204</f>
        <v>0</v>
      </c>
      <c r="K204" s="84">
        <f>Records!K204*$E204</f>
        <v>0</v>
      </c>
      <c r="L204" s="84">
        <f>Records!L204*$E204</f>
        <v>0</v>
      </c>
      <c r="M204" s="84">
        <f>Records!M204*$E204</f>
        <v>0</v>
      </c>
      <c r="N204" s="84">
        <f>Records!N204*$E204</f>
        <v>0</v>
      </c>
      <c r="O204" s="84">
        <f>Records!O204*$E204</f>
        <v>0</v>
      </c>
      <c r="P204" s="84">
        <f>Records!P204*$E204</f>
        <v>0</v>
      </c>
      <c r="Q204" s="84">
        <f>Records!Q204*$E204</f>
        <v>0</v>
      </c>
      <c r="R204" s="84">
        <f>Records!R204*$E204</f>
        <v>0</v>
      </c>
      <c r="S204" s="84">
        <f>Records!S204*$E204</f>
        <v>0</v>
      </c>
      <c r="T204" s="84">
        <f>Records!T204*$E204</f>
        <v>0</v>
      </c>
      <c r="U204" s="84">
        <f>Records!U204*$E204</f>
        <v>0</v>
      </c>
      <c r="V204" s="84">
        <f>Records!V204*$E204</f>
        <v>0</v>
      </c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</row>
    <row r="205">
      <c r="A205" s="79"/>
      <c r="B205" s="82" t="str">
        <f>Records!B205</f>
        <v/>
      </c>
      <c r="C205" s="79" t="str">
        <f>Records!$C205</f>
        <v/>
      </c>
      <c r="D205" s="83">
        <f>SUMIF(Summary!$B$15:$B$31,C205,Summary!$D$15:$D$31)</f>
        <v>0</v>
      </c>
      <c r="E205" s="84">
        <f>if(Records!E205=0,0,D205*Records!D205/Records!E205)</f>
        <v>0</v>
      </c>
      <c r="F205" s="79"/>
      <c r="G205" s="84">
        <f>Records!G205*$E205</f>
        <v>0</v>
      </c>
      <c r="H205" s="84">
        <f>Records!H205*$E205</f>
        <v>0</v>
      </c>
      <c r="I205" s="84">
        <f>Records!I205*$E205</f>
        <v>0</v>
      </c>
      <c r="J205" s="84">
        <f>Records!J205*$E205</f>
        <v>0</v>
      </c>
      <c r="K205" s="84">
        <f>Records!K205*$E205</f>
        <v>0</v>
      </c>
      <c r="L205" s="84">
        <f>Records!L205*$E205</f>
        <v>0</v>
      </c>
      <c r="M205" s="84">
        <f>Records!M205*$E205</f>
        <v>0</v>
      </c>
      <c r="N205" s="84">
        <f>Records!N205*$E205</f>
        <v>0</v>
      </c>
      <c r="O205" s="84">
        <f>Records!O205*$E205</f>
        <v>0</v>
      </c>
      <c r="P205" s="84">
        <f>Records!P205*$E205</f>
        <v>0</v>
      </c>
      <c r="Q205" s="84">
        <f>Records!Q205*$E205</f>
        <v>0</v>
      </c>
      <c r="R205" s="84">
        <f>Records!R205*$E205</f>
        <v>0</v>
      </c>
      <c r="S205" s="84">
        <f>Records!S205*$E205</f>
        <v>0</v>
      </c>
      <c r="T205" s="84">
        <f>Records!T205*$E205</f>
        <v>0</v>
      </c>
      <c r="U205" s="84">
        <f>Records!U205*$E205</f>
        <v>0</v>
      </c>
      <c r="V205" s="84">
        <f>Records!V205*$E205</f>
        <v>0</v>
      </c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</row>
    <row r="206">
      <c r="A206" s="79"/>
      <c r="B206" s="82" t="str">
        <f>Records!B206</f>
        <v/>
      </c>
      <c r="C206" s="79" t="str">
        <f>Records!$C206</f>
        <v/>
      </c>
      <c r="D206" s="83">
        <f>SUMIF(Summary!$B$15:$B$31,C206,Summary!$D$15:$D$31)</f>
        <v>0</v>
      </c>
      <c r="E206" s="84">
        <f>if(Records!E206=0,0,D206*Records!D206/Records!E206)</f>
        <v>0</v>
      </c>
      <c r="F206" s="79"/>
      <c r="G206" s="84">
        <f>Records!G206*$E206</f>
        <v>0</v>
      </c>
      <c r="H206" s="84">
        <f>Records!H206*$E206</f>
        <v>0</v>
      </c>
      <c r="I206" s="84">
        <f>Records!I206*$E206</f>
        <v>0</v>
      </c>
      <c r="J206" s="84">
        <f>Records!J206*$E206</f>
        <v>0</v>
      </c>
      <c r="K206" s="84">
        <f>Records!K206*$E206</f>
        <v>0</v>
      </c>
      <c r="L206" s="84">
        <f>Records!L206*$E206</f>
        <v>0</v>
      </c>
      <c r="M206" s="84">
        <f>Records!M206*$E206</f>
        <v>0</v>
      </c>
      <c r="N206" s="84">
        <f>Records!N206*$E206</f>
        <v>0</v>
      </c>
      <c r="O206" s="84">
        <f>Records!O206*$E206</f>
        <v>0</v>
      </c>
      <c r="P206" s="84">
        <f>Records!P206*$E206</f>
        <v>0</v>
      </c>
      <c r="Q206" s="84">
        <f>Records!Q206*$E206</f>
        <v>0</v>
      </c>
      <c r="R206" s="84">
        <f>Records!R206*$E206</f>
        <v>0</v>
      </c>
      <c r="S206" s="84">
        <f>Records!S206*$E206</f>
        <v>0</v>
      </c>
      <c r="T206" s="84">
        <f>Records!T206*$E206</f>
        <v>0</v>
      </c>
      <c r="U206" s="84">
        <f>Records!U206*$E206</f>
        <v>0</v>
      </c>
      <c r="V206" s="84">
        <f>Records!V206*$E206</f>
        <v>0</v>
      </c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</row>
    <row r="207">
      <c r="A207" s="79"/>
      <c r="B207" s="82" t="str">
        <f>Records!B207</f>
        <v/>
      </c>
      <c r="C207" s="79" t="str">
        <f>Records!$C207</f>
        <v/>
      </c>
      <c r="D207" s="83">
        <f>SUMIF(Summary!$B$15:$B$31,C207,Summary!$D$15:$D$31)</f>
        <v>0</v>
      </c>
      <c r="E207" s="84">
        <f>if(Records!E207=0,0,D207*Records!D207/Records!E207)</f>
        <v>0</v>
      </c>
      <c r="F207" s="79"/>
      <c r="G207" s="84">
        <f>Records!G207*$E207</f>
        <v>0</v>
      </c>
      <c r="H207" s="84">
        <f>Records!H207*$E207</f>
        <v>0</v>
      </c>
      <c r="I207" s="84">
        <f>Records!I207*$E207</f>
        <v>0</v>
      </c>
      <c r="J207" s="84">
        <f>Records!J207*$E207</f>
        <v>0</v>
      </c>
      <c r="K207" s="84">
        <f>Records!K207*$E207</f>
        <v>0</v>
      </c>
      <c r="L207" s="84">
        <f>Records!L207*$E207</f>
        <v>0</v>
      </c>
      <c r="M207" s="84">
        <f>Records!M207*$E207</f>
        <v>0</v>
      </c>
      <c r="N207" s="84">
        <f>Records!N207*$E207</f>
        <v>0</v>
      </c>
      <c r="O207" s="84">
        <f>Records!O207*$E207</f>
        <v>0</v>
      </c>
      <c r="P207" s="84">
        <f>Records!P207*$E207</f>
        <v>0</v>
      </c>
      <c r="Q207" s="84">
        <f>Records!Q207*$E207</f>
        <v>0</v>
      </c>
      <c r="R207" s="84">
        <f>Records!R207*$E207</f>
        <v>0</v>
      </c>
      <c r="S207" s="84">
        <f>Records!S207*$E207</f>
        <v>0</v>
      </c>
      <c r="T207" s="84">
        <f>Records!T207*$E207</f>
        <v>0</v>
      </c>
      <c r="U207" s="84">
        <f>Records!U207*$E207</f>
        <v>0</v>
      </c>
      <c r="V207" s="84">
        <f>Records!V207*$E207</f>
        <v>0</v>
      </c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</row>
    <row r="208">
      <c r="A208" s="79"/>
      <c r="B208" s="82" t="str">
        <f>Records!B208</f>
        <v/>
      </c>
      <c r="C208" s="79" t="str">
        <f>Records!$C208</f>
        <v/>
      </c>
      <c r="D208" s="83">
        <f>SUMIF(Summary!$B$15:$B$31,C208,Summary!$D$15:$D$31)</f>
        <v>0</v>
      </c>
      <c r="E208" s="84">
        <f>if(Records!E208=0,0,D208*Records!D208/Records!E208)</f>
        <v>0</v>
      </c>
      <c r="F208" s="79"/>
      <c r="G208" s="84">
        <f>Records!G208*$E208</f>
        <v>0</v>
      </c>
      <c r="H208" s="84">
        <f>Records!H208*$E208</f>
        <v>0</v>
      </c>
      <c r="I208" s="84">
        <f>Records!I208*$E208</f>
        <v>0</v>
      </c>
      <c r="J208" s="84">
        <f>Records!J208*$E208</f>
        <v>0</v>
      </c>
      <c r="K208" s="84">
        <f>Records!K208*$E208</f>
        <v>0</v>
      </c>
      <c r="L208" s="84">
        <f>Records!L208*$E208</f>
        <v>0</v>
      </c>
      <c r="M208" s="84">
        <f>Records!M208*$E208</f>
        <v>0</v>
      </c>
      <c r="N208" s="84">
        <f>Records!N208*$E208</f>
        <v>0</v>
      </c>
      <c r="O208" s="84">
        <f>Records!O208*$E208</f>
        <v>0</v>
      </c>
      <c r="P208" s="84">
        <f>Records!P208*$E208</f>
        <v>0</v>
      </c>
      <c r="Q208" s="84">
        <f>Records!Q208*$E208</f>
        <v>0</v>
      </c>
      <c r="R208" s="84">
        <f>Records!R208*$E208</f>
        <v>0</v>
      </c>
      <c r="S208" s="84">
        <f>Records!S208*$E208</f>
        <v>0</v>
      </c>
      <c r="T208" s="84">
        <f>Records!T208*$E208</f>
        <v>0</v>
      </c>
      <c r="U208" s="84">
        <f>Records!U208*$E208</f>
        <v>0</v>
      </c>
      <c r="V208" s="84">
        <f>Records!V208*$E208</f>
        <v>0</v>
      </c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</row>
    <row r="209">
      <c r="A209" s="79"/>
      <c r="B209" s="82" t="str">
        <f>Records!B209</f>
        <v/>
      </c>
      <c r="C209" s="79" t="str">
        <f>Records!$C209</f>
        <v/>
      </c>
      <c r="D209" s="83">
        <f>SUMIF(Summary!$B$15:$B$31,C209,Summary!$D$15:$D$31)</f>
        <v>0</v>
      </c>
      <c r="E209" s="84">
        <f>if(Records!E209=0,0,D209*Records!D209/Records!E209)</f>
        <v>0</v>
      </c>
      <c r="F209" s="79"/>
      <c r="G209" s="84">
        <f>Records!G209*$E209</f>
        <v>0</v>
      </c>
      <c r="H209" s="84">
        <f>Records!H209*$E209</f>
        <v>0</v>
      </c>
      <c r="I209" s="84">
        <f>Records!I209*$E209</f>
        <v>0</v>
      </c>
      <c r="J209" s="84">
        <f>Records!J209*$E209</f>
        <v>0</v>
      </c>
      <c r="K209" s="84">
        <f>Records!K209*$E209</f>
        <v>0</v>
      </c>
      <c r="L209" s="84">
        <f>Records!L209*$E209</f>
        <v>0</v>
      </c>
      <c r="M209" s="84">
        <f>Records!M209*$E209</f>
        <v>0</v>
      </c>
      <c r="N209" s="84">
        <f>Records!N209*$E209</f>
        <v>0</v>
      </c>
      <c r="O209" s="84">
        <f>Records!O209*$E209</f>
        <v>0</v>
      </c>
      <c r="P209" s="84">
        <f>Records!P209*$E209</f>
        <v>0</v>
      </c>
      <c r="Q209" s="84">
        <f>Records!Q209*$E209</f>
        <v>0</v>
      </c>
      <c r="R209" s="84">
        <f>Records!R209*$E209</f>
        <v>0</v>
      </c>
      <c r="S209" s="84">
        <f>Records!S209*$E209</f>
        <v>0</v>
      </c>
      <c r="T209" s="84">
        <f>Records!T209*$E209</f>
        <v>0</v>
      </c>
      <c r="U209" s="84">
        <f>Records!U209*$E209</f>
        <v>0</v>
      </c>
      <c r="V209" s="84">
        <f>Records!V209*$E209</f>
        <v>0</v>
      </c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</row>
    <row r="210">
      <c r="A210" s="79"/>
      <c r="B210" s="82" t="str">
        <f>Records!B210</f>
        <v/>
      </c>
      <c r="C210" s="79" t="str">
        <f>Records!$C210</f>
        <v/>
      </c>
      <c r="D210" s="83">
        <f>SUMIF(Summary!$B$15:$B$31,C210,Summary!$D$15:$D$31)</f>
        <v>0</v>
      </c>
      <c r="E210" s="84">
        <f>if(Records!E210=0,0,D210*Records!D210/Records!E210)</f>
        <v>0</v>
      </c>
      <c r="F210" s="79"/>
      <c r="G210" s="84">
        <f>Records!G210*$E210</f>
        <v>0</v>
      </c>
      <c r="H210" s="84">
        <f>Records!H210*$E210</f>
        <v>0</v>
      </c>
      <c r="I210" s="84">
        <f>Records!I210*$E210</f>
        <v>0</v>
      </c>
      <c r="J210" s="84">
        <f>Records!J210*$E210</f>
        <v>0</v>
      </c>
      <c r="K210" s="84">
        <f>Records!K210*$E210</f>
        <v>0</v>
      </c>
      <c r="L210" s="84">
        <f>Records!L210*$E210</f>
        <v>0</v>
      </c>
      <c r="M210" s="84">
        <f>Records!M210*$E210</f>
        <v>0</v>
      </c>
      <c r="N210" s="84">
        <f>Records!N210*$E210</f>
        <v>0</v>
      </c>
      <c r="O210" s="84">
        <f>Records!O210*$E210</f>
        <v>0</v>
      </c>
      <c r="P210" s="84">
        <f>Records!P210*$E210</f>
        <v>0</v>
      </c>
      <c r="Q210" s="84">
        <f>Records!Q210*$E210</f>
        <v>0</v>
      </c>
      <c r="R210" s="84">
        <f>Records!R210*$E210</f>
        <v>0</v>
      </c>
      <c r="S210" s="84">
        <f>Records!S210*$E210</f>
        <v>0</v>
      </c>
      <c r="T210" s="84">
        <f>Records!T210*$E210</f>
        <v>0</v>
      </c>
      <c r="U210" s="84">
        <f>Records!U210*$E210</f>
        <v>0</v>
      </c>
      <c r="V210" s="84">
        <f>Records!V210*$E210</f>
        <v>0</v>
      </c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</row>
    <row r="211">
      <c r="A211" s="79"/>
      <c r="B211" s="82" t="str">
        <f>Records!B211</f>
        <v/>
      </c>
      <c r="C211" s="79" t="str">
        <f>Records!$C211</f>
        <v/>
      </c>
      <c r="D211" s="83">
        <f>SUMIF(Summary!$B$15:$B$31,C211,Summary!$D$15:$D$31)</f>
        <v>0</v>
      </c>
      <c r="E211" s="84">
        <f>if(Records!E211=0,0,D211*Records!D211/Records!E211)</f>
        <v>0</v>
      </c>
      <c r="F211" s="79"/>
      <c r="G211" s="84">
        <f>Records!G211*$E211</f>
        <v>0</v>
      </c>
      <c r="H211" s="84">
        <f>Records!H211*$E211</f>
        <v>0</v>
      </c>
      <c r="I211" s="84">
        <f>Records!I211*$E211</f>
        <v>0</v>
      </c>
      <c r="J211" s="84">
        <f>Records!J211*$E211</f>
        <v>0</v>
      </c>
      <c r="K211" s="84">
        <f>Records!K211*$E211</f>
        <v>0</v>
      </c>
      <c r="L211" s="84">
        <f>Records!L211*$E211</f>
        <v>0</v>
      </c>
      <c r="M211" s="84">
        <f>Records!M211*$E211</f>
        <v>0</v>
      </c>
      <c r="N211" s="84">
        <f>Records!N211*$E211</f>
        <v>0</v>
      </c>
      <c r="O211" s="84">
        <f>Records!O211*$E211</f>
        <v>0</v>
      </c>
      <c r="P211" s="84">
        <f>Records!P211*$E211</f>
        <v>0</v>
      </c>
      <c r="Q211" s="84">
        <f>Records!Q211*$E211</f>
        <v>0</v>
      </c>
      <c r="R211" s="84">
        <f>Records!R211*$E211</f>
        <v>0</v>
      </c>
      <c r="S211" s="84">
        <f>Records!S211*$E211</f>
        <v>0</v>
      </c>
      <c r="T211" s="84">
        <f>Records!T211*$E211</f>
        <v>0</v>
      </c>
      <c r="U211" s="84">
        <f>Records!U211*$E211</f>
        <v>0</v>
      </c>
      <c r="V211" s="84">
        <f>Records!V211*$E211</f>
        <v>0</v>
      </c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</row>
    <row r="212">
      <c r="A212" s="79"/>
      <c r="B212" s="82" t="str">
        <f>Records!B212</f>
        <v/>
      </c>
      <c r="C212" s="79" t="str">
        <f>Records!$C212</f>
        <v/>
      </c>
      <c r="D212" s="83">
        <f>SUMIF(Summary!$B$15:$B$31,C212,Summary!$D$15:$D$31)</f>
        <v>0</v>
      </c>
      <c r="E212" s="84">
        <f>if(Records!E212=0,0,D212*Records!D212/Records!E212)</f>
        <v>0</v>
      </c>
      <c r="F212" s="79"/>
      <c r="G212" s="84">
        <f>Records!G212*$E212</f>
        <v>0</v>
      </c>
      <c r="H212" s="84">
        <f>Records!H212*$E212</f>
        <v>0</v>
      </c>
      <c r="I212" s="84">
        <f>Records!I212*$E212</f>
        <v>0</v>
      </c>
      <c r="J212" s="84">
        <f>Records!J212*$E212</f>
        <v>0</v>
      </c>
      <c r="K212" s="84">
        <f>Records!K212*$E212</f>
        <v>0</v>
      </c>
      <c r="L212" s="84">
        <f>Records!L212*$E212</f>
        <v>0</v>
      </c>
      <c r="M212" s="84">
        <f>Records!M212*$E212</f>
        <v>0</v>
      </c>
      <c r="N212" s="84">
        <f>Records!N212*$E212</f>
        <v>0</v>
      </c>
      <c r="O212" s="84">
        <f>Records!O212*$E212</f>
        <v>0</v>
      </c>
      <c r="P212" s="84">
        <f>Records!P212*$E212</f>
        <v>0</v>
      </c>
      <c r="Q212" s="84">
        <f>Records!Q212*$E212</f>
        <v>0</v>
      </c>
      <c r="R212" s="84">
        <f>Records!R212*$E212</f>
        <v>0</v>
      </c>
      <c r="S212" s="84">
        <f>Records!S212*$E212</f>
        <v>0</v>
      </c>
      <c r="T212" s="84">
        <f>Records!T212*$E212</f>
        <v>0</v>
      </c>
      <c r="U212" s="84">
        <f>Records!U212*$E212</f>
        <v>0</v>
      </c>
      <c r="V212" s="84">
        <f>Records!V212*$E212</f>
        <v>0</v>
      </c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</row>
    <row r="213">
      <c r="A213" s="79"/>
      <c r="B213" s="82" t="str">
        <f>Records!B213</f>
        <v/>
      </c>
      <c r="C213" s="79" t="str">
        <f>Records!$C213</f>
        <v/>
      </c>
      <c r="D213" s="83">
        <f>SUMIF(Summary!$B$15:$B$31,C213,Summary!$D$15:$D$31)</f>
        <v>0</v>
      </c>
      <c r="E213" s="84">
        <f>if(Records!E213=0,0,D213*Records!D213/Records!E213)</f>
        <v>0</v>
      </c>
      <c r="F213" s="79"/>
      <c r="G213" s="84">
        <f>Records!G213*$E213</f>
        <v>0</v>
      </c>
      <c r="H213" s="84">
        <f>Records!H213*$E213</f>
        <v>0</v>
      </c>
      <c r="I213" s="84">
        <f>Records!I213*$E213</f>
        <v>0</v>
      </c>
      <c r="J213" s="84">
        <f>Records!J213*$E213</f>
        <v>0</v>
      </c>
      <c r="K213" s="84">
        <f>Records!K213*$E213</f>
        <v>0</v>
      </c>
      <c r="L213" s="84">
        <f>Records!L213*$E213</f>
        <v>0</v>
      </c>
      <c r="M213" s="84">
        <f>Records!M213*$E213</f>
        <v>0</v>
      </c>
      <c r="N213" s="84">
        <f>Records!N213*$E213</f>
        <v>0</v>
      </c>
      <c r="O213" s="84">
        <f>Records!O213*$E213</f>
        <v>0</v>
      </c>
      <c r="P213" s="84">
        <f>Records!P213*$E213</f>
        <v>0</v>
      </c>
      <c r="Q213" s="84">
        <f>Records!Q213*$E213</f>
        <v>0</v>
      </c>
      <c r="R213" s="84">
        <f>Records!R213*$E213</f>
        <v>0</v>
      </c>
      <c r="S213" s="84">
        <f>Records!S213*$E213</f>
        <v>0</v>
      </c>
      <c r="T213" s="84">
        <f>Records!T213*$E213</f>
        <v>0</v>
      </c>
      <c r="U213" s="84">
        <f>Records!U213*$E213</f>
        <v>0</v>
      </c>
      <c r="V213" s="84">
        <f>Records!V213*$E213</f>
        <v>0</v>
      </c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</row>
    <row r="214">
      <c r="A214" s="79"/>
      <c r="B214" s="82" t="str">
        <f>Records!B214</f>
        <v/>
      </c>
      <c r="C214" s="79" t="str">
        <f>Records!$C214</f>
        <v/>
      </c>
      <c r="D214" s="83">
        <f>SUMIF(Summary!$B$15:$B$31,C214,Summary!$D$15:$D$31)</f>
        <v>0</v>
      </c>
      <c r="E214" s="84">
        <f>if(Records!E214=0,0,D214*Records!D214/Records!E214)</f>
        <v>0</v>
      </c>
      <c r="F214" s="79"/>
      <c r="G214" s="84">
        <f>Records!G214*$E214</f>
        <v>0</v>
      </c>
      <c r="H214" s="84">
        <f>Records!H214*$E214</f>
        <v>0</v>
      </c>
      <c r="I214" s="84">
        <f>Records!I214*$E214</f>
        <v>0</v>
      </c>
      <c r="J214" s="84">
        <f>Records!J214*$E214</f>
        <v>0</v>
      </c>
      <c r="K214" s="84">
        <f>Records!K214*$E214</f>
        <v>0</v>
      </c>
      <c r="L214" s="84">
        <f>Records!L214*$E214</f>
        <v>0</v>
      </c>
      <c r="M214" s="84">
        <f>Records!M214*$E214</f>
        <v>0</v>
      </c>
      <c r="N214" s="84">
        <f>Records!N214*$E214</f>
        <v>0</v>
      </c>
      <c r="O214" s="84">
        <f>Records!O214*$E214</f>
        <v>0</v>
      </c>
      <c r="P214" s="84">
        <f>Records!P214*$E214</f>
        <v>0</v>
      </c>
      <c r="Q214" s="84">
        <f>Records!Q214*$E214</f>
        <v>0</v>
      </c>
      <c r="R214" s="84">
        <f>Records!R214*$E214</f>
        <v>0</v>
      </c>
      <c r="S214" s="84">
        <f>Records!S214*$E214</f>
        <v>0</v>
      </c>
      <c r="T214" s="84">
        <f>Records!T214*$E214</f>
        <v>0</v>
      </c>
      <c r="U214" s="84">
        <f>Records!U214*$E214</f>
        <v>0</v>
      </c>
      <c r="V214" s="84">
        <f>Records!V214*$E214</f>
        <v>0</v>
      </c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</row>
    <row r="215">
      <c r="A215" s="79"/>
      <c r="B215" s="82" t="str">
        <f>Records!B215</f>
        <v/>
      </c>
      <c r="C215" s="79" t="str">
        <f>Records!$C215</f>
        <v/>
      </c>
      <c r="D215" s="83">
        <f>SUMIF(Summary!$B$15:$B$31,C215,Summary!$D$15:$D$31)</f>
        <v>0</v>
      </c>
      <c r="E215" s="84">
        <f>if(Records!E215=0,0,D215*Records!D215/Records!E215)</f>
        <v>0</v>
      </c>
      <c r="F215" s="79"/>
      <c r="G215" s="84">
        <f>Records!G215*$E215</f>
        <v>0</v>
      </c>
      <c r="H215" s="84">
        <f>Records!H215*$E215</f>
        <v>0</v>
      </c>
      <c r="I215" s="84">
        <f>Records!I215*$E215</f>
        <v>0</v>
      </c>
      <c r="J215" s="84">
        <f>Records!J215*$E215</f>
        <v>0</v>
      </c>
      <c r="K215" s="84">
        <f>Records!K215*$E215</f>
        <v>0</v>
      </c>
      <c r="L215" s="84">
        <f>Records!L215*$E215</f>
        <v>0</v>
      </c>
      <c r="M215" s="84">
        <f>Records!M215*$E215</f>
        <v>0</v>
      </c>
      <c r="N215" s="84">
        <f>Records!N215*$E215</f>
        <v>0</v>
      </c>
      <c r="O215" s="84">
        <f>Records!O215*$E215</f>
        <v>0</v>
      </c>
      <c r="P215" s="84">
        <f>Records!P215*$E215</f>
        <v>0</v>
      </c>
      <c r="Q215" s="84">
        <f>Records!Q215*$E215</f>
        <v>0</v>
      </c>
      <c r="R215" s="84">
        <f>Records!R215*$E215</f>
        <v>0</v>
      </c>
      <c r="S215" s="84">
        <f>Records!S215*$E215</f>
        <v>0</v>
      </c>
      <c r="T215" s="84">
        <f>Records!T215*$E215</f>
        <v>0</v>
      </c>
      <c r="U215" s="84">
        <f>Records!U215*$E215</f>
        <v>0</v>
      </c>
      <c r="V215" s="84">
        <f>Records!V215*$E215</f>
        <v>0</v>
      </c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</row>
    <row r="216">
      <c r="A216" s="79"/>
      <c r="B216" s="82" t="str">
        <f>Records!B216</f>
        <v/>
      </c>
      <c r="C216" s="79" t="str">
        <f>Records!$C216</f>
        <v/>
      </c>
      <c r="D216" s="83">
        <f>SUMIF(Summary!$B$15:$B$31,C216,Summary!$D$15:$D$31)</f>
        <v>0</v>
      </c>
      <c r="E216" s="84">
        <f>if(Records!E216=0,0,D216*Records!D216/Records!E216)</f>
        <v>0</v>
      </c>
      <c r="F216" s="79"/>
      <c r="G216" s="84">
        <f>Records!G216*$E216</f>
        <v>0</v>
      </c>
      <c r="H216" s="84">
        <f>Records!H216*$E216</f>
        <v>0</v>
      </c>
      <c r="I216" s="84">
        <f>Records!I216*$E216</f>
        <v>0</v>
      </c>
      <c r="J216" s="84">
        <f>Records!J216*$E216</f>
        <v>0</v>
      </c>
      <c r="K216" s="84">
        <f>Records!K216*$E216</f>
        <v>0</v>
      </c>
      <c r="L216" s="84">
        <f>Records!L216*$E216</f>
        <v>0</v>
      </c>
      <c r="M216" s="84">
        <f>Records!M216*$E216</f>
        <v>0</v>
      </c>
      <c r="N216" s="84">
        <f>Records!N216*$E216</f>
        <v>0</v>
      </c>
      <c r="O216" s="84">
        <f>Records!O216*$E216</f>
        <v>0</v>
      </c>
      <c r="P216" s="84">
        <f>Records!P216*$E216</f>
        <v>0</v>
      </c>
      <c r="Q216" s="84">
        <f>Records!Q216*$E216</f>
        <v>0</v>
      </c>
      <c r="R216" s="84">
        <f>Records!R216*$E216</f>
        <v>0</v>
      </c>
      <c r="S216" s="84">
        <f>Records!S216*$E216</f>
        <v>0</v>
      </c>
      <c r="T216" s="84">
        <f>Records!T216*$E216</f>
        <v>0</v>
      </c>
      <c r="U216" s="84">
        <f>Records!U216*$E216</f>
        <v>0</v>
      </c>
      <c r="V216" s="84">
        <f>Records!V216*$E216</f>
        <v>0</v>
      </c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</row>
    <row r="217">
      <c r="A217" s="79"/>
      <c r="B217" s="82" t="str">
        <f>Records!B217</f>
        <v/>
      </c>
      <c r="C217" s="79" t="str">
        <f>Records!$C217</f>
        <v/>
      </c>
      <c r="D217" s="83">
        <f>SUMIF(Summary!$B$15:$B$31,C217,Summary!$D$15:$D$31)</f>
        <v>0</v>
      </c>
      <c r="E217" s="84">
        <f>if(Records!E217=0,0,D217*Records!D217/Records!E217)</f>
        <v>0</v>
      </c>
      <c r="F217" s="79"/>
      <c r="G217" s="84">
        <f>Records!G217*$E217</f>
        <v>0</v>
      </c>
      <c r="H217" s="84">
        <f>Records!H217*$E217</f>
        <v>0</v>
      </c>
      <c r="I217" s="84">
        <f>Records!I217*$E217</f>
        <v>0</v>
      </c>
      <c r="J217" s="84">
        <f>Records!J217*$E217</f>
        <v>0</v>
      </c>
      <c r="K217" s="84">
        <f>Records!K217*$E217</f>
        <v>0</v>
      </c>
      <c r="L217" s="84">
        <f>Records!L217*$E217</f>
        <v>0</v>
      </c>
      <c r="M217" s="84">
        <f>Records!M217*$E217</f>
        <v>0</v>
      </c>
      <c r="N217" s="84">
        <f>Records!N217*$E217</f>
        <v>0</v>
      </c>
      <c r="O217" s="84">
        <f>Records!O217*$E217</f>
        <v>0</v>
      </c>
      <c r="P217" s="84">
        <f>Records!P217*$E217</f>
        <v>0</v>
      </c>
      <c r="Q217" s="84">
        <f>Records!Q217*$E217</f>
        <v>0</v>
      </c>
      <c r="R217" s="84">
        <f>Records!R217*$E217</f>
        <v>0</v>
      </c>
      <c r="S217" s="84">
        <f>Records!S217*$E217</f>
        <v>0</v>
      </c>
      <c r="T217" s="84">
        <f>Records!T217*$E217</f>
        <v>0</v>
      </c>
      <c r="U217" s="84">
        <f>Records!U217*$E217</f>
        <v>0</v>
      </c>
      <c r="V217" s="84">
        <f>Records!V217*$E217</f>
        <v>0</v>
      </c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</row>
    <row r="218">
      <c r="A218" s="79"/>
      <c r="B218" s="82" t="str">
        <f>Records!B218</f>
        <v/>
      </c>
      <c r="C218" s="79" t="str">
        <f>Records!$C218</f>
        <v/>
      </c>
      <c r="D218" s="83">
        <f>SUMIF(Summary!$B$15:$B$31,C218,Summary!$D$15:$D$31)</f>
        <v>0</v>
      </c>
      <c r="E218" s="84">
        <f>if(Records!E218=0,0,D218*Records!D218/Records!E218)</f>
        <v>0</v>
      </c>
      <c r="F218" s="79"/>
      <c r="G218" s="84">
        <f>Records!G218*$E218</f>
        <v>0</v>
      </c>
      <c r="H218" s="84">
        <f>Records!H218*$E218</f>
        <v>0</v>
      </c>
      <c r="I218" s="84">
        <f>Records!I218*$E218</f>
        <v>0</v>
      </c>
      <c r="J218" s="84">
        <f>Records!J218*$E218</f>
        <v>0</v>
      </c>
      <c r="K218" s="84">
        <f>Records!K218*$E218</f>
        <v>0</v>
      </c>
      <c r="L218" s="84">
        <f>Records!L218*$E218</f>
        <v>0</v>
      </c>
      <c r="M218" s="84">
        <f>Records!M218*$E218</f>
        <v>0</v>
      </c>
      <c r="N218" s="84">
        <f>Records!N218*$E218</f>
        <v>0</v>
      </c>
      <c r="O218" s="84">
        <f>Records!O218*$E218</f>
        <v>0</v>
      </c>
      <c r="P218" s="84">
        <f>Records!P218*$E218</f>
        <v>0</v>
      </c>
      <c r="Q218" s="84">
        <f>Records!Q218*$E218</f>
        <v>0</v>
      </c>
      <c r="R218" s="84">
        <f>Records!R218*$E218</f>
        <v>0</v>
      </c>
      <c r="S218" s="84">
        <f>Records!S218*$E218</f>
        <v>0</v>
      </c>
      <c r="T218" s="84">
        <f>Records!T218*$E218</f>
        <v>0</v>
      </c>
      <c r="U218" s="84">
        <f>Records!U218*$E218</f>
        <v>0</v>
      </c>
      <c r="V218" s="84">
        <f>Records!V218*$E218</f>
        <v>0</v>
      </c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</row>
    <row r="219">
      <c r="A219" s="79"/>
      <c r="B219" s="82" t="str">
        <f>Records!B219</f>
        <v/>
      </c>
      <c r="C219" s="79" t="str">
        <f>Records!$C219</f>
        <v/>
      </c>
      <c r="D219" s="83">
        <f>SUMIF(Summary!$B$15:$B$31,C219,Summary!$D$15:$D$31)</f>
        <v>0</v>
      </c>
      <c r="E219" s="84">
        <f>if(Records!E219=0,0,D219*Records!D219/Records!E219)</f>
        <v>0</v>
      </c>
      <c r="F219" s="79"/>
      <c r="G219" s="84">
        <f>Records!G219*$E219</f>
        <v>0</v>
      </c>
      <c r="H219" s="84">
        <f>Records!H219*$E219</f>
        <v>0</v>
      </c>
      <c r="I219" s="84">
        <f>Records!I219*$E219</f>
        <v>0</v>
      </c>
      <c r="J219" s="84">
        <f>Records!J219*$E219</f>
        <v>0</v>
      </c>
      <c r="K219" s="84">
        <f>Records!K219*$E219</f>
        <v>0</v>
      </c>
      <c r="L219" s="84">
        <f>Records!L219*$E219</f>
        <v>0</v>
      </c>
      <c r="M219" s="84">
        <f>Records!M219*$E219</f>
        <v>0</v>
      </c>
      <c r="N219" s="84">
        <f>Records!N219*$E219</f>
        <v>0</v>
      </c>
      <c r="O219" s="84">
        <f>Records!O219*$E219</f>
        <v>0</v>
      </c>
      <c r="P219" s="84">
        <f>Records!P219*$E219</f>
        <v>0</v>
      </c>
      <c r="Q219" s="84">
        <f>Records!Q219*$E219</f>
        <v>0</v>
      </c>
      <c r="R219" s="84">
        <f>Records!R219*$E219</f>
        <v>0</v>
      </c>
      <c r="S219" s="84">
        <f>Records!S219*$E219</f>
        <v>0</v>
      </c>
      <c r="T219" s="84">
        <f>Records!T219*$E219</f>
        <v>0</v>
      </c>
      <c r="U219" s="84">
        <f>Records!U219*$E219</f>
        <v>0</v>
      </c>
      <c r="V219" s="84">
        <f>Records!V219*$E219</f>
        <v>0</v>
      </c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</row>
    <row r="220">
      <c r="A220" s="79"/>
      <c r="B220" s="82" t="str">
        <f>Records!B220</f>
        <v/>
      </c>
      <c r="C220" s="79" t="str">
        <f>Records!$C220</f>
        <v/>
      </c>
      <c r="D220" s="83">
        <f>SUMIF(Summary!$B$15:$B$31,C220,Summary!$D$15:$D$31)</f>
        <v>0</v>
      </c>
      <c r="E220" s="84">
        <f>if(Records!E220=0,0,D220*Records!D220/Records!E220)</f>
        <v>0</v>
      </c>
      <c r="F220" s="79"/>
      <c r="G220" s="84">
        <f>Records!G220*$E220</f>
        <v>0</v>
      </c>
      <c r="H220" s="84">
        <f>Records!H220*$E220</f>
        <v>0</v>
      </c>
      <c r="I220" s="84">
        <f>Records!I220*$E220</f>
        <v>0</v>
      </c>
      <c r="J220" s="84">
        <f>Records!J220*$E220</f>
        <v>0</v>
      </c>
      <c r="K220" s="84">
        <f>Records!K220*$E220</f>
        <v>0</v>
      </c>
      <c r="L220" s="84">
        <f>Records!L220*$E220</f>
        <v>0</v>
      </c>
      <c r="M220" s="84">
        <f>Records!M220*$E220</f>
        <v>0</v>
      </c>
      <c r="N220" s="84">
        <f>Records!N220*$E220</f>
        <v>0</v>
      </c>
      <c r="O220" s="84">
        <f>Records!O220*$E220</f>
        <v>0</v>
      </c>
      <c r="P220" s="84">
        <f>Records!P220*$E220</f>
        <v>0</v>
      </c>
      <c r="Q220" s="84">
        <f>Records!Q220*$E220</f>
        <v>0</v>
      </c>
      <c r="R220" s="84">
        <f>Records!R220*$E220</f>
        <v>0</v>
      </c>
      <c r="S220" s="84">
        <f>Records!S220*$E220</f>
        <v>0</v>
      </c>
      <c r="T220" s="84">
        <f>Records!T220*$E220</f>
        <v>0</v>
      </c>
      <c r="U220" s="84">
        <f>Records!U220*$E220</f>
        <v>0</v>
      </c>
      <c r="V220" s="84">
        <f>Records!V220*$E220</f>
        <v>0</v>
      </c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</row>
    <row r="221">
      <c r="A221" s="79"/>
      <c r="B221" s="82" t="str">
        <f>Records!B221</f>
        <v/>
      </c>
      <c r="C221" s="79" t="str">
        <f>Records!$C221</f>
        <v/>
      </c>
      <c r="D221" s="83">
        <f>SUMIF(Summary!$B$15:$B$31,C221,Summary!$D$15:$D$31)</f>
        <v>0</v>
      </c>
      <c r="E221" s="84">
        <f>if(Records!E221=0,0,D221*Records!D221/Records!E221)</f>
        <v>0</v>
      </c>
      <c r="F221" s="79"/>
      <c r="G221" s="84">
        <f>Records!G221*$E221</f>
        <v>0</v>
      </c>
      <c r="H221" s="84">
        <f>Records!H221*$E221</f>
        <v>0</v>
      </c>
      <c r="I221" s="84">
        <f>Records!I221*$E221</f>
        <v>0</v>
      </c>
      <c r="J221" s="84">
        <f>Records!J221*$E221</f>
        <v>0</v>
      </c>
      <c r="K221" s="84">
        <f>Records!K221*$E221</f>
        <v>0</v>
      </c>
      <c r="L221" s="84">
        <f>Records!L221*$E221</f>
        <v>0</v>
      </c>
      <c r="M221" s="84">
        <f>Records!M221*$E221</f>
        <v>0</v>
      </c>
      <c r="N221" s="84">
        <f>Records!N221*$E221</f>
        <v>0</v>
      </c>
      <c r="O221" s="84">
        <f>Records!O221*$E221</f>
        <v>0</v>
      </c>
      <c r="P221" s="84">
        <f>Records!P221*$E221</f>
        <v>0</v>
      </c>
      <c r="Q221" s="84">
        <f>Records!Q221*$E221</f>
        <v>0</v>
      </c>
      <c r="R221" s="84">
        <f>Records!R221*$E221</f>
        <v>0</v>
      </c>
      <c r="S221" s="84">
        <f>Records!S221*$E221</f>
        <v>0</v>
      </c>
      <c r="T221" s="84">
        <f>Records!T221*$E221</f>
        <v>0</v>
      </c>
      <c r="U221" s="84">
        <f>Records!U221*$E221</f>
        <v>0</v>
      </c>
      <c r="V221" s="84">
        <f>Records!V221*$E221</f>
        <v>0</v>
      </c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</row>
    <row r="222">
      <c r="A222" s="79"/>
      <c r="B222" s="82" t="str">
        <f>Records!B222</f>
        <v/>
      </c>
      <c r="C222" s="79" t="str">
        <f>Records!$C222</f>
        <v/>
      </c>
      <c r="D222" s="83">
        <f>SUMIF(Summary!$B$15:$B$31,C222,Summary!$D$15:$D$31)</f>
        <v>0</v>
      </c>
      <c r="E222" s="84">
        <f>if(Records!E222=0,0,D222*Records!D222/Records!E222)</f>
        <v>0</v>
      </c>
      <c r="F222" s="79"/>
      <c r="G222" s="84">
        <f>Records!G222*$E222</f>
        <v>0</v>
      </c>
      <c r="H222" s="84">
        <f>Records!H222*$E222</f>
        <v>0</v>
      </c>
      <c r="I222" s="84">
        <f>Records!I222*$E222</f>
        <v>0</v>
      </c>
      <c r="J222" s="84">
        <f>Records!J222*$E222</f>
        <v>0</v>
      </c>
      <c r="K222" s="84">
        <f>Records!K222*$E222</f>
        <v>0</v>
      </c>
      <c r="L222" s="84">
        <f>Records!L222*$E222</f>
        <v>0</v>
      </c>
      <c r="M222" s="84">
        <f>Records!M222*$E222</f>
        <v>0</v>
      </c>
      <c r="N222" s="84">
        <f>Records!N222*$E222</f>
        <v>0</v>
      </c>
      <c r="O222" s="84">
        <f>Records!O222*$E222</f>
        <v>0</v>
      </c>
      <c r="P222" s="84">
        <f>Records!P222*$E222</f>
        <v>0</v>
      </c>
      <c r="Q222" s="84">
        <f>Records!Q222*$E222</f>
        <v>0</v>
      </c>
      <c r="R222" s="84">
        <f>Records!R222*$E222</f>
        <v>0</v>
      </c>
      <c r="S222" s="84">
        <f>Records!S222*$E222</f>
        <v>0</v>
      </c>
      <c r="T222" s="84">
        <f>Records!T222*$E222</f>
        <v>0</v>
      </c>
      <c r="U222" s="84">
        <f>Records!U222*$E222</f>
        <v>0</v>
      </c>
      <c r="V222" s="84">
        <f>Records!V222*$E222</f>
        <v>0</v>
      </c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</row>
    <row r="223">
      <c r="A223" s="79"/>
      <c r="B223" s="82" t="str">
        <f>Records!B223</f>
        <v/>
      </c>
      <c r="C223" s="79" t="str">
        <f>Records!$C223</f>
        <v/>
      </c>
      <c r="D223" s="83">
        <f>SUMIF(Summary!$B$15:$B$31,C223,Summary!$D$15:$D$31)</f>
        <v>0</v>
      </c>
      <c r="E223" s="84">
        <f>if(Records!E223=0,0,D223*Records!D223/Records!E223)</f>
        <v>0</v>
      </c>
      <c r="F223" s="79"/>
      <c r="G223" s="84">
        <f>Records!G223*$E223</f>
        <v>0</v>
      </c>
      <c r="H223" s="84">
        <f>Records!H223*$E223</f>
        <v>0</v>
      </c>
      <c r="I223" s="84">
        <f>Records!I223*$E223</f>
        <v>0</v>
      </c>
      <c r="J223" s="84">
        <f>Records!J223*$E223</f>
        <v>0</v>
      </c>
      <c r="K223" s="84">
        <f>Records!K223*$E223</f>
        <v>0</v>
      </c>
      <c r="L223" s="84">
        <f>Records!L223*$E223</f>
        <v>0</v>
      </c>
      <c r="M223" s="84">
        <f>Records!M223*$E223</f>
        <v>0</v>
      </c>
      <c r="N223" s="84">
        <f>Records!N223*$E223</f>
        <v>0</v>
      </c>
      <c r="O223" s="84">
        <f>Records!O223*$E223</f>
        <v>0</v>
      </c>
      <c r="P223" s="84">
        <f>Records!P223*$E223</f>
        <v>0</v>
      </c>
      <c r="Q223" s="84">
        <f>Records!Q223*$E223</f>
        <v>0</v>
      </c>
      <c r="R223" s="84">
        <f>Records!R223*$E223</f>
        <v>0</v>
      </c>
      <c r="S223" s="84">
        <f>Records!S223*$E223</f>
        <v>0</v>
      </c>
      <c r="T223" s="84">
        <f>Records!T223*$E223</f>
        <v>0</v>
      </c>
      <c r="U223" s="84">
        <f>Records!U223*$E223</f>
        <v>0</v>
      </c>
      <c r="V223" s="84">
        <f>Records!V223*$E223</f>
        <v>0</v>
      </c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</row>
    <row r="224">
      <c r="A224" s="79"/>
      <c r="B224" s="82" t="str">
        <f>Records!B224</f>
        <v/>
      </c>
      <c r="C224" s="79" t="str">
        <f>Records!$C224</f>
        <v/>
      </c>
      <c r="D224" s="83">
        <f>SUMIF(Summary!$B$15:$B$31,C224,Summary!$D$15:$D$31)</f>
        <v>0</v>
      </c>
      <c r="E224" s="84">
        <f>if(Records!E224=0,0,D224*Records!D224/Records!E224)</f>
        <v>0</v>
      </c>
      <c r="F224" s="79"/>
      <c r="G224" s="84">
        <f>Records!G224*$E224</f>
        <v>0</v>
      </c>
      <c r="H224" s="84">
        <f>Records!H224*$E224</f>
        <v>0</v>
      </c>
      <c r="I224" s="84">
        <f>Records!I224*$E224</f>
        <v>0</v>
      </c>
      <c r="J224" s="84">
        <f>Records!J224*$E224</f>
        <v>0</v>
      </c>
      <c r="K224" s="84">
        <f>Records!K224*$E224</f>
        <v>0</v>
      </c>
      <c r="L224" s="84">
        <f>Records!L224*$E224</f>
        <v>0</v>
      </c>
      <c r="M224" s="84">
        <f>Records!M224*$E224</f>
        <v>0</v>
      </c>
      <c r="N224" s="84">
        <f>Records!N224*$E224</f>
        <v>0</v>
      </c>
      <c r="O224" s="84">
        <f>Records!O224*$E224</f>
        <v>0</v>
      </c>
      <c r="P224" s="84">
        <f>Records!P224*$E224</f>
        <v>0</v>
      </c>
      <c r="Q224" s="84">
        <f>Records!Q224*$E224</f>
        <v>0</v>
      </c>
      <c r="R224" s="84">
        <f>Records!R224*$E224</f>
        <v>0</v>
      </c>
      <c r="S224" s="84">
        <f>Records!S224*$E224</f>
        <v>0</v>
      </c>
      <c r="T224" s="84">
        <f>Records!T224*$E224</f>
        <v>0</v>
      </c>
      <c r="U224" s="84">
        <f>Records!U224*$E224</f>
        <v>0</v>
      </c>
      <c r="V224" s="84">
        <f>Records!V224*$E224</f>
        <v>0</v>
      </c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</row>
    <row r="225">
      <c r="A225" s="79"/>
      <c r="B225" s="82" t="str">
        <f>Records!B225</f>
        <v/>
      </c>
      <c r="C225" s="79" t="str">
        <f>Records!$C225</f>
        <v/>
      </c>
      <c r="D225" s="83">
        <f>SUMIF(Summary!$B$15:$B$31,C225,Summary!$D$15:$D$31)</f>
        <v>0</v>
      </c>
      <c r="E225" s="84">
        <f>if(Records!E225=0,0,D225*Records!D225/Records!E225)</f>
        <v>0</v>
      </c>
      <c r="F225" s="79"/>
      <c r="G225" s="84">
        <f>Records!G225*$E225</f>
        <v>0</v>
      </c>
      <c r="H225" s="84">
        <f>Records!H225*$E225</f>
        <v>0</v>
      </c>
      <c r="I225" s="84">
        <f>Records!I225*$E225</f>
        <v>0</v>
      </c>
      <c r="J225" s="84">
        <f>Records!J225*$E225</f>
        <v>0</v>
      </c>
      <c r="K225" s="84">
        <f>Records!K225*$E225</f>
        <v>0</v>
      </c>
      <c r="L225" s="84">
        <f>Records!L225*$E225</f>
        <v>0</v>
      </c>
      <c r="M225" s="84">
        <f>Records!M225*$E225</f>
        <v>0</v>
      </c>
      <c r="N225" s="84">
        <f>Records!N225*$E225</f>
        <v>0</v>
      </c>
      <c r="O225" s="84">
        <f>Records!O225*$E225</f>
        <v>0</v>
      </c>
      <c r="P225" s="84">
        <f>Records!P225*$E225</f>
        <v>0</v>
      </c>
      <c r="Q225" s="84">
        <f>Records!Q225*$E225</f>
        <v>0</v>
      </c>
      <c r="R225" s="84">
        <f>Records!R225*$E225</f>
        <v>0</v>
      </c>
      <c r="S225" s="84">
        <f>Records!S225*$E225</f>
        <v>0</v>
      </c>
      <c r="T225" s="84">
        <f>Records!T225*$E225</f>
        <v>0</v>
      </c>
      <c r="U225" s="84">
        <f>Records!U225*$E225</f>
        <v>0</v>
      </c>
      <c r="V225" s="84">
        <f>Records!V225*$E225</f>
        <v>0</v>
      </c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</row>
    <row r="226">
      <c r="A226" s="79"/>
      <c r="B226" s="82" t="str">
        <f>Records!B226</f>
        <v/>
      </c>
      <c r="C226" s="79" t="str">
        <f>Records!$C226</f>
        <v/>
      </c>
      <c r="D226" s="83">
        <f>SUMIF(Summary!$B$15:$B$31,C226,Summary!$D$15:$D$31)</f>
        <v>0</v>
      </c>
      <c r="E226" s="84">
        <f>if(Records!E226=0,0,D226*Records!D226/Records!E226)</f>
        <v>0</v>
      </c>
      <c r="F226" s="79"/>
      <c r="G226" s="84">
        <f>Records!G226*$E226</f>
        <v>0</v>
      </c>
      <c r="H226" s="84">
        <f>Records!H226*$E226</f>
        <v>0</v>
      </c>
      <c r="I226" s="84">
        <f>Records!I226*$E226</f>
        <v>0</v>
      </c>
      <c r="J226" s="84">
        <f>Records!J226*$E226</f>
        <v>0</v>
      </c>
      <c r="K226" s="84">
        <f>Records!K226*$E226</f>
        <v>0</v>
      </c>
      <c r="L226" s="84">
        <f>Records!L226*$E226</f>
        <v>0</v>
      </c>
      <c r="M226" s="84">
        <f>Records!M226*$E226</f>
        <v>0</v>
      </c>
      <c r="N226" s="84">
        <f>Records!N226*$E226</f>
        <v>0</v>
      </c>
      <c r="O226" s="84">
        <f>Records!O226*$E226</f>
        <v>0</v>
      </c>
      <c r="P226" s="84">
        <f>Records!P226*$E226</f>
        <v>0</v>
      </c>
      <c r="Q226" s="84">
        <f>Records!Q226*$E226</f>
        <v>0</v>
      </c>
      <c r="R226" s="84">
        <f>Records!R226*$E226</f>
        <v>0</v>
      </c>
      <c r="S226" s="84">
        <f>Records!S226*$E226</f>
        <v>0</v>
      </c>
      <c r="T226" s="84">
        <f>Records!T226*$E226</f>
        <v>0</v>
      </c>
      <c r="U226" s="84">
        <f>Records!U226*$E226</f>
        <v>0</v>
      </c>
      <c r="V226" s="84">
        <f>Records!V226*$E226</f>
        <v>0</v>
      </c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</row>
    <row r="227">
      <c r="A227" s="79"/>
      <c r="B227" s="82" t="str">
        <f>Records!B227</f>
        <v/>
      </c>
      <c r="C227" s="79" t="str">
        <f>Records!$C227</f>
        <v/>
      </c>
      <c r="D227" s="83">
        <f>SUMIF(Summary!$B$15:$B$31,C227,Summary!$D$15:$D$31)</f>
        <v>0</v>
      </c>
      <c r="E227" s="84">
        <f>if(Records!E227=0,0,D227*Records!D227/Records!E227)</f>
        <v>0</v>
      </c>
      <c r="F227" s="79"/>
      <c r="G227" s="84">
        <f>Records!G227*$E227</f>
        <v>0</v>
      </c>
      <c r="H227" s="84">
        <f>Records!H227*$E227</f>
        <v>0</v>
      </c>
      <c r="I227" s="84">
        <f>Records!I227*$E227</f>
        <v>0</v>
      </c>
      <c r="J227" s="84">
        <f>Records!J227*$E227</f>
        <v>0</v>
      </c>
      <c r="K227" s="84">
        <f>Records!K227*$E227</f>
        <v>0</v>
      </c>
      <c r="L227" s="84">
        <f>Records!L227*$E227</f>
        <v>0</v>
      </c>
      <c r="M227" s="84">
        <f>Records!M227*$E227</f>
        <v>0</v>
      </c>
      <c r="N227" s="84">
        <f>Records!N227*$E227</f>
        <v>0</v>
      </c>
      <c r="O227" s="84">
        <f>Records!O227*$E227</f>
        <v>0</v>
      </c>
      <c r="P227" s="84">
        <f>Records!P227*$E227</f>
        <v>0</v>
      </c>
      <c r="Q227" s="84">
        <f>Records!Q227*$E227</f>
        <v>0</v>
      </c>
      <c r="R227" s="84">
        <f>Records!R227*$E227</f>
        <v>0</v>
      </c>
      <c r="S227" s="84">
        <f>Records!S227*$E227</f>
        <v>0</v>
      </c>
      <c r="T227" s="84">
        <f>Records!T227*$E227</f>
        <v>0</v>
      </c>
      <c r="U227" s="84">
        <f>Records!U227*$E227</f>
        <v>0</v>
      </c>
      <c r="V227" s="84">
        <f>Records!V227*$E227</f>
        <v>0</v>
      </c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</row>
    <row r="228">
      <c r="A228" s="79"/>
      <c r="B228" s="82" t="str">
        <f>Records!B228</f>
        <v/>
      </c>
      <c r="C228" s="79" t="str">
        <f>Records!$C228</f>
        <v/>
      </c>
      <c r="D228" s="83">
        <f>SUMIF(Summary!$B$15:$B$31,C228,Summary!$D$15:$D$31)</f>
        <v>0</v>
      </c>
      <c r="E228" s="84">
        <f>if(Records!E228=0,0,D228*Records!D228/Records!E228)</f>
        <v>0</v>
      </c>
      <c r="F228" s="79"/>
      <c r="G228" s="84">
        <f>Records!G228*$E228</f>
        <v>0</v>
      </c>
      <c r="H228" s="84">
        <f>Records!H228*$E228</f>
        <v>0</v>
      </c>
      <c r="I228" s="84">
        <f>Records!I228*$E228</f>
        <v>0</v>
      </c>
      <c r="J228" s="84">
        <f>Records!J228*$E228</f>
        <v>0</v>
      </c>
      <c r="K228" s="84">
        <f>Records!K228*$E228</f>
        <v>0</v>
      </c>
      <c r="L228" s="84">
        <f>Records!L228*$E228</f>
        <v>0</v>
      </c>
      <c r="M228" s="84">
        <f>Records!M228*$E228</f>
        <v>0</v>
      </c>
      <c r="N228" s="84">
        <f>Records!N228*$E228</f>
        <v>0</v>
      </c>
      <c r="O228" s="84">
        <f>Records!O228*$E228</f>
        <v>0</v>
      </c>
      <c r="P228" s="84">
        <f>Records!P228*$E228</f>
        <v>0</v>
      </c>
      <c r="Q228" s="84">
        <f>Records!Q228*$E228</f>
        <v>0</v>
      </c>
      <c r="R228" s="84">
        <f>Records!R228*$E228</f>
        <v>0</v>
      </c>
      <c r="S228" s="84">
        <f>Records!S228*$E228</f>
        <v>0</v>
      </c>
      <c r="T228" s="84">
        <f>Records!T228*$E228</f>
        <v>0</v>
      </c>
      <c r="U228" s="84">
        <f>Records!U228*$E228</f>
        <v>0</v>
      </c>
      <c r="V228" s="84">
        <f>Records!V228*$E228</f>
        <v>0</v>
      </c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</row>
    <row r="229">
      <c r="A229" s="79"/>
      <c r="B229" s="82" t="str">
        <f>Records!B229</f>
        <v/>
      </c>
      <c r="C229" s="79" t="str">
        <f>Records!$C229</f>
        <v/>
      </c>
      <c r="D229" s="83">
        <f>SUMIF(Summary!$B$15:$B$31,C229,Summary!$D$15:$D$31)</f>
        <v>0</v>
      </c>
      <c r="E229" s="84">
        <f>if(Records!E229=0,0,D229*Records!D229/Records!E229)</f>
        <v>0</v>
      </c>
      <c r="F229" s="79"/>
      <c r="G229" s="84">
        <f>Records!G229*$E229</f>
        <v>0</v>
      </c>
      <c r="H229" s="84">
        <f>Records!H229*$E229</f>
        <v>0</v>
      </c>
      <c r="I229" s="84">
        <f>Records!I229*$E229</f>
        <v>0</v>
      </c>
      <c r="J229" s="84">
        <f>Records!J229*$E229</f>
        <v>0</v>
      </c>
      <c r="K229" s="84">
        <f>Records!K229*$E229</f>
        <v>0</v>
      </c>
      <c r="L229" s="84">
        <f>Records!L229*$E229</f>
        <v>0</v>
      </c>
      <c r="M229" s="84">
        <f>Records!M229*$E229</f>
        <v>0</v>
      </c>
      <c r="N229" s="84">
        <f>Records!N229*$E229</f>
        <v>0</v>
      </c>
      <c r="O229" s="84">
        <f>Records!O229*$E229</f>
        <v>0</v>
      </c>
      <c r="P229" s="84">
        <f>Records!P229*$E229</f>
        <v>0</v>
      </c>
      <c r="Q229" s="84">
        <f>Records!Q229*$E229</f>
        <v>0</v>
      </c>
      <c r="R229" s="84">
        <f>Records!R229*$E229</f>
        <v>0</v>
      </c>
      <c r="S229" s="84">
        <f>Records!S229*$E229</f>
        <v>0</v>
      </c>
      <c r="T229" s="84">
        <f>Records!T229*$E229</f>
        <v>0</v>
      </c>
      <c r="U229" s="84">
        <f>Records!U229*$E229</f>
        <v>0</v>
      </c>
      <c r="V229" s="84">
        <f>Records!V229*$E229</f>
        <v>0</v>
      </c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</row>
    <row r="230">
      <c r="A230" s="79"/>
      <c r="B230" s="82" t="str">
        <f>Records!B230</f>
        <v/>
      </c>
      <c r="C230" s="79" t="str">
        <f>Records!$C230</f>
        <v/>
      </c>
      <c r="D230" s="83">
        <f>SUMIF(Summary!$B$15:$B$31,C230,Summary!$D$15:$D$31)</f>
        <v>0</v>
      </c>
      <c r="E230" s="84">
        <f>if(Records!E230=0,0,D230*Records!D230/Records!E230)</f>
        <v>0</v>
      </c>
      <c r="F230" s="79"/>
      <c r="G230" s="84">
        <f>Records!G230*$E230</f>
        <v>0</v>
      </c>
      <c r="H230" s="84">
        <f>Records!H230*$E230</f>
        <v>0</v>
      </c>
      <c r="I230" s="84">
        <f>Records!I230*$E230</f>
        <v>0</v>
      </c>
      <c r="J230" s="84">
        <f>Records!J230*$E230</f>
        <v>0</v>
      </c>
      <c r="K230" s="84">
        <f>Records!K230*$E230</f>
        <v>0</v>
      </c>
      <c r="L230" s="84">
        <f>Records!L230*$E230</f>
        <v>0</v>
      </c>
      <c r="M230" s="84">
        <f>Records!M230*$E230</f>
        <v>0</v>
      </c>
      <c r="N230" s="84">
        <f>Records!N230*$E230</f>
        <v>0</v>
      </c>
      <c r="O230" s="84">
        <f>Records!O230*$E230</f>
        <v>0</v>
      </c>
      <c r="P230" s="84">
        <f>Records!P230*$E230</f>
        <v>0</v>
      </c>
      <c r="Q230" s="84">
        <f>Records!Q230*$E230</f>
        <v>0</v>
      </c>
      <c r="R230" s="84">
        <f>Records!R230*$E230</f>
        <v>0</v>
      </c>
      <c r="S230" s="84">
        <f>Records!S230*$E230</f>
        <v>0</v>
      </c>
      <c r="T230" s="84">
        <f>Records!T230*$E230</f>
        <v>0</v>
      </c>
      <c r="U230" s="84">
        <f>Records!U230*$E230</f>
        <v>0</v>
      </c>
      <c r="V230" s="84">
        <f>Records!V230*$E230</f>
        <v>0</v>
      </c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</row>
    <row r="231">
      <c r="A231" s="79"/>
      <c r="B231" s="82" t="str">
        <f>Records!B231</f>
        <v/>
      </c>
      <c r="C231" s="79" t="str">
        <f>Records!$C231</f>
        <v/>
      </c>
      <c r="D231" s="83">
        <f>SUMIF(Summary!$B$15:$B$31,C231,Summary!$D$15:$D$31)</f>
        <v>0</v>
      </c>
      <c r="E231" s="84">
        <f>if(Records!E231=0,0,D231*Records!D231/Records!E231)</f>
        <v>0</v>
      </c>
      <c r="F231" s="79"/>
      <c r="G231" s="84">
        <f>Records!G231*$E231</f>
        <v>0</v>
      </c>
      <c r="H231" s="84">
        <f>Records!H231*$E231</f>
        <v>0</v>
      </c>
      <c r="I231" s="84">
        <f>Records!I231*$E231</f>
        <v>0</v>
      </c>
      <c r="J231" s="84">
        <f>Records!J231*$E231</f>
        <v>0</v>
      </c>
      <c r="K231" s="84">
        <f>Records!K231*$E231</f>
        <v>0</v>
      </c>
      <c r="L231" s="84">
        <f>Records!L231*$E231</f>
        <v>0</v>
      </c>
      <c r="M231" s="84">
        <f>Records!M231*$E231</f>
        <v>0</v>
      </c>
      <c r="N231" s="84">
        <f>Records!N231*$E231</f>
        <v>0</v>
      </c>
      <c r="O231" s="84">
        <f>Records!O231*$E231</f>
        <v>0</v>
      </c>
      <c r="P231" s="84">
        <f>Records!P231*$E231</f>
        <v>0</v>
      </c>
      <c r="Q231" s="84">
        <f>Records!Q231*$E231</f>
        <v>0</v>
      </c>
      <c r="R231" s="84">
        <f>Records!R231*$E231</f>
        <v>0</v>
      </c>
      <c r="S231" s="84">
        <f>Records!S231*$E231</f>
        <v>0</v>
      </c>
      <c r="T231" s="84">
        <f>Records!T231*$E231</f>
        <v>0</v>
      </c>
      <c r="U231" s="84">
        <f>Records!U231*$E231</f>
        <v>0</v>
      </c>
      <c r="V231" s="84">
        <f>Records!V231*$E231</f>
        <v>0</v>
      </c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</row>
    <row r="232">
      <c r="A232" s="79"/>
      <c r="B232" s="82" t="str">
        <f>Records!B232</f>
        <v/>
      </c>
      <c r="C232" s="79" t="str">
        <f>Records!$C232</f>
        <v/>
      </c>
      <c r="D232" s="83">
        <f>SUMIF(Summary!$B$15:$B$31,C232,Summary!$D$15:$D$31)</f>
        <v>0</v>
      </c>
      <c r="E232" s="84">
        <f>if(Records!E232=0,0,D232*Records!D232/Records!E232)</f>
        <v>0</v>
      </c>
      <c r="F232" s="79"/>
      <c r="G232" s="84">
        <f>Records!G232*$E232</f>
        <v>0</v>
      </c>
      <c r="H232" s="84">
        <f>Records!H232*$E232</f>
        <v>0</v>
      </c>
      <c r="I232" s="84">
        <f>Records!I232*$E232</f>
        <v>0</v>
      </c>
      <c r="J232" s="84">
        <f>Records!J232*$E232</f>
        <v>0</v>
      </c>
      <c r="K232" s="84">
        <f>Records!K232*$E232</f>
        <v>0</v>
      </c>
      <c r="L232" s="84">
        <f>Records!L232*$E232</f>
        <v>0</v>
      </c>
      <c r="M232" s="84">
        <f>Records!M232*$E232</f>
        <v>0</v>
      </c>
      <c r="N232" s="84">
        <f>Records!N232*$E232</f>
        <v>0</v>
      </c>
      <c r="O232" s="84">
        <f>Records!O232*$E232</f>
        <v>0</v>
      </c>
      <c r="P232" s="84">
        <f>Records!P232*$E232</f>
        <v>0</v>
      </c>
      <c r="Q232" s="84">
        <f>Records!Q232*$E232</f>
        <v>0</v>
      </c>
      <c r="R232" s="84">
        <f>Records!R232*$E232</f>
        <v>0</v>
      </c>
      <c r="S232" s="84">
        <f>Records!S232*$E232</f>
        <v>0</v>
      </c>
      <c r="T232" s="84">
        <f>Records!T232*$E232</f>
        <v>0</v>
      </c>
      <c r="U232" s="84">
        <f>Records!U232*$E232</f>
        <v>0</v>
      </c>
      <c r="V232" s="84">
        <f>Records!V232*$E232</f>
        <v>0</v>
      </c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</row>
    <row r="233">
      <c r="A233" s="79"/>
      <c r="B233" s="82" t="str">
        <f>Records!B233</f>
        <v/>
      </c>
      <c r="C233" s="79" t="str">
        <f>Records!$C233</f>
        <v/>
      </c>
      <c r="D233" s="83">
        <f>SUMIF(Summary!$B$15:$B$31,C233,Summary!$D$15:$D$31)</f>
        <v>0</v>
      </c>
      <c r="E233" s="84">
        <f>if(Records!E233=0,0,D233*Records!D233/Records!E233)</f>
        <v>0</v>
      </c>
      <c r="F233" s="79"/>
      <c r="G233" s="84">
        <f>Records!G233*$E233</f>
        <v>0</v>
      </c>
      <c r="H233" s="84">
        <f>Records!H233*$E233</f>
        <v>0</v>
      </c>
      <c r="I233" s="84">
        <f>Records!I233*$E233</f>
        <v>0</v>
      </c>
      <c r="J233" s="84">
        <f>Records!J233*$E233</f>
        <v>0</v>
      </c>
      <c r="K233" s="84">
        <f>Records!K233*$E233</f>
        <v>0</v>
      </c>
      <c r="L233" s="84">
        <f>Records!L233*$E233</f>
        <v>0</v>
      </c>
      <c r="M233" s="84">
        <f>Records!M233*$E233</f>
        <v>0</v>
      </c>
      <c r="N233" s="84">
        <f>Records!N233*$E233</f>
        <v>0</v>
      </c>
      <c r="O233" s="84">
        <f>Records!O233*$E233</f>
        <v>0</v>
      </c>
      <c r="P233" s="84">
        <f>Records!P233*$E233</f>
        <v>0</v>
      </c>
      <c r="Q233" s="84">
        <f>Records!Q233*$E233</f>
        <v>0</v>
      </c>
      <c r="R233" s="84">
        <f>Records!R233*$E233</f>
        <v>0</v>
      </c>
      <c r="S233" s="84">
        <f>Records!S233*$E233</f>
        <v>0</v>
      </c>
      <c r="T233" s="84">
        <f>Records!T233*$E233</f>
        <v>0</v>
      </c>
      <c r="U233" s="84">
        <f>Records!U233*$E233</f>
        <v>0</v>
      </c>
      <c r="V233" s="84">
        <f>Records!V233*$E233</f>
        <v>0</v>
      </c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</row>
    <row r="234">
      <c r="A234" s="79"/>
      <c r="B234" s="82" t="str">
        <f>Records!B234</f>
        <v/>
      </c>
      <c r="C234" s="79" t="str">
        <f>Records!$C234</f>
        <v/>
      </c>
      <c r="D234" s="83">
        <f>SUMIF(Summary!$B$15:$B$31,C234,Summary!$D$15:$D$31)</f>
        <v>0</v>
      </c>
      <c r="E234" s="84">
        <f>if(Records!E234=0,0,D234*Records!D234/Records!E234)</f>
        <v>0</v>
      </c>
      <c r="F234" s="79"/>
      <c r="G234" s="84">
        <f>Records!G234*$E234</f>
        <v>0</v>
      </c>
      <c r="H234" s="84">
        <f>Records!H234*$E234</f>
        <v>0</v>
      </c>
      <c r="I234" s="84">
        <f>Records!I234*$E234</f>
        <v>0</v>
      </c>
      <c r="J234" s="84">
        <f>Records!J234*$E234</f>
        <v>0</v>
      </c>
      <c r="K234" s="84">
        <f>Records!K234*$E234</f>
        <v>0</v>
      </c>
      <c r="L234" s="84">
        <f>Records!L234*$E234</f>
        <v>0</v>
      </c>
      <c r="M234" s="84">
        <f>Records!M234*$E234</f>
        <v>0</v>
      </c>
      <c r="N234" s="84">
        <f>Records!N234*$E234</f>
        <v>0</v>
      </c>
      <c r="O234" s="84">
        <f>Records!O234*$E234</f>
        <v>0</v>
      </c>
      <c r="P234" s="84">
        <f>Records!P234*$E234</f>
        <v>0</v>
      </c>
      <c r="Q234" s="84">
        <f>Records!Q234*$E234</f>
        <v>0</v>
      </c>
      <c r="R234" s="84">
        <f>Records!R234*$E234</f>
        <v>0</v>
      </c>
      <c r="S234" s="84">
        <f>Records!S234*$E234</f>
        <v>0</v>
      </c>
      <c r="T234" s="84">
        <f>Records!T234*$E234</f>
        <v>0</v>
      </c>
      <c r="U234" s="84">
        <f>Records!U234*$E234</f>
        <v>0</v>
      </c>
      <c r="V234" s="84">
        <f>Records!V234*$E234</f>
        <v>0</v>
      </c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</row>
    <row r="235">
      <c r="A235" s="79"/>
      <c r="B235" s="82" t="str">
        <f>Records!B235</f>
        <v/>
      </c>
      <c r="C235" s="79" t="str">
        <f>Records!$C235</f>
        <v/>
      </c>
      <c r="D235" s="83">
        <f>SUMIF(Summary!$B$15:$B$31,C235,Summary!$D$15:$D$31)</f>
        <v>0</v>
      </c>
      <c r="E235" s="84">
        <f>if(Records!E235=0,0,D235*Records!D235/Records!E235)</f>
        <v>0</v>
      </c>
      <c r="F235" s="79"/>
      <c r="G235" s="84">
        <f>Records!G235*$E235</f>
        <v>0</v>
      </c>
      <c r="H235" s="84">
        <f>Records!H235*$E235</f>
        <v>0</v>
      </c>
      <c r="I235" s="84">
        <f>Records!I235*$E235</f>
        <v>0</v>
      </c>
      <c r="J235" s="84">
        <f>Records!J235*$E235</f>
        <v>0</v>
      </c>
      <c r="K235" s="84">
        <f>Records!K235*$E235</f>
        <v>0</v>
      </c>
      <c r="L235" s="84">
        <f>Records!L235*$E235</f>
        <v>0</v>
      </c>
      <c r="M235" s="84">
        <f>Records!M235*$E235</f>
        <v>0</v>
      </c>
      <c r="N235" s="84">
        <f>Records!N235*$E235</f>
        <v>0</v>
      </c>
      <c r="O235" s="84">
        <f>Records!O235*$E235</f>
        <v>0</v>
      </c>
      <c r="P235" s="84">
        <f>Records!P235*$E235</f>
        <v>0</v>
      </c>
      <c r="Q235" s="84">
        <f>Records!Q235*$E235</f>
        <v>0</v>
      </c>
      <c r="R235" s="84">
        <f>Records!R235*$E235</f>
        <v>0</v>
      </c>
      <c r="S235" s="84">
        <f>Records!S235*$E235</f>
        <v>0</v>
      </c>
      <c r="T235" s="84">
        <f>Records!T235*$E235</f>
        <v>0</v>
      </c>
      <c r="U235" s="84">
        <f>Records!U235*$E235</f>
        <v>0</v>
      </c>
      <c r="V235" s="84">
        <f>Records!V235*$E235</f>
        <v>0</v>
      </c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</row>
    <row r="236">
      <c r="A236" s="79"/>
      <c r="B236" s="82" t="str">
        <f>Records!B236</f>
        <v/>
      </c>
      <c r="C236" s="79" t="str">
        <f>Records!$C236</f>
        <v/>
      </c>
      <c r="D236" s="83">
        <f>SUMIF(Summary!$B$15:$B$31,C236,Summary!$D$15:$D$31)</f>
        <v>0</v>
      </c>
      <c r="E236" s="84">
        <f>if(Records!E236=0,0,D236*Records!D236/Records!E236)</f>
        <v>0</v>
      </c>
      <c r="F236" s="79"/>
      <c r="G236" s="84">
        <f>Records!G236*$E236</f>
        <v>0</v>
      </c>
      <c r="H236" s="84">
        <f>Records!H236*$E236</f>
        <v>0</v>
      </c>
      <c r="I236" s="84">
        <f>Records!I236*$E236</f>
        <v>0</v>
      </c>
      <c r="J236" s="84">
        <f>Records!J236*$E236</f>
        <v>0</v>
      </c>
      <c r="K236" s="84">
        <f>Records!K236*$E236</f>
        <v>0</v>
      </c>
      <c r="L236" s="84">
        <f>Records!L236*$E236</f>
        <v>0</v>
      </c>
      <c r="M236" s="84">
        <f>Records!M236*$E236</f>
        <v>0</v>
      </c>
      <c r="N236" s="84">
        <f>Records!N236*$E236</f>
        <v>0</v>
      </c>
      <c r="O236" s="84">
        <f>Records!O236*$E236</f>
        <v>0</v>
      </c>
      <c r="P236" s="84">
        <f>Records!P236*$E236</f>
        <v>0</v>
      </c>
      <c r="Q236" s="84">
        <f>Records!Q236*$E236</f>
        <v>0</v>
      </c>
      <c r="R236" s="84">
        <f>Records!R236*$E236</f>
        <v>0</v>
      </c>
      <c r="S236" s="84">
        <f>Records!S236*$E236</f>
        <v>0</v>
      </c>
      <c r="T236" s="84">
        <f>Records!T236*$E236</f>
        <v>0</v>
      </c>
      <c r="U236" s="84">
        <f>Records!U236*$E236</f>
        <v>0</v>
      </c>
      <c r="V236" s="84">
        <f>Records!V236*$E236</f>
        <v>0</v>
      </c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</row>
    <row r="237">
      <c r="A237" s="79"/>
      <c r="B237" s="82" t="str">
        <f>Records!B237</f>
        <v/>
      </c>
      <c r="C237" s="79" t="str">
        <f>Records!$C237</f>
        <v/>
      </c>
      <c r="D237" s="83">
        <f>SUMIF(Summary!$B$15:$B$31,C237,Summary!$D$15:$D$31)</f>
        <v>0</v>
      </c>
      <c r="E237" s="84">
        <f>if(Records!E237=0,0,D237*Records!D237/Records!E237)</f>
        <v>0</v>
      </c>
      <c r="F237" s="79"/>
      <c r="G237" s="84">
        <f>Records!G237*$E237</f>
        <v>0</v>
      </c>
      <c r="H237" s="84">
        <f>Records!H237*$E237</f>
        <v>0</v>
      </c>
      <c r="I237" s="84">
        <f>Records!I237*$E237</f>
        <v>0</v>
      </c>
      <c r="J237" s="84">
        <f>Records!J237*$E237</f>
        <v>0</v>
      </c>
      <c r="K237" s="84">
        <f>Records!K237*$E237</f>
        <v>0</v>
      </c>
      <c r="L237" s="84">
        <f>Records!L237*$E237</f>
        <v>0</v>
      </c>
      <c r="M237" s="84">
        <f>Records!M237*$E237</f>
        <v>0</v>
      </c>
      <c r="N237" s="84">
        <f>Records!N237*$E237</f>
        <v>0</v>
      </c>
      <c r="O237" s="84">
        <f>Records!O237*$E237</f>
        <v>0</v>
      </c>
      <c r="P237" s="84">
        <f>Records!P237*$E237</f>
        <v>0</v>
      </c>
      <c r="Q237" s="84">
        <f>Records!Q237*$E237</f>
        <v>0</v>
      </c>
      <c r="R237" s="84">
        <f>Records!R237*$E237</f>
        <v>0</v>
      </c>
      <c r="S237" s="84">
        <f>Records!S237*$E237</f>
        <v>0</v>
      </c>
      <c r="T237" s="84">
        <f>Records!T237*$E237</f>
        <v>0</v>
      </c>
      <c r="U237" s="84">
        <f>Records!U237*$E237</f>
        <v>0</v>
      </c>
      <c r="V237" s="84">
        <f>Records!V237*$E237</f>
        <v>0</v>
      </c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</row>
    <row r="238">
      <c r="A238" s="79"/>
      <c r="B238" s="82" t="str">
        <f>Records!B238</f>
        <v/>
      </c>
      <c r="C238" s="79" t="str">
        <f>Records!$C238</f>
        <v/>
      </c>
      <c r="D238" s="83">
        <f>SUMIF(Summary!$B$15:$B$31,C238,Summary!$D$15:$D$31)</f>
        <v>0</v>
      </c>
      <c r="E238" s="84">
        <f>if(Records!E238=0,0,D238*Records!D238/Records!E238)</f>
        <v>0</v>
      </c>
      <c r="F238" s="79"/>
      <c r="G238" s="84">
        <f>Records!G238*$E238</f>
        <v>0</v>
      </c>
      <c r="H238" s="84">
        <f>Records!H238*$E238</f>
        <v>0</v>
      </c>
      <c r="I238" s="84">
        <f>Records!I238*$E238</f>
        <v>0</v>
      </c>
      <c r="J238" s="84">
        <f>Records!J238*$E238</f>
        <v>0</v>
      </c>
      <c r="K238" s="84">
        <f>Records!K238*$E238</f>
        <v>0</v>
      </c>
      <c r="L238" s="84">
        <f>Records!L238*$E238</f>
        <v>0</v>
      </c>
      <c r="M238" s="84">
        <f>Records!M238*$E238</f>
        <v>0</v>
      </c>
      <c r="N238" s="84">
        <f>Records!N238*$E238</f>
        <v>0</v>
      </c>
      <c r="O238" s="84">
        <f>Records!O238*$E238</f>
        <v>0</v>
      </c>
      <c r="P238" s="84">
        <f>Records!P238*$E238</f>
        <v>0</v>
      </c>
      <c r="Q238" s="84">
        <f>Records!Q238*$E238</f>
        <v>0</v>
      </c>
      <c r="R238" s="84">
        <f>Records!R238*$E238</f>
        <v>0</v>
      </c>
      <c r="S238" s="84">
        <f>Records!S238*$E238</f>
        <v>0</v>
      </c>
      <c r="T238" s="84">
        <f>Records!T238*$E238</f>
        <v>0</v>
      </c>
      <c r="U238" s="84">
        <f>Records!U238*$E238</f>
        <v>0</v>
      </c>
      <c r="V238" s="84">
        <f>Records!V238*$E238</f>
        <v>0</v>
      </c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</row>
    <row r="239">
      <c r="A239" s="79"/>
      <c r="B239" s="82" t="str">
        <f>Records!B239</f>
        <v/>
      </c>
      <c r="C239" s="79" t="str">
        <f>Records!$C239</f>
        <v/>
      </c>
      <c r="D239" s="83">
        <f>SUMIF(Summary!$B$15:$B$31,C239,Summary!$D$15:$D$31)</f>
        <v>0</v>
      </c>
      <c r="E239" s="84">
        <f>if(Records!E239=0,0,D239*Records!D239/Records!E239)</f>
        <v>0</v>
      </c>
      <c r="F239" s="79"/>
      <c r="G239" s="84">
        <f>Records!G239*$E239</f>
        <v>0</v>
      </c>
      <c r="H239" s="84">
        <f>Records!H239*$E239</f>
        <v>0</v>
      </c>
      <c r="I239" s="84">
        <f>Records!I239*$E239</f>
        <v>0</v>
      </c>
      <c r="J239" s="84">
        <f>Records!J239*$E239</f>
        <v>0</v>
      </c>
      <c r="K239" s="84">
        <f>Records!K239*$E239</f>
        <v>0</v>
      </c>
      <c r="L239" s="84">
        <f>Records!L239*$E239</f>
        <v>0</v>
      </c>
      <c r="M239" s="84">
        <f>Records!M239*$E239</f>
        <v>0</v>
      </c>
      <c r="N239" s="84">
        <f>Records!N239*$E239</f>
        <v>0</v>
      </c>
      <c r="O239" s="84">
        <f>Records!O239*$E239</f>
        <v>0</v>
      </c>
      <c r="P239" s="84">
        <f>Records!P239*$E239</f>
        <v>0</v>
      </c>
      <c r="Q239" s="84">
        <f>Records!Q239*$E239</f>
        <v>0</v>
      </c>
      <c r="R239" s="84">
        <f>Records!R239*$E239</f>
        <v>0</v>
      </c>
      <c r="S239" s="84">
        <f>Records!S239*$E239</f>
        <v>0</v>
      </c>
      <c r="T239" s="84">
        <f>Records!T239*$E239</f>
        <v>0</v>
      </c>
      <c r="U239" s="84">
        <f>Records!U239*$E239</f>
        <v>0</v>
      </c>
      <c r="V239" s="84">
        <f>Records!V239*$E239</f>
        <v>0</v>
      </c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</row>
    <row r="240">
      <c r="A240" s="79"/>
      <c r="B240" s="82" t="str">
        <f>Records!B240</f>
        <v/>
      </c>
      <c r="C240" s="79" t="str">
        <f>Records!$C240</f>
        <v/>
      </c>
      <c r="D240" s="83">
        <f>SUMIF(Summary!$B$15:$B$31,C240,Summary!$D$15:$D$31)</f>
        <v>0</v>
      </c>
      <c r="E240" s="84">
        <f>if(Records!E240=0,0,D240*Records!D240/Records!E240)</f>
        <v>0</v>
      </c>
      <c r="F240" s="79"/>
      <c r="G240" s="84">
        <f>Records!G240*$E240</f>
        <v>0</v>
      </c>
      <c r="H240" s="84">
        <f>Records!H240*$E240</f>
        <v>0</v>
      </c>
      <c r="I240" s="84">
        <f>Records!I240*$E240</f>
        <v>0</v>
      </c>
      <c r="J240" s="84">
        <f>Records!J240*$E240</f>
        <v>0</v>
      </c>
      <c r="K240" s="84">
        <f>Records!K240*$E240</f>
        <v>0</v>
      </c>
      <c r="L240" s="84">
        <f>Records!L240*$E240</f>
        <v>0</v>
      </c>
      <c r="M240" s="84">
        <f>Records!M240*$E240</f>
        <v>0</v>
      </c>
      <c r="N240" s="84">
        <f>Records!N240*$E240</f>
        <v>0</v>
      </c>
      <c r="O240" s="84">
        <f>Records!O240*$E240</f>
        <v>0</v>
      </c>
      <c r="P240" s="84">
        <f>Records!P240*$E240</f>
        <v>0</v>
      </c>
      <c r="Q240" s="84">
        <f>Records!Q240*$E240</f>
        <v>0</v>
      </c>
      <c r="R240" s="84">
        <f>Records!R240*$E240</f>
        <v>0</v>
      </c>
      <c r="S240" s="84">
        <f>Records!S240*$E240</f>
        <v>0</v>
      </c>
      <c r="T240" s="84">
        <f>Records!T240*$E240</f>
        <v>0</v>
      </c>
      <c r="U240" s="84">
        <f>Records!U240*$E240</f>
        <v>0</v>
      </c>
      <c r="V240" s="84">
        <f>Records!V240*$E240</f>
        <v>0</v>
      </c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</row>
    <row r="241">
      <c r="A241" s="79"/>
      <c r="B241" s="82" t="str">
        <f>Records!B241</f>
        <v/>
      </c>
      <c r="C241" s="79" t="str">
        <f>Records!$C241</f>
        <v/>
      </c>
      <c r="D241" s="83">
        <f>SUMIF(Summary!$B$15:$B$31,C241,Summary!$D$15:$D$31)</f>
        <v>0</v>
      </c>
      <c r="E241" s="84">
        <f>if(Records!E241=0,0,D241*Records!D241/Records!E241)</f>
        <v>0</v>
      </c>
      <c r="F241" s="79"/>
      <c r="G241" s="84">
        <f>Records!G241*$E241</f>
        <v>0</v>
      </c>
      <c r="H241" s="84">
        <f>Records!H241*$E241</f>
        <v>0</v>
      </c>
      <c r="I241" s="84">
        <f>Records!I241*$E241</f>
        <v>0</v>
      </c>
      <c r="J241" s="84">
        <f>Records!J241*$E241</f>
        <v>0</v>
      </c>
      <c r="K241" s="84">
        <f>Records!K241*$E241</f>
        <v>0</v>
      </c>
      <c r="L241" s="84">
        <f>Records!L241*$E241</f>
        <v>0</v>
      </c>
      <c r="M241" s="84">
        <f>Records!M241*$E241</f>
        <v>0</v>
      </c>
      <c r="N241" s="84">
        <f>Records!N241*$E241</f>
        <v>0</v>
      </c>
      <c r="O241" s="84">
        <f>Records!O241*$E241</f>
        <v>0</v>
      </c>
      <c r="P241" s="84">
        <f>Records!P241*$E241</f>
        <v>0</v>
      </c>
      <c r="Q241" s="84">
        <f>Records!Q241*$E241</f>
        <v>0</v>
      </c>
      <c r="R241" s="84">
        <f>Records!R241*$E241</f>
        <v>0</v>
      </c>
      <c r="S241" s="84">
        <f>Records!S241*$E241</f>
        <v>0</v>
      </c>
      <c r="T241" s="84">
        <f>Records!T241*$E241</f>
        <v>0</v>
      </c>
      <c r="U241" s="84">
        <f>Records!U241*$E241</f>
        <v>0</v>
      </c>
      <c r="V241" s="84">
        <f>Records!V241*$E241</f>
        <v>0</v>
      </c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</row>
    <row r="242">
      <c r="A242" s="79"/>
      <c r="B242" s="82" t="str">
        <f>Records!B242</f>
        <v/>
      </c>
      <c r="C242" s="79" t="str">
        <f>Records!$C242</f>
        <v/>
      </c>
      <c r="D242" s="83">
        <f>SUMIF(Summary!$B$15:$B$31,C242,Summary!$D$15:$D$31)</f>
        <v>0</v>
      </c>
      <c r="E242" s="84">
        <f>if(Records!E242=0,0,D242*Records!D242/Records!E242)</f>
        <v>0</v>
      </c>
      <c r="F242" s="79"/>
      <c r="G242" s="84">
        <f>Records!G242*$E242</f>
        <v>0</v>
      </c>
      <c r="H242" s="84">
        <f>Records!H242*$E242</f>
        <v>0</v>
      </c>
      <c r="I242" s="84">
        <f>Records!I242*$E242</f>
        <v>0</v>
      </c>
      <c r="J242" s="84">
        <f>Records!J242*$E242</f>
        <v>0</v>
      </c>
      <c r="K242" s="84">
        <f>Records!K242*$E242</f>
        <v>0</v>
      </c>
      <c r="L242" s="84">
        <f>Records!L242*$E242</f>
        <v>0</v>
      </c>
      <c r="M242" s="84">
        <f>Records!M242*$E242</f>
        <v>0</v>
      </c>
      <c r="N242" s="84">
        <f>Records!N242*$E242</f>
        <v>0</v>
      </c>
      <c r="O242" s="84">
        <f>Records!O242*$E242</f>
        <v>0</v>
      </c>
      <c r="P242" s="84">
        <f>Records!P242*$E242</f>
        <v>0</v>
      </c>
      <c r="Q242" s="84">
        <f>Records!Q242*$E242</f>
        <v>0</v>
      </c>
      <c r="R242" s="84">
        <f>Records!R242*$E242</f>
        <v>0</v>
      </c>
      <c r="S242" s="84">
        <f>Records!S242*$E242</f>
        <v>0</v>
      </c>
      <c r="T242" s="84">
        <f>Records!T242*$E242</f>
        <v>0</v>
      </c>
      <c r="U242" s="84">
        <f>Records!U242*$E242</f>
        <v>0</v>
      </c>
      <c r="V242" s="84">
        <f>Records!V242*$E242</f>
        <v>0</v>
      </c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</row>
    <row r="243">
      <c r="A243" s="79"/>
      <c r="B243" s="82" t="str">
        <f>Records!B243</f>
        <v/>
      </c>
      <c r="C243" s="79" t="str">
        <f>Records!$C243</f>
        <v/>
      </c>
      <c r="D243" s="83">
        <f>SUMIF(Summary!$B$15:$B$31,C243,Summary!$D$15:$D$31)</f>
        <v>0</v>
      </c>
      <c r="E243" s="84">
        <f>if(Records!E243=0,0,D243*Records!D243/Records!E243)</f>
        <v>0</v>
      </c>
      <c r="F243" s="79"/>
      <c r="G243" s="84">
        <f>Records!G243*$E243</f>
        <v>0</v>
      </c>
      <c r="H243" s="84">
        <f>Records!H243*$E243</f>
        <v>0</v>
      </c>
      <c r="I243" s="84">
        <f>Records!I243*$E243</f>
        <v>0</v>
      </c>
      <c r="J243" s="84">
        <f>Records!J243*$E243</f>
        <v>0</v>
      </c>
      <c r="K243" s="84">
        <f>Records!K243*$E243</f>
        <v>0</v>
      </c>
      <c r="L243" s="84">
        <f>Records!L243*$E243</f>
        <v>0</v>
      </c>
      <c r="M243" s="84">
        <f>Records!M243*$E243</f>
        <v>0</v>
      </c>
      <c r="N243" s="84">
        <f>Records!N243*$E243</f>
        <v>0</v>
      </c>
      <c r="O243" s="84">
        <f>Records!O243*$E243</f>
        <v>0</v>
      </c>
      <c r="P243" s="84">
        <f>Records!P243*$E243</f>
        <v>0</v>
      </c>
      <c r="Q243" s="84">
        <f>Records!Q243*$E243</f>
        <v>0</v>
      </c>
      <c r="R243" s="84">
        <f>Records!R243*$E243</f>
        <v>0</v>
      </c>
      <c r="S243" s="84">
        <f>Records!S243*$E243</f>
        <v>0</v>
      </c>
      <c r="T243" s="84">
        <f>Records!T243*$E243</f>
        <v>0</v>
      </c>
      <c r="U243" s="84">
        <f>Records!U243*$E243</f>
        <v>0</v>
      </c>
      <c r="V243" s="84">
        <f>Records!V243*$E243</f>
        <v>0</v>
      </c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</row>
    <row r="244">
      <c r="A244" s="79"/>
      <c r="B244" s="82" t="str">
        <f>Records!B244</f>
        <v/>
      </c>
      <c r="C244" s="79" t="str">
        <f>Records!$C244</f>
        <v/>
      </c>
      <c r="D244" s="83">
        <f>SUMIF(Summary!$B$15:$B$31,C244,Summary!$D$15:$D$31)</f>
        <v>0</v>
      </c>
      <c r="E244" s="84">
        <f>if(Records!E244=0,0,D244*Records!D244/Records!E244)</f>
        <v>0</v>
      </c>
      <c r="F244" s="79"/>
      <c r="G244" s="84">
        <f>Records!G244*$E244</f>
        <v>0</v>
      </c>
      <c r="H244" s="84">
        <f>Records!H244*$E244</f>
        <v>0</v>
      </c>
      <c r="I244" s="84">
        <f>Records!I244*$E244</f>
        <v>0</v>
      </c>
      <c r="J244" s="84">
        <f>Records!J244*$E244</f>
        <v>0</v>
      </c>
      <c r="K244" s="84">
        <f>Records!K244*$E244</f>
        <v>0</v>
      </c>
      <c r="L244" s="84">
        <f>Records!L244*$E244</f>
        <v>0</v>
      </c>
      <c r="M244" s="84">
        <f>Records!M244*$E244</f>
        <v>0</v>
      </c>
      <c r="N244" s="84">
        <f>Records!N244*$E244</f>
        <v>0</v>
      </c>
      <c r="O244" s="84">
        <f>Records!O244*$E244</f>
        <v>0</v>
      </c>
      <c r="P244" s="84">
        <f>Records!P244*$E244</f>
        <v>0</v>
      </c>
      <c r="Q244" s="84">
        <f>Records!Q244*$E244</f>
        <v>0</v>
      </c>
      <c r="R244" s="84">
        <f>Records!R244*$E244</f>
        <v>0</v>
      </c>
      <c r="S244" s="84">
        <f>Records!S244*$E244</f>
        <v>0</v>
      </c>
      <c r="T244" s="84">
        <f>Records!T244*$E244</f>
        <v>0</v>
      </c>
      <c r="U244" s="84">
        <f>Records!U244*$E244</f>
        <v>0</v>
      </c>
      <c r="V244" s="84">
        <f>Records!V244*$E244</f>
        <v>0</v>
      </c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</row>
    <row r="245">
      <c r="A245" s="79"/>
      <c r="B245" s="82" t="str">
        <f>Records!B245</f>
        <v/>
      </c>
      <c r="C245" s="79" t="str">
        <f>Records!$C245</f>
        <v/>
      </c>
      <c r="D245" s="83">
        <f>SUMIF(Summary!$B$15:$B$31,C245,Summary!$D$15:$D$31)</f>
        <v>0</v>
      </c>
      <c r="E245" s="84">
        <f>if(Records!E245=0,0,D245*Records!D245/Records!E245)</f>
        <v>0</v>
      </c>
      <c r="F245" s="79"/>
      <c r="G245" s="84">
        <f>Records!G245*$E245</f>
        <v>0</v>
      </c>
      <c r="H245" s="84">
        <f>Records!H245*$E245</f>
        <v>0</v>
      </c>
      <c r="I245" s="84">
        <f>Records!I245*$E245</f>
        <v>0</v>
      </c>
      <c r="J245" s="84">
        <f>Records!J245*$E245</f>
        <v>0</v>
      </c>
      <c r="K245" s="84">
        <f>Records!K245*$E245</f>
        <v>0</v>
      </c>
      <c r="L245" s="84">
        <f>Records!L245*$E245</f>
        <v>0</v>
      </c>
      <c r="M245" s="84">
        <f>Records!M245*$E245</f>
        <v>0</v>
      </c>
      <c r="N245" s="84">
        <f>Records!N245*$E245</f>
        <v>0</v>
      </c>
      <c r="O245" s="84">
        <f>Records!O245*$E245</f>
        <v>0</v>
      </c>
      <c r="P245" s="84">
        <f>Records!P245*$E245</f>
        <v>0</v>
      </c>
      <c r="Q245" s="84">
        <f>Records!Q245*$E245</f>
        <v>0</v>
      </c>
      <c r="R245" s="84">
        <f>Records!R245*$E245</f>
        <v>0</v>
      </c>
      <c r="S245" s="84">
        <f>Records!S245*$E245</f>
        <v>0</v>
      </c>
      <c r="T245" s="84">
        <f>Records!T245*$E245</f>
        <v>0</v>
      </c>
      <c r="U245" s="84">
        <f>Records!U245*$E245</f>
        <v>0</v>
      </c>
      <c r="V245" s="84">
        <f>Records!V245*$E245</f>
        <v>0</v>
      </c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</row>
    <row r="246">
      <c r="A246" s="79"/>
      <c r="B246" s="82" t="str">
        <f>Records!B246</f>
        <v/>
      </c>
      <c r="C246" s="79" t="str">
        <f>Records!$C246</f>
        <v/>
      </c>
      <c r="D246" s="83">
        <f>SUMIF(Summary!$B$15:$B$31,C246,Summary!$D$15:$D$31)</f>
        <v>0</v>
      </c>
      <c r="E246" s="84">
        <f>if(Records!E246=0,0,D246*Records!D246/Records!E246)</f>
        <v>0</v>
      </c>
      <c r="F246" s="79"/>
      <c r="G246" s="84">
        <f>Records!G246*$E246</f>
        <v>0</v>
      </c>
      <c r="H246" s="84">
        <f>Records!H246*$E246</f>
        <v>0</v>
      </c>
      <c r="I246" s="84">
        <f>Records!I246*$E246</f>
        <v>0</v>
      </c>
      <c r="J246" s="84">
        <f>Records!J246*$E246</f>
        <v>0</v>
      </c>
      <c r="K246" s="84">
        <f>Records!K246*$E246</f>
        <v>0</v>
      </c>
      <c r="L246" s="84">
        <f>Records!L246*$E246</f>
        <v>0</v>
      </c>
      <c r="M246" s="84">
        <f>Records!M246*$E246</f>
        <v>0</v>
      </c>
      <c r="N246" s="84">
        <f>Records!N246*$E246</f>
        <v>0</v>
      </c>
      <c r="O246" s="84">
        <f>Records!O246*$E246</f>
        <v>0</v>
      </c>
      <c r="P246" s="84">
        <f>Records!P246*$E246</f>
        <v>0</v>
      </c>
      <c r="Q246" s="84">
        <f>Records!Q246*$E246</f>
        <v>0</v>
      </c>
      <c r="R246" s="84">
        <f>Records!R246*$E246</f>
        <v>0</v>
      </c>
      <c r="S246" s="84">
        <f>Records!S246*$E246</f>
        <v>0</v>
      </c>
      <c r="T246" s="84">
        <f>Records!T246*$E246</f>
        <v>0</v>
      </c>
      <c r="U246" s="84">
        <f>Records!U246*$E246</f>
        <v>0</v>
      </c>
      <c r="V246" s="84">
        <f>Records!V246*$E246</f>
        <v>0</v>
      </c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</row>
    <row r="247">
      <c r="A247" s="79"/>
      <c r="B247" s="82" t="str">
        <f>Records!B247</f>
        <v/>
      </c>
      <c r="C247" s="79" t="str">
        <f>Records!$C247</f>
        <v/>
      </c>
      <c r="D247" s="83">
        <f>SUMIF(Summary!$B$15:$B$31,C247,Summary!$D$15:$D$31)</f>
        <v>0</v>
      </c>
      <c r="E247" s="84">
        <f>if(Records!E247=0,0,D247*Records!D247/Records!E247)</f>
        <v>0</v>
      </c>
      <c r="F247" s="79"/>
      <c r="G247" s="84">
        <f>Records!G247*$E247</f>
        <v>0</v>
      </c>
      <c r="H247" s="84">
        <f>Records!H247*$E247</f>
        <v>0</v>
      </c>
      <c r="I247" s="84">
        <f>Records!I247*$E247</f>
        <v>0</v>
      </c>
      <c r="J247" s="84">
        <f>Records!J247*$E247</f>
        <v>0</v>
      </c>
      <c r="K247" s="84">
        <f>Records!K247*$E247</f>
        <v>0</v>
      </c>
      <c r="L247" s="84">
        <f>Records!L247*$E247</f>
        <v>0</v>
      </c>
      <c r="M247" s="84">
        <f>Records!M247*$E247</f>
        <v>0</v>
      </c>
      <c r="N247" s="84">
        <f>Records!N247*$E247</f>
        <v>0</v>
      </c>
      <c r="O247" s="84">
        <f>Records!O247*$E247</f>
        <v>0</v>
      </c>
      <c r="P247" s="84">
        <f>Records!P247*$E247</f>
        <v>0</v>
      </c>
      <c r="Q247" s="84">
        <f>Records!Q247*$E247</f>
        <v>0</v>
      </c>
      <c r="R247" s="84">
        <f>Records!R247*$E247</f>
        <v>0</v>
      </c>
      <c r="S247" s="84">
        <f>Records!S247*$E247</f>
        <v>0</v>
      </c>
      <c r="T247" s="84">
        <f>Records!T247*$E247</f>
        <v>0</v>
      </c>
      <c r="U247" s="84">
        <f>Records!U247*$E247</f>
        <v>0</v>
      </c>
      <c r="V247" s="84">
        <f>Records!V247*$E247</f>
        <v>0</v>
      </c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</row>
    <row r="248">
      <c r="A248" s="79"/>
      <c r="B248" s="82" t="str">
        <f>Records!B248</f>
        <v/>
      </c>
      <c r="C248" s="79" t="str">
        <f>Records!$C248</f>
        <v/>
      </c>
      <c r="D248" s="83">
        <f>SUMIF(Summary!$B$15:$B$31,C248,Summary!$D$15:$D$31)</f>
        <v>0</v>
      </c>
      <c r="E248" s="84">
        <f>if(Records!E248=0,0,D248*Records!D248/Records!E248)</f>
        <v>0</v>
      </c>
      <c r="F248" s="79"/>
      <c r="G248" s="84">
        <f>Records!G248*$E248</f>
        <v>0</v>
      </c>
      <c r="H248" s="84">
        <f>Records!H248*$E248</f>
        <v>0</v>
      </c>
      <c r="I248" s="84">
        <f>Records!I248*$E248</f>
        <v>0</v>
      </c>
      <c r="J248" s="84">
        <f>Records!J248*$E248</f>
        <v>0</v>
      </c>
      <c r="K248" s="84">
        <f>Records!K248*$E248</f>
        <v>0</v>
      </c>
      <c r="L248" s="84">
        <f>Records!L248*$E248</f>
        <v>0</v>
      </c>
      <c r="M248" s="84">
        <f>Records!M248*$E248</f>
        <v>0</v>
      </c>
      <c r="N248" s="84">
        <f>Records!N248*$E248</f>
        <v>0</v>
      </c>
      <c r="O248" s="84">
        <f>Records!O248*$E248</f>
        <v>0</v>
      </c>
      <c r="P248" s="84">
        <f>Records!P248*$E248</f>
        <v>0</v>
      </c>
      <c r="Q248" s="84">
        <f>Records!Q248*$E248</f>
        <v>0</v>
      </c>
      <c r="R248" s="84">
        <f>Records!R248*$E248</f>
        <v>0</v>
      </c>
      <c r="S248" s="84">
        <f>Records!S248*$E248</f>
        <v>0</v>
      </c>
      <c r="T248" s="84">
        <f>Records!T248*$E248</f>
        <v>0</v>
      </c>
      <c r="U248" s="84">
        <f>Records!U248*$E248</f>
        <v>0</v>
      </c>
      <c r="V248" s="84">
        <f>Records!V248*$E248</f>
        <v>0</v>
      </c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</row>
    <row r="249">
      <c r="A249" s="79"/>
      <c r="B249" s="82" t="str">
        <f>Records!B249</f>
        <v/>
      </c>
      <c r="C249" s="79" t="str">
        <f>Records!$C249</f>
        <v/>
      </c>
      <c r="D249" s="83">
        <f>SUMIF(Summary!$B$15:$B$31,C249,Summary!$D$15:$D$31)</f>
        <v>0</v>
      </c>
      <c r="E249" s="84">
        <f>if(Records!E249=0,0,D249*Records!D249/Records!E249)</f>
        <v>0</v>
      </c>
      <c r="F249" s="79"/>
      <c r="G249" s="84">
        <f>Records!G249*$E249</f>
        <v>0</v>
      </c>
      <c r="H249" s="84">
        <f>Records!H249*$E249</f>
        <v>0</v>
      </c>
      <c r="I249" s="84">
        <f>Records!I249*$E249</f>
        <v>0</v>
      </c>
      <c r="J249" s="84">
        <f>Records!J249*$E249</f>
        <v>0</v>
      </c>
      <c r="K249" s="84">
        <f>Records!K249*$E249</f>
        <v>0</v>
      </c>
      <c r="L249" s="84">
        <f>Records!L249*$E249</f>
        <v>0</v>
      </c>
      <c r="M249" s="84">
        <f>Records!M249*$E249</f>
        <v>0</v>
      </c>
      <c r="N249" s="84">
        <f>Records!N249*$E249</f>
        <v>0</v>
      </c>
      <c r="O249" s="84">
        <f>Records!O249*$E249</f>
        <v>0</v>
      </c>
      <c r="P249" s="84">
        <f>Records!P249*$E249</f>
        <v>0</v>
      </c>
      <c r="Q249" s="84">
        <f>Records!Q249*$E249</f>
        <v>0</v>
      </c>
      <c r="R249" s="84">
        <f>Records!R249*$E249</f>
        <v>0</v>
      </c>
      <c r="S249" s="84">
        <f>Records!S249*$E249</f>
        <v>0</v>
      </c>
      <c r="T249" s="84">
        <f>Records!T249*$E249</f>
        <v>0</v>
      </c>
      <c r="U249" s="84">
        <f>Records!U249*$E249</f>
        <v>0</v>
      </c>
      <c r="V249" s="84">
        <f>Records!V249*$E249</f>
        <v>0</v>
      </c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</row>
    <row r="250">
      <c r="A250" s="79"/>
      <c r="B250" s="82" t="str">
        <f>Records!B250</f>
        <v/>
      </c>
      <c r="C250" s="79" t="str">
        <f>Records!$C250</f>
        <v/>
      </c>
      <c r="D250" s="83">
        <f>SUMIF(Summary!$B$15:$B$31,C250,Summary!$D$15:$D$31)</f>
        <v>0</v>
      </c>
      <c r="E250" s="84">
        <f>if(Records!E250=0,0,D250*Records!D250/Records!E250)</f>
        <v>0</v>
      </c>
      <c r="F250" s="79"/>
      <c r="G250" s="84">
        <f>Records!G250*$E250</f>
        <v>0</v>
      </c>
      <c r="H250" s="84">
        <f>Records!H250*$E250</f>
        <v>0</v>
      </c>
      <c r="I250" s="84">
        <f>Records!I250*$E250</f>
        <v>0</v>
      </c>
      <c r="J250" s="84">
        <f>Records!J250*$E250</f>
        <v>0</v>
      </c>
      <c r="K250" s="84">
        <f>Records!K250*$E250</f>
        <v>0</v>
      </c>
      <c r="L250" s="84">
        <f>Records!L250*$E250</f>
        <v>0</v>
      </c>
      <c r="M250" s="84">
        <f>Records!M250*$E250</f>
        <v>0</v>
      </c>
      <c r="N250" s="84">
        <f>Records!N250*$E250</f>
        <v>0</v>
      </c>
      <c r="O250" s="84">
        <f>Records!O250*$E250</f>
        <v>0</v>
      </c>
      <c r="P250" s="84">
        <f>Records!P250*$E250</f>
        <v>0</v>
      </c>
      <c r="Q250" s="84">
        <f>Records!Q250*$E250</f>
        <v>0</v>
      </c>
      <c r="R250" s="84">
        <f>Records!R250*$E250</f>
        <v>0</v>
      </c>
      <c r="S250" s="84">
        <f>Records!S250*$E250</f>
        <v>0</v>
      </c>
      <c r="T250" s="84">
        <f>Records!T250*$E250</f>
        <v>0</v>
      </c>
      <c r="U250" s="84">
        <f>Records!U250*$E250</f>
        <v>0</v>
      </c>
      <c r="V250" s="84">
        <f>Records!V250*$E250</f>
        <v>0</v>
      </c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</row>
    <row r="251">
      <c r="A251" s="79"/>
      <c r="B251" s="82" t="str">
        <f>Records!B251</f>
        <v/>
      </c>
      <c r="C251" s="79" t="str">
        <f>Records!$C251</f>
        <v/>
      </c>
      <c r="D251" s="83">
        <f>SUMIF(Summary!$B$15:$B$31,C251,Summary!$D$15:$D$31)</f>
        <v>0</v>
      </c>
      <c r="E251" s="84">
        <f>if(Records!E251=0,0,D251*Records!D251/Records!E251)</f>
        <v>0</v>
      </c>
      <c r="F251" s="79"/>
      <c r="G251" s="84">
        <f>Records!G251*$E251</f>
        <v>0</v>
      </c>
      <c r="H251" s="84">
        <f>Records!H251*$E251</f>
        <v>0</v>
      </c>
      <c r="I251" s="84">
        <f>Records!I251*$E251</f>
        <v>0</v>
      </c>
      <c r="J251" s="84">
        <f>Records!J251*$E251</f>
        <v>0</v>
      </c>
      <c r="K251" s="84">
        <f>Records!K251*$E251</f>
        <v>0</v>
      </c>
      <c r="L251" s="84">
        <f>Records!L251*$E251</f>
        <v>0</v>
      </c>
      <c r="M251" s="84">
        <f>Records!M251*$E251</f>
        <v>0</v>
      </c>
      <c r="N251" s="84">
        <f>Records!N251*$E251</f>
        <v>0</v>
      </c>
      <c r="O251" s="84">
        <f>Records!O251*$E251</f>
        <v>0</v>
      </c>
      <c r="P251" s="84">
        <f>Records!P251*$E251</f>
        <v>0</v>
      </c>
      <c r="Q251" s="84">
        <f>Records!Q251*$E251</f>
        <v>0</v>
      </c>
      <c r="R251" s="84">
        <f>Records!R251*$E251</f>
        <v>0</v>
      </c>
      <c r="S251" s="84">
        <f>Records!S251*$E251</f>
        <v>0</v>
      </c>
      <c r="T251" s="84">
        <f>Records!T251*$E251</f>
        <v>0</v>
      </c>
      <c r="U251" s="84">
        <f>Records!U251*$E251</f>
        <v>0</v>
      </c>
      <c r="V251" s="84">
        <f>Records!V251*$E251</f>
        <v>0</v>
      </c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</row>
    <row r="252">
      <c r="A252" s="79"/>
      <c r="B252" s="82" t="str">
        <f>Records!B252</f>
        <v/>
      </c>
      <c r="C252" s="79" t="str">
        <f>Records!$C252</f>
        <v/>
      </c>
      <c r="D252" s="83">
        <f>SUMIF(Summary!$B$15:$B$31,C252,Summary!$D$15:$D$31)</f>
        <v>0</v>
      </c>
      <c r="E252" s="84">
        <f>if(Records!E252=0,0,D252*Records!D252/Records!E252)</f>
        <v>0</v>
      </c>
      <c r="F252" s="79"/>
      <c r="G252" s="84">
        <f>Records!G252*$E252</f>
        <v>0</v>
      </c>
      <c r="H252" s="84">
        <f>Records!H252*$E252</f>
        <v>0</v>
      </c>
      <c r="I252" s="84">
        <f>Records!I252*$E252</f>
        <v>0</v>
      </c>
      <c r="J252" s="84">
        <f>Records!J252*$E252</f>
        <v>0</v>
      </c>
      <c r="K252" s="84">
        <f>Records!K252*$E252</f>
        <v>0</v>
      </c>
      <c r="L252" s="84">
        <f>Records!L252*$E252</f>
        <v>0</v>
      </c>
      <c r="M252" s="84">
        <f>Records!M252*$E252</f>
        <v>0</v>
      </c>
      <c r="N252" s="84">
        <f>Records!N252*$E252</f>
        <v>0</v>
      </c>
      <c r="O252" s="84">
        <f>Records!O252*$E252</f>
        <v>0</v>
      </c>
      <c r="P252" s="84">
        <f>Records!P252*$E252</f>
        <v>0</v>
      </c>
      <c r="Q252" s="84">
        <f>Records!Q252*$E252</f>
        <v>0</v>
      </c>
      <c r="R252" s="84">
        <f>Records!R252*$E252</f>
        <v>0</v>
      </c>
      <c r="S252" s="84">
        <f>Records!S252*$E252</f>
        <v>0</v>
      </c>
      <c r="T252" s="84">
        <f>Records!T252*$E252</f>
        <v>0</v>
      </c>
      <c r="U252" s="84">
        <f>Records!U252*$E252</f>
        <v>0</v>
      </c>
      <c r="V252" s="84">
        <f>Records!V252*$E252</f>
        <v>0</v>
      </c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</row>
    <row r="253">
      <c r="A253" s="79"/>
      <c r="B253" s="82" t="str">
        <f>Records!B253</f>
        <v/>
      </c>
      <c r="C253" s="79" t="str">
        <f>Records!$C253</f>
        <v/>
      </c>
      <c r="D253" s="83">
        <f>SUMIF(Summary!$B$15:$B$31,C253,Summary!$D$15:$D$31)</f>
        <v>0</v>
      </c>
      <c r="E253" s="84">
        <f>if(Records!E253=0,0,D253*Records!D253/Records!E253)</f>
        <v>0</v>
      </c>
      <c r="F253" s="79"/>
      <c r="G253" s="84">
        <f>Records!G253*$E253</f>
        <v>0</v>
      </c>
      <c r="H253" s="84">
        <f>Records!H253*$E253</f>
        <v>0</v>
      </c>
      <c r="I253" s="84">
        <f>Records!I253*$E253</f>
        <v>0</v>
      </c>
      <c r="J253" s="84">
        <f>Records!J253*$E253</f>
        <v>0</v>
      </c>
      <c r="K253" s="84">
        <f>Records!K253*$E253</f>
        <v>0</v>
      </c>
      <c r="L253" s="84">
        <f>Records!L253*$E253</f>
        <v>0</v>
      </c>
      <c r="M253" s="84">
        <f>Records!M253*$E253</f>
        <v>0</v>
      </c>
      <c r="N253" s="84">
        <f>Records!N253*$E253</f>
        <v>0</v>
      </c>
      <c r="O253" s="84">
        <f>Records!O253*$E253</f>
        <v>0</v>
      </c>
      <c r="P253" s="84">
        <f>Records!P253*$E253</f>
        <v>0</v>
      </c>
      <c r="Q253" s="84">
        <f>Records!Q253*$E253</f>
        <v>0</v>
      </c>
      <c r="R253" s="84">
        <f>Records!R253*$E253</f>
        <v>0</v>
      </c>
      <c r="S253" s="84">
        <f>Records!S253*$E253</f>
        <v>0</v>
      </c>
      <c r="T253" s="84">
        <f>Records!T253*$E253</f>
        <v>0</v>
      </c>
      <c r="U253" s="84">
        <f>Records!U253*$E253</f>
        <v>0</v>
      </c>
      <c r="V253" s="84">
        <f>Records!V253*$E253</f>
        <v>0</v>
      </c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</row>
    <row r="254">
      <c r="A254" s="79"/>
      <c r="B254" s="82" t="str">
        <f>Records!B254</f>
        <v/>
      </c>
      <c r="C254" s="79" t="str">
        <f>Records!$C254</f>
        <v/>
      </c>
      <c r="D254" s="83">
        <f>SUMIF(Summary!$B$15:$B$31,C254,Summary!$D$15:$D$31)</f>
        <v>0</v>
      </c>
      <c r="E254" s="84">
        <f>if(Records!E254=0,0,D254*Records!D254/Records!E254)</f>
        <v>0</v>
      </c>
      <c r="F254" s="79"/>
      <c r="G254" s="84">
        <f>Records!G254*$E254</f>
        <v>0</v>
      </c>
      <c r="H254" s="84">
        <f>Records!H254*$E254</f>
        <v>0</v>
      </c>
      <c r="I254" s="84">
        <f>Records!I254*$E254</f>
        <v>0</v>
      </c>
      <c r="J254" s="84">
        <f>Records!J254*$E254</f>
        <v>0</v>
      </c>
      <c r="K254" s="84">
        <f>Records!K254*$E254</f>
        <v>0</v>
      </c>
      <c r="L254" s="84">
        <f>Records!L254*$E254</f>
        <v>0</v>
      </c>
      <c r="M254" s="84">
        <f>Records!M254*$E254</f>
        <v>0</v>
      </c>
      <c r="N254" s="84">
        <f>Records!N254*$E254</f>
        <v>0</v>
      </c>
      <c r="O254" s="84">
        <f>Records!O254*$E254</f>
        <v>0</v>
      </c>
      <c r="P254" s="84">
        <f>Records!P254*$E254</f>
        <v>0</v>
      </c>
      <c r="Q254" s="84">
        <f>Records!Q254*$E254</f>
        <v>0</v>
      </c>
      <c r="R254" s="84">
        <f>Records!R254*$E254</f>
        <v>0</v>
      </c>
      <c r="S254" s="84">
        <f>Records!S254*$E254</f>
        <v>0</v>
      </c>
      <c r="T254" s="84">
        <f>Records!T254*$E254</f>
        <v>0</v>
      </c>
      <c r="U254" s="84">
        <f>Records!U254*$E254</f>
        <v>0</v>
      </c>
      <c r="V254" s="84">
        <f>Records!V254*$E254</f>
        <v>0</v>
      </c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</row>
    <row r="255">
      <c r="A255" s="79"/>
      <c r="B255" s="82" t="str">
        <f>Records!B255</f>
        <v/>
      </c>
      <c r="C255" s="79" t="str">
        <f>Records!$C255</f>
        <v/>
      </c>
      <c r="D255" s="83">
        <f>SUMIF(Summary!$B$15:$B$31,C255,Summary!$D$15:$D$31)</f>
        <v>0</v>
      </c>
      <c r="E255" s="84">
        <f>if(Records!E255=0,0,D255*Records!D255/Records!E255)</f>
        <v>0</v>
      </c>
      <c r="F255" s="79"/>
      <c r="G255" s="84">
        <f>Records!G255*$E255</f>
        <v>0</v>
      </c>
      <c r="H255" s="84">
        <f>Records!H255*$E255</f>
        <v>0</v>
      </c>
      <c r="I255" s="84">
        <f>Records!I255*$E255</f>
        <v>0</v>
      </c>
      <c r="J255" s="84">
        <f>Records!J255*$E255</f>
        <v>0</v>
      </c>
      <c r="K255" s="84">
        <f>Records!K255*$E255</f>
        <v>0</v>
      </c>
      <c r="L255" s="84">
        <f>Records!L255*$E255</f>
        <v>0</v>
      </c>
      <c r="M255" s="84">
        <f>Records!M255*$E255</f>
        <v>0</v>
      </c>
      <c r="N255" s="84">
        <f>Records!N255*$E255</f>
        <v>0</v>
      </c>
      <c r="O255" s="84">
        <f>Records!O255*$E255</f>
        <v>0</v>
      </c>
      <c r="P255" s="84">
        <f>Records!P255*$E255</f>
        <v>0</v>
      </c>
      <c r="Q255" s="84">
        <f>Records!Q255*$E255</f>
        <v>0</v>
      </c>
      <c r="R255" s="84">
        <f>Records!R255*$E255</f>
        <v>0</v>
      </c>
      <c r="S255" s="84">
        <f>Records!S255*$E255</f>
        <v>0</v>
      </c>
      <c r="T255" s="84">
        <f>Records!T255*$E255</f>
        <v>0</v>
      </c>
      <c r="U255" s="84">
        <f>Records!U255*$E255</f>
        <v>0</v>
      </c>
      <c r="V255" s="84">
        <f>Records!V255*$E255</f>
        <v>0</v>
      </c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</row>
    <row r="256">
      <c r="A256" s="79"/>
      <c r="B256" s="82" t="str">
        <f>Records!B256</f>
        <v/>
      </c>
      <c r="C256" s="79" t="str">
        <f>Records!$C256</f>
        <v/>
      </c>
      <c r="D256" s="83">
        <f>SUMIF(Summary!$B$15:$B$31,C256,Summary!$D$15:$D$31)</f>
        <v>0</v>
      </c>
      <c r="E256" s="84">
        <f>if(Records!E256=0,0,D256*Records!D256/Records!E256)</f>
        <v>0</v>
      </c>
      <c r="F256" s="79"/>
      <c r="G256" s="84">
        <f>Records!G256*$E256</f>
        <v>0</v>
      </c>
      <c r="H256" s="84">
        <f>Records!H256*$E256</f>
        <v>0</v>
      </c>
      <c r="I256" s="84">
        <f>Records!I256*$E256</f>
        <v>0</v>
      </c>
      <c r="J256" s="84">
        <f>Records!J256*$E256</f>
        <v>0</v>
      </c>
      <c r="K256" s="84">
        <f>Records!K256*$E256</f>
        <v>0</v>
      </c>
      <c r="L256" s="84">
        <f>Records!L256*$E256</f>
        <v>0</v>
      </c>
      <c r="M256" s="84">
        <f>Records!M256*$E256</f>
        <v>0</v>
      </c>
      <c r="N256" s="84">
        <f>Records!N256*$E256</f>
        <v>0</v>
      </c>
      <c r="O256" s="84">
        <f>Records!O256*$E256</f>
        <v>0</v>
      </c>
      <c r="P256" s="84">
        <f>Records!P256*$E256</f>
        <v>0</v>
      </c>
      <c r="Q256" s="84">
        <f>Records!Q256*$E256</f>
        <v>0</v>
      </c>
      <c r="R256" s="84">
        <f>Records!R256*$E256</f>
        <v>0</v>
      </c>
      <c r="S256" s="84">
        <f>Records!S256*$E256</f>
        <v>0</v>
      </c>
      <c r="T256" s="84">
        <f>Records!T256*$E256</f>
        <v>0</v>
      </c>
      <c r="U256" s="84">
        <f>Records!U256*$E256</f>
        <v>0</v>
      </c>
      <c r="V256" s="84">
        <f>Records!V256*$E256</f>
        <v>0</v>
      </c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</row>
    <row r="257">
      <c r="A257" s="79"/>
      <c r="B257" s="82" t="str">
        <f>Records!B257</f>
        <v/>
      </c>
      <c r="C257" s="79" t="str">
        <f>Records!$C257</f>
        <v/>
      </c>
      <c r="D257" s="83">
        <f>SUMIF(Summary!$B$15:$B$31,C257,Summary!$D$15:$D$31)</f>
        <v>0</v>
      </c>
      <c r="E257" s="84">
        <f>if(Records!E257=0,0,D257*Records!D257/Records!E257)</f>
        <v>0</v>
      </c>
      <c r="F257" s="79"/>
      <c r="G257" s="84">
        <f>Records!G257*$E257</f>
        <v>0</v>
      </c>
      <c r="H257" s="84">
        <f>Records!H257*$E257</f>
        <v>0</v>
      </c>
      <c r="I257" s="84">
        <f>Records!I257*$E257</f>
        <v>0</v>
      </c>
      <c r="J257" s="84">
        <f>Records!J257*$E257</f>
        <v>0</v>
      </c>
      <c r="K257" s="84">
        <f>Records!K257*$E257</f>
        <v>0</v>
      </c>
      <c r="L257" s="84">
        <f>Records!L257*$E257</f>
        <v>0</v>
      </c>
      <c r="M257" s="84">
        <f>Records!M257*$E257</f>
        <v>0</v>
      </c>
      <c r="N257" s="84">
        <f>Records!N257*$E257</f>
        <v>0</v>
      </c>
      <c r="O257" s="84">
        <f>Records!O257*$E257</f>
        <v>0</v>
      </c>
      <c r="P257" s="84">
        <f>Records!P257*$E257</f>
        <v>0</v>
      </c>
      <c r="Q257" s="84">
        <f>Records!Q257*$E257</f>
        <v>0</v>
      </c>
      <c r="R257" s="84">
        <f>Records!R257*$E257</f>
        <v>0</v>
      </c>
      <c r="S257" s="84">
        <f>Records!S257*$E257</f>
        <v>0</v>
      </c>
      <c r="T257" s="84">
        <f>Records!T257*$E257</f>
        <v>0</v>
      </c>
      <c r="U257" s="84">
        <f>Records!U257*$E257</f>
        <v>0</v>
      </c>
      <c r="V257" s="84">
        <f>Records!V257*$E257</f>
        <v>0</v>
      </c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</row>
    <row r="258">
      <c r="A258" s="79"/>
      <c r="B258" s="82" t="str">
        <f>Records!B258</f>
        <v/>
      </c>
      <c r="C258" s="79" t="str">
        <f>Records!$C258</f>
        <v/>
      </c>
      <c r="D258" s="83">
        <f>SUMIF(Summary!$B$15:$B$31,C258,Summary!$D$15:$D$31)</f>
        <v>0</v>
      </c>
      <c r="E258" s="84">
        <f>if(Records!E258=0,0,D258*Records!D258/Records!E258)</f>
        <v>0</v>
      </c>
      <c r="F258" s="79"/>
      <c r="G258" s="84">
        <f>Records!G258*$E258</f>
        <v>0</v>
      </c>
      <c r="H258" s="84">
        <f>Records!H258*$E258</f>
        <v>0</v>
      </c>
      <c r="I258" s="84">
        <f>Records!I258*$E258</f>
        <v>0</v>
      </c>
      <c r="J258" s="84">
        <f>Records!J258*$E258</f>
        <v>0</v>
      </c>
      <c r="K258" s="84">
        <f>Records!K258*$E258</f>
        <v>0</v>
      </c>
      <c r="L258" s="84">
        <f>Records!L258*$E258</f>
        <v>0</v>
      </c>
      <c r="M258" s="84">
        <f>Records!M258*$E258</f>
        <v>0</v>
      </c>
      <c r="N258" s="84">
        <f>Records!N258*$E258</f>
        <v>0</v>
      </c>
      <c r="O258" s="84">
        <f>Records!O258*$E258</f>
        <v>0</v>
      </c>
      <c r="P258" s="84">
        <f>Records!P258*$E258</f>
        <v>0</v>
      </c>
      <c r="Q258" s="84">
        <f>Records!Q258*$E258</f>
        <v>0</v>
      </c>
      <c r="R258" s="84">
        <f>Records!R258*$E258</f>
        <v>0</v>
      </c>
      <c r="S258" s="84">
        <f>Records!S258*$E258</f>
        <v>0</v>
      </c>
      <c r="T258" s="84">
        <f>Records!T258*$E258</f>
        <v>0</v>
      </c>
      <c r="U258" s="84">
        <f>Records!U258*$E258</f>
        <v>0</v>
      </c>
      <c r="V258" s="84">
        <f>Records!V258*$E258</f>
        <v>0</v>
      </c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</row>
    <row r="259">
      <c r="A259" s="79"/>
      <c r="B259" s="82" t="str">
        <f>Records!B259</f>
        <v/>
      </c>
      <c r="C259" s="79" t="str">
        <f>Records!$C259</f>
        <v/>
      </c>
      <c r="D259" s="83">
        <f>SUMIF(Summary!$B$15:$B$31,C259,Summary!$D$15:$D$31)</f>
        <v>0</v>
      </c>
      <c r="E259" s="84">
        <f>if(Records!E259=0,0,D259*Records!D259/Records!E259)</f>
        <v>0</v>
      </c>
      <c r="F259" s="79"/>
      <c r="G259" s="84">
        <f>Records!G259*$E259</f>
        <v>0</v>
      </c>
      <c r="H259" s="84">
        <f>Records!H259*$E259</f>
        <v>0</v>
      </c>
      <c r="I259" s="84">
        <f>Records!I259*$E259</f>
        <v>0</v>
      </c>
      <c r="J259" s="84">
        <f>Records!J259*$E259</f>
        <v>0</v>
      </c>
      <c r="K259" s="84">
        <f>Records!K259*$E259</f>
        <v>0</v>
      </c>
      <c r="L259" s="84">
        <f>Records!L259*$E259</f>
        <v>0</v>
      </c>
      <c r="M259" s="84">
        <f>Records!M259*$E259</f>
        <v>0</v>
      </c>
      <c r="N259" s="84">
        <f>Records!N259*$E259</f>
        <v>0</v>
      </c>
      <c r="O259" s="84">
        <f>Records!O259*$E259</f>
        <v>0</v>
      </c>
      <c r="P259" s="84">
        <f>Records!P259*$E259</f>
        <v>0</v>
      </c>
      <c r="Q259" s="84">
        <f>Records!Q259*$E259</f>
        <v>0</v>
      </c>
      <c r="R259" s="84">
        <f>Records!R259*$E259</f>
        <v>0</v>
      </c>
      <c r="S259" s="84">
        <f>Records!S259*$E259</f>
        <v>0</v>
      </c>
      <c r="T259" s="84">
        <f>Records!T259*$E259</f>
        <v>0</v>
      </c>
      <c r="U259" s="84">
        <f>Records!U259*$E259</f>
        <v>0</v>
      </c>
      <c r="V259" s="84">
        <f>Records!V259*$E259</f>
        <v>0</v>
      </c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</row>
    <row r="260">
      <c r="A260" s="79"/>
      <c r="B260" s="82" t="str">
        <f>Records!B260</f>
        <v/>
      </c>
      <c r="C260" s="79" t="str">
        <f>Records!$C260</f>
        <v/>
      </c>
      <c r="D260" s="83">
        <f>SUMIF(Summary!$B$15:$B$31,C260,Summary!$D$15:$D$31)</f>
        <v>0</v>
      </c>
      <c r="E260" s="84">
        <f>if(Records!E260=0,0,D260*Records!D260/Records!E260)</f>
        <v>0</v>
      </c>
      <c r="F260" s="79"/>
      <c r="G260" s="84">
        <f>Records!G260*$E260</f>
        <v>0</v>
      </c>
      <c r="H260" s="84">
        <f>Records!H260*$E260</f>
        <v>0</v>
      </c>
      <c r="I260" s="84">
        <f>Records!I260*$E260</f>
        <v>0</v>
      </c>
      <c r="J260" s="84">
        <f>Records!J260*$E260</f>
        <v>0</v>
      </c>
      <c r="K260" s="84">
        <f>Records!K260*$E260</f>
        <v>0</v>
      </c>
      <c r="L260" s="84">
        <f>Records!L260*$E260</f>
        <v>0</v>
      </c>
      <c r="M260" s="84">
        <f>Records!M260*$E260</f>
        <v>0</v>
      </c>
      <c r="N260" s="84">
        <f>Records!N260*$E260</f>
        <v>0</v>
      </c>
      <c r="O260" s="84">
        <f>Records!O260*$E260</f>
        <v>0</v>
      </c>
      <c r="P260" s="84">
        <f>Records!P260*$E260</f>
        <v>0</v>
      </c>
      <c r="Q260" s="84">
        <f>Records!Q260*$E260</f>
        <v>0</v>
      </c>
      <c r="R260" s="84">
        <f>Records!R260*$E260</f>
        <v>0</v>
      </c>
      <c r="S260" s="84">
        <f>Records!S260*$E260</f>
        <v>0</v>
      </c>
      <c r="T260" s="84">
        <f>Records!T260*$E260</f>
        <v>0</v>
      </c>
      <c r="U260" s="84">
        <f>Records!U260*$E260</f>
        <v>0</v>
      </c>
      <c r="V260" s="84">
        <f>Records!V260*$E260</f>
        <v>0</v>
      </c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</row>
    <row r="261">
      <c r="A261" s="79"/>
      <c r="B261" s="82" t="str">
        <f>Records!B261</f>
        <v/>
      </c>
      <c r="C261" s="79" t="str">
        <f>Records!$C261</f>
        <v/>
      </c>
      <c r="D261" s="83">
        <f>SUMIF(Summary!$B$15:$B$31,C261,Summary!$D$15:$D$31)</f>
        <v>0</v>
      </c>
      <c r="E261" s="84">
        <f>if(Records!E261=0,0,D261*Records!D261/Records!E261)</f>
        <v>0</v>
      </c>
      <c r="F261" s="79"/>
      <c r="G261" s="84">
        <f>Records!G261*$E261</f>
        <v>0</v>
      </c>
      <c r="H261" s="84">
        <f>Records!H261*$E261</f>
        <v>0</v>
      </c>
      <c r="I261" s="84">
        <f>Records!I261*$E261</f>
        <v>0</v>
      </c>
      <c r="J261" s="84">
        <f>Records!J261*$E261</f>
        <v>0</v>
      </c>
      <c r="K261" s="84">
        <f>Records!K261*$E261</f>
        <v>0</v>
      </c>
      <c r="L261" s="84">
        <f>Records!L261*$E261</f>
        <v>0</v>
      </c>
      <c r="M261" s="84">
        <f>Records!M261*$E261</f>
        <v>0</v>
      </c>
      <c r="N261" s="84">
        <f>Records!N261*$E261</f>
        <v>0</v>
      </c>
      <c r="O261" s="84">
        <f>Records!O261*$E261</f>
        <v>0</v>
      </c>
      <c r="P261" s="84">
        <f>Records!P261*$E261</f>
        <v>0</v>
      </c>
      <c r="Q261" s="84">
        <f>Records!Q261*$E261</f>
        <v>0</v>
      </c>
      <c r="R261" s="84">
        <f>Records!R261*$E261</f>
        <v>0</v>
      </c>
      <c r="S261" s="84">
        <f>Records!S261*$E261</f>
        <v>0</v>
      </c>
      <c r="T261" s="84">
        <f>Records!T261*$E261</f>
        <v>0</v>
      </c>
      <c r="U261" s="84">
        <f>Records!U261*$E261</f>
        <v>0</v>
      </c>
      <c r="V261" s="84">
        <f>Records!V261*$E261</f>
        <v>0</v>
      </c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</row>
    <row r="262">
      <c r="A262" s="79"/>
      <c r="B262" s="82" t="str">
        <f>Records!B262</f>
        <v/>
      </c>
      <c r="C262" s="79" t="str">
        <f>Records!$C262</f>
        <v/>
      </c>
      <c r="D262" s="83">
        <f>SUMIF(Summary!$B$15:$B$31,C262,Summary!$D$15:$D$31)</f>
        <v>0</v>
      </c>
      <c r="E262" s="84">
        <f>if(Records!E262=0,0,D262*Records!D262/Records!E262)</f>
        <v>0</v>
      </c>
      <c r="F262" s="79"/>
      <c r="G262" s="84">
        <f>Records!G262*$E262</f>
        <v>0</v>
      </c>
      <c r="H262" s="84">
        <f>Records!H262*$E262</f>
        <v>0</v>
      </c>
      <c r="I262" s="84">
        <f>Records!I262*$E262</f>
        <v>0</v>
      </c>
      <c r="J262" s="84">
        <f>Records!J262*$E262</f>
        <v>0</v>
      </c>
      <c r="K262" s="84">
        <f>Records!K262*$E262</f>
        <v>0</v>
      </c>
      <c r="L262" s="84">
        <f>Records!L262*$E262</f>
        <v>0</v>
      </c>
      <c r="M262" s="84">
        <f>Records!M262*$E262</f>
        <v>0</v>
      </c>
      <c r="N262" s="84">
        <f>Records!N262*$E262</f>
        <v>0</v>
      </c>
      <c r="O262" s="84">
        <f>Records!O262*$E262</f>
        <v>0</v>
      </c>
      <c r="P262" s="84">
        <f>Records!P262*$E262</f>
        <v>0</v>
      </c>
      <c r="Q262" s="84">
        <f>Records!Q262*$E262</f>
        <v>0</v>
      </c>
      <c r="R262" s="84">
        <f>Records!R262*$E262</f>
        <v>0</v>
      </c>
      <c r="S262" s="84">
        <f>Records!S262*$E262</f>
        <v>0</v>
      </c>
      <c r="T262" s="84">
        <f>Records!T262*$E262</f>
        <v>0</v>
      </c>
      <c r="U262" s="84">
        <f>Records!U262*$E262</f>
        <v>0</v>
      </c>
      <c r="V262" s="84">
        <f>Records!V262*$E262</f>
        <v>0</v>
      </c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</row>
    <row r="263">
      <c r="A263" s="79"/>
      <c r="B263" s="82" t="str">
        <f>Records!B263</f>
        <v/>
      </c>
      <c r="C263" s="79" t="str">
        <f>Records!$C263</f>
        <v/>
      </c>
      <c r="D263" s="83">
        <f>SUMIF(Summary!$B$15:$B$31,C263,Summary!$D$15:$D$31)</f>
        <v>0</v>
      </c>
      <c r="E263" s="84">
        <f>if(Records!E263=0,0,D263*Records!D263/Records!E263)</f>
        <v>0</v>
      </c>
      <c r="F263" s="79"/>
      <c r="G263" s="84">
        <f>Records!G263*$E263</f>
        <v>0</v>
      </c>
      <c r="H263" s="84">
        <f>Records!H263*$E263</f>
        <v>0</v>
      </c>
      <c r="I263" s="84">
        <f>Records!I263*$E263</f>
        <v>0</v>
      </c>
      <c r="J263" s="84">
        <f>Records!J263*$E263</f>
        <v>0</v>
      </c>
      <c r="K263" s="84">
        <f>Records!K263*$E263</f>
        <v>0</v>
      </c>
      <c r="L263" s="84">
        <f>Records!L263*$E263</f>
        <v>0</v>
      </c>
      <c r="M263" s="84">
        <f>Records!M263*$E263</f>
        <v>0</v>
      </c>
      <c r="N263" s="84">
        <f>Records!N263*$E263</f>
        <v>0</v>
      </c>
      <c r="O263" s="84">
        <f>Records!O263*$E263</f>
        <v>0</v>
      </c>
      <c r="P263" s="84">
        <f>Records!P263*$E263</f>
        <v>0</v>
      </c>
      <c r="Q263" s="84">
        <f>Records!Q263*$E263</f>
        <v>0</v>
      </c>
      <c r="R263" s="84">
        <f>Records!R263*$E263</f>
        <v>0</v>
      </c>
      <c r="S263" s="84">
        <f>Records!S263*$E263</f>
        <v>0</v>
      </c>
      <c r="T263" s="84">
        <f>Records!T263*$E263</f>
        <v>0</v>
      </c>
      <c r="U263" s="84">
        <f>Records!U263*$E263</f>
        <v>0</v>
      </c>
      <c r="V263" s="84">
        <f>Records!V263*$E263</f>
        <v>0</v>
      </c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</row>
    <row r="264">
      <c r="A264" s="79"/>
      <c r="B264" s="82" t="str">
        <f>Records!B264</f>
        <v/>
      </c>
      <c r="C264" s="79" t="str">
        <f>Records!$C264</f>
        <v/>
      </c>
      <c r="D264" s="83">
        <f>SUMIF(Summary!$B$15:$B$31,C264,Summary!$D$15:$D$31)</f>
        <v>0</v>
      </c>
      <c r="E264" s="84">
        <f>if(Records!E264=0,0,D264*Records!D264/Records!E264)</f>
        <v>0</v>
      </c>
      <c r="F264" s="79"/>
      <c r="G264" s="84">
        <f>Records!G264*$E264</f>
        <v>0</v>
      </c>
      <c r="H264" s="84">
        <f>Records!H264*$E264</f>
        <v>0</v>
      </c>
      <c r="I264" s="84">
        <f>Records!I264*$E264</f>
        <v>0</v>
      </c>
      <c r="J264" s="84">
        <f>Records!J264*$E264</f>
        <v>0</v>
      </c>
      <c r="K264" s="84">
        <f>Records!K264*$E264</f>
        <v>0</v>
      </c>
      <c r="L264" s="84">
        <f>Records!L264*$E264</f>
        <v>0</v>
      </c>
      <c r="M264" s="84">
        <f>Records!M264*$E264</f>
        <v>0</v>
      </c>
      <c r="N264" s="84">
        <f>Records!N264*$E264</f>
        <v>0</v>
      </c>
      <c r="O264" s="84">
        <f>Records!O264*$E264</f>
        <v>0</v>
      </c>
      <c r="P264" s="84">
        <f>Records!P264*$E264</f>
        <v>0</v>
      </c>
      <c r="Q264" s="84">
        <f>Records!Q264*$E264</f>
        <v>0</v>
      </c>
      <c r="R264" s="84">
        <f>Records!R264*$E264</f>
        <v>0</v>
      </c>
      <c r="S264" s="84">
        <f>Records!S264*$E264</f>
        <v>0</v>
      </c>
      <c r="T264" s="84">
        <f>Records!T264*$E264</f>
        <v>0</v>
      </c>
      <c r="U264" s="84">
        <f>Records!U264*$E264</f>
        <v>0</v>
      </c>
      <c r="V264" s="84">
        <f>Records!V264*$E264</f>
        <v>0</v>
      </c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</row>
    <row r="265">
      <c r="A265" s="79"/>
      <c r="B265" s="82" t="str">
        <f>Records!B265</f>
        <v/>
      </c>
      <c r="C265" s="79" t="str">
        <f>Records!$C265</f>
        <v/>
      </c>
      <c r="D265" s="83">
        <f>SUMIF(Summary!$B$15:$B$31,C265,Summary!$D$15:$D$31)</f>
        <v>0</v>
      </c>
      <c r="E265" s="84">
        <f>if(Records!E265=0,0,D265*Records!D265/Records!E265)</f>
        <v>0</v>
      </c>
      <c r="F265" s="79"/>
      <c r="G265" s="84">
        <f>Records!G265*$E265</f>
        <v>0</v>
      </c>
      <c r="H265" s="84">
        <f>Records!H265*$E265</f>
        <v>0</v>
      </c>
      <c r="I265" s="84">
        <f>Records!I265*$E265</f>
        <v>0</v>
      </c>
      <c r="J265" s="84">
        <f>Records!J265*$E265</f>
        <v>0</v>
      </c>
      <c r="K265" s="84">
        <f>Records!K265*$E265</f>
        <v>0</v>
      </c>
      <c r="L265" s="84">
        <f>Records!L265*$E265</f>
        <v>0</v>
      </c>
      <c r="M265" s="84">
        <f>Records!M265*$E265</f>
        <v>0</v>
      </c>
      <c r="N265" s="84">
        <f>Records!N265*$E265</f>
        <v>0</v>
      </c>
      <c r="O265" s="84">
        <f>Records!O265*$E265</f>
        <v>0</v>
      </c>
      <c r="P265" s="84">
        <f>Records!P265*$E265</f>
        <v>0</v>
      </c>
      <c r="Q265" s="84">
        <f>Records!Q265*$E265</f>
        <v>0</v>
      </c>
      <c r="R265" s="84">
        <f>Records!R265*$E265</f>
        <v>0</v>
      </c>
      <c r="S265" s="84">
        <f>Records!S265*$E265</f>
        <v>0</v>
      </c>
      <c r="T265" s="84">
        <f>Records!T265*$E265</f>
        <v>0</v>
      </c>
      <c r="U265" s="84">
        <f>Records!U265*$E265</f>
        <v>0</v>
      </c>
      <c r="V265" s="84">
        <f>Records!V265*$E265</f>
        <v>0</v>
      </c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</row>
    <row r="266">
      <c r="A266" s="79"/>
      <c r="B266" s="82" t="str">
        <f>Records!B266</f>
        <v/>
      </c>
      <c r="C266" s="79" t="str">
        <f>Records!$C266</f>
        <v/>
      </c>
      <c r="D266" s="83">
        <f>SUMIF(Summary!$B$15:$B$31,C266,Summary!$D$15:$D$31)</f>
        <v>0</v>
      </c>
      <c r="E266" s="84">
        <f>if(Records!E266=0,0,D266*Records!D266/Records!E266)</f>
        <v>0</v>
      </c>
      <c r="F266" s="79"/>
      <c r="G266" s="84">
        <f>Records!G266*$E266</f>
        <v>0</v>
      </c>
      <c r="H266" s="84">
        <f>Records!H266*$E266</f>
        <v>0</v>
      </c>
      <c r="I266" s="84">
        <f>Records!I266*$E266</f>
        <v>0</v>
      </c>
      <c r="J266" s="84">
        <f>Records!J266*$E266</f>
        <v>0</v>
      </c>
      <c r="K266" s="84">
        <f>Records!K266*$E266</f>
        <v>0</v>
      </c>
      <c r="L266" s="84">
        <f>Records!L266*$E266</f>
        <v>0</v>
      </c>
      <c r="M266" s="84">
        <f>Records!M266*$E266</f>
        <v>0</v>
      </c>
      <c r="N266" s="84">
        <f>Records!N266*$E266</f>
        <v>0</v>
      </c>
      <c r="O266" s="84">
        <f>Records!O266*$E266</f>
        <v>0</v>
      </c>
      <c r="P266" s="84">
        <f>Records!P266*$E266</f>
        <v>0</v>
      </c>
      <c r="Q266" s="84">
        <f>Records!Q266*$E266</f>
        <v>0</v>
      </c>
      <c r="R266" s="84">
        <f>Records!R266*$E266</f>
        <v>0</v>
      </c>
      <c r="S266" s="84">
        <f>Records!S266*$E266</f>
        <v>0</v>
      </c>
      <c r="T266" s="84">
        <f>Records!T266*$E266</f>
        <v>0</v>
      </c>
      <c r="U266" s="84">
        <f>Records!U266*$E266</f>
        <v>0</v>
      </c>
      <c r="V266" s="84">
        <f>Records!V266*$E266</f>
        <v>0</v>
      </c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</row>
    <row r="267">
      <c r="A267" s="79"/>
      <c r="B267" s="82" t="str">
        <f>Records!B267</f>
        <v/>
      </c>
      <c r="C267" s="79" t="str">
        <f>Records!$C267</f>
        <v/>
      </c>
      <c r="D267" s="83">
        <f>SUMIF(Summary!$B$15:$B$31,C267,Summary!$D$15:$D$31)</f>
        <v>0</v>
      </c>
      <c r="E267" s="84">
        <f>if(Records!E267=0,0,D267*Records!D267/Records!E267)</f>
        <v>0</v>
      </c>
      <c r="F267" s="79"/>
      <c r="G267" s="84">
        <f>Records!G267*$E267</f>
        <v>0</v>
      </c>
      <c r="H267" s="84">
        <f>Records!H267*$E267</f>
        <v>0</v>
      </c>
      <c r="I267" s="84">
        <f>Records!I267*$E267</f>
        <v>0</v>
      </c>
      <c r="J267" s="84">
        <f>Records!J267*$E267</f>
        <v>0</v>
      </c>
      <c r="K267" s="84">
        <f>Records!K267*$E267</f>
        <v>0</v>
      </c>
      <c r="L267" s="84">
        <f>Records!L267*$E267</f>
        <v>0</v>
      </c>
      <c r="M267" s="84">
        <f>Records!M267*$E267</f>
        <v>0</v>
      </c>
      <c r="N267" s="84">
        <f>Records!N267*$E267</f>
        <v>0</v>
      </c>
      <c r="O267" s="84">
        <f>Records!O267*$E267</f>
        <v>0</v>
      </c>
      <c r="P267" s="84">
        <f>Records!P267*$E267</f>
        <v>0</v>
      </c>
      <c r="Q267" s="84">
        <f>Records!Q267*$E267</f>
        <v>0</v>
      </c>
      <c r="R267" s="84">
        <f>Records!R267*$E267</f>
        <v>0</v>
      </c>
      <c r="S267" s="84">
        <f>Records!S267*$E267</f>
        <v>0</v>
      </c>
      <c r="T267" s="84">
        <f>Records!T267*$E267</f>
        <v>0</v>
      </c>
      <c r="U267" s="84">
        <f>Records!U267*$E267</f>
        <v>0</v>
      </c>
      <c r="V267" s="84">
        <f>Records!V267*$E267</f>
        <v>0</v>
      </c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</row>
    <row r="268">
      <c r="A268" s="79"/>
      <c r="B268" s="82" t="str">
        <f>Records!B268</f>
        <v/>
      </c>
      <c r="C268" s="79" t="str">
        <f>Records!$C268</f>
        <v/>
      </c>
      <c r="D268" s="83">
        <f>SUMIF(Summary!$B$15:$B$31,C268,Summary!$D$15:$D$31)</f>
        <v>0</v>
      </c>
      <c r="E268" s="84">
        <f>if(Records!E268=0,0,D268*Records!D268/Records!E268)</f>
        <v>0</v>
      </c>
      <c r="F268" s="79"/>
      <c r="G268" s="84">
        <f>Records!G268*$E268</f>
        <v>0</v>
      </c>
      <c r="H268" s="84">
        <f>Records!H268*$E268</f>
        <v>0</v>
      </c>
      <c r="I268" s="84">
        <f>Records!I268*$E268</f>
        <v>0</v>
      </c>
      <c r="J268" s="84">
        <f>Records!J268*$E268</f>
        <v>0</v>
      </c>
      <c r="K268" s="84">
        <f>Records!K268*$E268</f>
        <v>0</v>
      </c>
      <c r="L268" s="84">
        <f>Records!L268*$E268</f>
        <v>0</v>
      </c>
      <c r="M268" s="84">
        <f>Records!M268*$E268</f>
        <v>0</v>
      </c>
      <c r="N268" s="84">
        <f>Records!N268*$E268</f>
        <v>0</v>
      </c>
      <c r="O268" s="84">
        <f>Records!O268*$E268</f>
        <v>0</v>
      </c>
      <c r="P268" s="84">
        <f>Records!P268*$E268</f>
        <v>0</v>
      </c>
      <c r="Q268" s="84">
        <f>Records!Q268*$E268</f>
        <v>0</v>
      </c>
      <c r="R268" s="84">
        <f>Records!R268*$E268</f>
        <v>0</v>
      </c>
      <c r="S268" s="84">
        <f>Records!S268*$E268</f>
        <v>0</v>
      </c>
      <c r="T268" s="84">
        <f>Records!T268*$E268</f>
        <v>0</v>
      </c>
      <c r="U268" s="84">
        <f>Records!U268*$E268</f>
        <v>0</v>
      </c>
      <c r="V268" s="84">
        <f>Records!V268*$E268</f>
        <v>0</v>
      </c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</row>
    <row r="269">
      <c r="A269" s="79"/>
      <c r="B269" s="82" t="str">
        <f>Records!B269</f>
        <v/>
      </c>
      <c r="C269" s="79" t="str">
        <f>Records!$C269</f>
        <v/>
      </c>
      <c r="D269" s="83">
        <f>SUMIF(Summary!$B$15:$B$31,C269,Summary!$D$15:$D$31)</f>
        <v>0</v>
      </c>
      <c r="E269" s="84">
        <f>if(Records!E269=0,0,D269*Records!D269/Records!E269)</f>
        <v>0</v>
      </c>
      <c r="F269" s="79"/>
      <c r="G269" s="84">
        <f>Records!G269*$E269</f>
        <v>0</v>
      </c>
      <c r="H269" s="84">
        <f>Records!H269*$E269</f>
        <v>0</v>
      </c>
      <c r="I269" s="84">
        <f>Records!I269*$E269</f>
        <v>0</v>
      </c>
      <c r="J269" s="84">
        <f>Records!J269*$E269</f>
        <v>0</v>
      </c>
      <c r="K269" s="84">
        <f>Records!K269*$E269</f>
        <v>0</v>
      </c>
      <c r="L269" s="84">
        <f>Records!L269*$E269</f>
        <v>0</v>
      </c>
      <c r="M269" s="84">
        <f>Records!M269*$E269</f>
        <v>0</v>
      </c>
      <c r="N269" s="84">
        <f>Records!N269*$E269</f>
        <v>0</v>
      </c>
      <c r="O269" s="84">
        <f>Records!O269*$E269</f>
        <v>0</v>
      </c>
      <c r="P269" s="84">
        <f>Records!P269*$E269</f>
        <v>0</v>
      </c>
      <c r="Q269" s="84">
        <f>Records!Q269*$E269</f>
        <v>0</v>
      </c>
      <c r="R269" s="84">
        <f>Records!R269*$E269</f>
        <v>0</v>
      </c>
      <c r="S269" s="84">
        <f>Records!S269*$E269</f>
        <v>0</v>
      </c>
      <c r="T269" s="84">
        <f>Records!T269*$E269</f>
        <v>0</v>
      </c>
      <c r="U269" s="84">
        <f>Records!U269*$E269</f>
        <v>0</v>
      </c>
      <c r="V269" s="84">
        <f>Records!V269*$E269</f>
        <v>0</v>
      </c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</row>
    <row r="270">
      <c r="A270" s="79"/>
      <c r="B270" s="82" t="str">
        <f>Records!B270</f>
        <v/>
      </c>
      <c r="C270" s="79" t="str">
        <f>Records!$C270</f>
        <v/>
      </c>
      <c r="D270" s="83">
        <f>SUMIF(Summary!$B$15:$B$31,C270,Summary!$D$15:$D$31)</f>
        <v>0</v>
      </c>
      <c r="E270" s="84">
        <f>if(Records!E270=0,0,D270*Records!D270/Records!E270)</f>
        <v>0</v>
      </c>
      <c r="F270" s="79"/>
      <c r="G270" s="84">
        <f>Records!G270*$E270</f>
        <v>0</v>
      </c>
      <c r="H270" s="84">
        <f>Records!H270*$E270</f>
        <v>0</v>
      </c>
      <c r="I270" s="84">
        <f>Records!I270*$E270</f>
        <v>0</v>
      </c>
      <c r="J270" s="84">
        <f>Records!J270*$E270</f>
        <v>0</v>
      </c>
      <c r="K270" s="84">
        <f>Records!K270*$E270</f>
        <v>0</v>
      </c>
      <c r="L270" s="84">
        <f>Records!L270*$E270</f>
        <v>0</v>
      </c>
      <c r="M270" s="84">
        <f>Records!M270*$E270</f>
        <v>0</v>
      </c>
      <c r="N270" s="84">
        <f>Records!N270*$E270</f>
        <v>0</v>
      </c>
      <c r="O270" s="84">
        <f>Records!O270*$E270</f>
        <v>0</v>
      </c>
      <c r="P270" s="84">
        <f>Records!P270*$E270</f>
        <v>0</v>
      </c>
      <c r="Q270" s="84">
        <f>Records!Q270*$E270</f>
        <v>0</v>
      </c>
      <c r="R270" s="84">
        <f>Records!R270*$E270</f>
        <v>0</v>
      </c>
      <c r="S270" s="84">
        <f>Records!S270*$E270</f>
        <v>0</v>
      </c>
      <c r="T270" s="84">
        <f>Records!T270*$E270</f>
        <v>0</v>
      </c>
      <c r="U270" s="84">
        <f>Records!U270*$E270</f>
        <v>0</v>
      </c>
      <c r="V270" s="84">
        <f>Records!V270*$E270</f>
        <v>0</v>
      </c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</row>
    <row r="271">
      <c r="A271" s="79"/>
      <c r="B271" s="82" t="str">
        <f>Records!B271</f>
        <v/>
      </c>
      <c r="C271" s="79" t="str">
        <f>Records!$C271</f>
        <v/>
      </c>
      <c r="D271" s="83">
        <f>SUMIF(Summary!$B$15:$B$31,C271,Summary!$D$15:$D$31)</f>
        <v>0</v>
      </c>
      <c r="E271" s="84">
        <f>if(Records!E271=0,0,D271*Records!D271/Records!E271)</f>
        <v>0</v>
      </c>
      <c r="F271" s="79"/>
      <c r="G271" s="84">
        <f>Records!G271*$E271</f>
        <v>0</v>
      </c>
      <c r="H271" s="84">
        <f>Records!H271*$E271</f>
        <v>0</v>
      </c>
      <c r="I271" s="84">
        <f>Records!I271*$E271</f>
        <v>0</v>
      </c>
      <c r="J271" s="84">
        <f>Records!J271*$E271</f>
        <v>0</v>
      </c>
      <c r="K271" s="84">
        <f>Records!K271*$E271</f>
        <v>0</v>
      </c>
      <c r="L271" s="84">
        <f>Records!L271*$E271</f>
        <v>0</v>
      </c>
      <c r="M271" s="84">
        <f>Records!M271*$E271</f>
        <v>0</v>
      </c>
      <c r="N271" s="84">
        <f>Records!N271*$E271</f>
        <v>0</v>
      </c>
      <c r="O271" s="84">
        <f>Records!O271*$E271</f>
        <v>0</v>
      </c>
      <c r="P271" s="84">
        <f>Records!P271*$E271</f>
        <v>0</v>
      </c>
      <c r="Q271" s="84">
        <f>Records!Q271*$E271</f>
        <v>0</v>
      </c>
      <c r="R271" s="84">
        <f>Records!R271*$E271</f>
        <v>0</v>
      </c>
      <c r="S271" s="84">
        <f>Records!S271*$E271</f>
        <v>0</v>
      </c>
      <c r="T271" s="84">
        <f>Records!T271*$E271</f>
        <v>0</v>
      </c>
      <c r="U271" s="84">
        <f>Records!U271*$E271</f>
        <v>0</v>
      </c>
      <c r="V271" s="84">
        <f>Records!V271*$E271</f>
        <v>0</v>
      </c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</row>
    <row r="272">
      <c r="A272" s="79"/>
      <c r="B272" s="82" t="str">
        <f>Records!B272</f>
        <v/>
      </c>
      <c r="C272" s="79" t="str">
        <f>Records!$C272</f>
        <v/>
      </c>
      <c r="D272" s="83">
        <f>SUMIF(Summary!$B$15:$B$31,C272,Summary!$D$15:$D$31)</f>
        <v>0</v>
      </c>
      <c r="E272" s="84">
        <f>if(Records!E272=0,0,D272*Records!D272/Records!E272)</f>
        <v>0</v>
      </c>
      <c r="F272" s="79"/>
      <c r="G272" s="84">
        <f>Records!G272*$E272</f>
        <v>0</v>
      </c>
      <c r="H272" s="84">
        <f>Records!H272*$E272</f>
        <v>0</v>
      </c>
      <c r="I272" s="84">
        <f>Records!I272*$E272</f>
        <v>0</v>
      </c>
      <c r="J272" s="84">
        <f>Records!J272*$E272</f>
        <v>0</v>
      </c>
      <c r="K272" s="84">
        <f>Records!K272*$E272</f>
        <v>0</v>
      </c>
      <c r="L272" s="84">
        <f>Records!L272*$E272</f>
        <v>0</v>
      </c>
      <c r="M272" s="84">
        <f>Records!M272*$E272</f>
        <v>0</v>
      </c>
      <c r="N272" s="84">
        <f>Records!N272*$E272</f>
        <v>0</v>
      </c>
      <c r="O272" s="84">
        <f>Records!O272*$E272</f>
        <v>0</v>
      </c>
      <c r="P272" s="84">
        <f>Records!P272*$E272</f>
        <v>0</v>
      </c>
      <c r="Q272" s="84">
        <f>Records!Q272*$E272</f>
        <v>0</v>
      </c>
      <c r="R272" s="84">
        <f>Records!R272*$E272</f>
        <v>0</v>
      </c>
      <c r="S272" s="84">
        <f>Records!S272*$E272</f>
        <v>0</v>
      </c>
      <c r="T272" s="84">
        <f>Records!T272*$E272</f>
        <v>0</v>
      </c>
      <c r="U272" s="84">
        <f>Records!U272*$E272</f>
        <v>0</v>
      </c>
      <c r="V272" s="84">
        <f>Records!V272*$E272</f>
        <v>0</v>
      </c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</row>
    <row r="273">
      <c r="A273" s="79"/>
      <c r="B273" s="82" t="str">
        <f>Records!B273</f>
        <v/>
      </c>
      <c r="C273" s="79" t="str">
        <f>Records!$C273</f>
        <v/>
      </c>
      <c r="D273" s="83">
        <f>SUMIF(Summary!$B$15:$B$31,C273,Summary!$D$15:$D$31)</f>
        <v>0</v>
      </c>
      <c r="E273" s="84">
        <f>if(Records!E273=0,0,D273*Records!D273/Records!E273)</f>
        <v>0</v>
      </c>
      <c r="F273" s="79"/>
      <c r="G273" s="84">
        <f>Records!G273*$E273</f>
        <v>0</v>
      </c>
      <c r="H273" s="84">
        <f>Records!H273*$E273</f>
        <v>0</v>
      </c>
      <c r="I273" s="84">
        <f>Records!I273*$E273</f>
        <v>0</v>
      </c>
      <c r="J273" s="84">
        <f>Records!J273*$E273</f>
        <v>0</v>
      </c>
      <c r="K273" s="84">
        <f>Records!K273*$E273</f>
        <v>0</v>
      </c>
      <c r="L273" s="84">
        <f>Records!L273*$E273</f>
        <v>0</v>
      </c>
      <c r="M273" s="84">
        <f>Records!M273*$E273</f>
        <v>0</v>
      </c>
      <c r="N273" s="84">
        <f>Records!N273*$E273</f>
        <v>0</v>
      </c>
      <c r="O273" s="84">
        <f>Records!O273*$E273</f>
        <v>0</v>
      </c>
      <c r="P273" s="84">
        <f>Records!P273*$E273</f>
        <v>0</v>
      </c>
      <c r="Q273" s="84">
        <f>Records!Q273*$E273</f>
        <v>0</v>
      </c>
      <c r="R273" s="84">
        <f>Records!R273*$E273</f>
        <v>0</v>
      </c>
      <c r="S273" s="84">
        <f>Records!S273*$E273</f>
        <v>0</v>
      </c>
      <c r="T273" s="84">
        <f>Records!T273*$E273</f>
        <v>0</v>
      </c>
      <c r="U273" s="84">
        <f>Records!U273*$E273</f>
        <v>0</v>
      </c>
      <c r="V273" s="84">
        <f>Records!V273*$E273</f>
        <v>0</v>
      </c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</row>
    <row r="274">
      <c r="A274" s="79"/>
      <c r="B274" s="82" t="str">
        <f>Records!B274</f>
        <v/>
      </c>
      <c r="C274" s="79" t="str">
        <f>Records!$C274</f>
        <v/>
      </c>
      <c r="D274" s="83">
        <f>SUMIF(Summary!$B$15:$B$31,C274,Summary!$D$15:$D$31)</f>
        <v>0</v>
      </c>
      <c r="E274" s="84">
        <f>if(Records!E274=0,0,D274*Records!D274/Records!E274)</f>
        <v>0</v>
      </c>
      <c r="F274" s="79"/>
      <c r="G274" s="84">
        <f>Records!G274*$E274</f>
        <v>0</v>
      </c>
      <c r="H274" s="84">
        <f>Records!H274*$E274</f>
        <v>0</v>
      </c>
      <c r="I274" s="84">
        <f>Records!I274*$E274</f>
        <v>0</v>
      </c>
      <c r="J274" s="84">
        <f>Records!J274*$E274</f>
        <v>0</v>
      </c>
      <c r="K274" s="84">
        <f>Records!K274*$E274</f>
        <v>0</v>
      </c>
      <c r="L274" s="84">
        <f>Records!L274*$E274</f>
        <v>0</v>
      </c>
      <c r="M274" s="84">
        <f>Records!M274*$E274</f>
        <v>0</v>
      </c>
      <c r="N274" s="84">
        <f>Records!N274*$E274</f>
        <v>0</v>
      </c>
      <c r="O274" s="84">
        <f>Records!O274*$E274</f>
        <v>0</v>
      </c>
      <c r="P274" s="84">
        <f>Records!P274*$E274</f>
        <v>0</v>
      </c>
      <c r="Q274" s="84">
        <f>Records!Q274*$E274</f>
        <v>0</v>
      </c>
      <c r="R274" s="84">
        <f>Records!R274*$E274</f>
        <v>0</v>
      </c>
      <c r="S274" s="84">
        <f>Records!S274*$E274</f>
        <v>0</v>
      </c>
      <c r="T274" s="84">
        <f>Records!T274*$E274</f>
        <v>0</v>
      </c>
      <c r="U274" s="84">
        <f>Records!U274*$E274</f>
        <v>0</v>
      </c>
      <c r="V274" s="84">
        <f>Records!V274*$E274</f>
        <v>0</v>
      </c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</row>
    <row r="275">
      <c r="A275" s="79"/>
      <c r="B275" s="82" t="str">
        <f>Records!B275</f>
        <v/>
      </c>
      <c r="C275" s="79" t="str">
        <f>Records!$C275</f>
        <v/>
      </c>
      <c r="D275" s="83">
        <f>SUMIF(Summary!$B$15:$B$31,C275,Summary!$D$15:$D$31)</f>
        <v>0</v>
      </c>
      <c r="E275" s="84">
        <f>if(Records!E275=0,0,D275*Records!D275/Records!E275)</f>
        <v>0</v>
      </c>
      <c r="F275" s="79"/>
      <c r="G275" s="84">
        <f>Records!G275*$E275</f>
        <v>0</v>
      </c>
      <c r="H275" s="84">
        <f>Records!H275*$E275</f>
        <v>0</v>
      </c>
      <c r="I275" s="84">
        <f>Records!I275*$E275</f>
        <v>0</v>
      </c>
      <c r="J275" s="84">
        <f>Records!J275*$E275</f>
        <v>0</v>
      </c>
      <c r="K275" s="84">
        <f>Records!K275*$E275</f>
        <v>0</v>
      </c>
      <c r="L275" s="84">
        <f>Records!L275*$E275</f>
        <v>0</v>
      </c>
      <c r="M275" s="84">
        <f>Records!M275*$E275</f>
        <v>0</v>
      </c>
      <c r="N275" s="84">
        <f>Records!N275*$E275</f>
        <v>0</v>
      </c>
      <c r="O275" s="84">
        <f>Records!O275*$E275</f>
        <v>0</v>
      </c>
      <c r="P275" s="84">
        <f>Records!P275*$E275</f>
        <v>0</v>
      </c>
      <c r="Q275" s="84">
        <f>Records!Q275*$E275</f>
        <v>0</v>
      </c>
      <c r="R275" s="84">
        <f>Records!R275*$E275</f>
        <v>0</v>
      </c>
      <c r="S275" s="84">
        <f>Records!S275*$E275</f>
        <v>0</v>
      </c>
      <c r="T275" s="84">
        <f>Records!T275*$E275</f>
        <v>0</v>
      </c>
      <c r="U275" s="84">
        <f>Records!U275*$E275</f>
        <v>0</v>
      </c>
      <c r="V275" s="84">
        <f>Records!V275*$E275</f>
        <v>0</v>
      </c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</row>
    <row r="276">
      <c r="A276" s="79"/>
      <c r="B276" s="82" t="str">
        <f>Records!B276</f>
        <v/>
      </c>
      <c r="C276" s="79" t="str">
        <f>Records!$C276</f>
        <v/>
      </c>
      <c r="D276" s="83">
        <f>SUMIF(Summary!$B$15:$B$31,C276,Summary!$D$15:$D$31)</f>
        <v>0</v>
      </c>
      <c r="E276" s="84">
        <f>if(Records!E276=0,0,D276*Records!D276/Records!E276)</f>
        <v>0</v>
      </c>
      <c r="F276" s="79"/>
      <c r="G276" s="84">
        <f>Records!G276*$E276</f>
        <v>0</v>
      </c>
      <c r="H276" s="84">
        <f>Records!H276*$E276</f>
        <v>0</v>
      </c>
      <c r="I276" s="84">
        <f>Records!I276*$E276</f>
        <v>0</v>
      </c>
      <c r="J276" s="84">
        <f>Records!J276*$E276</f>
        <v>0</v>
      </c>
      <c r="K276" s="84">
        <f>Records!K276*$E276</f>
        <v>0</v>
      </c>
      <c r="L276" s="84">
        <f>Records!L276*$E276</f>
        <v>0</v>
      </c>
      <c r="M276" s="84">
        <f>Records!M276*$E276</f>
        <v>0</v>
      </c>
      <c r="N276" s="84">
        <f>Records!N276*$E276</f>
        <v>0</v>
      </c>
      <c r="O276" s="84">
        <f>Records!O276*$E276</f>
        <v>0</v>
      </c>
      <c r="P276" s="84">
        <f>Records!P276*$E276</f>
        <v>0</v>
      </c>
      <c r="Q276" s="84">
        <f>Records!Q276*$E276</f>
        <v>0</v>
      </c>
      <c r="R276" s="84">
        <f>Records!R276*$E276</f>
        <v>0</v>
      </c>
      <c r="S276" s="84">
        <f>Records!S276*$E276</f>
        <v>0</v>
      </c>
      <c r="T276" s="84">
        <f>Records!T276*$E276</f>
        <v>0</v>
      </c>
      <c r="U276" s="84">
        <f>Records!U276*$E276</f>
        <v>0</v>
      </c>
      <c r="V276" s="84">
        <f>Records!V276*$E276</f>
        <v>0</v>
      </c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</row>
    <row r="277">
      <c r="A277" s="79"/>
      <c r="B277" s="82" t="str">
        <f>Records!B277</f>
        <v/>
      </c>
      <c r="C277" s="79" t="str">
        <f>Records!$C277</f>
        <v/>
      </c>
      <c r="D277" s="83">
        <f>SUMIF(Summary!$B$15:$B$31,C277,Summary!$D$15:$D$31)</f>
        <v>0</v>
      </c>
      <c r="E277" s="84">
        <f>if(Records!E277=0,0,D277*Records!D277/Records!E277)</f>
        <v>0</v>
      </c>
      <c r="F277" s="79"/>
      <c r="G277" s="84">
        <f>Records!G277*$E277</f>
        <v>0</v>
      </c>
      <c r="H277" s="84">
        <f>Records!H277*$E277</f>
        <v>0</v>
      </c>
      <c r="I277" s="84">
        <f>Records!I277*$E277</f>
        <v>0</v>
      </c>
      <c r="J277" s="84">
        <f>Records!J277*$E277</f>
        <v>0</v>
      </c>
      <c r="K277" s="84">
        <f>Records!K277*$E277</f>
        <v>0</v>
      </c>
      <c r="L277" s="84">
        <f>Records!L277*$E277</f>
        <v>0</v>
      </c>
      <c r="M277" s="84">
        <f>Records!M277*$E277</f>
        <v>0</v>
      </c>
      <c r="N277" s="84">
        <f>Records!N277*$E277</f>
        <v>0</v>
      </c>
      <c r="O277" s="84">
        <f>Records!O277*$E277</f>
        <v>0</v>
      </c>
      <c r="P277" s="84">
        <f>Records!P277*$E277</f>
        <v>0</v>
      </c>
      <c r="Q277" s="84">
        <f>Records!Q277*$E277</f>
        <v>0</v>
      </c>
      <c r="R277" s="84">
        <f>Records!R277*$E277</f>
        <v>0</v>
      </c>
      <c r="S277" s="84">
        <f>Records!S277*$E277</f>
        <v>0</v>
      </c>
      <c r="T277" s="84">
        <f>Records!T277*$E277</f>
        <v>0</v>
      </c>
      <c r="U277" s="84">
        <f>Records!U277*$E277</f>
        <v>0</v>
      </c>
      <c r="V277" s="84">
        <f>Records!V277*$E277</f>
        <v>0</v>
      </c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</row>
    <row r="278">
      <c r="A278" s="79"/>
      <c r="B278" s="82" t="str">
        <f>Records!B278</f>
        <v/>
      </c>
      <c r="C278" s="79" t="str">
        <f>Records!$C278</f>
        <v/>
      </c>
      <c r="D278" s="83">
        <f>SUMIF(Summary!$B$15:$B$31,C278,Summary!$D$15:$D$31)</f>
        <v>0</v>
      </c>
      <c r="E278" s="84">
        <f>if(Records!E278=0,0,D278*Records!D278/Records!E278)</f>
        <v>0</v>
      </c>
      <c r="F278" s="79"/>
      <c r="G278" s="84">
        <f>Records!G278*$E278</f>
        <v>0</v>
      </c>
      <c r="H278" s="84">
        <f>Records!H278*$E278</f>
        <v>0</v>
      </c>
      <c r="I278" s="84">
        <f>Records!I278*$E278</f>
        <v>0</v>
      </c>
      <c r="J278" s="84">
        <f>Records!J278*$E278</f>
        <v>0</v>
      </c>
      <c r="K278" s="84">
        <f>Records!K278*$E278</f>
        <v>0</v>
      </c>
      <c r="L278" s="84">
        <f>Records!L278*$E278</f>
        <v>0</v>
      </c>
      <c r="M278" s="84">
        <f>Records!M278*$E278</f>
        <v>0</v>
      </c>
      <c r="N278" s="84">
        <f>Records!N278*$E278</f>
        <v>0</v>
      </c>
      <c r="O278" s="84">
        <f>Records!O278*$E278</f>
        <v>0</v>
      </c>
      <c r="P278" s="84">
        <f>Records!P278*$E278</f>
        <v>0</v>
      </c>
      <c r="Q278" s="84">
        <f>Records!Q278*$E278</f>
        <v>0</v>
      </c>
      <c r="R278" s="84">
        <f>Records!R278*$E278</f>
        <v>0</v>
      </c>
      <c r="S278" s="84">
        <f>Records!S278*$E278</f>
        <v>0</v>
      </c>
      <c r="T278" s="84">
        <f>Records!T278*$E278</f>
        <v>0</v>
      </c>
      <c r="U278" s="84">
        <f>Records!U278*$E278</f>
        <v>0</v>
      </c>
      <c r="V278" s="84">
        <f>Records!V278*$E278</f>
        <v>0</v>
      </c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</row>
    <row r="279">
      <c r="A279" s="79"/>
      <c r="B279" s="82" t="str">
        <f>Records!B279</f>
        <v/>
      </c>
      <c r="C279" s="79" t="str">
        <f>Records!$C279</f>
        <v/>
      </c>
      <c r="D279" s="83">
        <f>SUMIF(Summary!$B$15:$B$31,C279,Summary!$D$15:$D$31)</f>
        <v>0</v>
      </c>
      <c r="E279" s="84">
        <f>if(Records!E279=0,0,D279*Records!D279/Records!E279)</f>
        <v>0</v>
      </c>
      <c r="F279" s="79"/>
      <c r="G279" s="84">
        <f>Records!G279*$E279</f>
        <v>0</v>
      </c>
      <c r="H279" s="84">
        <f>Records!H279*$E279</f>
        <v>0</v>
      </c>
      <c r="I279" s="84">
        <f>Records!I279*$E279</f>
        <v>0</v>
      </c>
      <c r="J279" s="84">
        <f>Records!J279*$E279</f>
        <v>0</v>
      </c>
      <c r="K279" s="84">
        <f>Records!K279*$E279</f>
        <v>0</v>
      </c>
      <c r="L279" s="84">
        <f>Records!L279*$E279</f>
        <v>0</v>
      </c>
      <c r="M279" s="84">
        <f>Records!M279*$E279</f>
        <v>0</v>
      </c>
      <c r="N279" s="84">
        <f>Records!N279*$E279</f>
        <v>0</v>
      </c>
      <c r="O279" s="84">
        <f>Records!O279*$E279</f>
        <v>0</v>
      </c>
      <c r="P279" s="84">
        <f>Records!P279*$E279</f>
        <v>0</v>
      </c>
      <c r="Q279" s="84">
        <f>Records!Q279*$E279</f>
        <v>0</v>
      </c>
      <c r="R279" s="84">
        <f>Records!R279*$E279</f>
        <v>0</v>
      </c>
      <c r="S279" s="84">
        <f>Records!S279*$E279</f>
        <v>0</v>
      </c>
      <c r="T279" s="84">
        <f>Records!T279*$E279</f>
        <v>0</v>
      </c>
      <c r="U279" s="84">
        <f>Records!U279*$E279</f>
        <v>0</v>
      </c>
      <c r="V279" s="84">
        <f>Records!V279*$E279</f>
        <v>0</v>
      </c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</row>
    <row r="280">
      <c r="A280" s="79"/>
      <c r="B280" s="82" t="str">
        <f>Records!B280</f>
        <v/>
      </c>
      <c r="C280" s="79" t="str">
        <f>Records!$C280</f>
        <v/>
      </c>
      <c r="D280" s="83">
        <f>SUMIF(Summary!$B$15:$B$31,C280,Summary!$D$15:$D$31)</f>
        <v>0</v>
      </c>
      <c r="E280" s="84">
        <f>if(Records!E280=0,0,D280*Records!D280/Records!E280)</f>
        <v>0</v>
      </c>
      <c r="F280" s="79"/>
      <c r="G280" s="84">
        <f>Records!G280*$E280</f>
        <v>0</v>
      </c>
      <c r="H280" s="84">
        <f>Records!H280*$E280</f>
        <v>0</v>
      </c>
      <c r="I280" s="84">
        <f>Records!I280*$E280</f>
        <v>0</v>
      </c>
      <c r="J280" s="84">
        <f>Records!J280*$E280</f>
        <v>0</v>
      </c>
      <c r="K280" s="84">
        <f>Records!K280*$E280</f>
        <v>0</v>
      </c>
      <c r="L280" s="84">
        <f>Records!L280*$E280</f>
        <v>0</v>
      </c>
      <c r="M280" s="84">
        <f>Records!M280*$E280</f>
        <v>0</v>
      </c>
      <c r="N280" s="84">
        <f>Records!N280*$E280</f>
        <v>0</v>
      </c>
      <c r="O280" s="84">
        <f>Records!O280*$E280</f>
        <v>0</v>
      </c>
      <c r="P280" s="84">
        <f>Records!P280*$E280</f>
        <v>0</v>
      </c>
      <c r="Q280" s="84">
        <f>Records!Q280*$E280</f>
        <v>0</v>
      </c>
      <c r="R280" s="84">
        <f>Records!R280*$E280</f>
        <v>0</v>
      </c>
      <c r="S280" s="84">
        <f>Records!S280*$E280</f>
        <v>0</v>
      </c>
      <c r="T280" s="84">
        <f>Records!T280*$E280</f>
        <v>0</v>
      </c>
      <c r="U280" s="84">
        <f>Records!U280*$E280</f>
        <v>0</v>
      </c>
      <c r="V280" s="84">
        <f>Records!V280*$E280</f>
        <v>0</v>
      </c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</row>
    <row r="281">
      <c r="A281" s="79"/>
      <c r="B281" s="82" t="str">
        <f>Records!B281</f>
        <v/>
      </c>
      <c r="C281" s="79" t="str">
        <f>Records!$C281</f>
        <v/>
      </c>
      <c r="D281" s="83">
        <f>SUMIF(Summary!$B$15:$B$31,C281,Summary!$D$15:$D$31)</f>
        <v>0</v>
      </c>
      <c r="E281" s="84">
        <f>if(Records!E281=0,0,D281*Records!D281/Records!E281)</f>
        <v>0</v>
      </c>
      <c r="F281" s="79"/>
      <c r="G281" s="84">
        <f>Records!G281*$E281</f>
        <v>0</v>
      </c>
      <c r="H281" s="84">
        <f>Records!H281*$E281</f>
        <v>0</v>
      </c>
      <c r="I281" s="84">
        <f>Records!I281*$E281</f>
        <v>0</v>
      </c>
      <c r="J281" s="84">
        <f>Records!J281*$E281</f>
        <v>0</v>
      </c>
      <c r="K281" s="84">
        <f>Records!K281*$E281</f>
        <v>0</v>
      </c>
      <c r="L281" s="84">
        <f>Records!L281*$E281</f>
        <v>0</v>
      </c>
      <c r="M281" s="84">
        <f>Records!M281*$E281</f>
        <v>0</v>
      </c>
      <c r="N281" s="84">
        <f>Records!N281*$E281</f>
        <v>0</v>
      </c>
      <c r="O281" s="84">
        <f>Records!O281*$E281</f>
        <v>0</v>
      </c>
      <c r="P281" s="84">
        <f>Records!P281*$E281</f>
        <v>0</v>
      </c>
      <c r="Q281" s="84">
        <f>Records!Q281*$E281</f>
        <v>0</v>
      </c>
      <c r="R281" s="84">
        <f>Records!R281*$E281</f>
        <v>0</v>
      </c>
      <c r="S281" s="84">
        <f>Records!S281*$E281</f>
        <v>0</v>
      </c>
      <c r="T281" s="84">
        <f>Records!T281*$E281</f>
        <v>0</v>
      </c>
      <c r="U281" s="84">
        <f>Records!U281*$E281</f>
        <v>0</v>
      </c>
      <c r="V281" s="84">
        <f>Records!V281*$E281</f>
        <v>0</v>
      </c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</row>
    <row r="282">
      <c r="A282" s="79"/>
      <c r="B282" s="82" t="str">
        <f>Records!B282</f>
        <v/>
      </c>
      <c r="C282" s="79" t="str">
        <f>Records!$C282</f>
        <v/>
      </c>
      <c r="D282" s="83">
        <f>SUMIF(Summary!$B$15:$B$31,C282,Summary!$D$15:$D$31)</f>
        <v>0</v>
      </c>
      <c r="E282" s="84">
        <f>if(Records!E282=0,0,D282*Records!D282/Records!E282)</f>
        <v>0</v>
      </c>
      <c r="F282" s="79"/>
      <c r="G282" s="84">
        <f>Records!G282*$E282</f>
        <v>0</v>
      </c>
      <c r="H282" s="84">
        <f>Records!H282*$E282</f>
        <v>0</v>
      </c>
      <c r="I282" s="84">
        <f>Records!I282*$E282</f>
        <v>0</v>
      </c>
      <c r="J282" s="84">
        <f>Records!J282*$E282</f>
        <v>0</v>
      </c>
      <c r="K282" s="84">
        <f>Records!K282*$E282</f>
        <v>0</v>
      </c>
      <c r="L282" s="84">
        <f>Records!L282*$E282</f>
        <v>0</v>
      </c>
      <c r="M282" s="84">
        <f>Records!M282*$E282</f>
        <v>0</v>
      </c>
      <c r="N282" s="84">
        <f>Records!N282*$E282</f>
        <v>0</v>
      </c>
      <c r="O282" s="84">
        <f>Records!O282*$E282</f>
        <v>0</v>
      </c>
      <c r="P282" s="84">
        <f>Records!P282*$E282</f>
        <v>0</v>
      </c>
      <c r="Q282" s="84">
        <f>Records!Q282*$E282</f>
        <v>0</v>
      </c>
      <c r="R282" s="84">
        <f>Records!R282*$E282</f>
        <v>0</v>
      </c>
      <c r="S282" s="84">
        <f>Records!S282*$E282</f>
        <v>0</v>
      </c>
      <c r="T282" s="84">
        <f>Records!T282*$E282</f>
        <v>0</v>
      </c>
      <c r="U282" s="84">
        <f>Records!U282*$E282</f>
        <v>0</v>
      </c>
      <c r="V282" s="84">
        <f>Records!V282*$E282</f>
        <v>0</v>
      </c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</row>
    <row r="283">
      <c r="A283" s="79"/>
      <c r="B283" s="82" t="str">
        <f>Records!B283</f>
        <v/>
      </c>
      <c r="C283" s="79" t="str">
        <f>Records!$C283</f>
        <v/>
      </c>
      <c r="D283" s="83">
        <f>SUMIF(Summary!$B$15:$B$31,C283,Summary!$D$15:$D$31)</f>
        <v>0</v>
      </c>
      <c r="E283" s="84">
        <f>if(Records!E283=0,0,D283*Records!D283/Records!E283)</f>
        <v>0</v>
      </c>
      <c r="F283" s="79"/>
      <c r="G283" s="84">
        <f>Records!G283*$E283</f>
        <v>0</v>
      </c>
      <c r="H283" s="84">
        <f>Records!H283*$E283</f>
        <v>0</v>
      </c>
      <c r="I283" s="84">
        <f>Records!I283*$E283</f>
        <v>0</v>
      </c>
      <c r="J283" s="84">
        <f>Records!J283*$E283</f>
        <v>0</v>
      </c>
      <c r="K283" s="84">
        <f>Records!K283*$E283</f>
        <v>0</v>
      </c>
      <c r="L283" s="84">
        <f>Records!L283*$E283</f>
        <v>0</v>
      </c>
      <c r="M283" s="84">
        <f>Records!M283*$E283</f>
        <v>0</v>
      </c>
      <c r="N283" s="84">
        <f>Records!N283*$E283</f>
        <v>0</v>
      </c>
      <c r="O283" s="84">
        <f>Records!O283*$E283</f>
        <v>0</v>
      </c>
      <c r="P283" s="84">
        <f>Records!P283*$E283</f>
        <v>0</v>
      </c>
      <c r="Q283" s="84">
        <f>Records!Q283*$E283</f>
        <v>0</v>
      </c>
      <c r="R283" s="84">
        <f>Records!R283*$E283</f>
        <v>0</v>
      </c>
      <c r="S283" s="84">
        <f>Records!S283*$E283</f>
        <v>0</v>
      </c>
      <c r="T283" s="84">
        <f>Records!T283*$E283</f>
        <v>0</v>
      </c>
      <c r="U283" s="84">
        <f>Records!U283*$E283</f>
        <v>0</v>
      </c>
      <c r="V283" s="84">
        <f>Records!V283*$E283</f>
        <v>0</v>
      </c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</row>
    <row r="284">
      <c r="A284" s="79"/>
      <c r="B284" s="82" t="str">
        <f>Records!B284</f>
        <v/>
      </c>
      <c r="C284" s="79" t="str">
        <f>Records!$C284</f>
        <v/>
      </c>
      <c r="D284" s="83">
        <f>SUMIF(Summary!$B$15:$B$31,C284,Summary!$D$15:$D$31)</f>
        <v>0</v>
      </c>
      <c r="E284" s="84">
        <f>if(Records!E284=0,0,D284*Records!D284/Records!E284)</f>
        <v>0</v>
      </c>
      <c r="F284" s="79"/>
      <c r="G284" s="84">
        <f>Records!G284*$E284</f>
        <v>0</v>
      </c>
      <c r="H284" s="84">
        <f>Records!H284*$E284</f>
        <v>0</v>
      </c>
      <c r="I284" s="84">
        <f>Records!I284*$E284</f>
        <v>0</v>
      </c>
      <c r="J284" s="84">
        <f>Records!J284*$E284</f>
        <v>0</v>
      </c>
      <c r="K284" s="84">
        <f>Records!K284*$E284</f>
        <v>0</v>
      </c>
      <c r="L284" s="84">
        <f>Records!L284*$E284</f>
        <v>0</v>
      </c>
      <c r="M284" s="84">
        <f>Records!M284*$E284</f>
        <v>0</v>
      </c>
      <c r="N284" s="84">
        <f>Records!N284*$E284</f>
        <v>0</v>
      </c>
      <c r="O284" s="84">
        <f>Records!O284*$E284</f>
        <v>0</v>
      </c>
      <c r="P284" s="84">
        <f>Records!P284*$E284</f>
        <v>0</v>
      </c>
      <c r="Q284" s="84">
        <f>Records!Q284*$E284</f>
        <v>0</v>
      </c>
      <c r="R284" s="84">
        <f>Records!R284*$E284</f>
        <v>0</v>
      </c>
      <c r="S284" s="84">
        <f>Records!S284*$E284</f>
        <v>0</v>
      </c>
      <c r="T284" s="84">
        <f>Records!T284*$E284</f>
        <v>0</v>
      </c>
      <c r="U284" s="84">
        <f>Records!U284*$E284</f>
        <v>0</v>
      </c>
      <c r="V284" s="84">
        <f>Records!V284*$E284</f>
        <v>0</v>
      </c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</row>
    <row r="285">
      <c r="A285" s="79"/>
      <c r="B285" s="82" t="str">
        <f>Records!B285</f>
        <v/>
      </c>
      <c r="C285" s="79" t="str">
        <f>Records!$C285</f>
        <v/>
      </c>
      <c r="D285" s="83">
        <f>SUMIF(Summary!$B$15:$B$31,C285,Summary!$D$15:$D$31)</f>
        <v>0</v>
      </c>
      <c r="E285" s="84">
        <f>if(Records!E285=0,0,D285*Records!D285/Records!E285)</f>
        <v>0</v>
      </c>
      <c r="F285" s="79"/>
      <c r="G285" s="84">
        <f>Records!G285*$E285</f>
        <v>0</v>
      </c>
      <c r="H285" s="84">
        <f>Records!H285*$E285</f>
        <v>0</v>
      </c>
      <c r="I285" s="84">
        <f>Records!I285*$E285</f>
        <v>0</v>
      </c>
      <c r="J285" s="84">
        <f>Records!J285*$E285</f>
        <v>0</v>
      </c>
      <c r="K285" s="84">
        <f>Records!K285*$E285</f>
        <v>0</v>
      </c>
      <c r="L285" s="84">
        <f>Records!L285*$E285</f>
        <v>0</v>
      </c>
      <c r="M285" s="84">
        <f>Records!M285*$E285</f>
        <v>0</v>
      </c>
      <c r="N285" s="84">
        <f>Records!N285*$E285</f>
        <v>0</v>
      </c>
      <c r="O285" s="84">
        <f>Records!O285*$E285</f>
        <v>0</v>
      </c>
      <c r="P285" s="84">
        <f>Records!P285*$E285</f>
        <v>0</v>
      </c>
      <c r="Q285" s="84">
        <f>Records!Q285*$E285</f>
        <v>0</v>
      </c>
      <c r="R285" s="84">
        <f>Records!R285*$E285</f>
        <v>0</v>
      </c>
      <c r="S285" s="84">
        <f>Records!S285*$E285</f>
        <v>0</v>
      </c>
      <c r="T285" s="84">
        <f>Records!T285*$E285</f>
        <v>0</v>
      </c>
      <c r="U285" s="84">
        <f>Records!U285*$E285</f>
        <v>0</v>
      </c>
      <c r="V285" s="84">
        <f>Records!V285*$E285</f>
        <v>0</v>
      </c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</row>
    <row r="286">
      <c r="A286" s="79"/>
      <c r="B286" s="82" t="str">
        <f>Records!B286</f>
        <v/>
      </c>
      <c r="C286" s="79" t="str">
        <f>Records!$C286</f>
        <v/>
      </c>
      <c r="D286" s="83">
        <f>SUMIF(Summary!$B$15:$B$31,C286,Summary!$D$15:$D$31)</f>
        <v>0</v>
      </c>
      <c r="E286" s="84">
        <f>if(Records!E286=0,0,D286*Records!D286/Records!E286)</f>
        <v>0</v>
      </c>
      <c r="F286" s="79"/>
      <c r="G286" s="84">
        <f>Records!G286*$E286</f>
        <v>0</v>
      </c>
      <c r="H286" s="84">
        <f>Records!H286*$E286</f>
        <v>0</v>
      </c>
      <c r="I286" s="84">
        <f>Records!I286*$E286</f>
        <v>0</v>
      </c>
      <c r="J286" s="84">
        <f>Records!J286*$E286</f>
        <v>0</v>
      </c>
      <c r="K286" s="84">
        <f>Records!K286*$E286</f>
        <v>0</v>
      </c>
      <c r="L286" s="84">
        <f>Records!L286*$E286</f>
        <v>0</v>
      </c>
      <c r="M286" s="84">
        <f>Records!M286*$E286</f>
        <v>0</v>
      </c>
      <c r="N286" s="84">
        <f>Records!N286*$E286</f>
        <v>0</v>
      </c>
      <c r="O286" s="84">
        <f>Records!O286*$E286</f>
        <v>0</v>
      </c>
      <c r="P286" s="84">
        <f>Records!P286*$E286</f>
        <v>0</v>
      </c>
      <c r="Q286" s="84">
        <f>Records!Q286*$E286</f>
        <v>0</v>
      </c>
      <c r="R286" s="84">
        <f>Records!R286*$E286</f>
        <v>0</v>
      </c>
      <c r="S286" s="84">
        <f>Records!S286*$E286</f>
        <v>0</v>
      </c>
      <c r="T286" s="84">
        <f>Records!T286*$E286</f>
        <v>0</v>
      </c>
      <c r="U286" s="84">
        <f>Records!U286*$E286</f>
        <v>0</v>
      </c>
      <c r="V286" s="84">
        <f>Records!V286*$E286</f>
        <v>0</v>
      </c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</row>
    <row r="287">
      <c r="A287" s="79"/>
      <c r="B287" s="82" t="str">
        <f>Records!B287</f>
        <v/>
      </c>
      <c r="C287" s="79" t="str">
        <f>Records!$C287</f>
        <v/>
      </c>
      <c r="D287" s="83">
        <f>SUMIF(Summary!$B$15:$B$31,C287,Summary!$D$15:$D$31)</f>
        <v>0</v>
      </c>
      <c r="E287" s="84">
        <f>if(Records!E287=0,0,D287*Records!D287/Records!E287)</f>
        <v>0</v>
      </c>
      <c r="F287" s="79"/>
      <c r="G287" s="84">
        <f>Records!G287*$E287</f>
        <v>0</v>
      </c>
      <c r="H287" s="84">
        <f>Records!H287*$E287</f>
        <v>0</v>
      </c>
      <c r="I287" s="84">
        <f>Records!I287*$E287</f>
        <v>0</v>
      </c>
      <c r="J287" s="84">
        <f>Records!J287*$E287</f>
        <v>0</v>
      </c>
      <c r="K287" s="84">
        <f>Records!K287*$E287</f>
        <v>0</v>
      </c>
      <c r="L287" s="84">
        <f>Records!L287*$E287</f>
        <v>0</v>
      </c>
      <c r="M287" s="84">
        <f>Records!M287*$E287</f>
        <v>0</v>
      </c>
      <c r="N287" s="84">
        <f>Records!N287*$E287</f>
        <v>0</v>
      </c>
      <c r="O287" s="84">
        <f>Records!O287*$E287</f>
        <v>0</v>
      </c>
      <c r="P287" s="84">
        <f>Records!P287*$E287</f>
        <v>0</v>
      </c>
      <c r="Q287" s="84">
        <f>Records!Q287*$E287</f>
        <v>0</v>
      </c>
      <c r="R287" s="84">
        <f>Records!R287*$E287</f>
        <v>0</v>
      </c>
      <c r="S287" s="84">
        <f>Records!S287*$E287</f>
        <v>0</v>
      </c>
      <c r="T287" s="84">
        <f>Records!T287*$E287</f>
        <v>0</v>
      </c>
      <c r="U287" s="84">
        <f>Records!U287*$E287</f>
        <v>0</v>
      </c>
      <c r="V287" s="84">
        <f>Records!V287*$E287</f>
        <v>0</v>
      </c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</row>
    <row r="288">
      <c r="A288" s="79"/>
      <c r="B288" s="82" t="str">
        <f>Records!B288</f>
        <v/>
      </c>
      <c r="C288" s="79" t="str">
        <f>Records!$C288</f>
        <v/>
      </c>
      <c r="D288" s="83">
        <f>SUMIF(Summary!$B$15:$B$31,C288,Summary!$D$15:$D$31)</f>
        <v>0</v>
      </c>
      <c r="E288" s="84">
        <f>if(Records!E288=0,0,D288*Records!D288/Records!E288)</f>
        <v>0</v>
      </c>
      <c r="F288" s="79"/>
      <c r="G288" s="84">
        <f>Records!G288*$E288</f>
        <v>0</v>
      </c>
      <c r="H288" s="84">
        <f>Records!H288*$E288</f>
        <v>0</v>
      </c>
      <c r="I288" s="84">
        <f>Records!I288*$E288</f>
        <v>0</v>
      </c>
      <c r="J288" s="84">
        <f>Records!J288*$E288</f>
        <v>0</v>
      </c>
      <c r="K288" s="84">
        <f>Records!K288*$E288</f>
        <v>0</v>
      </c>
      <c r="L288" s="84">
        <f>Records!L288*$E288</f>
        <v>0</v>
      </c>
      <c r="M288" s="84">
        <f>Records!M288*$E288</f>
        <v>0</v>
      </c>
      <c r="N288" s="84">
        <f>Records!N288*$E288</f>
        <v>0</v>
      </c>
      <c r="O288" s="84">
        <f>Records!O288*$E288</f>
        <v>0</v>
      </c>
      <c r="P288" s="84">
        <f>Records!P288*$E288</f>
        <v>0</v>
      </c>
      <c r="Q288" s="84">
        <f>Records!Q288*$E288</f>
        <v>0</v>
      </c>
      <c r="R288" s="84">
        <f>Records!R288*$E288</f>
        <v>0</v>
      </c>
      <c r="S288" s="84">
        <f>Records!S288*$E288</f>
        <v>0</v>
      </c>
      <c r="T288" s="84">
        <f>Records!T288*$E288</f>
        <v>0</v>
      </c>
      <c r="U288" s="84">
        <f>Records!U288*$E288</f>
        <v>0</v>
      </c>
      <c r="V288" s="84">
        <f>Records!V288*$E288</f>
        <v>0</v>
      </c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</row>
    <row r="289">
      <c r="A289" s="79"/>
      <c r="B289" s="82" t="str">
        <f>Records!B289</f>
        <v/>
      </c>
      <c r="C289" s="79" t="str">
        <f>Records!$C289</f>
        <v/>
      </c>
      <c r="D289" s="83">
        <f>SUMIF(Summary!$B$15:$B$31,C289,Summary!$D$15:$D$31)</f>
        <v>0</v>
      </c>
      <c r="E289" s="84">
        <f>if(Records!E289=0,0,D289*Records!D289/Records!E289)</f>
        <v>0</v>
      </c>
      <c r="F289" s="79"/>
      <c r="G289" s="84">
        <f>Records!G289*$E289</f>
        <v>0</v>
      </c>
      <c r="H289" s="84">
        <f>Records!H289*$E289</f>
        <v>0</v>
      </c>
      <c r="I289" s="84">
        <f>Records!I289*$E289</f>
        <v>0</v>
      </c>
      <c r="J289" s="84">
        <f>Records!J289*$E289</f>
        <v>0</v>
      </c>
      <c r="K289" s="84">
        <f>Records!K289*$E289</f>
        <v>0</v>
      </c>
      <c r="L289" s="84">
        <f>Records!L289*$E289</f>
        <v>0</v>
      </c>
      <c r="M289" s="84">
        <f>Records!M289*$E289</f>
        <v>0</v>
      </c>
      <c r="N289" s="84">
        <f>Records!N289*$E289</f>
        <v>0</v>
      </c>
      <c r="O289" s="84">
        <f>Records!O289*$E289</f>
        <v>0</v>
      </c>
      <c r="P289" s="84">
        <f>Records!P289*$E289</f>
        <v>0</v>
      </c>
      <c r="Q289" s="84">
        <f>Records!Q289*$E289</f>
        <v>0</v>
      </c>
      <c r="R289" s="84">
        <f>Records!R289*$E289</f>
        <v>0</v>
      </c>
      <c r="S289" s="84">
        <f>Records!S289*$E289</f>
        <v>0</v>
      </c>
      <c r="T289" s="84">
        <f>Records!T289*$E289</f>
        <v>0</v>
      </c>
      <c r="U289" s="84">
        <f>Records!U289*$E289</f>
        <v>0</v>
      </c>
      <c r="V289" s="84">
        <f>Records!V289*$E289</f>
        <v>0</v>
      </c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</row>
    <row r="290">
      <c r="A290" s="79"/>
      <c r="B290" s="82" t="str">
        <f>Records!B290</f>
        <v/>
      </c>
      <c r="C290" s="79" t="str">
        <f>Records!$C290</f>
        <v/>
      </c>
      <c r="D290" s="83">
        <f>SUMIF(Summary!$B$15:$B$31,C290,Summary!$D$15:$D$31)</f>
        <v>0</v>
      </c>
      <c r="E290" s="84">
        <f>if(Records!E290=0,0,D290*Records!D290/Records!E290)</f>
        <v>0</v>
      </c>
      <c r="F290" s="79"/>
      <c r="G290" s="84">
        <f>Records!G290*$E290</f>
        <v>0</v>
      </c>
      <c r="H290" s="84">
        <f>Records!H290*$E290</f>
        <v>0</v>
      </c>
      <c r="I290" s="84">
        <f>Records!I290*$E290</f>
        <v>0</v>
      </c>
      <c r="J290" s="84">
        <f>Records!J290*$E290</f>
        <v>0</v>
      </c>
      <c r="K290" s="84">
        <f>Records!K290*$E290</f>
        <v>0</v>
      </c>
      <c r="L290" s="84">
        <f>Records!L290*$E290</f>
        <v>0</v>
      </c>
      <c r="M290" s="84">
        <f>Records!M290*$E290</f>
        <v>0</v>
      </c>
      <c r="N290" s="84">
        <f>Records!N290*$E290</f>
        <v>0</v>
      </c>
      <c r="O290" s="84">
        <f>Records!O290*$E290</f>
        <v>0</v>
      </c>
      <c r="P290" s="84">
        <f>Records!P290*$E290</f>
        <v>0</v>
      </c>
      <c r="Q290" s="84">
        <f>Records!Q290*$E290</f>
        <v>0</v>
      </c>
      <c r="R290" s="84">
        <f>Records!R290*$E290</f>
        <v>0</v>
      </c>
      <c r="S290" s="84">
        <f>Records!S290*$E290</f>
        <v>0</v>
      </c>
      <c r="T290" s="84">
        <f>Records!T290*$E290</f>
        <v>0</v>
      </c>
      <c r="U290" s="84">
        <f>Records!U290*$E290</f>
        <v>0</v>
      </c>
      <c r="V290" s="84">
        <f>Records!V290*$E290</f>
        <v>0</v>
      </c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</row>
    <row r="291">
      <c r="A291" s="79"/>
      <c r="B291" s="82" t="str">
        <f>Records!B291</f>
        <v/>
      </c>
      <c r="C291" s="79" t="str">
        <f>Records!$C291</f>
        <v/>
      </c>
      <c r="D291" s="83">
        <f>SUMIF(Summary!$B$15:$B$31,C291,Summary!$D$15:$D$31)</f>
        <v>0</v>
      </c>
      <c r="E291" s="84">
        <f>if(Records!E291=0,0,D291*Records!D291/Records!E291)</f>
        <v>0</v>
      </c>
      <c r="F291" s="79"/>
      <c r="G291" s="84">
        <f>Records!G291*$E291</f>
        <v>0</v>
      </c>
      <c r="H291" s="84">
        <f>Records!H291*$E291</f>
        <v>0</v>
      </c>
      <c r="I291" s="84">
        <f>Records!I291*$E291</f>
        <v>0</v>
      </c>
      <c r="J291" s="84">
        <f>Records!J291*$E291</f>
        <v>0</v>
      </c>
      <c r="K291" s="84">
        <f>Records!K291*$E291</f>
        <v>0</v>
      </c>
      <c r="L291" s="84">
        <f>Records!L291*$E291</f>
        <v>0</v>
      </c>
      <c r="M291" s="84">
        <f>Records!M291*$E291</f>
        <v>0</v>
      </c>
      <c r="N291" s="84">
        <f>Records!N291*$E291</f>
        <v>0</v>
      </c>
      <c r="O291" s="84">
        <f>Records!O291*$E291</f>
        <v>0</v>
      </c>
      <c r="P291" s="84">
        <f>Records!P291*$E291</f>
        <v>0</v>
      </c>
      <c r="Q291" s="84">
        <f>Records!Q291*$E291</f>
        <v>0</v>
      </c>
      <c r="R291" s="84">
        <f>Records!R291*$E291</f>
        <v>0</v>
      </c>
      <c r="S291" s="84">
        <f>Records!S291*$E291</f>
        <v>0</v>
      </c>
      <c r="T291" s="84">
        <f>Records!T291*$E291</f>
        <v>0</v>
      </c>
      <c r="U291" s="84">
        <f>Records!U291*$E291</f>
        <v>0</v>
      </c>
      <c r="V291" s="84">
        <f>Records!V291*$E291</f>
        <v>0</v>
      </c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</row>
    <row r="292">
      <c r="A292" s="79"/>
      <c r="B292" s="82" t="str">
        <f>Records!B292</f>
        <v/>
      </c>
      <c r="C292" s="79" t="str">
        <f>Records!$C292</f>
        <v/>
      </c>
      <c r="D292" s="83">
        <f>SUMIF(Summary!$B$15:$B$31,C292,Summary!$D$15:$D$31)</f>
        <v>0</v>
      </c>
      <c r="E292" s="84">
        <f>if(Records!E292=0,0,D292*Records!D292/Records!E292)</f>
        <v>0</v>
      </c>
      <c r="F292" s="79"/>
      <c r="G292" s="84">
        <f>Records!G292*$E292</f>
        <v>0</v>
      </c>
      <c r="H292" s="84">
        <f>Records!H292*$E292</f>
        <v>0</v>
      </c>
      <c r="I292" s="84">
        <f>Records!I292*$E292</f>
        <v>0</v>
      </c>
      <c r="J292" s="84">
        <f>Records!J292*$E292</f>
        <v>0</v>
      </c>
      <c r="K292" s="84">
        <f>Records!K292*$E292</f>
        <v>0</v>
      </c>
      <c r="L292" s="84">
        <f>Records!L292*$E292</f>
        <v>0</v>
      </c>
      <c r="M292" s="84">
        <f>Records!M292*$E292</f>
        <v>0</v>
      </c>
      <c r="N292" s="84">
        <f>Records!N292*$E292</f>
        <v>0</v>
      </c>
      <c r="O292" s="84">
        <f>Records!O292*$E292</f>
        <v>0</v>
      </c>
      <c r="P292" s="84">
        <f>Records!P292*$E292</f>
        <v>0</v>
      </c>
      <c r="Q292" s="84">
        <f>Records!Q292*$E292</f>
        <v>0</v>
      </c>
      <c r="R292" s="84">
        <f>Records!R292*$E292</f>
        <v>0</v>
      </c>
      <c r="S292" s="84">
        <f>Records!S292*$E292</f>
        <v>0</v>
      </c>
      <c r="T292" s="84">
        <f>Records!T292*$E292</f>
        <v>0</v>
      </c>
      <c r="U292" s="84">
        <f>Records!U292*$E292</f>
        <v>0</v>
      </c>
      <c r="V292" s="84">
        <f>Records!V292*$E292</f>
        <v>0</v>
      </c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</row>
    <row r="293">
      <c r="A293" s="79"/>
      <c r="B293" s="82" t="str">
        <f>Records!B293</f>
        <v/>
      </c>
      <c r="C293" s="79" t="str">
        <f>Records!$C293</f>
        <v/>
      </c>
      <c r="D293" s="83">
        <f>SUMIF(Summary!$B$15:$B$31,C293,Summary!$D$15:$D$31)</f>
        <v>0</v>
      </c>
      <c r="E293" s="84">
        <f>if(Records!E293=0,0,D293*Records!D293/Records!E293)</f>
        <v>0</v>
      </c>
      <c r="F293" s="79"/>
      <c r="G293" s="84">
        <f>Records!G293*$E293</f>
        <v>0</v>
      </c>
      <c r="H293" s="84">
        <f>Records!H293*$E293</f>
        <v>0</v>
      </c>
      <c r="I293" s="84">
        <f>Records!I293*$E293</f>
        <v>0</v>
      </c>
      <c r="J293" s="84">
        <f>Records!J293*$E293</f>
        <v>0</v>
      </c>
      <c r="K293" s="84">
        <f>Records!K293*$E293</f>
        <v>0</v>
      </c>
      <c r="L293" s="84">
        <f>Records!L293*$E293</f>
        <v>0</v>
      </c>
      <c r="M293" s="84">
        <f>Records!M293*$E293</f>
        <v>0</v>
      </c>
      <c r="N293" s="84">
        <f>Records!N293*$E293</f>
        <v>0</v>
      </c>
      <c r="O293" s="84">
        <f>Records!O293*$E293</f>
        <v>0</v>
      </c>
      <c r="P293" s="84">
        <f>Records!P293*$E293</f>
        <v>0</v>
      </c>
      <c r="Q293" s="84">
        <f>Records!Q293*$E293</f>
        <v>0</v>
      </c>
      <c r="R293" s="84">
        <f>Records!R293*$E293</f>
        <v>0</v>
      </c>
      <c r="S293" s="84">
        <f>Records!S293*$E293</f>
        <v>0</v>
      </c>
      <c r="T293" s="84">
        <f>Records!T293*$E293</f>
        <v>0</v>
      </c>
      <c r="U293" s="84">
        <f>Records!U293*$E293</f>
        <v>0</v>
      </c>
      <c r="V293" s="84">
        <f>Records!V293*$E293</f>
        <v>0</v>
      </c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</row>
    <row r="294">
      <c r="A294" s="79"/>
      <c r="B294" s="82" t="str">
        <f>Records!B294</f>
        <v/>
      </c>
      <c r="C294" s="79" t="str">
        <f>Records!$C294</f>
        <v/>
      </c>
      <c r="D294" s="83">
        <f>SUMIF(Summary!$B$15:$B$31,C294,Summary!$D$15:$D$31)</f>
        <v>0</v>
      </c>
      <c r="E294" s="84">
        <f>if(Records!E294=0,0,D294*Records!D294/Records!E294)</f>
        <v>0</v>
      </c>
      <c r="F294" s="79"/>
      <c r="G294" s="84">
        <f>Records!G294*$E294</f>
        <v>0</v>
      </c>
      <c r="H294" s="84">
        <f>Records!H294*$E294</f>
        <v>0</v>
      </c>
      <c r="I294" s="84">
        <f>Records!I294*$E294</f>
        <v>0</v>
      </c>
      <c r="J294" s="84">
        <f>Records!J294*$E294</f>
        <v>0</v>
      </c>
      <c r="K294" s="84">
        <f>Records!K294*$E294</f>
        <v>0</v>
      </c>
      <c r="L294" s="84">
        <f>Records!L294*$E294</f>
        <v>0</v>
      </c>
      <c r="M294" s="84">
        <f>Records!M294*$E294</f>
        <v>0</v>
      </c>
      <c r="N294" s="84">
        <f>Records!N294*$E294</f>
        <v>0</v>
      </c>
      <c r="O294" s="84">
        <f>Records!O294*$E294</f>
        <v>0</v>
      </c>
      <c r="P294" s="84">
        <f>Records!P294*$E294</f>
        <v>0</v>
      </c>
      <c r="Q294" s="84">
        <f>Records!Q294*$E294</f>
        <v>0</v>
      </c>
      <c r="R294" s="84">
        <f>Records!R294*$E294</f>
        <v>0</v>
      </c>
      <c r="S294" s="84">
        <f>Records!S294*$E294</f>
        <v>0</v>
      </c>
      <c r="T294" s="84">
        <f>Records!T294*$E294</f>
        <v>0</v>
      </c>
      <c r="U294" s="84">
        <f>Records!U294*$E294</f>
        <v>0</v>
      </c>
      <c r="V294" s="84">
        <f>Records!V294*$E294</f>
        <v>0</v>
      </c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</row>
    <row r="295">
      <c r="A295" s="79"/>
      <c r="B295" s="82" t="str">
        <f>Records!B295</f>
        <v/>
      </c>
      <c r="C295" s="79" t="str">
        <f>Records!$C295</f>
        <v/>
      </c>
      <c r="D295" s="83">
        <f>SUMIF(Summary!$B$15:$B$31,C295,Summary!$D$15:$D$31)</f>
        <v>0</v>
      </c>
      <c r="E295" s="84">
        <f>if(Records!E295=0,0,D295*Records!D295/Records!E295)</f>
        <v>0</v>
      </c>
      <c r="F295" s="79"/>
      <c r="G295" s="84">
        <f>Records!G295*$E295</f>
        <v>0</v>
      </c>
      <c r="H295" s="84">
        <f>Records!H295*$E295</f>
        <v>0</v>
      </c>
      <c r="I295" s="84">
        <f>Records!I295*$E295</f>
        <v>0</v>
      </c>
      <c r="J295" s="84">
        <f>Records!J295*$E295</f>
        <v>0</v>
      </c>
      <c r="K295" s="84">
        <f>Records!K295*$E295</f>
        <v>0</v>
      </c>
      <c r="L295" s="84">
        <f>Records!L295*$E295</f>
        <v>0</v>
      </c>
      <c r="M295" s="84">
        <f>Records!M295*$E295</f>
        <v>0</v>
      </c>
      <c r="N295" s="84">
        <f>Records!N295*$E295</f>
        <v>0</v>
      </c>
      <c r="O295" s="84">
        <f>Records!O295*$E295</f>
        <v>0</v>
      </c>
      <c r="P295" s="84">
        <f>Records!P295*$E295</f>
        <v>0</v>
      </c>
      <c r="Q295" s="84">
        <f>Records!Q295*$E295</f>
        <v>0</v>
      </c>
      <c r="R295" s="84">
        <f>Records!R295*$E295</f>
        <v>0</v>
      </c>
      <c r="S295" s="84">
        <f>Records!S295*$E295</f>
        <v>0</v>
      </c>
      <c r="T295" s="84">
        <f>Records!T295*$E295</f>
        <v>0</v>
      </c>
      <c r="U295" s="84">
        <f>Records!U295*$E295</f>
        <v>0</v>
      </c>
      <c r="V295" s="84">
        <f>Records!V295*$E295</f>
        <v>0</v>
      </c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</row>
    <row r="296">
      <c r="A296" s="79"/>
      <c r="B296" s="82" t="str">
        <f>Records!B296</f>
        <v/>
      </c>
      <c r="C296" s="79" t="str">
        <f>Records!$C296</f>
        <v/>
      </c>
      <c r="D296" s="83">
        <f>SUMIF(Summary!$B$15:$B$31,C296,Summary!$D$15:$D$31)</f>
        <v>0</v>
      </c>
      <c r="E296" s="84">
        <f>if(Records!E296=0,0,D296*Records!D296/Records!E296)</f>
        <v>0</v>
      </c>
      <c r="F296" s="79"/>
      <c r="G296" s="84">
        <f>Records!G296*$E296</f>
        <v>0</v>
      </c>
      <c r="H296" s="84">
        <f>Records!H296*$E296</f>
        <v>0</v>
      </c>
      <c r="I296" s="84">
        <f>Records!I296*$E296</f>
        <v>0</v>
      </c>
      <c r="J296" s="84">
        <f>Records!J296*$E296</f>
        <v>0</v>
      </c>
      <c r="K296" s="84">
        <f>Records!K296*$E296</f>
        <v>0</v>
      </c>
      <c r="L296" s="84">
        <f>Records!L296*$E296</f>
        <v>0</v>
      </c>
      <c r="M296" s="84">
        <f>Records!M296*$E296</f>
        <v>0</v>
      </c>
      <c r="N296" s="84">
        <f>Records!N296*$E296</f>
        <v>0</v>
      </c>
      <c r="O296" s="84">
        <f>Records!O296*$E296</f>
        <v>0</v>
      </c>
      <c r="P296" s="84">
        <f>Records!P296*$E296</f>
        <v>0</v>
      </c>
      <c r="Q296" s="84">
        <f>Records!Q296*$E296</f>
        <v>0</v>
      </c>
      <c r="R296" s="84">
        <f>Records!R296*$E296</f>
        <v>0</v>
      </c>
      <c r="S296" s="84">
        <f>Records!S296*$E296</f>
        <v>0</v>
      </c>
      <c r="T296" s="84">
        <f>Records!T296*$E296</f>
        <v>0</v>
      </c>
      <c r="U296" s="84">
        <f>Records!U296*$E296</f>
        <v>0</v>
      </c>
      <c r="V296" s="84">
        <f>Records!V296*$E296</f>
        <v>0</v>
      </c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</row>
    <row r="297">
      <c r="A297" s="79"/>
      <c r="B297" s="82" t="str">
        <f>Records!B297</f>
        <v/>
      </c>
      <c r="C297" s="79" t="str">
        <f>Records!$C297</f>
        <v/>
      </c>
      <c r="D297" s="83">
        <f>SUMIF(Summary!$B$15:$B$31,C297,Summary!$D$15:$D$31)</f>
        <v>0</v>
      </c>
      <c r="E297" s="84">
        <f>if(Records!E297=0,0,D297*Records!D297/Records!E297)</f>
        <v>0</v>
      </c>
      <c r="F297" s="79"/>
      <c r="G297" s="84">
        <f>Records!G297*$E297</f>
        <v>0</v>
      </c>
      <c r="H297" s="84">
        <f>Records!H297*$E297</f>
        <v>0</v>
      </c>
      <c r="I297" s="84">
        <f>Records!I297*$E297</f>
        <v>0</v>
      </c>
      <c r="J297" s="84">
        <f>Records!J297*$E297</f>
        <v>0</v>
      </c>
      <c r="K297" s="84">
        <f>Records!K297*$E297</f>
        <v>0</v>
      </c>
      <c r="L297" s="84">
        <f>Records!L297*$E297</f>
        <v>0</v>
      </c>
      <c r="M297" s="84">
        <f>Records!M297*$E297</f>
        <v>0</v>
      </c>
      <c r="N297" s="84">
        <f>Records!N297*$E297</f>
        <v>0</v>
      </c>
      <c r="O297" s="84">
        <f>Records!O297*$E297</f>
        <v>0</v>
      </c>
      <c r="P297" s="84">
        <f>Records!P297*$E297</f>
        <v>0</v>
      </c>
      <c r="Q297" s="84">
        <f>Records!Q297*$E297</f>
        <v>0</v>
      </c>
      <c r="R297" s="84">
        <f>Records!R297*$E297</f>
        <v>0</v>
      </c>
      <c r="S297" s="84">
        <f>Records!S297*$E297</f>
        <v>0</v>
      </c>
      <c r="T297" s="84">
        <f>Records!T297*$E297</f>
        <v>0</v>
      </c>
      <c r="U297" s="84">
        <f>Records!U297*$E297</f>
        <v>0</v>
      </c>
      <c r="V297" s="84">
        <f>Records!V297*$E297</f>
        <v>0</v>
      </c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</row>
    <row r="298">
      <c r="A298" s="79"/>
      <c r="B298" s="82" t="str">
        <f>Records!B298</f>
        <v/>
      </c>
      <c r="C298" s="79" t="str">
        <f>Records!$C298</f>
        <v/>
      </c>
      <c r="D298" s="83">
        <f>SUMIF(Summary!$B$15:$B$31,C298,Summary!$D$15:$D$31)</f>
        <v>0</v>
      </c>
      <c r="E298" s="84">
        <f>if(Records!E298=0,0,D298*Records!D298/Records!E298)</f>
        <v>0</v>
      </c>
      <c r="F298" s="79"/>
      <c r="G298" s="84">
        <f>Records!G298*$E298</f>
        <v>0</v>
      </c>
      <c r="H298" s="84">
        <f>Records!H298*$E298</f>
        <v>0</v>
      </c>
      <c r="I298" s="84">
        <f>Records!I298*$E298</f>
        <v>0</v>
      </c>
      <c r="J298" s="84">
        <f>Records!J298*$E298</f>
        <v>0</v>
      </c>
      <c r="K298" s="84">
        <f>Records!K298*$E298</f>
        <v>0</v>
      </c>
      <c r="L298" s="84">
        <f>Records!L298*$E298</f>
        <v>0</v>
      </c>
      <c r="M298" s="84">
        <f>Records!M298*$E298</f>
        <v>0</v>
      </c>
      <c r="N298" s="84">
        <f>Records!N298*$E298</f>
        <v>0</v>
      </c>
      <c r="O298" s="84">
        <f>Records!O298*$E298</f>
        <v>0</v>
      </c>
      <c r="P298" s="84">
        <f>Records!P298*$E298</f>
        <v>0</v>
      </c>
      <c r="Q298" s="84">
        <f>Records!Q298*$E298</f>
        <v>0</v>
      </c>
      <c r="R298" s="84">
        <f>Records!R298*$E298</f>
        <v>0</v>
      </c>
      <c r="S298" s="84">
        <f>Records!S298*$E298</f>
        <v>0</v>
      </c>
      <c r="T298" s="84">
        <f>Records!T298*$E298</f>
        <v>0</v>
      </c>
      <c r="U298" s="84">
        <f>Records!U298*$E298</f>
        <v>0</v>
      </c>
      <c r="V298" s="84">
        <f>Records!V298*$E298</f>
        <v>0</v>
      </c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</row>
    <row r="299">
      <c r="A299" s="79"/>
      <c r="B299" s="82" t="str">
        <f>Records!B299</f>
        <v/>
      </c>
      <c r="C299" s="79" t="str">
        <f>Records!$C299</f>
        <v/>
      </c>
      <c r="D299" s="83">
        <f>SUMIF(Summary!$B$15:$B$31,C299,Summary!$D$15:$D$31)</f>
        <v>0</v>
      </c>
      <c r="E299" s="84">
        <f>if(Records!E299=0,0,D299*Records!D299/Records!E299)</f>
        <v>0</v>
      </c>
      <c r="F299" s="79"/>
      <c r="G299" s="84">
        <f>Records!G299*$E299</f>
        <v>0</v>
      </c>
      <c r="H299" s="84">
        <f>Records!H299*$E299</f>
        <v>0</v>
      </c>
      <c r="I299" s="84">
        <f>Records!I299*$E299</f>
        <v>0</v>
      </c>
      <c r="J299" s="84">
        <f>Records!J299*$E299</f>
        <v>0</v>
      </c>
      <c r="K299" s="84">
        <f>Records!K299*$E299</f>
        <v>0</v>
      </c>
      <c r="L299" s="84">
        <f>Records!L299*$E299</f>
        <v>0</v>
      </c>
      <c r="M299" s="84">
        <f>Records!M299*$E299</f>
        <v>0</v>
      </c>
      <c r="N299" s="84">
        <f>Records!N299*$E299</f>
        <v>0</v>
      </c>
      <c r="O299" s="84">
        <f>Records!O299*$E299</f>
        <v>0</v>
      </c>
      <c r="P299" s="84">
        <f>Records!P299*$E299</f>
        <v>0</v>
      </c>
      <c r="Q299" s="84">
        <f>Records!Q299*$E299</f>
        <v>0</v>
      </c>
      <c r="R299" s="84">
        <f>Records!R299*$E299</f>
        <v>0</v>
      </c>
      <c r="S299" s="84">
        <f>Records!S299*$E299</f>
        <v>0</v>
      </c>
      <c r="T299" s="84">
        <f>Records!T299*$E299</f>
        <v>0</v>
      </c>
      <c r="U299" s="84">
        <f>Records!U299*$E299</f>
        <v>0</v>
      </c>
      <c r="V299" s="84">
        <f>Records!V299*$E299</f>
        <v>0</v>
      </c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</row>
    <row r="300">
      <c r="A300" s="79"/>
      <c r="B300" s="82" t="str">
        <f>Records!B300</f>
        <v/>
      </c>
      <c r="C300" s="79" t="str">
        <f>Records!$C300</f>
        <v/>
      </c>
      <c r="D300" s="83">
        <f>SUMIF(Summary!$B$15:$B$31,C300,Summary!$D$15:$D$31)</f>
        <v>0</v>
      </c>
      <c r="E300" s="84">
        <f>if(Records!E300=0,0,D300*Records!D300/Records!E300)</f>
        <v>0</v>
      </c>
      <c r="F300" s="79"/>
      <c r="G300" s="84">
        <f>Records!G300*$E300</f>
        <v>0</v>
      </c>
      <c r="H300" s="84">
        <f>Records!H300*$E300</f>
        <v>0</v>
      </c>
      <c r="I300" s="84">
        <f>Records!I300*$E300</f>
        <v>0</v>
      </c>
      <c r="J300" s="84">
        <f>Records!J300*$E300</f>
        <v>0</v>
      </c>
      <c r="K300" s="84">
        <f>Records!K300*$E300</f>
        <v>0</v>
      </c>
      <c r="L300" s="84">
        <f>Records!L300*$E300</f>
        <v>0</v>
      </c>
      <c r="M300" s="84">
        <f>Records!M300*$E300</f>
        <v>0</v>
      </c>
      <c r="N300" s="84">
        <f>Records!N300*$E300</f>
        <v>0</v>
      </c>
      <c r="O300" s="84">
        <f>Records!O300*$E300</f>
        <v>0</v>
      </c>
      <c r="P300" s="84">
        <f>Records!P300*$E300</f>
        <v>0</v>
      </c>
      <c r="Q300" s="84">
        <f>Records!Q300*$E300</f>
        <v>0</v>
      </c>
      <c r="R300" s="84">
        <f>Records!R300*$E300</f>
        <v>0</v>
      </c>
      <c r="S300" s="84">
        <f>Records!S300*$E300</f>
        <v>0</v>
      </c>
      <c r="T300" s="84">
        <f>Records!T300*$E300</f>
        <v>0</v>
      </c>
      <c r="U300" s="84">
        <f>Records!U300*$E300</f>
        <v>0</v>
      </c>
      <c r="V300" s="84">
        <f>Records!V300*$E300</f>
        <v>0</v>
      </c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</row>
    <row r="301">
      <c r="A301" s="79"/>
      <c r="B301" s="82" t="str">
        <f>Records!B301</f>
        <v/>
      </c>
      <c r="C301" s="79" t="str">
        <f>Records!$C301</f>
        <v/>
      </c>
      <c r="D301" s="83">
        <f>SUMIF(Summary!$B$15:$B$31,C301,Summary!$D$15:$D$31)</f>
        <v>0</v>
      </c>
      <c r="E301" s="84">
        <f>if(Records!E301=0,0,D301*Records!D301/Records!E301)</f>
        <v>0</v>
      </c>
      <c r="F301" s="79"/>
      <c r="G301" s="84">
        <f>Records!G301*$E301</f>
        <v>0</v>
      </c>
      <c r="H301" s="84">
        <f>Records!H301*$E301</f>
        <v>0</v>
      </c>
      <c r="I301" s="84">
        <f>Records!I301*$E301</f>
        <v>0</v>
      </c>
      <c r="J301" s="84">
        <f>Records!J301*$E301</f>
        <v>0</v>
      </c>
      <c r="K301" s="84">
        <f>Records!K301*$E301</f>
        <v>0</v>
      </c>
      <c r="L301" s="84">
        <f>Records!L301*$E301</f>
        <v>0</v>
      </c>
      <c r="M301" s="84">
        <f>Records!M301*$E301</f>
        <v>0</v>
      </c>
      <c r="N301" s="84">
        <f>Records!N301*$E301</f>
        <v>0</v>
      </c>
      <c r="O301" s="84">
        <f>Records!O301*$E301</f>
        <v>0</v>
      </c>
      <c r="P301" s="84">
        <f>Records!P301*$E301</f>
        <v>0</v>
      </c>
      <c r="Q301" s="84">
        <f>Records!Q301*$E301</f>
        <v>0</v>
      </c>
      <c r="R301" s="84">
        <f>Records!R301*$E301</f>
        <v>0</v>
      </c>
      <c r="S301" s="84">
        <f>Records!S301*$E301</f>
        <v>0</v>
      </c>
      <c r="T301" s="84">
        <f>Records!T301*$E301</f>
        <v>0</v>
      </c>
      <c r="U301" s="84">
        <f>Records!U301*$E301</f>
        <v>0</v>
      </c>
      <c r="V301" s="84">
        <f>Records!V301*$E301</f>
        <v>0</v>
      </c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</row>
    <row r="302">
      <c r="A302" s="79"/>
      <c r="B302" s="82" t="str">
        <f>Records!B302</f>
        <v/>
      </c>
      <c r="C302" s="79" t="str">
        <f>Records!$C302</f>
        <v/>
      </c>
      <c r="D302" s="83">
        <f>SUMIF(Summary!$B$15:$B$31,C302,Summary!$D$15:$D$31)</f>
        <v>0</v>
      </c>
      <c r="E302" s="84">
        <f>if(Records!E302=0,0,D302*Records!D302/Records!E302)</f>
        <v>0</v>
      </c>
      <c r="F302" s="79"/>
      <c r="G302" s="84">
        <f>Records!G302*$E302</f>
        <v>0</v>
      </c>
      <c r="H302" s="84">
        <f>Records!H302*$E302</f>
        <v>0</v>
      </c>
      <c r="I302" s="84">
        <f>Records!I302*$E302</f>
        <v>0</v>
      </c>
      <c r="J302" s="84">
        <f>Records!J302*$E302</f>
        <v>0</v>
      </c>
      <c r="K302" s="84">
        <f>Records!K302*$E302</f>
        <v>0</v>
      </c>
      <c r="L302" s="84">
        <f>Records!L302*$E302</f>
        <v>0</v>
      </c>
      <c r="M302" s="84">
        <f>Records!M302*$E302</f>
        <v>0</v>
      </c>
      <c r="N302" s="84">
        <f>Records!N302*$E302</f>
        <v>0</v>
      </c>
      <c r="O302" s="84">
        <f>Records!O302*$E302</f>
        <v>0</v>
      </c>
      <c r="P302" s="84">
        <f>Records!P302*$E302</f>
        <v>0</v>
      </c>
      <c r="Q302" s="84">
        <f>Records!Q302*$E302</f>
        <v>0</v>
      </c>
      <c r="R302" s="84">
        <f>Records!R302*$E302</f>
        <v>0</v>
      </c>
      <c r="S302" s="84">
        <f>Records!S302*$E302</f>
        <v>0</v>
      </c>
      <c r="T302" s="84">
        <f>Records!T302*$E302</f>
        <v>0</v>
      </c>
      <c r="U302" s="84">
        <f>Records!U302*$E302</f>
        <v>0</v>
      </c>
      <c r="V302" s="84">
        <f>Records!V302*$E302</f>
        <v>0</v>
      </c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9"/>
    </row>
    <row r="303">
      <c r="A303" s="79"/>
      <c r="B303" s="82" t="str">
        <f>Records!B303</f>
        <v/>
      </c>
      <c r="C303" s="79" t="str">
        <f>Records!$C303</f>
        <v/>
      </c>
      <c r="D303" s="83">
        <f>SUMIF(Summary!$B$15:$B$31,C303,Summary!$D$15:$D$31)</f>
        <v>0</v>
      </c>
      <c r="E303" s="84">
        <f>if(Records!E303=0,0,D303*Records!D303/Records!E303)</f>
        <v>0</v>
      </c>
      <c r="F303" s="79"/>
      <c r="G303" s="84">
        <f>Records!G303*$E303</f>
        <v>0</v>
      </c>
      <c r="H303" s="84">
        <f>Records!H303*$E303</f>
        <v>0</v>
      </c>
      <c r="I303" s="84">
        <f>Records!I303*$E303</f>
        <v>0</v>
      </c>
      <c r="J303" s="84">
        <f>Records!J303*$E303</f>
        <v>0</v>
      </c>
      <c r="K303" s="84">
        <f>Records!K303*$E303</f>
        <v>0</v>
      </c>
      <c r="L303" s="84">
        <f>Records!L303*$E303</f>
        <v>0</v>
      </c>
      <c r="M303" s="84">
        <f>Records!M303*$E303</f>
        <v>0</v>
      </c>
      <c r="N303" s="84">
        <f>Records!N303*$E303</f>
        <v>0</v>
      </c>
      <c r="O303" s="84">
        <f>Records!O303*$E303</f>
        <v>0</v>
      </c>
      <c r="P303" s="84">
        <f>Records!P303*$E303</f>
        <v>0</v>
      </c>
      <c r="Q303" s="84">
        <f>Records!Q303*$E303</f>
        <v>0</v>
      </c>
      <c r="R303" s="84">
        <f>Records!R303*$E303</f>
        <v>0</v>
      </c>
      <c r="S303" s="84">
        <f>Records!S303*$E303</f>
        <v>0</v>
      </c>
      <c r="T303" s="84">
        <f>Records!T303*$E303</f>
        <v>0</v>
      </c>
      <c r="U303" s="84">
        <f>Records!U303*$E303</f>
        <v>0</v>
      </c>
      <c r="V303" s="84">
        <f>Records!V303*$E303</f>
        <v>0</v>
      </c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79"/>
    </row>
    <row r="304">
      <c r="A304" s="79"/>
      <c r="B304" s="82" t="str">
        <f>Records!B304</f>
        <v/>
      </c>
      <c r="C304" s="79" t="str">
        <f>Records!$C304</f>
        <v/>
      </c>
      <c r="D304" s="83">
        <f>SUMIF(Summary!$B$15:$B$31,C304,Summary!$D$15:$D$31)</f>
        <v>0</v>
      </c>
      <c r="E304" s="84">
        <f>if(Records!E304=0,0,D304*Records!D304/Records!E304)</f>
        <v>0</v>
      </c>
      <c r="F304" s="79"/>
      <c r="G304" s="84">
        <f>Records!G304*$E304</f>
        <v>0</v>
      </c>
      <c r="H304" s="84">
        <f>Records!H304*$E304</f>
        <v>0</v>
      </c>
      <c r="I304" s="84">
        <f>Records!I304*$E304</f>
        <v>0</v>
      </c>
      <c r="J304" s="84">
        <f>Records!J304*$E304</f>
        <v>0</v>
      </c>
      <c r="K304" s="84">
        <f>Records!K304*$E304</f>
        <v>0</v>
      </c>
      <c r="L304" s="84">
        <f>Records!L304*$E304</f>
        <v>0</v>
      </c>
      <c r="M304" s="84">
        <f>Records!M304*$E304</f>
        <v>0</v>
      </c>
      <c r="N304" s="84">
        <f>Records!N304*$E304</f>
        <v>0</v>
      </c>
      <c r="O304" s="84">
        <f>Records!O304*$E304</f>
        <v>0</v>
      </c>
      <c r="P304" s="84">
        <f>Records!P304*$E304</f>
        <v>0</v>
      </c>
      <c r="Q304" s="84">
        <f>Records!Q304*$E304</f>
        <v>0</v>
      </c>
      <c r="R304" s="84">
        <f>Records!R304*$E304</f>
        <v>0</v>
      </c>
      <c r="S304" s="84">
        <f>Records!S304*$E304</f>
        <v>0</v>
      </c>
      <c r="T304" s="84">
        <f>Records!T304*$E304</f>
        <v>0</v>
      </c>
      <c r="U304" s="84">
        <f>Records!U304*$E304</f>
        <v>0</v>
      </c>
      <c r="V304" s="84">
        <f>Records!V304*$E304</f>
        <v>0</v>
      </c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</row>
    <row r="305">
      <c r="A305" s="79"/>
      <c r="B305" s="82" t="str">
        <f>Records!B305</f>
        <v/>
      </c>
      <c r="C305" s="79" t="str">
        <f>Records!$C305</f>
        <v/>
      </c>
      <c r="D305" s="83">
        <f>SUMIF(Summary!$B$15:$B$31,C305,Summary!$D$15:$D$31)</f>
        <v>0</v>
      </c>
      <c r="E305" s="84">
        <f>if(Records!E305=0,0,D305*Records!D305/Records!E305)</f>
        <v>0</v>
      </c>
      <c r="F305" s="79"/>
      <c r="G305" s="84">
        <f>Records!G305*$E305</f>
        <v>0</v>
      </c>
      <c r="H305" s="84">
        <f>Records!H305*$E305</f>
        <v>0</v>
      </c>
      <c r="I305" s="84">
        <f>Records!I305*$E305</f>
        <v>0</v>
      </c>
      <c r="J305" s="84">
        <f>Records!J305*$E305</f>
        <v>0</v>
      </c>
      <c r="K305" s="84">
        <f>Records!K305*$E305</f>
        <v>0</v>
      </c>
      <c r="L305" s="84">
        <f>Records!L305*$E305</f>
        <v>0</v>
      </c>
      <c r="M305" s="84">
        <f>Records!M305*$E305</f>
        <v>0</v>
      </c>
      <c r="N305" s="84">
        <f>Records!N305*$E305</f>
        <v>0</v>
      </c>
      <c r="O305" s="84">
        <f>Records!O305*$E305</f>
        <v>0</v>
      </c>
      <c r="P305" s="84">
        <f>Records!P305*$E305</f>
        <v>0</v>
      </c>
      <c r="Q305" s="84">
        <f>Records!Q305*$E305</f>
        <v>0</v>
      </c>
      <c r="R305" s="84">
        <f>Records!R305*$E305</f>
        <v>0</v>
      </c>
      <c r="S305" s="84">
        <f>Records!S305*$E305</f>
        <v>0</v>
      </c>
      <c r="T305" s="84">
        <f>Records!T305*$E305</f>
        <v>0</v>
      </c>
      <c r="U305" s="84">
        <f>Records!U305*$E305</f>
        <v>0</v>
      </c>
      <c r="V305" s="84">
        <f>Records!V305*$E305</f>
        <v>0</v>
      </c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</row>
    <row r="306">
      <c r="A306" s="79"/>
      <c r="B306" s="82" t="str">
        <f>Records!B306</f>
        <v/>
      </c>
      <c r="C306" s="79" t="str">
        <f>Records!$C306</f>
        <v/>
      </c>
      <c r="D306" s="83">
        <f>SUMIF(Summary!$B$15:$B$31,C306,Summary!$D$15:$D$31)</f>
        <v>0</v>
      </c>
      <c r="E306" s="84">
        <f>if(Records!E306=0,0,D306*Records!D306/Records!E306)</f>
        <v>0</v>
      </c>
      <c r="F306" s="79"/>
      <c r="G306" s="84">
        <f>Records!G306*$E306</f>
        <v>0</v>
      </c>
      <c r="H306" s="84">
        <f>Records!H306*$E306</f>
        <v>0</v>
      </c>
      <c r="I306" s="84">
        <f>Records!I306*$E306</f>
        <v>0</v>
      </c>
      <c r="J306" s="84">
        <f>Records!J306*$E306</f>
        <v>0</v>
      </c>
      <c r="K306" s="84">
        <f>Records!K306*$E306</f>
        <v>0</v>
      </c>
      <c r="L306" s="84">
        <f>Records!L306*$E306</f>
        <v>0</v>
      </c>
      <c r="M306" s="84">
        <f>Records!M306*$E306</f>
        <v>0</v>
      </c>
      <c r="N306" s="84">
        <f>Records!N306*$E306</f>
        <v>0</v>
      </c>
      <c r="O306" s="84">
        <f>Records!O306*$E306</f>
        <v>0</v>
      </c>
      <c r="P306" s="84">
        <f>Records!P306*$E306</f>
        <v>0</v>
      </c>
      <c r="Q306" s="84">
        <f>Records!Q306*$E306</f>
        <v>0</v>
      </c>
      <c r="R306" s="84">
        <f>Records!R306*$E306</f>
        <v>0</v>
      </c>
      <c r="S306" s="84">
        <f>Records!S306*$E306</f>
        <v>0</v>
      </c>
      <c r="T306" s="84">
        <f>Records!T306*$E306</f>
        <v>0</v>
      </c>
      <c r="U306" s="84">
        <f>Records!U306*$E306</f>
        <v>0</v>
      </c>
      <c r="V306" s="84">
        <f>Records!V306*$E306</f>
        <v>0</v>
      </c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</row>
    <row r="307">
      <c r="A307" s="79"/>
      <c r="B307" s="82" t="str">
        <f>Records!B307</f>
        <v/>
      </c>
      <c r="C307" s="79" t="str">
        <f>Records!$C307</f>
        <v/>
      </c>
      <c r="D307" s="83">
        <f>SUMIF(Summary!$B$15:$B$31,C307,Summary!$D$15:$D$31)</f>
        <v>0</v>
      </c>
      <c r="E307" s="84">
        <f>if(Records!E307=0,0,D307*Records!D307/Records!E307)</f>
        <v>0</v>
      </c>
      <c r="F307" s="79"/>
      <c r="G307" s="84">
        <f>Records!G307*$E307</f>
        <v>0</v>
      </c>
      <c r="H307" s="84">
        <f>Records!H307*$E307</f>
        <v>0</v>
      </c>
      <c r="I307" s="84">
        <f>Records!I307*$E307</f>
        <v>0</v>
      </c>
      <c r="J307" s="84">
        <f>Records!J307*$E307</f>
        <v>0</v>
      </c>
      <c r="K307" s="84">
        <f>Records!K307*$E307</f>
        <v>0</v>
      </c>
      <c r="L307" s="84">
        <f>Records!L307*$E307</f>
        <v>0</v>
      </c>
      <c r="M307" s="84">
        <f>Records!M307*$E307</f>
        <v>0</v>
      </c>
      <c r="N307" s="84">
        <f>Records!N307*$E307</f>
        <v>0</v>
      </c>
      <c r="O307" s="84">
        <f>Records!O307*$E307</f>
        <v>0</v>
      </c>
      <c r="P307" s="84">
        <f>Records!P307*$E307</f>
        <v>0</v>
      </c>
      <c r="Q307" s="84">
        <f>Records!Q307*$E307</f>
        <v>0</v>
      </c>
      <c r="R307" s="84">
        <f>Records!R307*$E307</f>
        <v>0</v>
      </c>
      <c r="S307" s="84">
        <f>Records!S307*$E307</f>
        <v>0</v>
      </c>
      <c r="T307" s="84">
        <f>Records!T307*$E307</f>
        <v>0</v>
      </c>
      <c r="U307" s="84">
        <f>Records!U307*$E307</f>
        <v>0</v>
      </c>
      <c r="V307" s="84">
        <f>Records!V307*$E307</f>
        <v>0</v>
      </c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</row>
    <row r="308">
      <c r="A308" s="79"/>
      <c r="B308" s="82" t="str">
        <f>Records!B308</f>
        <v/>
      </c>
      <c r="C308" s="79" t="str">
        <f>Records!$C308</f>
        <v/>
      </c>
      <c r="D308" s="83">
        <f>SUMIF(Summary!$B$15:$B$31,C308,Summary!$D$15:$D$31)</f>
        <v>0</v>
      </c>
      <c r="E308" s="84">
        <f>if(Records!E308=0,0,D308*Records!D308/Records!E308)</f>
        <v>0</v>
      </c>
      <c r="F308" s="79"/>
      <c r="G308" s="84">
        <f>Records!G308*$E308</f>
        <v>0</v>
      </c>
      <c r="H308" s="84">
        <f>Records!H308*$E308</f>
        <v>0</v>
      </c>
      <c r="I308" s="84">
        <f>Records!I308*$E308</f>
        <v>0</v>
      </c>
      <c r="J308" s="84">
        <f>Records!J308*$E308</f>
        <v>0</v>
      </c>
      <c r="K308" s="84">
        <f>Records!K308*$E308</f>
        <v>0</v>
      </c>
      <c r="L308" s="84">
        <f>Records!L308*$E308</f>
        <v>0</v>
      </c>
      <c r="M308" s="84">
        <f>Records!M308*$E308</f>
        <v>0</v>
      </c>
      <c r="N308" s="84">
        <f>Records!N308*$E308</f>
        <v>0</v>
      </c>
      <c r="O308" s="84">
        <f>Records!O308*$E308</f>
        <v>0</v>
      </c>
      <c r="P308" s="84">
        <f>Records!P308*$E308</f>
        <v>0</v>
      </c>
      <c r="Q308" s="84">
        <f>Records!Q308*$E308</f>
        <v>0</v>
      </c>
      <c r="R308" s="84">
        <f>Records!R308*$E308</f>
        <v>0</v>
      </c>
      <c r="S308" s="84">
        <f>Records!S308*$E308</f>
        <v>0</v>
      </c>
      <c r="T308" s="84">
        <f>Records!T308*$E308</f>
        <v>0</v>
      </c>
      <c r="U308" s="84">
        <f>Records!U308*$E308</f>
        <v>0</v>
      </c>
      <c r="V308" s="84">
        <f>Records!V308*$E308</f>
        <v>0</v>
      </c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</row>
    <row r="309">
      <c r="A309" s="79"/>
      <c r="B309" s="82" t="str">
        <f>Records!B309</f>
        <v/>
      </c>
      <c r="C309" s="79" t="str">
        <f>Records!$C309</f>
        <v/>
      </c>
      <c r="D309" s="83">
        <f>SUMIF(Summary!$B$15:$B$31,C309,Summary!$D$15:$D$31)</f>
        <v>0</v>
      </c>
      <c r="E309" s="84">
        <f>if(Records!E309=0,0,D309*Records!D309/Records!E309)</f>
        <v>0</v>
      </c>
      <c r="F309" s="79"/>
      <c r="G309" s="84">
        <f>Records!G309*$E309</f>
        <v>0</v>
      </c>
      <c r="H309" s="84">
        <f>Records!H309*$E309</f>
        <v>0</v>
      </c>
      <c r="I309" s="84">
        <f>Records!I309*$E309</f>
        <v>0</v>
      </c>
      <c r="J309" s="84">
        <f>Records!J309*$E309</f>
        <v>0</v>
      </c>
      <c r="K309" s="84">
        <f>Records!K309*$E309</f>
        <v>0</v>
      </c>
      <c r="L309" s="84">
        <f>Records!L309*$E309</f>
        <v>0</v>
      </c>
      <c r="M309" s="84">
        <f>Records!M309*$E309</f>
        <v>0</v>
      </c>
      <c r="N309" s="84">
        <f>Records!N309*$E309</f>
        <v>0</v>
      </c>
      <c r="O309" s="84">
        <f>Records!O309*$E309</f>
        <v>0</v>
      </c>
      <c r="P309" s="84">
        <f>Records!P309*$E309</f>
        <v>0</v>
      </c>
      <c r="Q309" s="84">
        <f>Records!Q309*$E309</f>
        <v>0</v>
      </c>
      <c r="R309" s="84">
        <f>Records!R309*$E309</f>
        <v>0</v>
      </c>
      <c r="S309" s="84">
        <f>Records!S309*$E309</f>
        <v>0</v>
      </c>
      <c r="T309" s="84">
        <f>Records!T309*$E309</f>
        <v>0</v>
      </c>
      <c r="U309" s="84">
        <f>Records!U309*$E309</f>
        <v>0</v>
      </c>
      <c r="V309" s="84">
        <f>Records!V309*$E309</f>
        <v>0</v>
      </c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</row>
    <row r="310">
      <c r="A310" s="79"/>
      <c r="B310" s="82" t="str">
        <f>Records!B310</f>
        <v/>
      </c>
      <c r="C310" s="79" t="str">
        <f>Records!$C310</f>
        <v/>
      </c>
      <c r="D310" s="83">
        <f>SUMIF(Summary!$B$15:$B$31,C310,Summary!$D$15:$D$31)</f>
        <v>0</v>
      </c>
      <c r="E310" s="84">
        <f>if(Records!E310=0,0,D310*Records!D310/Records!E310)</f>
        <v>0</v>
      </c>
      <c r="F310" s="79"/>
      <c r="G310" s="84">
        <f>Records!G310*$E310</f>
        <v>0</v>
      </c>
      <c r="H310" s="84">
        <f>Records!H310*$E310</f>
        <v>0</v>
      </c>
      <c r="I310" s="84">
        <f>Records!I310*$E310</f>
        <v>0</v>
      </c>
      <c r="J310" s="84">
        <f>Records!J310*$E310</f>
        <v>0</v>
      </c>
      <c r="K310" s="84">
        <f>Records!K310*$E310</f>
        <v>0</v>
      </c>
      <c r="L310" s="84">
        <f>Records!L310*$E310</f>
        <v>0</v>
      </c>
      <c r="M310" s="84">
        <f>Records!M310*$E310</f>
        <v>0</v>
      </c>
      <c r="N310" s="84">
        <f>Records!N310*$E310</f>
        <v>0</v>
      </c>
      <c r="O310" s="84">
        <f>Records!O310*$E310</f>
        <v>0</v>
      </c>
      <c r="P310" s="84">
        <f>Records!P310*$E310</f>
        <v>0</v>
      </c>
      <c r="Q310" s="84">
        <f>Records!Q310*$E310</f>
        <v>0</v>
      </c>
      <c r="R310" s="84">
        <f>Records!R310*$E310</f>
        <v>0</v>
      </c>
      <c r="S310" s="84">
        <f>Records!S310*$E310</f>
        <v>0</v>
      </c>
      <c r="T310" s="84">
        <f>Records!T310*$E310</f>
        <v>0</v>
      </c>
      <c r="U310" s="84">
        <f>Records!U310*$E310</f>
        <v>0</v>
      </c>
      <c r="V310" s="84">
        <f>Records!V310*$E310</f>
        <v>0</v>
      </c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79"/>
      <c r="AM310" s="79"/>
    </row>
    <row r="311">
      <c r="A311" s="79"/>
      <c r="B311" s="82" t="str">
        <f>Records!B311</f>
        <v/>
      </c>
      <c r="C311" s="79" t="str">
        <f>Records!$C311</f>
        <v/>
      </c>
      <c r="D311" s="83">
        <f>SUMIF(Summary!$B$15:$B$31,C311,Summary!$D$15:$D$31)</f>
        <v>0</v>
      </c>
      <c r="E311" s="84">
        <f>if(Records!E311=0,0,D311*Records!D311/Records!E311)</f>
        <v>0</v>
      </c>
      <c r="F311" s="79"/>
      <c r="G311" s="84">
        <f>Records!G311*$E311</f>
        <v>0</v>
      </c>
      <c r="H311" s="84">
        <f>Records!H311*$E311</f>
        <v>0</v>
      </c>
      <c r="I311" s="84">
        <f>Records!I311*$E311</f>
        <v>0</v>
      </c>
      <c r="J311" s="84">
        <f>Records!J311*$E311</f>
        <v>0</v>
      </c>
      <c r="K311" s="84">
        <f>Records!K311*$E311</f>
        <v>0</v>
      </c>
      <c r="L311" s="84">
        <f>Records!L311*$E311</f>
        <v>0</v>
      </c>
      <c r="M311" s="84">
        <f>Records!M311*$E311</f>
        <v>0</v>
      </c>
      <c r="N311" s="84">
        <f>Records!N311*$E311</f>
        <v>0</v>
      </c>
      <c r="O311" s="84">
        <f>Records!O311*$E311</f>
        <v>0</v>
      </c>
      <c r="P311" s="84">
        <f>Records!P311*$E311</f>
        <v>0</v>
      </c>
      <c r="Q311" s="84">
        <f>Records!Q311*$E311</f>
        <v>0</v>
      </c>
      <c r="R311" s="84">
        <f>Records!R311*$E311</f>
        <v>0</v>
      </c>
      <c r="S311" s="84">
        <f>Records!S311*$E311</f>
        <v>0</v>
      </c>
      <c r="T311" s="84">
        <f>Records!T311*$E311</f>
        <v>0</v>
      </c>
      <c r="U311" s="84">
        <f>Records!U311*$E311</f>
        <v>0</v>
      </c>
      <c r="V311" s="84">
        <f>Records!V311*$E311</f>
        <v>0</v>
      </c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</row>
    <row r="312">
      <c r="A312" s="79"/>
      <c r="B312" s="82" t="str">
        <f>Records!B312</f>
        <v/>
      </c>
      <c r="C312" s="79" t="str">
        <f>Records!$C312</f>
        <v/>
      </c>
      <c r="D312" s="83">
        <f>SUMIF(Summary!$B$15:$B$31,C312,Summary!$D$15:$D$31)</f>
        <v>0</v>
      </c>
      <c r="E312" s="84">
        <f>if(Records!E312=0,0,D312*Records!D312/Records!E312)</f>
        <v>0</v>
      </c>
      <c r="F312" s="79"/>
      <c r="G312" s="84">
        <f>Records!G312*$E312</f>
        <v>0</v>
      </c>
      <c r="H312" s="84">
        <f>Records!H312*$E312</f>
        <v>0</v>
      </c>
      <c r="I312" s="84">
        <f>Records!I312*$E312</f>
        <v>0</v>
      </c>
      <c r="J312" s="84">
        <f>Records!J312*$E312</f>
        <v>0</v>
      </c>
      <c r="K312" s="84">
        <f>Records!K312*$E312</f>
        <v>0</v>
      </c>
      <c r="L312" s="84">
        <f>Records!L312*$E312</f>
        <v>0</v>
      </c>
      <c r="M312" s="84">
        <f>Records!M312*$E312</f>
        <v>0</v>
      </c>
      <c r="N312" s="84">
        <f>Records!N312*$E312</f>
        <v>0</v>
      </c>
      <c r="O312" s="84">
        <f>Records!O312*$E312</f>
        <v>0</v>
      </c>
      <c r="P312" s="84">
        <f>Records!P312*$E312</f>
        <v>0</v>
      </c>
      <c r="Q312" s="84">
        <f>Records!Q312*$E312</f>
        <v>0</v>
      </c>
      <c r="R312" s="84">
        <f>Records!R312*$E312</f>
        <v>0</v>
      </c>
      <c r="S312" s="84">
        <f>Records!S312*$E312</f>
        <v>0</v>
      </c>
      <c r="T312" s="84">
        <f>Records!T312*$E312</f>
        <v>0</v>
      </c>
      <c r="U312" s="84">
        <f>Records!U312*$E312</f>
        <v>0</v>
      </c>
      <c r="V312" s="84">
        <f>Records!V312*$E312</f>
        <v>0</v>
      </c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</row>
    <row r="313">
      <c r="A313" s="79"/>
      <c r="B313" s="82" t="str">
        <f>Records!B313</f>
        <v/>
      </c>
      <c r="C313" s="79" t="str">
        <f>Records!$C313</f>
        <v/>
      </c>
      <c r="D313" s="83">
        <f>SUMIF(Summary!$B$15:$B$31,C313,Summary!$D$15:$D$31)</f>
        <v>0</v>
      </c>
      <c r="E313" s="84">
        <f>if(Records!E313=0,0,D313*Records!D313/Records!E313)</f>
        <v>0</v>
      </c>
      <c r="F313" s="79"/>
      <c r="G313" s="84">
        <f>Records!G313*$E313</f>
        <v>0</v>
      </c>
      <c r="H313" s="84">
        <f>Records!H313*$E313</f>
        <v>0</v>
      </c>
      <c r="I313" s="84">
        <f>Records!I313*$E313</f>
        <v>0</v>
      </c>
      <c r="J313" s="84">
        <f>Records!J313*$E313</f>
        <v>0</v>
      </c>
      <c r="K313" s="84">
        <f>Records!K313*$E313</f>
        <v>0</v>
      </c>
      <c r="L313" s="84">
        <f>Records!L313*$E313</f>
        <v>0</v>
      </c>
      <c r="M313" s="84">
        <f>Records!M313*$E313</f>
        <v>0</v>
      </c>
      <c r="N313" s="84">
        <f>Records!N313*$E313</f>
        <v>0</v>
      </c>
      <c r="O313" s="84">
        <f>Records!O313*$E313</f>
        <v>0</v>
      </c>
      <c r="P313" s="84">
        <f>Records!P313*$E313</f>
        <v>0</v>
      </c>
      <c r="Q313" s="84">
        <f>Records!Q313*$E313</f>
        <v>0</v>
      </c>
      <c r="R313" s="84">
        <f>Records!R313*$E313</f>
        <v>0</v>
      </c>
      <c r="S313" s="84">
        <f>Records!S313*$E313</f>
        <v>0</v>
      </c>
      <c r="T313" s="84">
        <f>Records!T313*$E313</f>
        <v>0</v>
      </c>
      <c r="U313" s="84">
        <f>Records!U313*$E313</f>
        <v>0</v>
      </c>
      <c r="V313" s="84">
        <f>Records!V313*$E313</f>
        <v>0</v>
      </c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</row>
    <row r="314">
      <c r="A314" s="79"/>
      <c r="B314" s="82" t="str">
        <f>Records!B314</f>
        <v/>
      </c>
      <c r="C314" s="79" t="str">
        <f>Records!$C314</f>
        <v/>
      </c>
      <c r="D314" s="83">
        <f>SUMIF(Summary!$B$15:$B$31,C314,Summary!$D$15:$D$31)</f>
        <v>0</v>
      </c>
      <c r="E314" s="84">
        <f>if(Records!E314=0,0,D314*Records!D314/Records!E314)</f>
        <v>0</v>
      </c>
      <c r="F314" s="79"/>
      <c r="G314" s="84">
        <f>Records!G314*$E314</f>
        <v>0</v>
      </c>
      <c r="H314" s="84">
        <f>Records!H314*$E314</f>
        <v>0</v>
      </c>
      <c r="I314" s="84">
        <f>Records!I314*$E314</f>
        <v>0</v>
      </c>
      <c r="J314" s="84">
        <f>Records!J314*$E314</f>
        <v>0</v>
      </c>
      <c r="K314" s="84">
        <f>Records!K314*$E314</f>
        <v>0</v>
      </c>
      <c r="L314" s="84">
        <f>Records!L314*$E314</f>
        <v>0</v>
      </c>
      <c r="M314" s="84">
        <f>Records!M314*$E314</f>
        <v>0</v>
      </c>
      <c r="N314" s="84">
        <f>Records!N314*$E314</f>
        <v>0</v>
      </c>
      <c r="O314" s="84">
        <f>Records!O314*$E314</f>
        <v>0</v>
      </c>
      <c r="P314" s="84">
        <f>Records!P314*$E314</f>
        <v>0</v>
      </c>
      <c r="Q314" s="84">
        <f>Records!Q314*$E314</f>
        <v>0</v>
      </c>
      <c r="R314" s="84">
        <f>Records!R314*$E314</f>
        <v>0</v>
      </c>
      <c r="S314" s="84">
        <f>Records!S314*$E314</f>
        <v>0</v>
      </c>
      <c r="T314" s="84">
        <f>Records!T314*$E314</f>
        <v>0</v>
      </c>
      <c r="U314" s="84">
        <f>Records!U314*$E314</f>
        <v>0</v>
      </c>
      <c r="V314" s="84">
        <f>Records!V314*$E314</f>
        <v>0</v>
      </c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</row>
    <row r="315">
      <c r="A315" s="79"/>
      <c r="B315" s="82" t="str">
        <f>Records!B315</f>
        <v/>
      </c>
      <c r="C315" s="79" t="str">
        <f>Records!$C315</f>
        <v/>
      </c>
      <c r="D315" s="83">
        <f>SUMIF(Summary!$B$15:$B$31,C315,Summary!$D$15:$D$31)</f>
        <v>0</v>
      </c>
      <c r="E315" s="84">
        <f>if(Records!E315=0,0,D315*Records!D315/Records!E315)</f>
        <v>0</v>
      </c>
      <c r="F315" s="79"/>
      <c r="G315" s="84">
        <f>Records!G315*$E315</f>
        <v>0</v>
      </c>
      <c r="H315" s="84">
        <f>Records!H315*$E315</f>
        <v>0</v>
      </c>
      <c r="I315" s="84">
        <f>Records!I315*$E315</f>
        <v>0</v>
      </c>
      <c r="J315" s="84">
        <f>Records!J315*$E315</f>
        <v>0</v>
      </c>
      <c r="K315" s="84">
        <f>Records!K315*$E315</f>
        <v>0</v>
      </c>
      <c r="L315" s="84">
        <f>Records!L315*$E315</f>
        <v>0</v>
      </c>
      <c r="M315" s="84">
        <f>Records!M315*$E315</f>
        <v>0</v>
      </c>
      <c r="N315" s="84">
        <f>Records!N315*$E315</f>
        <v>0</v>
      </c>
      <c r="O315" s="84">
        <f>Records!O315*$E315</f>
        <v>0</v>
      </c>
      <c r="P315" s="84">
        <f>Records!P315*$E315</f>
        <v>0</v>
      </c>
      <c r="Q315" s="84">
        <f>Records!Q315*$E315</f>
        <v>0</v>
      </c>
      <c r="R315" s="84">
        <f>Records!R315*$E315</f>
        <v>0</v>
      </c>
      <c r="S315" s="84">
        <f>Records!S315*$E315</f>
        <v>0</v>
      </c>
      <c r="T315" s="84">
        <f>Records!T315*$E315</f>
        <v>0</v>
      </c>
      <c r="U315" s="84">
        <f>Records!U315*$E315</f>
        <v>0</v>
      </c>
      <c r="V315" s="84">
        <f>Records!V315*$E315</f>
        <v>0</v>
      </c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</row>
    <row r="316">
      <c r="A316" s="79"/>
      <c r="B316" s="82" t="str">
        <f>Records!B316</f>
        <v/>
      </c>
      <c r="C316" s="79" t="str">
        <f>Records!$C316</f>
        <v/>
      </c>
      <c r="D316" s="83">
        <f>SUMIF(Summary!$B$15:$B$31,C316,Summary!$D$15:$D$31)</f>
        <v>0</v>
      </c>
      <c r="E316" s="84">
        <f>if(Records!E316=0,0,D316*Records!D316/Records!E316)</f>
        <v>0</v>
      </c>
      <c r="F316" s="79"/>
      <c r="G316" s="84">
        <f>Records!G316*$E316</f>
        <v>0</v>
      </c>
      <c r="H316" s="84">
        <f>Records!H316*$E316</f>
        <v>0</v>
      </c>
      <c r="I316" s="84">
        <f>Records!I316*$E316</f>
        <v>0</v>
      </c>
      <c r="J316" s="84">
        <f>Records!J316*$E316</f>
        <v>0</v>
      </c>
      <c r="K316" s="84">
        <f>Records!K316*$E316</f>
        <v>0</v>
      </c>
      <c r="L316" s="84">
        <f>Records!L316*$E316</f>
        <v>0</v>
      </c>
      <c r="M316" s="84">
        <f>Records!M316*$E316</f>
        <v>0</v>
      </c>
      <c r="N316" s="84">
        <f>Records!N316*$E316</f>
        <v>0</v>
      </c>
      <c r="O316" s="84">
        <f>Records!O316*$E316</f>
        <v>0</v>
      </c>
      <c r="P316" s="84">
        <f>Records!P316*$E316</f>
        <v>0</v>
      </c>
      <c r="Q316" s="84">
        <f>Records!Q316*$E316</f>
        <v>0</v>
      </c>
      <c r="R316" s="84">
        <f>Records!R316*$E316</f>
        <v>0</v>
      </c>
      <c r="S316" s="84">
        <f>Records!S316*$E316</f>
        <v>0</v>
      </c>
      <c r="T316" s="84">
        <f>Records!T316*$E316</f>
        <v>0</v>
      </c>
      <c r="U316" s="84">
        <f>Records!U316*$E316</f>
        <v>0</v>
      </c>
      <c r="V316" s="84">
        <f>Records!V316*$E316</f>
        <v>0</v>
      </c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</row>
    <row r="317">
      <c r="A317" s="79"/>
      <c r="B317" s="82" t="str">
        <f>Records!B317</f>
        <v/>
      </c>
      <c r="C317" s="79" t="str">
        <f>Records!$C317</f>
        <v/>
      </c>
      <c r="D317" s="83">
        <f>SUMIF(Summary!$B$15:$B$31,C317,Summary!$D$15:$D$31)</f>
        <v>0</v>
      </c>
      <c r="E317" s="84">
        <f>if(Records!E317=0,0,D317*Records!D317/Records!E317)</f>
        <v>0</v>
      </c>
      <c r="F317" s="79"/>
      <c r="G317" s="84">
        <f>Records!G317*$E317</f>
        <v>0</v>
      </c>
      <c r="H317" s="84">
        <f>Records!H317*$E317</f>
        <v>0</v>
      </c>
      <c r="I317" s="84">
        <f>Records!I317*$E317</f>
        <v>0</v>
      </c>
      <c r="J317" s="84">
        <f>Records!J317*$E317</f>
        <v>0</v>
      </c>
      <c r="K317" s="84">
        <f>Records!K317*$E317</f>
        <v>0</v>
      </c>
      <c r="L317" s="84">
        <f>Records!L317*$E317</f>
        <v>0</v>
      </c>
      <c r="M317" s="84">
        <f>Records!M317*$E317</f>
        <v>0</v>
      </c>
      <c r="N317" s="84">
        <f>Records!N317*$E317</f>
        <v>0</v>
      </c>
      <c r="O317" s="84">
        <f>Records!O317*$E317</f>
        <v>0</v>
      </c>
      <c r="P317" s="84">
        <f>Records!P317*$E317</f>
        <v>0</v>
      </c>
      <c r="Q317" s="84">
        <f>Records!Q317*$E317</f>
        <v>0</v>
      </c>
      <c r="R317" s="84">
        <f>Records!R317*$E317</f>
        <v>0</v>
      </c>
      <c r="S317" s="84">
        <f>Records!S317*$E317</f>
        <v>0</v>
      </c>
      <c r="T317" s="84">
        <f>Records!T317*$E317</f>
        <v>0</v>
      </c>
      <c r="U317" s="84">
        <f>Records!U317*$E317</f>
        <v>0</v>
      </c>
      <c r="V317" s="84">
        <f>Records!V317*$E317</f>
        <v>0</v>
      </c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</row>
    <row r="318">
      <c r="A318" s="79"/>
      <c r="B318" s="82" t="str">
        <f>Records!B318</f>
        <v/>
      </c>
      <c r="C318" s="79" t="str">
        <f>Records!$C318</f>
        <v/>
      </c>
      <c r="D318" s="83">
        <f>SUMIF(Summary!$B$15:$B$31,C318,Summary!$D$15:$D$31)</f>
        <v>0</v>
      </c>
      <c r="E318" s="84">
        <f>if(Records!E318=0,0,D318*Records!D318/Records!E318)</f>
        <v>0</v>
      </c>
      <c r="F318" s="79"/>
      <c r="G318" s="84">
        <f>Records!G318*$E318</f>
        <v>0</v>
      </c>
      <c r="H318" s="84">
        <f>Records!H318*$E318</f>
        <v>0</v>
      </c>
      <c r="I318" s="84">
        <f>Records!I318*$E318</f>
        <v>0</v>
      </c>
      <c r="J318" s="84">
        <f>Records!J318*$E318</f>
        <v>0</v>
      </c>
      <c r="K318" s="84">
        <f>Records!K318*$E318</f>
        <v>0</v>
      </c>
      <c r="L318" s="84">
        <f>Records!L318*$E318</f>
        <v>0</v>
      </c>
      <c r="M318" s="84">
        <f>Records!M318*$E318</f>
        <v>0</v>
      </c>
      <c r="N318" s="84">
        <f>Records!N318*$E318</f>
        <v>0</v>
      </c>
      <c r="O318" s="84">
        <f>Records!O318*$E318</f>
        <v>0</v>
      </c>
      <c r="P318" s="84">
        <f>Records!P318*$E318</f>
        <v>0</v>
      </c>
      <c r="Q318" s="84">
        <f>Records!Q318*$E318</f>
        <v>0</v>
      </c>
      <c r="R318" s="84">
        <f>Records!R318*$E318</f>
        <v>0</v>
      </c>
      <c r="S318" s="84">
        <f>Records!S318*$E318</f>
        <v>0</v>
      </c>
      <c r="T318" s="84">
        <f>Records!T318*$E318</f>
        <v>0</v>
      </c>
      <c r="U318" s="84">
        <f>Records!U318*$E318</f>
        <v>0</v>
      </c>
      <c r="V318" s="84">
        <f>Records!V318*$E318</f>
        <v>0</v>
      </c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</row>
    <row r="319">
      <c r="A319" s="79"/>
      <c r="B319" s="82" t="str">
        <f>Records!B319</f>
        <v/>
      </c>
      <c r="C319" s="79" t="str">
        <f>Records!$C319</f>
        <v/>
      </c>
      <c r="D319" s="83">
        <f>SUMIF(Summary!$B$15:$B$31,C319,Summary!$D$15:$D$31)</f>
        <v>0</v>
      </c>
      <c r="E319" s="84">
        <f>if(Records!E319=0,0,D319*Records!D319/Records!E319)</f>
        <v>0</v>
      </c>
      <c r="F319" s="79"/>
      <c r="G319" s="84">
        <f>Records!G319*$E319</f>
        <v>0</v>
      </c>
      <c r="H319" s="84">
        <f>Records!H319*$E319</f>
        <v>0</v>
      </c>
      <c r="I319" s="84">
        <f>Records!I319*$E319</f>
        <v>0</v>
      </c>
      <c r="J319" s="84">
        <f>Records!J319*$E319</f>
        <v>0</v>
      </c>
      <c r="K319" s="84">
        <f>Records!K319*$E319</f>
        <v>0</v>
      </c>
      <c r="L319" s="84">
        <f>Records!L319*$E319</f>
        <v>0</v>
      </c>
      <c r="M319" s="84">
        <f>Records!M319*$E319</f>
        <v>0</v>
      </c>
      <c r="N319" s="84">
        <f>Records!N319*$E319</f>
        <v>0</v>
      </c>
      <c r="O319" s="84">
        <f>Records!O319*$E319</f>
        <v>0</v>
      </c>
      <c r="P319" s="84">
        <f>Records!P319*$E319</f>
        <v>0</v>
      </c>
      <c r="Q319" s="84">
        <f>Records!Q319*$E319</f>
        <v>0</v>
      </c>
      <c r="R319" s="84">
        <f>Records!R319*$E319</f>
        <v>0</v>
      </c>
      <c r="S319" s="84">
        <f>Records!S319*$E319</f>
        <v>0</v>
      </c>
      <c r="T319" s="84">
        <f>Records!T319*$E319</f>
        <v>0</v>
      </c>
      <c r="U319" s="84">
        <f>Records!U319*$E319</f>
        <v>0</v>
      </c>
      <c r="V319" s="84">
        <f>Records!V319*$E319</f>
        <v>0</v>
      </c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79"/>
    </row>
    <row r="320">
      <c r="A320" s="79"/>
      <c r="B320" s="82" t="str">
        <f>Records!B320</f>
        <v/>
      </c>
      <c r="C320" s="79" t="str">
        <f>Records!$C320</f>
        <v/>
      </c>
      <c r="D320" s="83">
        <f>SUMIF(Summary!$B$15:$B$31,C320,Summary!$D$15:$D$31)</f>
        <v>0</v>
      </c>
      <c r="E320" s="84">
        <f>if(Records!E320=0,0,D320*Records!D320/Records!E320)</f>
        <v>0</v>
      </c>
      <c r="F320" s="79"/>
      <c r="G320" s="84">
        <f>Records!G320*$E320</f>
        <v>0</v>
      </c>
      <c r="H320" s="84">
        <f>Records!H320*$E320</f>
        <v>0</v>
      </c>
      <c r="I320" s="84">
        <f>Records!I320*$E320</f>
        <v>0</v>
      </c>
      <c r="J320" s="84">
        <f>Records!J320*$E320</f>
        <v>0</v>
      </c>
      <c r="K320" s="84">
        <f>Records!K320*$E320</f>
        <v>0</v>
      </c>
      <c r="L320" s="84">
        <f>Records!L320*$E320</f>
        <v>0</v>
      </c>
      <c r="M320" s="84">
        <f>Records!M320*$E320</f>
        <v>0</v>
      </c>
      <c r="N320" s="84">
        <f>Records!N320*$E320</f>
        <v>0</v>
      </c>
      <c r="O320" s="84">
        <f>Records!O320*$E320</f>
        <v>0</v>
      </c>
      <c r="P320" s="84">
        <f>Records!P320*$E320</f>
        <v>0</v>
      </c>
      <c r="Q320" s="84">
        <f>Records!Q320*$E320</f>
        <v>0</v>
      </c>
      <c r="R320" s="84">
        <f>Records!R320*$E320</f>
        <v>0</v>
      </c>
      <c r="S320" s="84">
        <f>Records!S320*$E320</f>
        <v>0</v>
      </c>
      <c r="T320" s="84">
        <f>Records!T320*$E320</f>
        <v>0</v>
      </c>
      <c r="U320" s="84">
        <f>Records!U320*$E320</f>
        <v>0</v>
      </c>
      <c r="V320" s="84">
        <f>Records!V320*$E320</f>
        <v>0</v>
      </c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79"/>
      <c r="AJ320" s="79"/>
      <c r="AK320" s="79"/>
      <c r="AL320" s="79"/>
      <c r="AM320" s="79"/>
    </row>
    <row r="321">
      <c r="A321" s="79"/>
      <c r="B321" s="82" t="str">
        <f>Records!B321</f>
        <v/>
      </c>
      <c r="C321" s="79" t="str">
        <f>Records!$C321</f>
        <v/>
      </c>
      <c r="D321" s="83">
        <f>SUMIF(Summary!$B$15:$B$31,C321,Summary!$D$15:$D$31)</f>
        <v>0</v>
      </c>
      <c r="E321" s="84">
        <f>if(Records!E321=0,0,D321*Records!D321/Records!E321)</f>
        <v>0</v>
      </c>
      <c r="F321" s="79"/>
      <c r="G321" s="84">
        <f>Records!G321*$E321</f>
        <v>0</v>
      </c>
      <c r="H321" s="84">
        <f>Records!H321*$E321</f>
        <v>0</v>
      </c>
      <c r="I321" s="84">
        <f>Records!I321*$E321</f>
        <v>0</v>
      </c>
      <c r="J321" s="84">
        <f>Records!J321*$E321</f>
        <v>0</v>
      </c>
      <c r="K321" s="84">
        <f>Records!K321*$E321</f>
        <v>0</v>
      </c>
      <c r="L321" s="84">
        <f>Records!L321*$E321</f>
        <v>0</v>
      </c>
      <c r="M321" s="84">
        <f>Records!M321*$E321</f>
        <v>0</v>
      </c>
      <c r="N321" s="84">
        <f>Records!N321*$E321</f>
        <v>0</v>
      </c>
      <c r="O321" s="84">
        <f>Records!O321*$E321</f>
        <v>0</v>
      </c>
      <c r="P321" s="84">
        <f>Records!P321*$E321</f>
        <v>0</v>
      </c>
      <c r="Q321" s="84">
        <f>Records!Q321*$E321</f>
        <v>0</v>
      </c>
      <c r="R321" s="84">
        <f>Records!R321*$E321</f>
        <v>0</v>
      </c>
      <c r="S321" s="84">
        <f>Records!S321*$E321</f>
        <v>0</v>
      </c>
      <c r="T321" s="84">
        <f>Records!T321*$E321</f>
        <v>0</v>
      </c>
      <c r="U321" s="84">
        <f>Records!U321*$E321</f>
        <v>0</v>
      </c>
      <c r="V321" s="84">
        <f>Records!V321*$E321</f>
        <v>0</v>
      </c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79"/>
    </row>
    <row r="322">
      <c r="A322" s="79"/>
      <c r="B322" s="82" t="str">
        <f>Records!B322</f>
        <v/>
      </c>
      <c r="C322" s="79" t="str">
        <f>Records!$C322</f>
        <v/>
      </c>
      <c r="D322" s="83">
        <f>SUMIF(Summary!$B$15:$B$31,C322,Summary!$D$15:$D$31)</f>
        <v>0</v>
      </c>
      <c r="E322" s="84">
        <f>if(Records!E322=0,0,D322*Records!D322/Records!E322)</f>
        <v>0</v>
      </c>
      <c r="F322" s="79"/>
      <c r="G322" s="84">
        <f>Records!G322*$E322</f>
        <v>0</v>
      </c>
      <c r="H322" s="84">
        <f>Records!H322*$E322</f>
        <v>0</v>
      </c>
      <c r="I322" s="84">
        <f>Records!I322*$E322</f>
        <v>0</v>
      </c>
      <c r="J322" s="84">
        <f>Records!J322*$E322</f>
        <v>0</v>
      </c>
      <c r="K322" s="84">
        <f>Records!K322*$E322</f>
        <v>0</v>
      </c>
      <c r="L322" s="84">
        <f>Records!L322*$E322</f>
        <v>0</v>
      </c>
      <c r="M322" s="84">
        <f>Records!M322*$E322</f>
        <v>0</v>
      </c>
      <c r="N322" s="84">
        <f>Records!N322*$E322</f>
        <v>0</v>
      </c>
      <c r="O322" s="84">
        <f>Records!O322*$E322</f>
        <v>0</v>
      </c>
      <c r="P322" s="84">
        <f>Records!P322*$E322</f>
        <v>0</v>
      </c>
      <c r="Q322" s="84">
        <f>Records!Q322*$E322</f>
        <v>0</v>
      </c>
      <c r="R322" s="84">
        <f>Records!R322*$E322</f>
        <v>0</v>
      </c>
      <c r="S322" s="84">
        <f>Records!S322*$E322</f>
        <v>0</v>
      </c>
      <c r="T322" s="84">
        <f>Records!T322*$E322</f>
        <v>0</v>
      </c>
      <c r="U322" s="84">
        <f>Records!U322*$E322</f>
        <v>0</v>
      </c>
      <c r="V322" s="84">
        <f>Records!V322*$E322</f>
        <v>0</v>
      </c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</row>
    <row r="323">
      <c r="A323" s="79"/>
      <c r="B323" s="82" t="str">
        <f>Records!B323</f>
        <v/>
      </c>
      <c r="C323" s="79" t="str">
        <f>Records!$C323</f>
        <v/>
      </c>
      <c r="D323" s="83">
        <f>SUMIF(Summary!$B$15:$B$31,C323,Summary!$D$15:$D$31)</f>
        <v>0</v>
      </c>
      <c r="E323" s="84">
        <f>if(Records!E323=0,0,D323*Records!D323/Records!E323)</f>
        <v>0</v>
      </c>
      <c r="F323" s="79"/>
      <c r="G323" s="84">
        <f>Records!G323*$E323</f>
        <v>0</v>
      </c>
      <c r="H323" s="84">
        <f>Records!H323*$E323</f>
        <v>0</v>
      </c>
      <c r="I323" s="84">
        <f>Records!I323*$E323</f>
        <v>0</v>
      </c>
      <c r="J323" s="84">
        <f>Records!J323*$E323</f>
        <v>0</v>
      </c>
      <c r="K323" s="84">
        <f>Records!K323*$E323</f>
        <v>0</v>
      </c>
      <c r="L323" s="84">
        <f>Records!L323*$E323</f>
        <v>0</v>
      </c>
      <c r="M323" s="84">
        <f>Records!M323*$E323</f>
        <v>0</v>
      </c>
      <c r="N323" s="84">
        <f>Records!N323*$E323</f>
        <v>0</v>
      </c>
      <c r="O323" s="84">
        <f>Records!O323*$E323</f>
        <v>0</v>
      </c>
      <c r="P323" s="84">
        <f>Records!P323*$E323</f>
        <v>0</v>
      </c>
      <c r="Q323" s="84">
        <f>Records!Q323*$E323</f>
        <v>0</v>
      </c>
      <c r="R323" s="84">
        <f>Records!R323*$E323</f>
        <v>0</v>
      </c>
      <c r="S323" s="84">
        <f>Records!S323*$E323</f>
        <v>0</v>
      </c>
      <c r="T323" s="84">
        <f>Records!T323*$E323</f>
        <v>0</v>
      </c>
      <c r="U323" s="84">
        <f>Records!U323*$E323</f>
        <v>0</v>
      </c>
      <c r="V323" s="84">
        <f>Records!V323*$E323</f>
        <v>0</v>
      </c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</row>
    <row r="324">
      <c r="A324" s="79"/>
      <c r="B324" s="82" t="str">
        <f>Records!B324</f>
        <v/>
      </c>
      <c r="C324" s="79" t="str">
        <f>Records!$C324</f>
        <v/>
      </c>
      <c r="D324" s="83">
        <f>SUMIF(Summary!$B$15:$B$31,C324,Summary!$D$15:$D$31)</f>
        <v>0</v>
      </c>
      <c r="E324" s="84">
        <f>if(Records!E324=0,0,D324*Records!D324/Records!E324)</f>
        <v>0</v>
      </c>
      <c r="F324" s="79"/>
      <c r="G324" s="84">
        <f>Records!G324*$E324</f>
        <v>0</v>
      </c>
      <c r="H324" s="84">
        <f>Records!H324*$E324</f>
        <v>0</v>
      </c>
      <c r="I324" s="84">
        <f>Records!I324*$E324</f>
        <v>0</v>
      </c>
      <c r="J324" s="84">
        <f>Records!J324*$E324</f>
        <v>0</v>
      </c>
      <c r="K324" s="84">
        <f>Records!K324*$E324</f>
        <v>0</v>
      </c>
      <c r="L324" s="84">
        <f>Records!L324*$E324</f>
        <v>0</v>
      </c>
      <c r="M324" s="84">
        <f>Records!M324*$E324</f>
        <v>0</v>
      </c>
      <c r="N324" s="84">
        <f>Records!N324*$E324</f>
        <v>0</v>
      </c>
      <c r="O324" s="84">
        <f>Records!O324*$E324</f>
        <v>0</v>
      </c>
      <c r="P324" s="84">
        <f>Records!P324*$E324</f>
        <v>0</v>
      </c>
      <c r="Q324" s="84">
        <f>Records!Q324*$E324</f>
        <v>0</v>
      </c>
      <c r="R324" s="84">
        <f>Records!R324*$E324</f>
        <v>0</v>
      </c>
      <c r="S324" s="84">
        <f>Records!S324*$E324</f>
        <v>0</v>
      </c>
      <c r="T324" s="84">
        <f>Records!T324*$E324</f>
        <v>0</v>
      </c>
      <c r="U324" s="84">
        <f>Records!U324*$E324</f>
        <v>0</v>
      </c>
      <c r="V324" s="84">
        <f>Records!V324*$E324</f>
        <v>0</v>
      </c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</row>
    <row r="325">
      <c r="A325" s="79"/>
      <c r="B325" s="82" t="str">
        <f>Records!B325</f>
        <v/>
      </c>
      <c r="C325" s="79" t="str">
        <f>Records!$C325</f>
        <v/>
      </c>
      <c r="D325" s="83">
        <f>SUMIF(Summary!$B$15:$B$31,C325,Summary!$D$15:$D$31)</f>
        <v>0</v>
      </c>
      <c r="E325" s="84">
        <f>if(Records!E325=0,0,D325*Records!D325/Records!E325)</f>
        <v>0</v>
      </c>
      <c r="F325" s="79"/>
      <c r="G325" s="84">
        <f>Records!G325*$E325</f>
        <v>0</v>
      </c>
      <c r="H325" s="84">
        <f>Records!H325*$E325</f>
        <v>0</v>
      </c>
      <c r="I325" s="84">
        <f>Records!I325*$E325</f>
        <v>0</v>
      </c>
      <c r="J325" s="84">
        <f>Records!J325*$E325</f>
        <v>0</v>
      </c>
      <c r="K325" s="84">
        <f>Records!K325*$E325</f>
        <v>0</v>
      </c>
      <c r="L325" s="84">
        <f>Records!L325*$E325</f>
        <v>0</v>
      </c>
      <c r="M325" s="84">
        <f>Records!M325*$E325</f>
        <v>0</v>
      </c>
      <c r="N325" s="84">
        <f>Records!N325*$E325</f>
        <v>0</v>
      </c>
      <c r="O325" s="84">
        <f>Records!O325*$E325</f>
        <v>0</v>
      </c>
      <c r="P325" s="84">
        <f>Records!P325*$E325</f>
        <v>0</v>
      </c>
      <c r="Q325" s="84">
        <f>Records!Q325*$E325</f>
        <v>0</v>
      </c>
      <c r="R325" s="84">
        <f>Records!R325*$E325</f>
        <v>0</v>
      </c>
      <c r="S325" s="84">
        <f>Records!S325*$E325</f>
        <v>0</v>
      </c>
      <c r="T325" s="84">
        <f>Records!T325*$E325</f>
        <v>0</v>
      </c>
      <c r="U325" s="84">
        <f>Records!U325*$E325</f>
        <v>0</v>
      </c>
      <c r="V325" s="84">
        <f>Records!V325*$E325</f>
        <v>0</v>
      </c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</row>
    <row r="326">
      <c r="A326" s="79"/>
      <c r="B326" s="82" t="str">
        <f>Records!B326</f>
        <v/>
      </c>
      <c r="C326" s="79" t="str">
        <f>Records!$C326</f>
        <v/>
      </c>
      <c r="D326" s="83">
        <f>SUMIF(Summary!$B$15:$B$31,C326,Summary!$D$15:$D$31)</f>
        <v>0</v>
      </c>
      <c r="E326" s="84">
        <f>if(Records!E326=0,0,D326*Records!D326/Records!E326)</f>
        <v>0</v>
      </c>
      <c r="F326" s="79"/>
      <c r="G326" s="84">
        <f>Records!G326*$E326</f>
        <v>0</v>
      </c>
      <c r="H326" s="84">
        <f>Records!H326*$E326</f>
        <v>0</v>
      </c>
      <c r="I326" s="84">
        <f>Records!I326*$E326</f>
        <v>0</v>
      </c>
      <c r="J326" s="84">
        <f>Records!J326*$E326</f>
        <v>0</v>
      </c>
      <c r="K326" s="84">
        <f>Records!K326*$E326</f>
        <v>0</v>
      </c>
      <c r="L326" s="84">
        <f>Records!L326*$E326</f>
        <v>0</v>
      </c>
      <c r="M326" s="84">
        <f>Records!M326*$E326</f>
        <v>0</v>
      </c>
      <c r="N326" s="84">
        <f>Records!N326*$E326</f>
        <v>0</v>
      </c>
      <c r="O326" s="84">
        <f>Records!O326*$E326</f>
        <v>0</v>
      </c>
      <c r="P326" s="84">
        <f>Records!P326*$E326</f>
        <v>0</v>
      </c>
      <c r="Q326" s="84">
        <f>Records!Q326*$E326</f>
        <v>0</v>
      </c>
      <c r="R326" s="84">
        <f>Records!R326*$E326</f>
        <v>0</v>
      </c>
      <c r="S326" s="84">
        <f>Records!S326*$E326</f>
        <v>0</v>
      </c>
      <c r="T326" s="84">
        <f>Records!T326*$E326</f>
        <v>0</v>
      </c>
      <c r="U326" s="84">
        <f>Records!U326*$E326</f>
        <v>0</v>
      </c>
      <c r="V326" s="84">
        <f>Records!V326*$E326</f>
        <v>0</v>
      </c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</row>
    <row r="327">
      <c r="A327" s="79"/>
      <c r="B327" s="82" t="str">
        <f>Records!B327</f>
        <v/>
      </c>
      <c r="C327" s="79" t="str">
        <f>Records!$C327</f>
        <v/>
      </c>
      <c r="D327" s="83">
        <f>SUMIF(Summary!$B$15:$B$31,C327,Summary!$D$15:$D$31)</f>
        <v>0</v>
      </c>
      <c r="E327" s="84">
        <f>if(Records!E327=0,0,D327*Records!D327/Records!E327)</f>
        <v>0</v>
      </c>
      <c r="F327" s="79"/>
      <c r="G327" s="84">
        <f>Records!G327*$E327</f>
        <v>0</v>
      </c>
      <c r="H327" s="84">
        <f>Records!H327*$E327</f>
        <v>0</v>
      </c>
      <c r="I327" s="84">
        <f>Records!I327*$E327</f>
        <v>0</v>
      </c>
      <c r="J327" s="84">
        <f>Records!J327*$E327</f>
        <v>0</v>
      </c>
      <c r="K327" s="84">
        <f>Records!K327*$E327</f>
        <v>0</v>
      </c>
      <c r="L327" s="84">
        <f>Records!L327*$E327</f>
        <v>0</v>
      </c>
      <c r="M327" s="84">
        <f>Records!M327*$E327</f>
        <v>0</v>
      </c>
      <c r="N327" s="84">
        <f>Records!N327*$E327</f>
        <v>0</v>
      </c>
      <c r="O327" s="84">
        <f>Records!O327*$E327</f>
        <v>0</v>
      </c>
      <c r="P327" s="84">
        <f>Records!P327*$E327</f>
        <v>0</v>
      </c>
      <c r="Q327" s="84">
        <f>Records!Q327*$E327</f>
        <v>0</v>
      </c>
      <c r="R327" s="84">
        <f>Records!R327*$E327</f>
        <v>0</v>
      </c>
      <c r="S327" s="84">
        <f>Records!S327*$E327</f>
        <v>0</v>
      </c>
      <c r="T327" s="84">
        <f>Records!T327*$E327</f>
        <v>0</v>
      </c>
      <c r="U327" s="84">
        <f>Records!U327*$E327</f>
        <v>0</v>
      </c>
      <c r="V327" s="84">
        <f>Records!V327*$E327</f>
        <v>0</v>
      </c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</row>
    <row r="328">
      <c r="A328" s="79"/>
      <c r="B328" s="82" t="str">
        <f>Records!B328</f>
        <v/>
      </c>
      <c r="C328" s="79" t="str">
        <f>Records!$C328</f>
        <v/>
      </c>
      <c r="D328" s="83">
        <f>SUMIF(Summary!$B$15:$B$31,C328,Summary!$D$15:$D$31)</f>
        <v>0</v>
      </c>
      <c r="E328" s="84">
        <f>if(Records!E328=0,0,D328*Records!D328/Records!E328)</f>
        <v>0</v>
      </c>
      <c r="F328" s="79"/>
      <c r="G328" s="84">
        <f>Records!G328*$E328</f>
        <v>0</v>
      </c>
      <c r="H328" s="84">
        <f>Records!H328*$E328</f>
        <v>0</v>
      </c>
      <c r="I328" s="84">
        <f>Records!I328*$E328</f>
        <v>0</v>
      </c>
      <c r="J328" s="84">
        <f>Records!J328*$E328</f>
        <v>0</v>
      </c>
      <c r="K328" s="84">
        <f>Records!K328*$E328</f>
        <v>0</v>
      </c>
      <c r="L328" s="84">
        <f>Records!L328*$E328</f>
        <v>0</v>
      </c>
      <c r="M328" s="84">
        <f>Records!M328*$E328</f>
        <v>0</v>
      </c>
      <c r="N328" s="84">
        <f>Records!N328*$E328</f>
        <v>0</v>
      </c>
      <c r="O328" s="84">
        <f>Records!O328*$E328</f>
        <v>0</v>
      </c>
      <c r="P328" s="84">
        <f>Records!P328*$E328</f>
        <v>0</v>
      </c>
      <c r="Q328" s="84">
        <f>Records!Q328*$E328</f>
        <v>0</v>
      </c>
      <c r="R328" s="84">
        <f>Records!R328*$E328</f>
        <v>0</v>
      </c>
      <c r="S328" s="84">
        <f>Records!S328*$E328</f>
        <v>0</v>
      </c>
      <c r="T328" s="84">
        <f>Records!T328*$E328</f>
        <v>0</v>
      </c>
      <c r="U328" s="84">
        <f>Records!U328*$E328</f>
        <v>0</v>
      </c>
      <c r="V328" s="84">
        <f>Records!V328*$E328</f>
        <v>0</v>
      </c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</row>
    <row r="329">
      <c r="A329" s="79"/>
      <c r="B329" s="82" t="str">
        <f>Records!B329</f>
        <v/>
      </c>
      <c r="C329" s="79" t="str">
        <f>Records!$C329</f>
        <v/>
      </c>
      <c r="D329" s="83">
        <f>SUMIF(Summary!$B$15:$B$31,C329,Summary!$D$15:$D$31)</f>
        <v>0</v>
      </c>
      <c r="E329" s="84">
        <f>if(Records!E329=0,0,D329*Records!D329/Records!E329)</f>
        <v>0</v>
      </c>
      <c r="F329" s="79"/>
      <c r="G329" s="84">
        <f>Records!G329*$E329</f>
        <v>0</v>
      </c>
      <c r="H329" s="84">
        <f>Records!H329*$E329</f>
        <v>0</v>
      </c>
      <c r="I329" s="84">
        <f>Records!I329*$E329</f>
        <v>0</v>
      </c>
      <c r="J329" s="84">
        <f>Records!J329*$E329</f>
        <v>0</v>
      </c>
      <c r="K329" s="84">
        <f>Records!K329*$E329</f>
        <v>0</v>
      </c>
      <c r="L329" s="84">
        <f>Records!L329*$E329</f>
        <v>0</v>
      </c>
      <c r="M329" s="84">
        <f>Records!M329*$E329</f>
        <v>0</v>
      </c>
      <c r="N329" s="84">
        <f>Records!N329*$E329</f>
        <v>0</v>
      </c>
      <c r="O329" s="84">
        <f>Records!O329*$E329</f>
        <v>0</v>
      </c>
      <c r="P329" s="84">
        <f>Records!P329*$E329</f>
        <v>0</v>
      </c>
      <c r="Q329" s="84">
        <f>Records!Q329*$E329</f>
        <v>0</v>
      </c>
      <c r="R329" s="84">
        <f>Records!R329*$E329</f>
        <v>0</v>
      </c>
      <c r="S329" s="84">
        <f>Records!S329*$E329</f>
        <v>0</v>
      </c>
      <c r="T329" s="84">
        <f>Records!T329*$E329</f>
        <v>0</v>
      </c>
      <c r="U329" s="84">
        <f>Records!U329*$E329</f>
        <v>0</v>
      </c>
      <c r="V329" s="84">
        <f>Records!V329*$E329</f>
        <v>0</v>
      </c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</row>
    <row r="330">
      <c r="A330" s="79"/>
      <c r="B330" s="82" t="str">
        <f>Records!B330</f>
        <v/>
      </c>
      <c r="C330" s="79" t="str">
        <f>Records!$C330</f>
        <v/>
      </c>
      <c r="D330" s="83">
        <f>SUMIF(Summary!$B$15:$B$31,C330,Summary!$D$15:$D$31)</f>
        <v>0</v>
      </c>
      <c r="E330" s="84">
        <f>if(Records!E330=0,0,D330*Records!D330/Records!E330)</f>
        <v>0</v>
      </c>
      <c r="F330" s="79"/>
      <c r="G330" s="84">
        <f>Records!G330*$E330</f>
        <v>0</v>
      </c>
      <c r="H330" s="84">
        <f>Records!H330*$E330</f>
        <v>0</v>
      </c>
      <c r="I330" s="84">
        <f>Records!I330*$E330</f>
        <v>0</v>
      </c>
      <c r="J330" s="84">
        <f>Records!J330*$E330</f>
        <v>0</v>
      </c>
      <c r="K330" s="84">
        <f>Records!K330*$E330</f>
        <v>0</v>
      </c>
      <c r="L330" s="84">
        <f>Records!L330*$E330</f>
        <v>0</v>
      </c>
      <c r="M330" s="84">
        <f>Records!M330*$E330</f>
        <v>0</v>
      </c>
      <c r="N330" s="84">
        <f>Records!N330*$E330</f>
        <v>0</v>
      </c>
      <c r="O330" s="84">
        <f>Records!O330*$E330</f>
        <v>0</v>
      </c>
      <c r="P330" s="84">
        <f>Records!P330*$E330</f>
        <v>0</v>
      </c>
      <c r="Q330" s="84">
        <f>Records!Q330*$E330</f>
        <v>0</v>
      </c>
      <c r="R330" s="84">
        <f>Records!R330*$E330</f>
        <v>0</v>
      </c>
      <c r="S330" s="84">
        <f>Records!S330*$E330</f>
        <v>0</v>
      </c>
      <c r="T330" s="84">
        <f>Records!T330*$E330</f>
        <v>0</v>
      </c>
      <c r="U330" s="84">
        <f>Records!U330*$E330</f>
        <v>0</v>
      </c>
      <c r="V330" s="84">
        <f>Records!V330*$E330</f>
        <v>0</v>
      </c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</row>
    <row r="331">
      <c r="A331" s="79"/>
      <c r="B331" s="82" t="str">
        <f>Records!B331</f>
        <v/>
      </c>
      <c r="C331" s="79" t="str">
        <f>Records!$C331</f>
        <v/>
      </c>
      <c r="D331" s="83">
        <f>SUMIF(Summary!$B$15:$B$31,C331,Summary!$D$15:$D$31)</f>
        <v>0</v>
      </c>
      <c r="E331" s="84">
        <f>if(Records!E331=0,0,D331*Records!D331/Records!E331)</f>
        <v>0</v>
      </c>
      <c r="F331" s="79"/>
      <c r="G331" s="84">
        <f>Records!G331*$E331</f>
        <v>0</v>
      </c>
      <c r="H331" s="84">
        <f>Records!H331*$E331</f>
        <v>0</v>
      </c>
      <c r="I331" s="84">
        <f>Records!I331*$E331</f>
        <v>0</v>
      </c>
      <c r="J331" s="84">
        <f>Records!J331*$E331</f>
        <v>0</v>
      </c>
      <c r="K331" s="84">
        <f>Records!K331*$E331</f>
        <v>0</v>
      </c>
      <c r="L331" s="84">
        <f>Records!L331*$E331</f>
        <v>0</v>
      </c>
      <c r="M331" s="84">
        <f>Records!M331*$E331</f>
        <v>0</v>
      </c>
      <c r="N331" s="84">
        <f>Records!N331*$E331</f>
        <v>0</v>
      </c>
      <c r="O331" s="84">
        <f>Records!O331*$E331</f>
        <v>0</v>
      </c>
      <c r="P331" s="84">
        <f>Records!P331*$E331</f>
        <v>0</v>
      </c>
      <c r="Q331" s="84">
        <f>Records!Q331*$E331</f>
        <v>0</v>
      </c>
      <c r="R331" s="84">
        <f>Records!R331*$E331</f>
        <v>0</v>
      </c>
      <c r="S331" s="84">
        <f>Records!S331*$E331</f>
        <v>0</v>
      </c>
      <c r="T331" s="84">
        <f>Records!T331*$E331</f>
        <v>0</v>
      </c>
      <c r="U331" s="84">
        <f>Records!U331*$E331</f>
        <v>0</v>
      </c>
      <c r="V331" s="84">
        <f>Records!V331*$E331</f>
        <v>0</v>
      </c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</row>
    <row r="332">
      <c r="A332" s="79"/>
      <c r="B332" s="82" t="str">
        <f>Records!B332</f>
        <v/>
      </c>
      <c r="C332" s="79" t="str">
        <f>Records!$C332</f>
        <v/>
      </c>
      <c r="D332" s="83">
        <f>SUMIF(Summary!$B$15:$B$31,C332,Summary!$D$15:$D$31)</f>
        <v>0</v>
      </c>
      <c r="E332" s="84">
        <f>if(Records!E332=0,0,D332*Records!D332/Records!E332)</f>
        <v>0</v>
      </c>
      <c r="F332" s="79"/>
      <c r="G332" s="84">
        <f>Records!G332*$E332</f>
        <v>0</v>
      </c>
      <c r="H332" s="84">
        <f>Records!H332*$E332</f>
        <v>0</v>
      </c>
      <c r="I332" s="84">
        <f>Records!I332*$E332</f>
        <v>0</v>
      </c>
      <c r="J332" s="84">
        <f>Records!J332*$E332</f>
        <v>0</v>
      </c>
      <c r="K332" s="84">
        <f>Records!K332*$E332</f>
        <v>0</v>
      </c>
      <c r="L332" s="84">
        <f>Records!L332*$E332</f>
        <v>0</v>
      </c>
      <c r="M332" s="84">
        <f>Records!M332*$E332</f>
        <v>0</v>
      </c>
      <c r="N332" s="84">
        <f>Records!N332*$E332</f>
        <v>0</v>
      </c>
      <c r="O332" s="84">
        <f>Records!O332*$E332</f>
        <v>0</v>
      </c>
      <c r="P332" s="84">
        <f>Records!P332*$E332</f>
        <v>0</v>
      </c>
      <c r="Q332" s="84">
        <f>Records!Q332*$E332</f>
        <v>0</v>
      </c>
      <c r="R332" s="84">
        <f>Records!R332*$E332</f>
        <v>0</v>
      </c>
      <c r="S332" s="84">
        <f>Records!S332*$E332</f>
        <v>0</v>
      </c>
      <c r="T332" s="84">
        <f>Records!T332*$E332</f>
        <v>0</v>
      </c>
      <c r="U332" s="84">
        <f>Records!U332*$E332</f>
        <v>0</v>
      </c>
      <c r="V332" s="84">
        <f>Records!V332*$E332</f>
        <v>0</v>
      </c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79"/>
      <c r="AM332" s="79"/>
    </row>
    <row r="333">
      <c r="A333" s="79"/>
      <c r="B333" s="82" t="str">
        <f>Records!B333</f>
        <v/>
      </c>
      <c r="C333" s="79" t="str">
        <f>Records!$C333</f>
        <v/>
      </c>
      <c r="D333" s="83">
        <f>SUMIF(Summary!$B$15:$B$31,C333,Summary!$D$15:$D$31)</f>
        <v>0</v>
      </c>
      <c r="E333" s="84">
        <f>if(Records!E333=0,0,D333*Records!D333/Records!E333)</f>
        <v>0</v>
      </c>
      <c r="F333" s="79"/>
      <c r="G333" s="84">
        <f>Records!G333*$E333</f>
        <v>0</v>
      </c>
      <c r="H333" s="84">
        <f>Records!H333*$E333</f>
        <v>0</v>
      </c>
      <c r="I333" s="84">
        <f>Records!I333*$E333</f>
        <v>0</v>
      </c>
      <c r="J333" s="84">
        <f>Records!J333*$E333</f>
        <v>0</v>
      </c>
      <c r="K333" s="84">
        <f>Records!K333*$E333</f>
        <v>0</v>
      </c>
      <c r="L333" s="84">
        <f>Records!L333*$E333</f>
        <v>0</v>
      </c>
      <c r="M333" s="84">
        <f>Records!M333*$E333</f>
        <v>0</v>
      </c>
      <c r="N333" s="84">
        <f>Records!N333*$E333</f>
        <v>0</v>
      </c>
      <c r="O333" s="84">
        <f>Records!O333*$E333</f>
        <v>0</v>
      </c>
      <c r="P333" s="84">
        <f>Records!P333*$E333</f>
        <v>0</v>
      </c>
      <c r="Q333" s="84">
        <f>Records!Q333*$E333</f>
        <v>0</v>
      </c>
      <c r="R333" s="84">
        <f>Records!R333*$E333</f>
        <v>0</v>
      </c>
      <c r="S333" s="84">
        <f>Records!S333*$E333</f>
        <v>0</v>
      </c>
      <c r="T333" s="84">
        <f>Records!T333*$E333</f>
        <v>0</v>
      </c>
      <c r="U333" s="84">
        <f>Records!U333*$E333</f>
        <v>0</v>
      </c>
      <c r="V333" s="84">
        <f>Records!V333*$E333</f>
        <v>0</v>
      </c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</row>
    <row r="334">
      <c r="A334" s="79"/>
      <c r="B334" s="82" t="str">
        <f>Records!B334</f>
        <v/>
      </c>
      <c r="C334" s="79" t="str">
        <f>Records!$C334</f>
        <v/>
      </c>
      <c r="D334" s="83">
        <f>SUMIF(Summary!$B$15:$B$31,C334,Summary!$D$15:$D$31)</f>
        <v>0</v>
      </c>
      <c r="E334" s="84">
        <f>if(Records!E334=0,0,D334*Records!D334/Records!E334)</f>
        <v>0</v>
      </c>
      <c r="F334" s="79"/>
      <c r="G334" s="84">
        <f>Records!G334*$E334</f>
        <v>0</v>
      </c>
      <c r="H334" s="84">
        <f>Records!H334*$E334</f>
        <v>0</v>
      </c>
      <c r="I334" s="84">
        <f>Records!I334*$E334</f>
        <v>0</v>
      </c>
      <c r="J334" s="84">
        <f>Records!J334*$E334</f>
        <v>0</v>
      </c>
      <c r="K334" s="84">
        <f>Records!K334*$E334</f>
        <v>0</v>
      </c>
      <c r="L334" s="84">
        <f>Records!L334*$E334</f>
        <v>0</v>
      </c>
      <c r="M334" s="84">
        <f>Records!M334*$E334</f>
        <v>0</v>
      </c>
      <c r="N334" s="84">
        <f>Records!N334*$E334</f>
        <v>0</v>
      </c>
      <c r="O334" s="84">
        <f>Records!O334*$E334</f>
        <v>0</v>
      </c>
      <c r="P334" s="84">
        <f>Records!P334*$E334</f>
        <v>0</v>
      </c>
      <c r="Q334" s="84">
        <f>Records!Q334*$E334</f>
        <v>0</v>
      </c>
      <c r="R334" s="84">
        <f>Records!R334*$E334</f>
        <v>0</v>
      </c>
      <c r="S334" s="84">
        <f>Records!S334*$E334</f>
        <v>0</v>
      </c>
      <c r="T334" s="84">
        <f>Records!T334*$E334</f>
        <v>0</v>
      </c>
      <c r="U334" s="84">
        <f>Records!U334*$E334</f>
        <v>0</v>
      </c>
      <c r="V334" s="84">
        <f>Records!V334*$E334</f>
        <v>0</v>
      </c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79"/>
      <c r="AM334" s="79"/>
    </row>
    <row r="335">
      <c r="A335" s="79"/>
      <c r="B335" s="82" t="str">
        <f>Records!B335</f>
        <v/>
      </c>
      <c r="C335" s="79" t="str">
        <f>Records!$C335</f>
        <v/>
      </c>
      <c r="D335" s="83">
        <f>SUMIF(Summary!$B$15:$B$31,C335,Summary!$D$15:$D$31)</f>
        <v>0</v>
      </c>
      <c r="E335" s="84">
        <f>if(Records!E335=0,0,D335*Records!D335/Records!E335)</f>
        <v>0</v>
      </c>
      <c r="F335" s="79"/>
      <c r="G335" s="84">
        <f>Records!G335*$E335</f>
        <v>0</v>
      </c>
      <c r="H335" s="84">
        <f>Records!H335*$E335</f>
        <v>0</v>
      </c>
      <c r="I335" s="84">
        <f>Records!I335*$E335</f>
        <v>0</v>
      </c>
      <c r="J335" s="84">
        <f>Records!J335*$E335</f>
        <v>0</v>
      </c>
      <c r="K335" s="84">
        <f>Records!K335*$E335</f>
        <v>0</v>
      </c>
      <c r="L335" s="84">
        <f>Records!L335*$E335</f>
        <v>0</v>
      </c>
      <c r="M335" s="84">
        <f>Records!M335*$E335</f>
        <v>0</v>
      </c>
      <c r="N335" s="84">
        <f>Records!N335*$E335</f>
        <v>0</v>
      </c>
      <c r="O335" s="84">
        <f>Records!O335*$E335</f>
        <v>0</v>
      </c>
      <c r="P335" s="84">
        <f>Records!P335*$E335</f>
        <v>0</v>
      </c>
      <c r="Q335" s="84">
        <f>Records!Q335*$E335</f>
        <v>0</v>
      </c>
      <c r="R335" s="84">
        <f>Records!R335*$E335</f>
        <v>0</v>
      </c>
      <c r="S335" s="84">
        <f>Records!S335*$E335</f>
        <v>0</v>
      </c>
      <c r="T335" s="84">
        <f>Records!T335*$E335</f>
        <v>0</v>
      </c>
      <c r="U335" s="84">
        <f>Records!U335*$E335</f>
        <v>0</v>
      </c>
      <c r="V335" s="84">
        <f>Records!V335*$E335</f>
        <v>0</v>
      </c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</row>
    <row r="336">
      <c r="A336" s="79"/>
      <c r="B336" s="82" t="str">
        <f>Records!B336</f>
        <v/>
      </c>
      <c r="C336" s="79" t="str">
        <f>Records!$C336</f>
        <v/>
      </c>
      <c r="D336" s="83">
        <f>SUMIF(Summary!$B$15:$B$31,C336,Summary!$D$15:$D$31)</f>
        <v>0</v>
      </c>
      <c r="E336" s="84">
        <f>if(Records!E336=0,0,D336*Records!D336/Records!E336)</f>
        <v>0</v>
      </c>
      <c r="F336" s="79"/>
      <c r="G336" s="84">
        <f>Records!G336*$E336</f>
        <v>0</v>
      </c>
      <c r="H336" s="84">
        <f>Records!H336*$E336</f>
        <v>0</v>
      </c>
      <c r="I336" s="84">
        <f>Records!I336*$E336</f>
        <v>0</v>
      </c>
      <c r="J336" s="84">
        <f>Records!J336*$E336</f>
        <v>0</v>
      </c>
      <c r="K336" s="84">
        <f>Records!K336*$E336</f>
        <v>0</v>
      </c>
      <c r="L336" s="84">
        <f>Records!L336*$E336</f>
        <v>0</v>
      </c>
      <c r="M336" s="84">
        <f>Records!M336*$E336</f>
        <v>0</v>
      </c>
      <c r="N336" s="84">
        <f>Records!N336*$E336</f>
        <v>0</v>
      </c>
      <c r="O336" s="84">
        <f>Records!O336*$E336</f>
        <v>0</v>
      </c>
      <c r="P336" s="84">
        <f>Records!P336*$E336</f>
        <v>0</v>
      </c>
      <c r="Q336" s="84">
        <f>Records!Q336*$E336</f>
        <v>0</v>
      </c>
      <c r="R336" s="84">
        <f>Records!R336*$E336</f>
        <v>0</v>
      </c>
      <c r="S336" s="84">
        <f>Records!S336*$E336</f>
        <v>0</v>
      </c>
      <c r="T336" s="84">
        <f>Records!T336*$E336</f>
        <v>0</v>
      </c>
      <c r="U336" s="84">
        <f>Records!U336*$E336</f>
        <v>0</v>
      </c>
      <c r="V336" s="84">
        <f>Records!V336*$E336</f>
        <v>0</v>
      </c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/>
      <c r="AM336" s="79"/>
    </row>
    <row r="337">
      <c r="A337" s="79"/>
      <c r="B337" s="82" t="str">
        <f>Records!B337</f>
        <v/>
      </c>
      <c r="C337" s="79" t="str">
        <f>Records!$C337</f>
        <v/>
      </c>
      <c r="D337" s="83">
        <f>SUMIF(Summary!$B$15:$B$31,C337,Summary!$D$15:$D$31)</f>
        <v>0</v>
      </c>
      <c r="E337" s="84">
        <f>if(Records!E337=0,0,D337*Records!D337/Records!E337)</f>
        <v>0</v>
      </c>
      <c r="F337" s="79"/>
      <c r="G337" s="84">
        <f>Records!G337*$E337</f>
        <v>0</v>
      </c>
      <c r="H337" s="84">
        <f>Records!H337*$E337</f>
        <v>0</v>
      </c>
      <c r="I337" s="84">
        <f>Records!I337*$E337</f>
        <v>0</v>
      </c>
      <c r="J337" s="84">
        <f>Records!J337*$E337</f>
        <v>0</v>
      </c>
      <c r="K337" s="84">
        <f>Records!K337*$E337</f>
        <v>0</v>
      </c>
      <c r="L337" s="84">
        <f>Records!L337*$E337</f>
        <v>0</v>
      </c>
      <c r="M337" s="84">
        <f>Records!M337*$E337</f>
        <v>0</v>
      </c>
      <c r="N337" s="84">
        <f>Records!N337*$E337</f>
        <v>0</v>
      </c>
      <c r="O337" s="84">
        <f>Records!O337*$E337</f>
        <v>0</v>
      </c>
      <c r="P337" s="84">
        <f>Records!P337*$E337</f>
        <v>0</v>
      </c>
      <c r="Q337" s="84">
        <f>Records!Q337*$E337</f>
        <v>0</v>
      </c>
      <c r="R337" s="84">
        <f>Records!R337*$E337</f>
        <v>0</v>
      </c>
      <c r="S337" s="84">
        <f>Records!S337*$E337</f>
        <v>0</v>
      </c>
      <c r="T337" s="84">
        <f>Records!T337*$E337</f>
        <v>0</v>
      </c>
      <c r="U337" s="84">
        <f>Records!U337*$E337</f>
        <v>0</v>
      </c>
      <c r="V337" s="84">
        <f>Records!V337*$E337</f>
        <v>0</v>
      </c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</row>
    <row r="338">
      <c r="A338" s="79"/>
      <c r="B338" s="82" t="str">
        <f>Records!B338</f>
        <v/>
      </c>
      <c r="C338" s="79" t="str">
        <f>Records!$C338</f>
        <v/>
      </c>
      <c r="D338" s="83">
        <f>SUMIF(Summary!$B$15:$B$31,C338,Summary!$D$15:$D$31)</f>
        <v>0</v>
      </c>
      <c r="E338" s="84">
        <f>if(Records!E338=0,0,D338*Records!D338/Records!E338)</f>
        <v>0</v>
      </c>
      <c r="F338" s="79"/>
      <c r="G338" s="84">
        <f>Records!G338*$E338</f>
        <v>0</v>
      </c>
      <c r="H338" s="84">
        <f>Records!H338*$E338</f>
        <v>0</v>
      </c>
      <c r="I338" s="84">
        <f>Records!I338*$E338</f>
        <v>0</v>
      </c>
      <c r="J338" s="84">
        <f>Records!J338*$E338</f>
        <v>0</v>
      </c>
      <c r="K338" s="84">
        <f>Records!K338*$E338</f>
        <v>0</v>
      </c>
      <c r="L338" s="84">
        <f>Records!L338*$E338</f>
        <v>0</v>
      </c>
      <c r="M338" s="84">
        <f>Records!M338*$E338</f>
        <v>0</v>
      </c>
      <c r="N338" s="84">
        <f>Records!N338*$E338</f>
        <v>0</v>
      </c>
      <c r="O338" s="84">
        <f>Records!O338*$E338</f>
        <v>0</v>
      </c>
      <c r="P338" s="84">
        <f>Records!P338*$E338</f>
        <v>0</v>
      </c>
      <c r="Q338" s="84">
        <f>Records!Q338*$E338</f>
        <v>0</v>
      </c>
      <c r="R338" s="84">
        <f>Records!R338*$E338</f>
        <v>0</v>
      </c>
      <c r="S338" s="84">
        <f>Records!S338*$E338</f>
        <v>0</v>
      </c>
      <c r="T338" s="84">
        <f>Records!T338*$E338</f>
        <v>0</v>
      </c>
      <c r="U338" s="84">
        <f>Records!U338*$E338</f>
        <v>0</v>
      </c>
      <c r="V338" s="84">
        <f>Records!V338*$E338</f>
        <v>0</v>
      </c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79"/>
    </row>
    <row r="339">
      <c r="A339" s="79"/>
      <c r="B339" s="82" t="str">
        <f>Records!B339</f>
        <v/>
      </c>
      <c r="C339" s="79" t="str">
        <f>Records!$C339</f>
        <v/>
      </c>
      <c r="D339" s="83">
        <f>SUMIF(Summary!$B$15:$B$31,C339,Summary!$D$15:$D$31)</f>
        <v>0</v>
      </c>
      <c r="E339" s="84">
        <f>if(Records!E339=0,0,D339*Records!D339/Records!E339)</f>
        <v>0</v>
      </c>
      <c r="F339" s="79"/>
      <c r="G339" s="84">
        <f>Records!G339*$E339</f>
        <v>0</v>
      </c>
      <c r="H339" s="84">
        <f>Records!H339*$E339</f>
        <v>0</v>
      </c>
      <c r="I339" s="84">
        <f>Records!I339*$E339</f>
        <v>0</v>
      </c>
      <c r="J339" s="84">
        <f>Records!J339*$E339</f>
        <v>0</v>
      </c>
      <c r="K339" s="84">
        <f>Records!K339*$E339</f>
        <v>0</v>
      </c>
      <c r="L339" s="84">
        <f>Records!L339*$E339</f>
        <v>0</v>
      </c>
      <c r="M339" s="84">
        <f>Records!M339*$E339</f>
        <v>0</v>
      </c>
      <c r="N339" s="84">
        <f>Records!N339*$E339</f>
        <v>0</v>
      </c>
      <c r="O339" s="84">
        <f>Records!O339*$E339</f>
        <v>0</v>
      </c>
      <c r="P339" s="84">
        <f>Records!P339*$E339</f>
        <v>0</v>
      </c>
      <c r="Q339" s="84">
        <f>Records!Q339*$E339</f>
        <v>0</v>
      </c>
      <c r="R339" s="84">
        <f>Records!R339*$E339</f>
        <v>0</v>
      </c>
      <c r="S339" s="84">
        <f>Records!S339*$E339</f>
        <v>0</v>
      </c>
      <c r="T339" s="84">
        <f>Records!T339*$E339</f>
        <v>0</v>
      </c>
      <c r="U339" s="84">
        <f>Records!U339*$E339</f>
        <v>0</v>
      </c>
      <c r="V339" s="84">
        <f>Records!V339*$E339</f>
        <v>0</v>
      </c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</row>
    <row r="340">
      <c r="A340" s="79"/>
      <c r="B340" s="82" t="str">
        <f>Records!B340</f>
        <v/>
      </c>
      <c r="C340" s="79" t="str">
        <f>Records!$C340</f>
        <v/>
      </c>
      <c r="D340" s="83">
        <f>SUMIF(Summary!$B$15:$B$31,C340,Summary!$D$15:$D$31)</f>
        <v>0</v>
      </c>
      <c r="E340" s="84">
        <f>if(Records!E340=0,0,D340*Records!D340/Records!E340)</f>
        <v>0</v>
      </c>
      <c r="F340" s="79"/>
      <c r="G340" s="84">
        <f>Records!G340*$E340</f>
        <v>0</v>
      </c>
      <c r="H340" s="84">
        <f>Records!H340*$E340</f>
        <v>0</v>
      </c>
      <c r="I340" s="84">
        <f>Records!I340*$E340</f>
        <v>0</v>
      </c>
      <c r="J340" s="84">
        <f>Records!J340*$E340</f>
        <v>0</v>
      </c>
      <c r="K340" s="84">
        <f>Records!K340*$E340</f>
        <v>0</v>
      </c>
      <c r="L340" s="84">
        <f>Records!L340*$E340</f>
        <v>0</v>
      </c>
      <c r="M340" s="84">
        <f>Records!M340*$E340</f>
        <v>0</v>
      </c>
      <c r="N340" s="84">
        <f>Records!N340*$E340</f>
        <v>0</v>
      </c>
      <c r="O340" s="84">
        <f>Records!O340*$E340</f>
        <v>0</v>
      </c>
      <c r="P340" s="84">
        <f>Records!P340*$E340</f>
        <v>0</v>
      </c>
      <c r="Q340" s="84">
        <f>Records!Q340*$E340</f>
        <v>0</v>
      </c>
      <c r="R340" s="84">
        <f>Records!R340*$E340</f>
        <v>0</v>
      </c>
      <c r="S340" s="84">
        <f>Records!S340*$E340</f>
        <v>0</v>
      </c>
      <c r="T340" s="84">
        <f>Records!T340*$E340</f>
        <v>0</v>
      </c>
      <c r="U340" s="84">
        <f>Records!U340*$E340</f>
        <v>0</v>
      </c>
      <c r="V340" s="84">
        <f>Records!V340*$E340</f>
        <v>0</v>
      </c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</row>
    <row r="341">
      <c r="A341" s="79"/>
      <c r="B341" s="82" t="str">
        <f>Records!B341</f>
        <v/>
      </c>
      <c r="C341" s="79" t="str">
        <f>Records!$C341</f>
        <v/>
      </c>
      <c r="D341" s="83">
        <f>SUMIF(Summary!$B$15:$B$31,C341,Summary!$D$15:$D$31)</f>
        <v>0</v>
      </c>
      <c r="E341" s="84">
        <f>if(Records!E341=0,0,D341*Records!D341/Records!E341)</f>
        <v>0</v>
      </c>
      <c r="F341" s="79"/>
      <c r="G341" s="84">
        <f>Records!G341*$E341</f>
        <v>0</v>
      </c>
      <c r="H341" s="84">
        <f>Records!H341*$E341</f>
        <v>0</v>
      </c>
      <c r="I341" s="84">
        <f>Records!I341*$E341</f>
        <v>0</v>
      </c>
      <c r="J341" s="84">
        <f>Records!J341*$E341</f>
        <v>0</v>
      </c>
      <c r="K341" s="84">
        <f>Records!K341*$E341</f>
        <v>0</v>
      </c>
      <c r="L341" s="84">
        <f>Records!L341*$E341</f>
        <v>0</v>
      </c>
      <c r="M341" s="84">
        <f>Records!M341*$E341</f>
        <v>0</v>
      </c>
      <c r="N341" s="84">
        <f>Records!N341*$E341</f>
        <v>0</v>
      </c>
      <c r="O341" s="84">
        <f>Records!O341*$E341</f>
        <v>0</v>
      </c>
      <c r="P341" s="84">
        <f>Records!P341*$E341</f>
        <v>0</v>
      </c>
      <c r="Q341" s="84">
        <f>Records!Q341*$E341</f>
        <v>0</v>
      </c>
      <c r="R341" s="84">
        <f>Records!R341*$E341</f>
        <v>0</v>
      </c>
      <c r="S341" s="84">
        <f>Records!S341*$E341</f>
        <v>0</v>
      </c>
      <c r="T341" s="84">
        <f>Records!T341*$E341</f>
        <v>0</v>
      </c>
      <c r="U341" s="84">
        <f>Records!U341*$E341</f>
        <v>0</v>
      </c>
      <c r="V341" s="84">
        <f>Records!V341*$E341</f>
        <v>0</v>
      </c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</row>
    <row r="342">
      <c r="A342" s="79"/>
      <c r="B342" s="82" t="str">
        <f>Records!B342</f>
        <v/>
      </c>
      <c r="C342" s="79" t="str">
        <f>Records!$C342</f>
        <v/>
      </c>
      <c r="D342" s="83">
        <f>SUMIF(Summary!$B$15:$B$31,C342,Summary!$D$15:$D$31)</f>
        <v>0</v>
      </c>
      <c r="E342" s="84">
        <f>if(Records!E342=0,0,D342*Records!D342/Records!E342)</f>
        <v>0</v>
      </c>
      <c r="F342" s="79"/>
      <c r="G342" s="84">
        <f>Records!G342*$E342</f>
        <v>0</v>
      </c>
      <c r="H342" s="84">
        <f>Records!H342*$E342</f>
        <v>0</v>
      </c>
      <c r="I342" s="84">
        <f>Records!I342*$E342</f>
        <v>0</v>
      </c>
      <c r="J342" s="84">
        <f>Records!J342*$E342</f>
        <v>0</v>
      </c>
      <c r="K342" s="84">
        <f>Records!K342*$E342</f>
        <v>0</v>
      </c>
      <c r="L342" s="84">
        <f>Records!L342*$E342</f>
        <v>0</v>
      </c>
      <c r="M342" s="84">
        <f>Records!M342*$E342</f>
        <v>0</v>
      </c>
      <c r="N342" s="84">
        <f>Records!N342*$E342</f>
        <v>0</v>
      </c>
      <c r="O342" s="84">
        <f>Records!O342*$E342</f>
        <v>0</v>
      </c>
      <c r="P342" s="84">
        <f>Records!P342*$E342</f>
        <v>0</v>
      </c>
      <c r="Q342" s="84">
        <f>Records!Q342*$E342</f>
        <v>0</v>
      </c>
      <c r="R342" s="84">
        <f>Records!R342*$E342</f>
        <v>0</v>
      </c>
      <c r="S342" s="84">
        <f>Records!S342*$E342</f>
        <v>0</v>
      </c>
      <c r="T342" s="84">
        <f>Records!T342*$E342</f>
        <v>0</v>
      </c>
      <c r="U342" s="84">
        <f>Records!U342*$E342</f>
        <v>0</v>
      </c>
      <c r="V342" s="84">
        <f>Records!V342*$E342</f>
        <v>0</v>
      </c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9"/>
    </row>
    <row r="343">
      <c r="A343" s="79"/>
      <c r="B343" s="82" t="str">
        <f>Records!B343</f>
        <v/>
      </c>
      <c r="C343" s="79" t="str">
        <f>Records!$C343</f>
        <v/>
      </c>
      <c r="D343" s="83">
        <f>SUMIF(Summary!$B$15:$B$31,C343,Summary!$D$15:$D$31)</f>
        <v>0</v>
      </c>
      <c r="E343" s="84">
        <f>if(Records!E343=0,0,D343*Records!D343/Records!E343)</f>
        <v>0</v>
      </c>
      <c r="F343" s="79"/>
      <c r="G343" s="84">
        <f>Records!G343*$E343</f>
        <v>0</v>
      </c>
      <c r="H343" s="84">
        <f>Records!H343*$E343</f>
        <v>0</v>
      </c>
      <c r="I343" s="84">
        <f>Records!I343*$E343</f>
        <v>0</v>
      </c>
      <c r="J343" s="84">
        <f>Records!J343*$E343</f>
        <v>0</v>
      </c>
      <c r="K343" s="84">
        <f>Records!K343*$E343</f>
        <v>0</v>
      </c>
      <c r="L343" s="84">
        <f>Records!L343*$E343</f>
        <v>0</v>
      </c>
      <c r="M343" s="84">
        <f>Records!M343*$E343</f>
        <v>0</v>
      </c>
      <c r="N343" s="84">
        <f>Records!N343*$E343</f>
        <v>0</v>
      </c>
      <c r="O343" s="84">
        <f>Records!O343*$E343</f>
        <v>0</v>
      </c>
      <c r="P343" s="84">
        <f>Records!P343*$E343</f>
        <v>0</v>
      </c>
      <c r="Q343" s="84">
        <f>Records!Q343*$E343</f>
        <v>0</v>
      </c>
      <c r="R343" s="84">
        <f>Records!R343*$E343</f>
        <v>0</v>
      </c>
      <c r="S343" s="84">
        <f>Records!S343*$E343</f>
        <v>0</v>
      </c>
      <c r="T343" s="84">
        <f>Records!T343*$E343</f>
        <v>0</v>
      </c>
      <c r="U343" s="84">
        <f>Records!U343*$E343</f>
        <v>0</v>
      </c>
      <c r="V343" s="84">
        <f>Records!V343*$E343</f>
        <v>0</v>
      </c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</row>
    <row r="344">
      <c r="A344" s="79"/>
      <c r="B344" s="82" t="str">
        <f>Records!B344</f>
        <v/>
      </c>
      <c r="C344" s="79" t="str">
        <f>Records!$C344</f>
        <v/>
      </c>
      <c r="D344" s="83">
        <f>SUMIF(Summary!$B$15:$B$31,C344,Summary!$D$15:$D$31)</f>
        <v>0</v>
      </c>
      <c r="E344" s="84">
        <f>if(Records!E344=0,0,D344*Records!D344/Records!E344)</f>
        <v>0</v>
      </c>
      <c r="F344" s="79"/>
      <c r="G344" s="84">
        <f>Records!G344*$E344</f>
        <v>0</v>
      </c>
      <c r="H344" s="84">
        <f>Records!H344*$E344</f>
        <v>0</v>
      </c>
      <c r="I344" s="84">
        <f>Records!I344*$E344</f>
        <v>0</v>
      </c>
      <c r="J344" s="84">
        <f>Records!J344*$E344</f>
        <v>0</v>
      </c>
      <c r="K344" s="84">
        <f>Records!K344*$E344</f>
        <v>0</v>
      </c>
      <c r="L344" s="84">
        <f>Records!L344*$E344</f>
        <v>0</v>
      </c>
      <c r="M344" s="84">
        <f>Records!M344*$E344</f>
        <v>0</v>
      </c>
      <c r="N344" s="84">
        <f>Records!N344*$E344</f>
        <v>0</v>
      </c>
      <c r="O344" s="84">
        <f>Records!O344*$E344</f>
        <v>0</v>
      </c>
      <c r="P344" s="84">
        <f>Records!P344*$E344</f>
        <v>0</v>
      </c>
      <c r="Q344" s="84">
        <f>Records!Q344*$E344</f>
        <v>0</v>
      </c>
      <c r="R344" s="84">
        <f>Records!R344*$E344</f>
        <v>0</v>
      </c>
      <c r="S344" s="84">
        <f>Records!S344*$E344</f>
        <v>0</v>
      </c>
      <c r="T344" s="84">
        <f>Records!T344*$E344</f>
        <v>0</v>
      </c>
      <c r="U344" s="84">
        <f>Records!U344*$E344</f>
        <v>0</v>
      </c>
      <c r="V344" s="84">
        <f>Records!V344*$E344</f>
        <v>0</v>
      </c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</row>
    <row r="345">
      <c r="A345" s="79"/>
      <c r="B345" s="82" t="str">
        <f>Records!B345</f>
        <v/>
      </c>
      <c r="C345" s="79" t="str">
        <f>Records!$C345</f>
        <v/>
      </c>
      <c r="D345" s="83">
        <f>SUMIF(Summary!$B$15:$B$31,C345,Summary!$D$15:$D$31)</f>
        <v>0</v>
      </c>
      <c r="E345" s="84">
        <f>if(Records!E345=0,0,D345*Records!D345/Records!E345)</f>
        <v>0</v>
      </c>
      <c r="F345" s="79"/>
      <c r="G345" s="84">
        <f>Records!G345*$E345</f>
        <v>0</v>
      </c>
      <c r="H345" s="84">
        <f>Records!H345*$E345</f>
        <v>0</v>
      </c>
      <c r="I345" s="84">
        <f>Records!I345*$E345</f>
        <v>0</v>
      </c>
      <c r="J345" s="84">
        <f>Records!J345*$E345</f>
        <v>0</v>
      </c>
      <c r="K345" s="84">
        <f>Records!K345*$E345</f>
        <v>0</v>
      </c>
      <c r="L345" s="84">
        <f>Records!L345*$E345</f>
        <v>0</v>
      </c>
      <c r="M345" s="84">
        <f>Records!M345*$E345</f>
        <v>0</v>
      </c>
      <c r="N345" s="84">
        <f>Records!N345*$E345</f>
        <v>0</v>
      </c>
      <c r="O345" s="84">
        <f>Records!O345*$E345</f>
        <v>0</v>
      </c>
      <c r="P345" s="84">
        <f>Records!P345*$E345</f>
        <v>0</v>
      </c>
      <c r="Q345" s="84">
        <f>Records!Q345*$E345</f>
        <v>0</v>
      </c>
      <c r="R345" s="84">
        <f>Records!R345*$E345</f>
        <v>0</v>
      </c>
      <c r="S345" s="84">
        <f>Records!S345*$E345</f>
        <v>0</v>
      </c>
      <c r="T345" s="84">
        <f>Records!T345*$E345</f>
        <v>0</v>
      </c>
      <c r="U345" s="84">
        <f>Records!U345*$E345</f>
        <v>0</v>
      </c>
      <c r="V345" s="84">
        <f>Records!V345*$E345</f>
        <v>0</v>
      </c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</row>
    <row r="346">
      <c r="A346" s="79"/>
      <c r="B346" s="82" t="str">
        <f>Records!B346</f>
        <v/>
      </c>
      <c r="C346" s="79" t="str">
        <f>Records!$C346</f>
        <v/>
      </c>
      <c r="D346" s="83">
        <f>SUMIF(Summary!$B$15:$B$31,C346,Summary!$D$15:$D$31)</f>
        <v>0</v>
      </c>
      <c r="E346" s="84">
        <f>if(Records!E346=0,0,D346*Records!D346/Records!E346)</f>
        <v>0</v>
      </c>
      <c r="F346" s="79"/>
      <c r="G346" s="84">
        <f>Records!G346*$E346</f>
        <v>0</v>
      </c>
      <c r="H346" s="84">
        <f>Records!H346*$E346</f>
        <v>0</v>
      </c>
      <c r="I346" s="84">
        <f>Records!I346*$E346</f>
        <v>0</v>
      </c>
      <c r="J346" s="84">
        <f>Records!J346*$E346</f>
        <v>0</v>
      </c>
      <c r="K346" s="84">
        <f>Records!K346*$E346</f>
        <v>0</v>
      </c>
      <c r="L346" s="84">
        <f>Records!L346*$E346</f>
        <v>0</v>
      </c>
      <c r="M346" s="84">
        <f>Records!M346*$E346</f>
        <v>0</v>
      </c>
      <c r="N346" s="84">
        <f>Records!N346*$E346</f>
        <v>0</v>
      </c>
      <c r="O346" s="84">
        <f>Records!O346*$E346</f>
        <v>0</v>
      </c>
      <c r="P346" s="84">
        <f>Records!P346*$E346</f>
        <v>0</v>
      </c>
      <c r="Q346" s="84">
        <f>Records!Q346*$E346</f>
        <v>0</v>
      </c>
      <c r="R346" s="84">
        <f>Records!R346*$E346</f>
        <v>0</v>
      </c>
      <c r="S346" s="84">
        <f>Records!S346*$E346</f>
        <v>0</v>
      </c>
      <c r="T346" s="84">
        <f>Records!T346*$E346</f>
        <v>0</v>
      </c>
      <c r="U346" s="84">
        <f>Records!U346*$E346</f>
        <v>0</v>
      </c>
      <c r="V346" s="84">
        <f>Records!V346*$E346</f>
        <v>0</v>
      </c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79"/>
      <c r="AK346" s="79"/>
      <c r="AL346" s="79"/>
      <c r="AM346" s="79"/>
    </row>
    <row r="347">
      <c r="A347" s="79"/>
      <c r="B347" s="82" t="str">
        <f>Records!B347</f>
        <v/>
      </c>
      <c r="C347" s="79" t="str">
        <f>Records!$C347</f>
        <v/>
      </c>
      <c r="D347" s="83">
        <f>SUMIF(Summary!$B$15:$B$31,C347,Summary!$D$15:$D$31)</f>
        <v>0</v>
      </c>
      <c r="E347" s="84">
        <f>if(Records!E347=0,0,D347*Records!D347/Records!E347)</f>
        <v>0</v>
      </c>
      <c r="F347" s="79"/>
      <c r="G347" s="84">
        <f>Records!G347*$E347</f>
        <v>0</v>
      </c>
      <c r="H347" s="84">
        <f>Records!H347*$E347</f>
        <v>0</v>
      </c>
      <c r="I347" s="84">
        <f>Records!I347*$E347</f>
        <v>0</v>
      </c>
      <c r="J347" s="84">
        <f>Records!J347*$E347</f>
        <v>0</v>
      </c>
      <c r="K347" s="84">
        <f>Records!K347*$E347</f>
        <v>0</v>
      </c>
      <c r="L347" s="84">
        <f>Records!L347*$E347</f>
        <v>0</v>
      </c>
      <c r="M347" s="84">
        <f>Records!M347*$E347</f>
        <v>0</v>
      </c>
      <c r="N347" s="84">
        <f>Records!N347*$E347</f>
        <v>0</v>
      </c>
      <c r="O347" s="84">
        <f>Records!O347*$E347</f>
        <v>0</v>
      </c>
      <c r="P347" s="84">
        <f>Records!P347*$E347</f>
        <v>0</v>
      </c>
      <c r="Q347" s="84">
        <f>Records!Q347*$E347</f>
        <v>0</v>
      </c>
      <c r="R347" s="84">
        <f>Records!R347*$E347</f>
        <v>0</v>
      </c>
      <c r="S347" s="84">
        <f>Records!S347*$E347</f>
        <v>0</v>
      </c>
      <c r="T347" s="84">
        <f>Records!T347*$E347</f>
        <v>0</v>
      </c>
      <c r="U347" s="84">
        <f>Records!U347*$E347</f>
        <v>0</v>
      </c>
      <c r="V347" s="84">
        <f>Records!V347*$E347</f>
        <v>0</v>
      </c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</row>
    <row r="348">
      <c r="A348" s="79"/>
      <c r="B348" s="82" t="str">
        <f>Records!B348</f>
        <v/>
      </c>
      <c r="C348" s="79" t="str">
        <f>Records!$C348</f>
        <v/>
      </c>
      <c r="D348" s="83">
        <f>SUMIF(Summary!$B$15:$B$31,C348,Summary!$D$15:$D$31)</f>
        <v>0</v>
      </c>
      <c r="E348" s="84">
        <f>if(Records!E348=0,0,D348*Records!D348/Records!E348)</f>
        <v>0</v>
      </c>
      <c r="F348" s="79"/>
      <c r="G348" s="84">
        <f>Records!G348*$E348</f>
        <v>0</v>
      </c>
      <c r="H348" s="84">
        <f>Records!H348*$E348</f>
        <v>0</v>
      </c>
      <c r="I348" s="84">
        <f>Records!I348*$E348</f>
        <v>0</v>
      </c>
      <c r="J348" s="84">
        <f>Records!J348*$E348</f>
        <v>0</v>
      </c>
      <c r="K348" s="84">
        <f>Records!K348*$E348</f>
        <v>0</v>
      </c>
      <c r="L348" s="84">
        <f>Records!L348*$E348</f>
        <v>0</v>
      </c>
      <c r="M348" s="84">
        <f>Records!M348*$E348</f>
        <v>0</v>
      </c>
      <c r="N348" s="84">
        <f>Records!N348*$E348</f>
        <v>0</v>
      </c>
      <c r="O348" s="84">
        <f>Records!O348*$E348</f>
        <v>0</v>
      </c>
      <c r="P348" s="84">
        <f>Records!P348*$E348</f>
        <v>0</v>
      </c>
      <c r="Q348" s="84">
        <f>Records!Q348*$E348</f>
        <v>0</v>
      </c>
      <c r="R348" s="84">
        <f>Records!R348*$E348</f>
        <v>0</v>
      </c>
      <c r="S348" s="84">
        <f>Records!S348*$E348</f>
        <v>0</v>
      </c>
      <c r="T348" s="84">
        <f>Records!T348*$E348</f>
        <v>0</v>
      </c>
      <c r="U348" s="84">
        <f>Records!U348*$E348</f>
        <v>0</v>
      </c>
      <c r="V348" s="84">
        <f>Records!V348*$E348</f>
        <v>0</v>
      </c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79"/>
      <c r="AM348" s="79"/>
    </row>
    <row r="349">
      <c r="A349" s="79"/>
      <c r="B349" s="82" t="str">
        <f>Records!B349</f>
        <v/>
      </c>
      <c r="C349" s="79" t="str">
        <f>Records!$C349</f>
        <v/>
      </c>
      <c r="D349" s="83">
        <f>SUMIF(Summary!$B$15:$B$31,C349,Summary!$D$15:$D$31)</f>
        <v>0</v>
      </c>
      <c r="E349" s="84">
        <f>if(Records!E349=0,0,D349*Records!D349/Records!E349)</f>
        <v>0</v>
      </c>
      <c r="F349" s="79"/>
      <c r="G349" s="84">
        <f>Records!G349*$E349</f>
        <v>0</v>
      </c>
      <c r="H349" s="84">
        <f>Records!H349*$E349</f>
        <v>0</v>
      </c>
      <c r="I349" s="84">
        <f>Records!I349*$E349</f>
        <v>0</v>
      </c>
      <c r="J349" s="84">
        <f>Records!J349*$E349</f>
        <v>0</v>
      </c>
      <c r="K349" s="84">
        <f>Records!K349*$E349</f>
        <v>0</v>
      </c>
      <c r="L349" s="84">
        <f>Records!L349*$E349</f>
        <v>0</v>
      </c>
      <c r="M349" s="84">
        <f>Records!M349*$E349</f>
        <v>0</v>
      </c>
      <c r="N349" s="84">
        <f>Records!N349*$E349</f>
        <v>0</v>
      </c>
      <c r="O349" s="84">
        <f>Records!O349*$E349</f>
        <v>0</v>
      </c>
      <c r="P349" s="84">
        <f>Records!P349*$E349</f>
        <v>0</v>
      </c>
      <c r="Q349" s="84">
        <f>Records!Q349*$E349</f>
        <v>0</v>
      </c>
      <c r="R349" s="84">
        <f>Records!R349*$E349</f>
        <v>0</v>
      </c>
      <c r="S349" s="84">
        <f>Records!S349*$E349</f>
        <v>0</v>
      </c>
      <c r="T349" s="84">
        <f>Records!T349*$E349</f>
        <v>0</v>
      </c>
      <c r="U349" s="84">
        <f>Records!U349*$E349</f>
        <v>0</v>
      </c>
      <c r="V349" s="84">
        <f>Records!V349*$E349</f>
        <v>0</v>
      </c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</row>
    <row r="350">
      <c r="A350" s="79"/>
      <c r="B350" s="82" t="str">
        <f>Records!B350</f>
        <v/>
      </c>
      <c r="C350" s="79" t="str">
        <f>Records!$C350</f>
        <v/>
      </c>
      <c r="D350" s="83">
        <f>SUMIF(Summary!$B$15:$B$31,C350,Summary!$D$15:$D$31)</f>
        <v>0</v>
      </c>
      <c r="E350" s="84">
        <f>if(Records!E350=0,0,D350*Records!D350/Records!E350)</f>
        <v>0</v>
      </c>
      <c r="F350" s="79"/>
      <c r="G350" s="84">
        <f>Records!G350*$E350</f>
        <v>0</v>
      </c>
      <c r="H350" s="84">
        <f>Records!H350*$E350</f>
        <v>0</v>
      </c>
      <c r="I350" s="84">
        <f>Records!I350*$E350</f>
        <v>0</v>
      </c>
      <c r="J350" s="84">
        <f>Records!J350*$E350</f>
        <v>0</v>
      </c>
      <c r="K350" s="84">
        <f>Records!K350*$E350</f>
        <v>0</v>
      </c>
      <c r="L350" s="84">
        <f>Records!L350*$E350</f>
        <v>0</v>
      </c>
      <c r="M350" s="84">
        <f>Records!M350*$E350</f>
        <v>0</v>
      </c>
      <c r="N350" s="84">
        <f>Records!N350*$E350</f>
        <v>0</v>
      </c>
      <c r="O350" s="84">
        <f>Records!O350*$E350</f>
        <v>0</v>
      </c>
      <c r="P350" s="84">
        <f>Records!P350*$E350</f>
        <v>0</v>
      </c>
      <c r="Q350" s="84">
        <f>Records!Q350*$E350</f>
        <v>0</v>
      </c>
      <c r="R350" s="84">
        <f>Records!R350*$E350</f>
        <v>0</v>
      </c>
      <c r="S350" s="84">
        <f>Records!S350*$E350</f>
        <v>0</v>
      </c>
      <c r="T350" s="84">
        <f>Records!T350*$E350</f>
        <v>0</v>
      </c>
      <c r="U350" s="84">
        <f>Records!U350*$E350</f>
        <v>0</v>
      </c>
      <c r="V350" s="84">
        <f>Records!V350*$E350</f>
        <v>0</v>
      </c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  <c r="AL350" s="79"/>
      <c r="AM350" s="79"/>
    </row>
    <row r="351">
      <c r="A351" s="79"/>
      <c r="B351" s="82" t="str">
        <f>Records!B351</f>
        <v/>
      </c>
      <c r="C351" s="79" t="str">
        <f>Records!$C351</f>
        <v/>
      </c>
      <c r="D351" s="83">
        <f>SUMIF(Summary!$B$15:$B$31,C351,Summary!$D$15:$D$31)</f>
        <v>0</v>
      </c>
      <c r="E351" s="84">
        <f>if(Records!E351=0,0,D351*Records!D351/Records!E351)</f>
        <v>0</v>
      </c>
      <c r="F351" s="79"/>
      <c r="G351" s="84">
        <f>Records!G351*$E351</f>
        <v>0</v>
      </c>
      <c r="H351" s="84">
        <f>Records!H351*$E351</f>
        <v>0</v>
      </c>
      <c r="I351" s="84">
        <f>Records!I351*$E351</f>
        <v>0</v>
      </c>
      <c r="J351" s="84">
        <f>Records!J351*$E351</f>
        <v>0</v>
      </c>
      <c r="K351" s="84">
        <f>Records!K351*$E351</f>
        <v>0</v>
      </c>
      <c r="L351" s="84">
        <f>Records!L351*$E351</f>
        <v>0</v>
      </c>
      <c r="M351" s="84">
        <f>Records!M351*$E351</f>
        <v>0</v>
      </c>
      <c r="N351" s="84">
        <f>Records!N351*$E351</f>
        <v>0</v>
      </c>
      <c r="O351" s="84">
        <f>Records!O351*$E351</f>
        <v>0</v>
      </c>
      <c r="P351" s="84">
        <f>Records!P351*$E351</f>
        <v>0</v>
      </c>
      <c r="Q351" s="84">
        <f>Records!Q351*$E351</f>
        <v>0</v>
      </c>
      <c r="R351" s="84">
        <f>Records!R351*$E351</f>
        <v>0</v>
      </c>
      <c r="S351" s="84">
        <f>Records!S351*$E351</f>
        <v>0</v>
      </c>
      <c r="T351" s="84">
        <f>Records!T351*$E351</f>
        <v>0</v>
      </c>
      <c r="U351" s="84">
        <f>Records!U351*$E351</f>
        <v>0</v>
      </c>
      <c r="V351" s="84">
        <f>Records!V351*$E351</f>
        <v>0</v>
      </c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79"/>
      <c r="AM351" s="79"/>
    </row>
    <row r="352">
      <c r="A352" s="79"/>
      <c r="B352" s="82" t="str">
        <f>Records!B352</f>
        <v/>
      </c>
      <c r="C352" s="79" t="str">
        <f>Records!$C352</f>
        <v/>
      </c>
      <c r="D352" s="83">
        <f>SUMIF(Summary!$B$15:$B$31,C352,Summary!$D$15:$D$31)</f>
        <v>0</v>
      </c>
      <c r="E352" s="84">
        <f>if(Records!E352=0,0,D352*Records!D352/Records!E352)</f>
        <v>0</v>
      </c>
      <c r="F352" s="79"/>
      <c r="G352" s="84">
        <f>Records!G352*$E352</f>
        <v>0</v>
      </c>
      <c r="H352" s="84">
        <f>Records!H352*$E352</f>
        <v>0</v>
      </c>
      <c r="I352" s="84">
        <f>Records!I352*$E352</f>
        <v>0</v>
      </c>
      <c r="J352" s="84">
        <f>Records!J352*$E352</f>
        <v>0</v>
      </c>
      <c r="K352" s="84">
        <f>Records!K352*$E352</f>
        <v>0</v>
      </c>
      <c r="L352" s="84">
        <f>Records!L352*$E352</f>
        <v>0</v>
      </c>
      <c r="M352" s="84">
        <f>Records!M352*$E352</f>
        <v>0</v>
      </c>
      <c r="N352" s="84">
        <f>Records!N352*$E352</f>
        <v>0</v>
      </c>
      <c r="O352" s="84">
        <f>Records!O352*$E352</f>
        <v>0</v>
      </c>
      <c r="P352" s="84">
        <f>Records!P352*$E352</f>
        <v>0</v>
      </c>
      <c r="Q352" s="84">
        <f>Records!Q352*$E352</f>
        <v>0</v>
      </c>
      <c r="R352" s="84">
        <f>Records!R352*$E352</f>
        <v>0</v>
      </c>
      <c r="S352" s="84">
        <f>Records!S352*$E352</f>
        <v>0</v>
      </c>
      <c r="T352" s="84">
        <f>Records!T352*$E352</f>
        <v>0</v>
      </c>
      <c r="U352" s="84">
        <f>Records!U352*$E352</f>
        <v>0</v>
      </c>
      <c r="V352" s="84">
        <f>Records!V352*$E352</f>
        <v>0</v>
      </c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79"/>
      <c r="AK352" s="79"/>
      <c r="AL352" s="79"/>
      <c r="AM352" s="79"/>
    </row>
    <row r="353">
      <c r="A353" s="79"/>
      <c r="B353" s="82" t="str">
        <f>Records!B353</f>
        <v/>
      </c>
      <c r="C353" s="79" t="str">
        <f>Records!$C353</f>
        <v/>
      </c>
      <c r="D353" s="83">
        <f>SUMIF(Summary!$B$15:$B$31,C353,Summary!$D$15:$D$31)</f>
        <v>0</v>
      </c>
      <c r="E353" s="84">
        <f>if(Records!E353=0,0,D353*Records!D353/Records!E353)</f>
        <v>0</v>
      </c>
      <c r="F353" s="79"/>
      <c r="G353" s="84">
        <f>Records!G353*$E353</f>
        <v>0</v>
      </c>
      <c r="H353" s="84">
        <f>Records!H353*$E353</f>
        <v>0</v>
      </c>
      <c r="I353" s="84">
        <f>Records!I353*$E353</f>
        <v>0</v>
      </c>
      <c r="J353" s="84">
        <f>Records!J353*$E353</f>
        <v>0</v>
      </c>
      <c r="K353" s="84">
        <f>Records!K353*$E353</f>
        <v>0</v>
      </c>
      <c r="L353" s="84">
        <f>Records!L353*$E353</f>
        <v>0</v>
      </c>
      <c r="M353" s="84">
        <f>Records!M353*$E353</f>
        <v>0</v>
      </c>
      <c r="N353" s="84">
        <f>Records!N353*$E353</f>
        <v>0</v>
      </c>
      <c r="O353" s="84">
        <f>Records!O353*$E353</f>
        <v>0</v>
      </c>
      <c r="P353" s="84">
        <f>Records!P353*$E353</f>
        <v>0</v>
      </c>
      <c r="Q353" s="84">
        <f>Records!Q353*$E353</f>
        <v>0</v>
      </c>
      <c r="R353" s="84">
        <f>Records!R353*$E353</f>
        <v>0</v>
      </c>
      <c r="S353" s="84">
        <f>Records!S353*$E353</f>
        <v>0</v>
      </c>
      <c r="T353" s="84">
        <f>Records!T353*$E353</f>
        <v>0</v>
      </c>
      <c r="U353" s="84">
        <f>Records!U353*$E353</f>
        <v>0</v>
      </c>
      <c r="V353" s="84">
        <f>Records!V353*$E353</f>
        <v>0</v>
      </c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</row>
    <row r="354">
      <c r="A354" s="79"/>
      <c r="B354" s="82" t="str">
        <f>Records!B354</f>
        <v/>
      </c>
      <c r="C354" s="79" t="str">
        <f>Records!$C354</f>
        <v/>
      </c>
      <c r="D354" s="83">
        <f>SUMIF(Summary!$B$15:$B$31,C354,Summary!$D$15:$D$31)</f>
        <v>0</v>
      </c>
      <c r="E354" s="84">
        <f>if(Records!E354=0,0,D354*Records!D354/Records!E354)</f>
        <v>0</v>
      </c>
      <c r="F354" s="79"/>
      <c r="G354" s="84">
        <f>Records!G354*$E354</f>
        <v>0</v>
      </c>
      <c r="H354" s="84">
        <f>Records!H354*$E354</f>
        <v>0</v>
      </c>
      <c r="I354" s="84">
        <f>Records!I354*$E354</f>
        <v>0</v>
      </c>
      <c r="J354" s="84">
        <f>Records!J354*$E354</f>
        <v>0</v>
      </c>
      <c r="K354" s="84">
        <f>Records!K354*$E354</f>
        <v>0</v>
      </c>
      <c r="L354" s="84">
        <f>Records!L354*$E354</f>
        <v>0</v>
      </c>
      <c r="M354" s="84">
        <f>Records!M354*$E354</f>
        <v>0</v>
      </c>
      <c r="N354" s="84">
        <f>Records!N354*$E354</f>
        <v>0</v>
      </c>
      <c r="O354" s="84">
        <f>Records!O354*$E354</f>
        <v>0</v>
      </c>
      <c r="P354" s="84">
        <f>Records!P354*$E354</f>
        <v>0</v>
      </c>
      <c r="Q354" s="84">
        <f>Records!Q354*$E354</f>
        <v>0</v>
      </c>
      <c r="R354" s="84">
        <f>Records!R354*$E354</f>
        <v>0</v>
      </c>
      <c r="S354" s="84">
        <f>Records!S354*$E354</f>
        <v>0</v>
      </c>
      <c r="T354" s="84">
        <f>Records!T354*$E354</f>
        <v>0</v>
      </c>
      <c r="U354" s="84">
        <f>Records!U354*$E354</f>
        <v>0</v>
      </c>
      <c r="V354" s="84">
        <f>Records!V354*$E354</f>
        <v>0</v>
      </c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</row>
    <row r="355">
      <c r="A355" s="79"/>
      <c r="B355" s="82" t="str">
        <f>Records!B355</f>
        <v/>
      </c>
      <c r="C355" s="79" t="str">
        <f>Records!$C355</f>
        <v/>
      </c>
      <c r="D355" s="83">
        <f>SUMIF(Summary!$B$15:$B$31,C355,Summary!$D$15:$D$31)</f>
        <v>0</v>
      </c>
      <c r="E355" s="84">
        <f>if(Records!E355=0,0,D355*Records!D355/Records!E355)</f>
        <v>0</v>
      </c>
      <c r="F355" s="79"/>
      <c r="G355" s="84">
        <f>Records!G355*$E355</f>
        <v>0</v>
      </c>
      <c r="H355" s="84">
        <f>Records!H355*$E355</f>
        <v>0</v>
      </c>
      <c r="I355" s="84">
        <f>Records!I355*$E355</f>
        <v>0</v>
      </c>
      <c r="J355" s="84">
        <f>Records!J355*$E355</f>
        <v>0</v>
      </c>
      <c r="K355" s="84">
        <f>Records!K355*$E355</f>
        <v>0</v>
      </c>
      <c r="L355" s="84">
        <f>Records!L355*$E355</f>
        <v>0</v>
      </c>
      <c r="M355" s="84">
        <f>Records!M355*$E355</f>
        <v>0</v>
      </c>
      <c r="N355" s="84">
        <f>Records!N355*$E355</f>
        <v>0</v>
      </c>
      <c r="O355" s="84">
        <f>Records!O355*$E355</f>
        <v>0</v>
      </c>
      <c r="P355" s="84">
        <f>Records!P355*$E355</f>
        <v>0</v>
      </c>
      <c r="Q355" s="84">
        <f>Records!Q355*$E355</f>
        <v>0</v>
      </c>
      <c r="R355" s="84">
        <f>Records!R355*$E355</f>
        <v>0</v>
      </c>
      <c r="S355" s="84">
        <f>Records!S355*$E355</f>
        <v>0</v>
      </c>
      <c r="T355" s="84">
        <f>Records!T355*$E355</f>
        <v>0</v>
      </c>
      <c r="U355" s="84">
        <f>Records!U355*$E355</f>
        <v>0</v>
      </c>
      <c r="V355" s="84">
        <f>Records!V355*$E355</f>
        <v>0</v>
      </c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</row>
    <row r="356">
      <c r="A356" s="79"/>
      <c r="B356" s="82" t="str">
        <f>Records!B356</f>
        <v/>
      </c>
      <c r="C356" s="79" t="str">
        <f>Records!$C356</f>
        <v/>
      </c>
      <c r="D356" s="83">
        <f>SUMIF(Summary!$B$15:$B$31,C356,Summary!$D$15:$D$31)</f>
        <v>0</v>
      </c>
      <c r="E356" s="84">
        <f>if(Records!E356=0,0,D356*Records!D356/Records!E356)</f>
        <v>0</v>
      </c>
      <c r="F356" s="79"/>
      <c r="G356" s="84">
        <f>Records!G356*$E356</f>
        <v>0</v>
      </c>
      <c r="H356" s="84">
        <f>Records!H356*$E356</f>
        <v>0</v>
      </c>
      <c r="I356" s="84">
        <f>Records!I356*$E356</f>
        <v>0</v>
      </c>
      <c r="J356" s="84">
        <f>Records!J356*$E356</f>
        <v>0</v>
      </c>
      <c r="K356" s="84">
        <f>Records!K356*$E356</f>
        <v>0</v>
      </c>
      <c r="L356" s="84">
        <f>Records!L356*$E356</f>
        <v>0</v>
      </c>
      <c r="M356" s="84">
        <f>Records!M356*$E356</f>
        <v>0</v>
      </c>
      <c r="N356" s="84">
        <f>Records!N356*$E356</f>
        <v>0</v>
      </c>
      <c r="O356" s="84">
        <f>Records!O356*$E356</f>
        <v>0</v>
      </c>
      <c r="P356" s="84">
        <f>Records!P356*$E356</f>
        <v>0</v>
      </c>
      <c r="Q356" s="84">
        <f>Records!Q356*$E356</f>
        <v>0</v>
      </c>
      <c r="R356" s="84">
        <f>Records!R356*$E356</f>
        <v>0</v>
      </c>
      <c r="S356" s="84">
        <f>Records!S356*$E356</f>
        <v>0</v>
      </c>
      <c r="T356" s="84">
        <f>Records!T356*$E356</f>
        <v>0</v>
      </c>
      <c r="U356" s="84">
        <f>Records!U356*$E356</f>
        <v>0</v>
      </c>
      <c r="V356" s="84">
        <f>Records!V356*$E356</f>
        <v>0</v>
      </c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</row>
    <row r="357">
      <c r="A357" s="79"/>
      <c r="B357" s="82" t="str">
        <f>Records!B357</f>
        <v/>
      </c>
      <c r="C357" s="79" t="str">
        <f>Records!$C357</f>
        <v/>
      </c>
      <c r="D357" s="83">
        <f>SUMIF(Summary!$B$15:$B$31,C357,Summary!$D$15:$D$31)</f>
        <v>0</v>
      </c>
      <c r="E357" s="84">
        <f>if(Records!E357=0,0,D357*Records!D357/Records!E357)</f>
        <v>0</v>
      </c>
      <c r="F357" s="79"/>
      <c r="G357" s="84">
        <f>Records!G357*$E357</f>
        <v>0</v>
      </c>
      <c r="H357" s="84">
        <f>Records!H357*$E357</f>
        <v>0</v>
      </c>
      <c r="I357" s="84">
        <f>Records!I357*$E357</f>
        <v>0</v>
      </c>
      <c r="J357" s="84">
        <f>Records!J357*$E357</f>
        <v>0</v>
      </c>
      <c r="K357" s="84">
        <f>Records!K357*$E357</f>
        <v>0</v>
      </c>
      <c r="L357" s="84">
        <f>Records!L357*$E357</f>
        <v>0</v>
      </c>
      <c r="M357" s="84">
        <f>Records!M357*$E357</f>
        <v>0</v>
      </c>
      <c r="N357" s="84">
        <f>Records!N357*$E357</f>
        <v>0</v>
      </c>
      <c r="O357" s="84">
        <f>Records!O357*$E357</f>
        <v>0</v>
      </c>
      <c r="P357" s="84">
        <f>Records!P357*$E357</f>
        <v>0</v>
      </c>
      <c r="Q357" s="84">
        <f>Records!Q357*$E357</f>
        <v>0</v>
      </c>
      <c r="R357" s="84">
        <f>Records!R357*$E357</f>
        <v>0</v>
      </c>
      <c r="S357" s="84">
        <f>Records!S357*$E357</f>
        <v>0</v>
      </c>
      <c r="T357" s="84">
        <f>Records!T357*$E357</f>
        <v>0</v>
      </c>
      <c r="U357" s="84">
        <f>Records!U357*$E357</f>
        <v>0</v>
      </c>
      <c r="V357" s="84">
        <f>Records!V357*$E357</f>
        <v>0</v>
      </c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</row>
    <row r="358">
      <c r="A358" s="79"/>
      <c r="B358" s="82" t="str">
        <f>Records!B358</f>
        <v/>
      </c>
      <c r="C358" s="79" t="str">
        <f>Records!$C358</f>
        <v/>
      </c>
      <c r="D358" s="83">
        <f>SUMIF(Summary!$B$15:$B$31,C358,Summary!$D$15:$D$31)</f>
        <v>0</v>
      </c>
      <c r="E358" s="84">
        <f>if(Records!E358=0,0,D358*Records!D358/Records!E358)</f>
        <v>0</v>
      </c>
      <c r="F358" s="79"/>
      <c r="G358" s="84">
        <f>Records!G358*$E358</f>
        <v>0</v>
      </c>
      <c r="H358" s="84">
        <f>Records!H358*$E358</f>
        <v>0</v>
      </c>
      <c r="I358" s="84">
        <f>Records!I358*$E358</f>
        <v>0</v>
      </c>
      <c r="J358" s="84">
        <f>Records!J358*$E358</f>
        <v>0</v>
      </c>
      <c r="K358" s="84">
        <f>Records!K358*$E358</f>
        <v>0</v>
      </c>
      <c r="L358" s="84">
        <f>Records!L358*$E358</f>
        <v>0</v>
      </c>
      <c r="M358" s="84">
        <f>Records!M358*$E358</f>
        <v>0</v>
      </c>
      <c r="N358" s="84">
        <f>Records!N358*$E358</f>
        <v>0</v>
      </c>
      <c r="O358" s="84">
        <f>Records!O358*$E358</f>
        <v>0</v>
      </c>
      <c r="P358" s="84">
        <f>Records!P358*$E358</f>
        <v>0</v>
      </c>
      <c r="Q358" s="84">
        <f>Records!Q358*$E358</f>
        <v>0</v>
      </c>
      <c r="R358" s="84">
        <f>Records!R358*$E358</f>
        <v>0</v>
      </c>
      <c r="S358" s="84">
        <f>Records!S358*$E358</f>
        <v>0</v>
      </c>
      <c r="T358" s="84">
        <f>Records!T358*$E358</f>
        <v>0</v>
      </c>
      <c r="U358" s="84">
        <f>Records!U358*$E358</f>
        <v>0</v>
      </c>
      <c r="V358" s="84">
        <f>Records!V358*$E358</f>
        <v>0</v>
      </c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</row>
    <row r="359">
      <c r="A359" s="79"/>
      <c r="B359" s="82" t="str">
        <f>Records!B359</f>
        <v/>
      </c>
      <c r="C359" s="79" t="str">
        <f>Records!$C359</f>
        <v/>
      </c>
      <c r="D359" s="83">
        <f>SUMIF(Summary!$B$15:$B$31,C359,Summary!$D$15:$D$31)</f>
        <v>0</v>
      </c>
      <c r="E359" s="84">
        <f>if(Records!E359=0,0,D359*Records!D359/Records!E359)</f>
        <v>0</v>
      </c>
      <c r="F359" s="79"/>
      <c r="G359" s="84">
        <f>Records!G359*$E359</f>
        <v>0</v>
      </c>
      <c r="H359" s="84">
        <f>Records!H359*$E359</f>
        <v>0</v>
      </c>
      <c r="I359" s="84">
        <f>Records!I359*$E359</f>
        <v>0</v>
      </c>
      <c r="J359" s="84">
        <f>Records!J359*$E359</f>
        <v>0</v>
      </c>
      <c r="K359" s="84">
        <f>Records!K359*$E359</f>
        <v>0</v>
      </c>
      <c r="L359" s="84">
        <f>Records!L359*$E359</f>
        <v>0</v>
      </c>
      <c r="M359" s="84">
        <f>Records!M359*$E359</f>
        <v>0</v>
      </c>
      <c r="N359" s="84">
        <f>Records!N359*$E359</f>
        <v>0</v>
      </c>
      <c r="O359" s="84">
        <f>Records!O359*$E359</f>
        <v>0</v>
      </c>
      <c r="P359" s="84">
        <f>Records!P359*$E359</f>
        <v>0</v>
      </c>
      <c r="Q359" s="84">
        <f>Records!Q359*$E359</f>
        <v>0</v>
      </c>
      <c r="R359" s="84">
        <f>Records!R359*$E359</f>
        <v>0</v>
      </c>
      <c r="S359" s="84">
        <f>Records!S359*$E359</f>
        <v>0</v>
      </c>
      <c r="T359" s="84">
        <f>Records!T359*$E359</f>
        <v>0</v>
      </c>
      <c r="U359" s="84">
        <f>Records!U359*$E359</f>
        <v>0</v>
      </c>
      <c r="V359" s="84">
        <f>Records!V359*$E359</f>
        <v>0</v>
      </c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</row>
    <row r="360">
      <c r="A360" s="79"/>
      <c r="B360" s="82" t="str">
        <f>Records!B360</f>
        <v/>
      </c>
      <c r="C360" s="79" t="str">
        <f>Records!$C360</f>
        <v/>
      </c>
      <c r="D360" s="83">
        <f>SUMIF(Summary!$B$15:$B$31,C360,Summary!$D$15:$D$31)</f>
        <v>0</v>
      </c>
      <c r="E360" s="84">
        <f>if(Records!E360=0,0,D360*Records!D360/Records!E360)</f>
        <v>0</v>
      </c>
      <c r="F360" s="79"/>
      <c r="G360" s="84">
        <f>Records!G360*$E360</f>
        <v>0</v>
      </c>
      <c r="H360" s="84">
        <f>Records!H360*$E360</f>
        <v>0</v>
      </c>
      <c r="I360" s="84">
        <f>Records!I360*$E360</f>
        <v>0</v>
      </c>
      <c r="J360" s="84">
        <f>Records!J360*$E360</f>
        <v>0</v>
      </c>
      <c r="K360" s="84">
        <f>Records!K360*$E360</f>
        <v>0</v>
      </c>
      <c r="L360" s="84">
        <f>Records!L360*$E360</f>
        <v>0</v>
      </c>
      <c r="M360" s="84">
        <f>Records!M360*$E360</f>
        <v>0</v>
      </c>
      <c r="N360" s="84">
        <f>Records!N360*$E360</f>
        <v>0</v>
      </c>
      <c r="O360" s="84">
        <f>Records!O360*$E360</f>
        <v>0</v>
      </c>
      <c r="P360" s="84">
        <f>Records!P360*$E360</f>
        <v>0</v>
      </c>
      <c r="Q360" s="84">
        <f>Records!Q360*$E360</f>
        <v>0</v>
      </c>
      <c r="R360" s="84">
        <f>Records!R360*$E360</f>
        <v>0</v>
      </c>
      <c r="S360" s="84">
        <f>Records!S360*$E360</f>
        <v>0</v>
      </c>
      <c r="T360" s="84">
        <f>Records!T360*$E360</f>
        <v>0</v>
      </c>
      <c r="U360" s="84">
        <f>Records!U360*$E360</f>
        <v>0</v>
      </c>
      <c r="V360" s="84">
        <f>Records!V360*$E360</f>
        <v>0</v>
      </c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</row>
    <row r="361">
      <c r="A361" s="79"/>
      <c r="B361" s="82" t="str">
        <f>Records!B361</f>
        <v/>
      </c>
      <c r="C361" s="79" t="str">
        <f>Records!$C361</f>
        <v/>
      </c>
      <c r="D361" s="83">
        <f>SUMIF(Summary!$B$15:$B$31,C361,Summary!$D$15:$D$31)</f>
        <v>0</v>
      </c>
      <c r="E361" s="84">
        <f>if(Records!E361=0,0,D361*Records!D361/Records!E361)</f>
        <v>0</v>
      </c>
      <c r="F361" s="79"/>
      <c r="G361" s="84">
        <f>Records!G361*$E361</f>
        <v>0</v>
      </c>
      <c r="H361" s="84">
        <f>Records!H361*$E361</f>
        <v>0</v>
      </c>
      <c r="I361" s="84">
        <f>Records!I361*$E361</f>
        <v>0</v>
      </c>
      <c r="J361" s="84">
        <f>Records!J361*$E361</f>
        <v>0</v>
      </c>
      <c r="K361" s="84">
        <f>Records!K361*$E361</f>
        <v>0</v>
      </c>
      <c r="L361" s="84">
        <f>Records!L361*$E361</f>
        <v>0</v>
      </c>
      <c r="M361" s="84">
        <f>Records!M361*$E361</f>
        <v>0</v>
      </c>
      <c r="N361" s="84">
        <f>Records!N361*$E361</f>
        <v>0</v>
      </c>
      <c r="O361" s="84">
        <f>Records!O361*$E361</f>
        <v>0</v>
      </c>
      <c r="P361" s="84">
        <f>Records!P361*$E361</f>
        <v>0</v>
      </c>
      <c r="Q361" s="84">
        <f>Records!Q361*$E361</f>
        <v>0</v>
      </c>
      <c r="R361" s="84">
        <f>Records!R361*$E361</f>
        <v>0</v>
      </c>
      <c r="S361" s="84">
        <f>Records!S361*$E361</f>
        <v>0</v>
      </c>
      <c r="T361" s="84">
        <f>Records!T361*$E361</f>
        <v>0</v>
      </c>
      <c r="U361" s="84">
        <f>Records!U361*$E361</f>
        <v>0</v>
      </c>
      <c r="V361" s="84">
        <f>Records!V361*$E361</f>
        <v>0</v>
      </c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79"/>
    </row>
    <row r="362">
      <c r="A362" s="79"/>
      <c r="B362" s="82" t="str">
        <f>Records!B362</f>
        <v/>
      </c>
      <c r="C362" s="79" t="str">
        <f>Records!$C362</f>
        <v/>
      </c>
      <c r="D362" s="83">
        <f>SUMIF(Summary!$B$15:$B$31,C362,Summary!$D$15:$D$31)</f>
        <v>0</v>
      </c>
      <c r="E362" s="84">
        <f>if(Records!E362=0,0,D362*Records!D362/Records!E362)</f>
        <v>0</v>
      </c>
      <c r="F362" s="79"/>
      <c r="G362" s="84">
        <f>Records!G362*$E362</f>
        <v>0</v>
      </c>
      <c r="H362" s="84">
        <f>Records!H362*$E362</f>
        <v>0</v>
      </c>
      <c r="I362" s="84">
        <f>Records!I362*$E362</f>
        <v>0</v>
      </c>
      <c r="J362" s="84">
        <f>Records!J362*$E362</f>
        <v>0</v>
      </c>
      <c r="K362" s="84">
        <f>Records!K362*$E362</f>
        <v>0</v>
      </c>
      <c r="L362" s="84">
        <f>Records!L362*$E362</f>
        <v>0</v>
      </c>
      <c r="M362" s="84">
        <f>Records!M362*$E362</f>
        <v>0</v>
      </c>
      <c r="N362" s="84">
        <f>Records!N362*$E362</f>
        <v>0</v>
      </c>
      <c r="O362" s="84">
        <f>Records!O362*$E362</f>
        <v>0</v>
      </c>
      <c r="P362" s="84">
        <f>Records!P362*$E362</f>
        <v>0</v>
      </c>
      <c r="Q362" s="84">
        <f>Records!Q362*$E362</f>
        <v>0</v>
      </c>
      <c r="R362" s="84">
        <f>Records!R362*$E362</f>
        <v>0</v>
      </c>
      <c r="S362" s="84">
        <f>Records!S362*$E362</f>
        <v>0</v>
      </c>
      <c r="T362" s="84">
        <f>Records!T362*$E362</f>
        <v>0</v>
      </c>
      <c r="U362" s="84">
        <f>Records!U362*$E362</f>
        <v>0</v>
      </c>
      <c r="V362" s="84">
        <f>Records!V362*$E362</f>
        <v>0</v>
      </c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</row>
    <row r="363">
      <c r="A363" s="79"/>
      <c r="B363" s="82" t="str">
        <f>Records!B363</f>
        <v/>
      </c>
      <c r="C363" s="79" t="str">
        <f>Records!$C363</f>
        <v/>
      </c>
      <c r="D363" s="83">
        <f>SUMIF(Summary!$B$15:$B$31,C363,Summary!$D$15:$D$31)</f>
        <v>0</v>
      </c>
      <c r="E363" s="84">
        <f>if(Records!E363=0,0,D363*Records!D363/Records!E363)</f>
        <v>0</v>
      </c>
      <c r="F363" s="79"/>
      <c r="G363" s="84">
        <f>Records!G363*$E363</f>
        <v>0</v>
      </c>
      <c r="H363" s="84">
        <f>Records!H363*$E363</f>
        <v>0</v>
      </c>
      <c r="I363" s="84">
        <f>Records!I363*$E363</f>
        <v>0</v>
      </c>
      <c r="J363" s="84">
        <f>Records!J363*$E363</f>
        <v>0</v>
      </c>
      <c r="K363" s="84">
        <f>Records!K363*$E363</f>
        <v>0</v>
      </c>
      <c r="L363" s="84">
        <f>Records!L363*$E363</f>
        <v>0</v>
      </c>
      <c r="M363" s="84">
        <f>Records!M363*$E363</f>
        <v>0</v>
      </c>
      <c r="N363" s="84">
        <f>Records!N363*$E363</f>
        <v>0</v>
      </c>
      <c r="O363" s="84">
        <f>Records!O363*$E363</f>
        <v>0</v>
      </c>
      <c r="P363" s="84">
        <f>Records!P363*$E363</f>
        <v>0</v>
      </c>
      <c r="Q363" s="84">
        <f>Records!Q363*$E363</f>
        <v>0</v>
      </c>
      <c r="R363" s="84">
        <f>Records!R363*$E363</f>
        <v>0</v>
      </c>
      <c r="S363" s="84">
        <f>Records!S363*$E363</f>
        <v>0</v>
      </c>
      <c r="T363" s="84">
        <f>Records!T363*$E363</f>
        <v>0</v>
      </c>
      <c r="U363" s="84">
        <f>Records!U363*$E363</f>
        <v>0</v>
      </c>
      <c r="V363" s="84">
        <f>Records!V363*$E363</f>
        <v>0</v>
      </c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</row>
    <row r="364">
      <c r="A364" s="79"/>
      <c r="B364" s="82" t="str">
        <f>Records!B364</f>
        <v/>
      </c>
      <c r="C364" s="79" t="str">
        <f>Records!$C364</f>
        <v/>
      </c>
      <c r="D364" s="83">
        <f>SUMIF(Summary!$B$15:$B$31,C364,Summary!$D$15:$D$31)</f>
        <v>0</v>
      </c>
      <c r="E364" s="84">
        <f>if(Records!E364=0,0,D364*Records!D364/Records!E364)</f>
        <v>0</v>
      </c>
      <c r="F364" s="79"/>
      <c r="G364" s="84">
        <f>Records!G364*$E364</f>
        <v>0</v>
      </c>
      <c r="H364" s="84">
        <f>Records!H364*$E364</f>
        <v>0</v>
      </c>
      <c r="I364" s="84">
        <f>Records!I364*$E364</f>
        <v>0</v>
      </c>
      <c r="J364" s="84">
        <f>Records!J364*$E364</f>
        <v>0</v>
      </c>
      <c r="K364" s="84">
        <f>Records!K364*$E364</f>
        <v>0</v>
      </c>
      <c r="L364" s="84">
        <f>Records!L364*$E364</f>
        <v>0</v>
      </c>
      <c r="M364" s="84">
        <f>Records!M364*$E364</f>
        <v>0</v>
      </c>
      <c r="N364" s="84">
        <f>Records!N364*$E364</f>
        <v>0</v>
      </c>
      <c r="O364" s="84">
        <f>Records!O364*$E364</f>
        <v>0</v>
      </c>
      <c r="P364" s="84">
        <f>Records!P364*$E364</f>
        <v>0</v>
      </c>
      <c r="Q364" s="84">
        <f>Records!Q364*$E364</f>
        <v>0</v>
      </c>
      <c r="R364" s="84">
        <f>Records!R364*$E364</f>
        <v>0</v>
      </c>
      <c r="S364" s="84">
        <f>Records!S364*$E364</f>
        <v>0</v>
      </c>
      <c r="T364" s="84">
        <f>Records!T364*$E364</f>
        <v>0</v>
      </c>
      <c r="U364" s="84">
        <f>Records!U364*$E364</f>
        <v>0</v>
      </c>
      <c r="V364" s="84">
        <f>Records!V364*$E364</f>
        <v>0</v>
      </c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</row>
    <row r="365">
      <c r="A365" s="79"/>
      <c r="B365" s="82" t="str">
        <f>Records!B365</f>
        <v/>
      </c>
      <c r="C365" s="79" t="str">
        <f>Records!$C365</f>
        <v/>
      </c>
      <c r="D365" s="83">
        <f>SUMIF(Summary!$B$15:$B$31,C365,Summary!$D$15:$D$31)</f>
        <v>0</v>
      </c>
      <c r="E365" s="84">
        <f>if(Records!E365=0,0,D365*Records!D365/Records!E365)</f>
        <v>0</v>
      </c>
      <c r="F365" s="79"/>
      <c r="G365" s="84">
        <f>Records!G365*$E365</f>
        <v>0</v>
      </c>
      <c r="H365" s="84">
        <f>Records!H365*$E365</f>
        <v>0</v>
      </c>
      <c r="I365" s="84">
        <f>Records!I365*$E365</f>
        <v>0</v>
      </c>
      <c r="J365" s="84">
        <f>Records!J365*$E365</f>
        <v>0</v>
      </c>
      <c r="K365" s="84">
        <f>Records!K365*$E365</f>
        <v>0</v>
      </c>
      <c r="L365" s="84">
        <f>Records!L365*$E365</f>
        <v>0</v>
      </c>
      <c r="M365" s="84">
        <f>Records!M365*$E365</f>
        <v>0</v>
      </c>
      <c r="N365" s="84">
        <f>Records!N365*$E365</f>
        <v>0</v>
      </c>
      <c r="O365" s="84">
        <f>Records!O365*$E365</f>
        <v>0</v>
      </c>
      <c r="P365" s="84">
        <f>Records!P365*$E365</f>
        <v>0</v>
      </c>
      <c r="Q365" s="84">
        <f>Records!Q365*$E365</f>
        <v>0</v>
      </c>
      <c r="R365" s="84">
        <f>Records!R365*$E365</f>
        <v>0</v>
      </c>
      <c r="S365" s="84">
        <f>Records!S365*$E365</f>
        <v>0</v>
      </c>
      <c r="T365" s="84">
        <f>Records!T365*$E365</f>
        <v>0</v>
      </c>
      <c r="U365" s="84">
        <f>Records!U365*$E365</f>
        <v>0</v>
      </c>
      <c r="V365" s="84">
        <f>Records!V365*$E365</f>
        <v>0</v>
      </c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</row>
    <row r="366">
      <c r="A366" s="79"/>
      <c r="B366" s="82" t="str">
        <f>Records!B366</f>
        <v/>
      </c>
      <c r="C366" s="79" t="str">
        <f>Records!$C366</f>
        <v/>
      </c>
      <c r="D366" s="83">
        <f>SUMIF(Summary!$B$15:$B$31,C366,Summary!$D$15:$D$31)</f>
        <v>0</v>
      </c>
      <c r="E366" s="84">
        <f>if(Records!E366=0,0,D366*Records!D366/Records!E366)</f>
        <v>0</v>
      </c>
      <c r="F366" s="79"/>
      <c r="G366" s="84">
        <f>Records!G366*$E366</f>
        <v>0</v>
      </c>
      <c r="H366" s="84">
        <f>Records!H366*$E366</f>
        <v>0</v>
      </c>
      <c r="I366" s="84">
        <f>Records!I366*$E366</f>
        <v>0</v>
      </c>
      <c r="J366" s="84">
        <f>Records!J366*$E366</f>
        <v>0</v>
      </c>
      <c r="K366" s="84">
        <f>Records!K366*$E366</f>
        <v>0</v>
      </c>
      <c r="L366" s="84">
        <f>Records!L366*$E366</f>
        <v>0</v>
      </c>
      <c r="M366" s="84">
        <f>Records!M366*$E366</f>
        <v>0</v>
      </c>
      <c r="N366" s="84">
        <f>Records!N366*$E366</f>
        <v>0</v>
      </c>
      <c r="O366" s="84">
        <f>Records!O366*$E366</f>
        <v>0</v>
      </c>
      <c r="P366" s="84">
        <f>Records!P366*$E366</f>
        <v>0</v>
      </c>
      <c r="Q366" s="84">
        <f>Records!Q366*$E366</f>
        <v>0</v>
      </c>
      <c r="R366" s="84">
        <f>Records!R366*$E366</f>
        <v>0</v>
      </c>
      <c r="S366" s="84">
        <f>Records!S366*$E366</f>
        <v>0</v>
      </c>
      <c r="T366" s="84">
        <f>Records!T366*$E366</f>
        <v>0</v>
      </c>
      <c r="U366" s="84">
        <f>Records!U366*$E366</f>
        <v>0</v>
      </c>
      <c r="V366" s="84">
        <f>Records!V366*$E366</f>
        <v>0</v>
      </c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</row>
    <row r="367">
      <c r="A367" s="79"/>
      <c r="B367" s="82" t="str">
        <f>Records!B367</f>
        <v/>
      </c>
      <c r="C367" s="79" t="str">
        <f>Records!$C367</f>
        <v/>
      </c>
      <c r="D367" s="83">
        <f>SUMIF(Summary!$B$15:$B$31,C367,Summary!$D$15:$D$31)</f>
        <v>0</v>
      </c>
      <c r="E367" s="84">
        <f>if(Records!E367=0,0,D367*Records!D367/Records!E367)</f>
        <v>0</v>
      </c>
      <c r="F367" s="79"/>
      <c r="G367" s="84">
        <f>Records!G367*$E367</f>
        <v>0</v>
      </c>
      <c r="H367" s="84">
        <f>Records!H367*$E367</f>
        <v>0</v>
      </c>
      <c r="I367" s="84">
        <f>Records!I367*$E367</f>
        <v>0</v>
      </c>
      <c r="J367" s="84">
        <f>Records!J367*$E367</f>
        <v>0</v>
      </c>
      <c r="K367" s="84">
        <f>Records!K367*$E367</f>
        <v>0</v>
      </c>
      <c r="L367" s="84">
        <f>Records!L367*$E367</f>
        <v>0</v>
      </c>
      <c r="M367" s="84">
        <f>Records!M367*$E367</f>
        <v>0</v>
      </c>
      <c r="N367" s="84">
        <f>Records!N367*$E367</f>
        <v>0</v>
      </c>
      <c r="O367" s="84">
        <f>Records!O367*$E367</f>
        <v>0</v>
      </c>
      <c r="P367" s="84">
        <f>Records!P367*$E367</f>
        <v>0</v>
      </c>
      <c r="Q367" s="84">
        <f>Records!Q367*$E367</f>
        <v>0</v>
      </c>
      <c r="R367" s="84">
        <f>Records!R367*$E367</f>
        <v>0</v>
      </c>
      <c r="S367" s="84">
        <f>Records!S367*$E367</f>
        <v>0</v>
      </c>
      <c r="T367" s="84">
        <f>Records!T367*$E367</f>
        <v>0</v>
      </c>
      <c r="U367" s="84">
        <f>Records!U367*$E367</f>
        <v>0</v>
      </c>
      <c r="V367" s="84">
        <f>Records!V367*$E367</f>
        <v>0</v>
      </c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</row>
    <row r="368">
      <c r="A368" s="79"/>
      <c r="B368" s="82" t="str">
        <f>Records!B368</f>
        <v/>
      </c>
      <c r="C368" s="79" t="str">
        <f>Records!$C368</f>
        <v/>
      </c>
      <c r="D368" s="83">
        <f>SUMIF(Summary!$B$15:$B$31,C368,Summary!$D$15:$D$31)</f>
        <v>0</v>
      </c>
      <c r="E368" s="84">
        <f>if(Records!E368=0,0,D368*Records!D368/Records!E368)</f>
        <v>0</v>
      </c>
      <c r="F368" s="79"/>
      <c r="G368" s="84">
        <f>Records!G368*$E368</f>
        <v>0</v>
      </c>
      <c r="H368" s="84">
        <f>Records!H368*$E368</f>
        <v>0</v>
      </c>
      <c r="I368" s="84">
        <f>Records!I368*$E368</f>
        <v>0</v>
      </c>
      <c r="J368" s="84">
        <f>Records!J368*$E368</f>
        <v>0</v>
      </c>
      <c r="K368" s="84">
        <f>Records!K368*$E368</f>
        <v>0</v>
      </c>
      <c r="L368" s="84">
        <f>Records!L368*$E368</f>
        <v>0</v>
      </c>
      <c r="M368" s="84">
        <f>Records!M368*$E368</f>
        <v>0</v>
      </c>
      <c r="N368" s="84">
        <f>Records!N368*$E368</f>
        <v>0</v>
      </c>
      <c r="O368" s="84">
        <f>Records!O368*$E368</f>
        <v>0</v>
      </c>
      <c r="P368" s="84">
        <f>Records!P368*$E368</f>
        <v>0</v>
      </c>
      <c r="Q368" s="84">
        <f>Records!Q368*$E368</f>
        <v>0</v>
      </c>
      <c r="R368" s="84">
        <f>Records!R368*$E368</f>
        <v>0</v>
      </c>
      <c r="S368" s="84">
        <f>Records!S368*$E368</f>
        <v>0</v>
      </c>
      <c r="T368" s="84">
        <f>Records!T368*$E368</f>
        <v>0</v>
      </c>
      <c r="U368" s="84">
        <f>Records!U368*$E368</f>
        <v>0</v>
      </c>
      <c r="V368" s="84">
        <f>Records!V368*$E368</f>
        <v>0</v>
      </c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</row>
    <row r="369">
      <c r="A369" s="79"/>
      <c r="B369" s="82" t="str">
        <f>Records!B369</f>
        <v/>
      </c>
      <c r="C369" s="79" t="str">
        <f>Records!$C369</f>
        <v/>
      </c>
      <c r="D369" s="83">
        <f>SUMIF(Summary!$B$15:$B$31,C369,Summary!$D$15:$D$31)</f>
        <v>0</v>
      </c>
      <c r="E369" s="84">
        <f>if(Records!E369=0,0,D369*Records!D369/Records!E369)</f>
        <v>0</v>
      </c>
      <c r="F369" s="79"/>
      <c r="G369" s="84">
        <f>Records!G369*$E369</f>
        <v>0</v>
      </c>
      <c r="H369" s="84">
        <f>Records!H369*$E369</f>
        <v>0</v>
      </c>
      <c r="I369" s="84">
        <f>Records!I369*$E369</f>
        <v>0</v>
      </c>
      <c r="J369" s="84">
        <f>Records!J369*$E369</f>
        <v>0</v>
      </c>
      <c r="K369" s="84">
        <f>Records!K369*$E369</f>
        <v>0</v>
      </c>
      <c r="L369" s="84">
        <f>Records!L369*$E369</f>
        <v>0</v>
      </c>
      <c r="M369" s="84">
        <f>Records!M369*$E369</f>
        <v>0</v>
      </c>
      <c r="N369" s="84">
        <f>Records!N369*$E369</f>
        <v>0</v>
      </c>
      <c r="O369" s="84">
        <f>Records!O369*$E369</f>
        <v>0</v>
      </c>
      <c r="P369" s="84">
        <f>Records!P369*$E369</f>
        <v>0</v>
      </c>
      <c r="Q369" s="84">
        <f>Records!Q369*$E369</f>
        <v>0</v>
      </c>
      <c r="R369" s="84">
        <f>Records!R369*$E369</f>
        <v>0</v>
      </c>
      <c r="S369" s="84">
        <f>Records!S369*$E369</f>
        <v>0</v>
      </c>
      <c r="T369" s="84">
        <f>Records!T369*$E369</f>
        <v>0</v>
      </c>
      <c r="U369" s="84">
        <f>Records!U369*$E369</f>
        <v>0</v>
      </c>
      <c r="V369" s="84">
        <f>Records!V369*$E369</f>
        <v>0</v>
      </c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</row>
    <row r="370">
      <c r="A370" s="79"/>
      <c r="B370" s="82" t="str">
        <f>Records!B370</f>
        <v/>
      </c>
      <c r="C370" s="79" t="str">
        <f>Records!$C370</f>
        <v/>
      </c>
      <c r="D370" s="83">
        <f>SUMIF(Summary!$B$15:$B$31,C370,Summary!$D$15:$D$31)</f>
        <v>0</v>
      </c>
      <c r="E370" s="84">
        <f>if(Records!E370=0,0,D370*Records!D370/Records!E370)</f>
        <v>0</v>
      </c>
      <c r="F370" s="79"/>
      <c r="G370" s="84">
        <f>Records!G370*$E370</f>
        <v>0</v>
      </c>
      <c r="H370" s="84">
        <f>Records!H370*$E370</f>
        <v>0</v>
      </c>
      <c r="I370" s="84">
        <f>Records!I370*$E370</f>
        <v>0</v>
      </c>
      <c r="J370" s="84">
        <f>Records!J370*$E370</f>
        <v>0</v>
      </c>
      <c r="K370" s="84">
        <f>Records!K370*$E370</f>
        <v>0</v>
      </c>
      <c r="L370" s="84">
        <f>Records!L370*$E370</f>
        <v>0</v>
      </c>
      <c r="M370" s="84">
        <f>Records!M370*$E370</f>
        <v>0</v>
      </c>
      <c r="N370" s="84">
        <f>Records!N370*$E370</f>
        <v>0</v>
      </c>
      <c r="O370" s="84">
        <f>Records!O370*$E370</f>
        <v>0</v>
      </c>
      <c r="P370" s="84">
        <f>Records!P370*$E370</f>
        <v>0</v>
      </c>
      <c r="Q370" s="84">
        <f>Records!Q370*$E370</f>
        <v>0</v>
      </c>
      <c r="R370" s="84">
        <f>Records!R370*$E370</f>
        <v>0</v>
      </c>
      <c r="S370" s="84">
        <f>Records!S370*$E370</f>
        <v>0</v>
      </c>
      <c r="T370" s="84">
        <f>Records!T370*$E370</f>
        <v>0</v>
      </c>
      <c r="U370" s="84">
        <f>Records!U370*$E370</f>
        <v>0</v>
      </c>
      <c r="V370" s="84">
        <f>Records!V370*$E370</f>
        <v>0</v>
      </c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</row>
    <row r="371">
      <c r="A371" s="79"/>
      <c r="B371" s="82" t="str">
        <f>Records!B371</f>
        <v/>
      </c>
      <c r="C371" s="79" t="str">
        <f>Records!$C371</f>
        <v/>
      </c>
      <c r="D371" s="83">
        <f>SUMIF(Summary!$B$15:$B$31,C371,Summary!$D$15:$D$31)</f>
        <v>0</v>
      </c>
      <c r="E371" s="84">
        <f>if(Records!E371=0,0,D371*Records!D371/Records!E371)</f>
        <v>0</v>
      </c>
      <c r="F371" s="79"/>
      <c r="G371" s="84">
        <f>Records!G371*$E371</f>
        <v>0</v>
      </c>
      <c r="H371" s="84">
        <f>Records!H371*$E371</f>
        <v>0</v>
      </c>
      <c r="I371" s="84">
        <f>Records!I371*$E371</f>
        <v>0</v>
      </c>
      <c r="J371" s="84">
        <f>Records!J371*$E371</f>
        <v>0</v>
      </c>
      <c r="K371" s="84">
        <f>Records!K371*$E371</f>
        <v>0</v>
      </c>
      <c r="L371" s="84">
        <f>Records!L371*$E371</f>
        <v>0</v>
      </c>
      <c r="M371" s="84">
        <f>Records!M371*$E371</f>
        <v>0</v>
      </c>
      <c r="N371" s="84">
        <f>Records!N371*$E371</f>
        <v>0</v>
      </c>
      <c r="O371" s="84">
        <f>Records!O371*$E371</f>
        <v>0</v>
      </c>
      <c r="P371" s="84">
        <f>Records!P371*$E371</f>
        <v>0</v>
      </c>
      <c r="Q371" s="84">
        <f>Records!Q371*$E371</f>
        <v>0</v>
      </c>
      <c r="R371" s="84">
        <f>Records!R371*$E371</f>
        <v>0</v>
      </c>
      <c r="S371" s="84">
        <f>Records!S371*$E371</f>
        <v>0</v>
      </c>
      <c r="T371" s="84">
        <f>Records!T371*$E371</f>
        <v>0</v>
      </c>
      <c r="U371" s="84">
        <f>Records!U371*$E371</f>
        <v>0</v>
      </c>
      <c r="V371" s="84">
        <f>Records!V371*$E371</f>
        <v>0</v>
      </c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</row>
    <row r="372">
      <c r="A372" s="79"/>
      <c r="B372" s="82" t="str">
        <f>Records!B372</f>
        <v/>
      </c>
      <c r="C372" s="79" t="str">
        <f>Records!$C372</f>
        <v/>
      </c>
      <c r="D372" s="83">
        <f>SUMIF(Summary!$B$15:$B$31,C372,Summary!$D$15:$D$31)</f>
        <v>0</v>
      </c>
      <c r="E372" s="84">
        <f>if(Records!E372=0,0,D372*Records!D372/Records!E372)</f>
        <v>0</v>
      </c>
      <c r="F372" s="79"/>
      <c r="G372" s="84">
        <f>Records!G372*$E372</f>
        <v>0</v>
      </c>
      <c r="H372" s="84">
        <f>Records!H372*$E372</f>
        <v>0</v>
      </c>
      <c r="I372" s="84">
        <f>Records!I372*$E372</f>
        <v>0</v>
      </c>
      <c r="J372" s="84">
        <f>Records!J372*$E372</f>
        <v>0</v>
      </c>
      <c r="K372" s="84">
        <f>Records!K372*$E372</f>
        <v>0</v>
      </c>
      <c r="L372" s="84">
        <f>Records!L372*$E372</f>
        <v>0</v>
      </c>
      <c r="M372" s="84">
        <f>Records!M372*$E372</f>
        <v>0</v>
      </c>
      <c r="N372" s="84">
        <f>Records!N372*$E372</f>
        <v>0</v>
      </c>
      <c r="O372" s="84">
        <f>Records!O372*$E372</f>
        <v>0</v>
      </c>
      <c r="P372" s="84">
        <f>Records!P372*$E372</f>
        <v>0</v>
      </c>
      <c r="Q372" s="84">
        <f>Records!Q372*$E372</f>
        <v>0</v>
      </c>
      <c r="R372" s="84">
        <f>Records!R372*$E372</f>
        <v>0</v>
      </c>
      <c r="S372" s="84">
        <f>Records!S372*$E372</f>
        <v>0</v>
      </c>
      <c r="T372" s="84">
        <f>Records!T372*$E372</f>
        <v>0</v>
      </c>
      <c r="U372" s="84">
        <f>Records!U372*$E372</f>
        <v>0</v>
      </c>
      <c r="V372" s="84">
        <f>Records!V372*$E372</f>
        <v>0</v>
      </c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</row>
    <row r="373">
      <c r="A373" s="79"/>
      <c r="B373" s="82" t="str">
        <f>Records!B373</f>
        <v/>
      </c>
      <c r="C373" s="79" t="str">
        <f>Records!$C373</f>
        <v/>
      </c>
      <c r="D373" s="83">
        <f>SUMIF(Summary!$B$15:$B$31,C373,Summary!$D$15:$D$31)</f>
        <v>0</v>
      </c>
      <c r="E373" s="84">
        <f>if(Records!E373=0,0,D373*Records!D373/Records!E373)</f>
        <v>0</v>
      </c>
      <c r="F373" s="79"/>
      <c r="G373" s="84">
        <f>Records!G373*$E373</f>
        <v>0</v>
      </c>
      <c r="H373" s="84">
        <f>Records!H373*$E373</f>
        <v>0</v>
      </c>
      <c r="I373" s="84">
        <f>Records!I373*$E373</f>
        <v>0</v>
      </c>
      <c r="J373" s="84">
        <f>Records!J373*$E373</f>
        <v>0</v>
      </c>
      <c r="K373" s="84">
        <f>Records!K373*$E373</f>
        <v>0</v>
      </c>
      <c r="L373" s="84">
        <f>Records!L373*$E373</f>
        <v>0</v>
      </c>
      <c r="M373" s="84">
        <f>Records!M373*$E373</f>
        <v>0</v>
      </c>
      <c r="N373" s="84">
        <f>Records!N373*$E373</f>
        <v>0</v>
      </c>
      <c r="O373" s="84">
        <f>Records!O373*$E373</f>
        <v>0</v>
      </c>
      <c r="P373" s="84">
        <f>Records!P373*$E373</f>
        <v>0</v>
      </c>
      <c r="Q373" s="84">
        <f>Records!Q373*$E373</f>
        <v>0</v>
      </c>
      <c r="R373" s="84">
        <f>Records!R373*$E373</f>
        <v>0</v>
      </c>
      <c r="S373" s="84">
        <f>Records!S373*$E373</f>
        <v>0</v>
      </c>
      <c r="T373" s="84">
        <f>Records!T373*$E373</f>
        <v>0</v>
      </c>
      <c r="U373" s="84">
        <f>Records!U373*$E373</f>
        <v>0</v>
      </c>
      <c r="V373" s="84">
        <f>Records!V373*$E373</f>
        <v>0</v>
      </c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</row>
    <row r="374">
      <c r="A374" s="79"/>
      <c r="B374" s="82" t="str">
        <f>Records!B374</f>
        <v/>
      </c>
      <c r="C374" s="79" t="str">
        <f>Records!$C374</f>
        <v/>
      </c>
      <c r="D374" s="83">
        <f>SUMIF(Summary!$B$15:$B$31,C374,Summary!$D$15:$D$31)</f>
        <v>0</v>
      </c>
      <c r="E374" s="84">
        <f>if(Records!E374=0,0,D374*Records!D374/Records!E374)</f>
        <v>0</v>
      </c>
      <c r="F374" s="79"/>
      <c r="G374" s="84">
        <f>Records!G374*$E374</f>
        <v>0</v>
      </c>
      <c r="H374" s="84">
        <f>Records!H374*$E374</f>
        <v>0</v>
      </c>
      <c r="I374" s="84">
        <f>Records!I374*$E374</f>
        <v>0</v>
      </c>
      <c r="J374" s="84">
        <f>Records!J374*$E374</f>
        <v>0</v>
      </c>
      <c r="K374" s="84">
        <f>Records!K374*$E374</f>
        <v>0</v>
      </c>
      <c r="L374" s="84">
        <f>Records!L374*$E374</f>
        <v>0</v>
      </c>
      <c r="M374" s="84">
        <f>Records!M374*$E374</f>
        <v>0</v>
      </c>
      <c r="N374" s="84">
        <f>Records!N374*$E374</f>
        <v>0</v>
      </c>
      <c r="O374" s="84">
        <f>Records!O374*$E374</f>
        <v>0</v>
      </c>
      <c r="P374" s="84">
        <f>Records!P374*$E374</f>
        <v>0</v>
      </c>
      <c r="Q374" s="84">
        <f>Records!Q374*$E374</f>
        <v>0</v>
      </c>
      <c r="R374" s="84">
        <f>Records!R374*$E374</f>
        <v>0</v>
      </c>
      <c r="S374" s="84">
        <f>Records!S374*$E374</f>
        <v>0</v>
      </c>
      <c r="T374" s="84">
        <f>Records!T374*$E374</f>
        <v>0</v>
      </c>
      <c r="U374" s="84">
        <f>Records!U374*$E374</f>
        <v>0</v>
      </c>
      <c r="V374" s="84">
        <f>Records!V374*$E374</f>
        <v>0</v>
      </c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</row>
    <row r="375">
      <c r="A375" s="79"/>
      <c r="B375" s="82" t="str">
        <f>Records!B375</f>
        <v/>
      </c>
      <c r="C375" s="79" t="str">
        <f>Records!$C375</f>
        <v/>
      </c>
      <c r="D375" s="83">
        <f>SUMIF(Summary!$B$15:$B$31,C375,Summary!$D$15:$D$31)</f>
        <v>0</v>
      </c>
      <c r="E375" s="84">
        <f>if(Records!E375=0,0,D375*Records!D375/Records!E375)</f>
        <v>0</v>
      </c>
      <c r="F375" s="79"/>
      <c r="G375" s="84">
        <f>Records!G375*$E375</f>
        <v>0</v>
      </c>
      <c r="H375" s="84">
        <f>Records!H375*$E375</f>
        <v>0</v>
      </c>
      <c r="I375" s="84">
        <f>Records!I375*$E375</f>
        <v>0</v>
      </c>
      <c r="J375" s="84">
        <f>Records!J375*$E375</f>
        <v>0</v>
      </c>
      <c r="K375" s="84">
        <f>Records!K375*$E375</f>
        <v>0</v>
      </c>
      <c r="L375" s="84">
        <f>Records!L375*$E375</f>
        <v>0</v>
      </c>
      <c r="M375" s="84">
        <f>Records!M375*$E375</f>
        <v>0</v>
      </c>
      <c r="N375" s="84">
        <f>Records!N375*$E375</f>
        <v>0</v>
      </c>
      <c r="O375" s="84">
        <f>Records!O375*$E375</f>
        <v>0</v>
      </c>
      <c r="P375" s="84">
        <f>Records!P375*$E375</f>
        <v>0</v>
      </c>
      <c r="Q375" s="84">
        <f>Records!Q375*$E375</f>
        <v>0</v>
      </c>
      <c r="R375" s="84">
        <f>Records!R375*$E375</f>
        <v>0</v>
      </c>
      <c r="S375" s="84">
        <f>Records!S375*$E375</f>
        <v>0</v>
      </c>
      <c r="T375" s="84">
        <f>Records!T375*$E375</f>
        <v>0</v>
      </c>
      <c r="U375" s="84">
        <f>Records!U375*$E375</f>
        <v>0</v>
      </c>
      <c r="V375" s="84">
        <f>Records!V375*$E375</f>
        <v>0</v>
      </c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</row>
    <row r="376">
      <c r="A376" s="79"/>
      <c r="B376" s="82" t="str">
        <f>Records!B376</f>
        <v/>
      </c>
      <c r="C376" s="79" t="str">
        <f>Records!$C376</f>
        <v/>
      </c>
      <c r="D376" s="83">
        <f>SUMIF(Summary!$B$15:$B$31,C376,Summary!$D$15:$D$31)</f>
        <v>0</v>
      </c>
      <c r="E376" s="84">
        <f>if(Records!E376=0,0,D376*Records!D376/Records!E376)</f>
        <v>0</v>
      </c>
      <c r="F376" s="79"/>
      <c r="G376" s="84">
        <f>Records!G376*$E376</f>
        <v>0</v>
      </c>
      <c r="H376" s="84">
        <f>Records!H376*$E376</f>
        <v>0</v>
      </c>
      <c r="I376" s="84">
        <f>Records!I376*$E376</f>
        <v>0</v>
      </c>
      <c r="J376" s="84">
        <f>Records!J376*$E376</f>
        <v>0</v>
      </c>
      <c r="K376" s="84">
        <f>Records!K376*$E376</f>
        <v>0</v>
      </c>
      <c r="L376" s="84">
        <f>Records!L376*$E376</f>
        <v>0</v>
      </c>
      <c r="M376" s="84">
        <f>Records!M376*$E376</f>
        <v>0</v>
      </c>
      <c r="N376" s="84">
        <f>Records!N376*$E376</f>
        <v>0</v>
      </c>
      <c r="O376" s="84">
        <f>Records!O376*$E376</f>
        <v>0</v>
      </c>
      <c r="P376" s="84">
        <f>Records!P376*$E376</f>
        <v>0</v>
      </c>
      <c r="Q376" s="84">
        <f>Records!Q376*$E376</f>
        <v>0</v>
      </c>
      <c r="R376" s="84">
        <f>Records!R376*$E376</f>
        <v>0</v>
      </c>
      <c r="S376" s="84">
        <f>Records!S376*$E376</f>
        <v>0</v>
      </c>
      <c r="T376" s="84">
        <f>Records!T376*$E376</f>
        <v>0</v>
      </c>
      <c r="U376" s="84">
        <f>Records!U376*$E376</f>
        <v>0</v>
      </c>
      <c r="V376" s="84">
        <f>Records!V376*$E376</f>
        <v>0</v>
      </c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</row>
    <row r="377">
      <c r="A377" s="79"/>
      <c r="B377" s="82" t="str">
        <f>Records!B377</f>
        <v/>
      </c>
      <c r="C377" s="79" t="str">
        <f>Records!$C377</f>
        <v/>
      </c>
      <c r="D377" s="83">
        <f>SUMIF(Summary!$B$15:$B$31,C377,Summary!$D$15:$D$31)</f>
        <v>0</v>
      </c>
      <c r="E377" s="84">
        <f>if(Records!E377=0,0,D377*Records!D377/Records!E377)</f>
        <v>0</v>
      </c>
      <c r="F377" s="79"/>
      <c r="G377" s="84">
        <f>Records!G377*$E377</f>
        <v>0</v>
      </c>
      <c r="H377" s="84">
        <f>Records!H377*$E377</f>
        <v>0</v>
      </c>
      <c r="I377" s="84">
        <f>Records!I377*$E377</f>
        <v>0</v>
      </c>
      <c r="J377" s="84">
        <f>Records!J377*$E377</f>
        <v>0</v>
      </c>
      <c r="K377" s="84">
        <f>Records!K377*$E377</f>
        <v>0</v>
      </c>
      <c r="L377" s="84">
        <f>Records!L377*$E377</f>
        <v>0</v>
      </c>
      <c r="M377" s="84">
        <f>Records!M377*$E377</f>
        <v>0</v>
      </c>
      <c r="N377" s="84">
        <f>Records!N377*$E377</f>
        <v>0</v>
      </c>
      <c r="O377" s="84">
        <f>Records!O377*$E377</f>
        <v>0</v>
      </c>
      <c r="P377" s="84">
        <f>Records!P377*$E377</f>
        <v>0</v>
      </c>
      <c r="Q377" s="84">
        <f>Records!Q377*$E377</f>
        <v>0</v>
      </c>
      <c r="R377" s="84">
        <f>Records!R377*$E377</f>
        <v>0</v>
      </c>
      <c r="S377" s="84">
        <f>Records!S377*$E377</f>
        <v>0</v>
      </c>
      <c r="T377" s="84">
        <f>Records!T377*$E377</f>
        <v>0</v>
      </c>
      <c r="U377" s="84">
        <f>Records!U377*$E377</f>
        <v>0</v>
      </c>
      <c r="V377" s="84">
        <f>Records!V377*$E377</f>
        <v>0</v>
      </c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</row>
    <row r="378">
      <c r="A378" s="79"/>
      <c r="B378" s="82" t="str">
        <f>Records!B378</f>
        <v/>
      </c>
      <c r="C378" s="79" t="str">
        <f>Records!$C378</f>
        <v/>
      </c>
      <c r="D378" s="83">
        <f>SUMIF(Summary!$B$15:$B$31,C378,Summary!$D$15:$D$31)</f>
        <v>0</v>
      </c>
      <c r="E378" s="84">
        <f>if(Records!E378=0,0,D378*Records!D378/Records!E378)</f>
        <v>0</v>
      </c>
      <c r="F378" s="79"/>
      <c r="G378" s="84">
        <f>Records!G378*$E378</f>
        <v>0</v>
      </c>
      <c r="H378" s="84">
        <f>Records!H378*$E378</f>
        <v>0</v>
      </c>
      <c r="I378" s="84">
        <f>Records!I378*$E378</f>
        <v>0</v>
      </c>
      <c r="J378" s="84">
        <f>Records!J378*$E378</f>
        <v>0</v>
      </c>
      <c r="K378" s="84">
        <f>Records!K378*$E378</f>
        <v>0</v>
      </c>
      <c r="L378" s="84">
        <f>Records!L378*$E378</f>
        <v>0</v>
      </c>
      <c r="M378" s="84">
        <f>Records!M378*$E378</f>
        <v>0</v>
      </c>
      <c r="N378" s="84">
        <f>Records!N378*$E378</f>
        <v>0</v>
      </c>
      <c r="O378" s="84">
        <f>Records!O378*$E378</f>
        <v>0</v>
      </c>
      <c r="P378" s="84">
        <f>Records!P378*$E378</f>
        <v>0</v>
      </c>
      <c r="Q378" s="84">
        <f>Records!Q378*$E378</f>
        <v>0</v>
      </c>
      <c r="R378" s="84">
        <f>Records!R378*$E378</f>
        <v>0</v>
      </c>
      <c r="S378" s="84">
        <f>Records!S378*$E378</f>
        <v>0</v>
      </c>
      <c r="T378" s="84">
        <f>Records!T378*$E378</f>
        <v>0</v>
      </c>
      <c r="U378" s="84">
        <f>Records!U378*$E378</f>
        <v>0</v>
      </c>
      <c r="V378" s="84">
        <f>Records!V378*$E378</f>
        <v>0</v>
      </c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</row>
    <row r="379">
      <c r="A379" s="79"/>
      <c r="B379" s="82" t="str">
        <f>Records!B379</f>
        <v/>
      </c>
      <c r="C379" s="79" t="str">
        <f>Records!$C379</f>
        <v/>
      </c>
      <c r="D379" s="83">
        <f>SUMIF(Summary!$B$15:$B$31,C379,Summary!$D$15:$D$31)</f>
        <v>0</v>
      </c>
      <c r="E379" s="84">
        <f>if(Records!E379=0,0,D379*Records!D379/Records!E379)</f>
        <v>0</v>
      </c>
      <c r="F379" s="79"/>
      <c r="G379" s="84">
        <f>Records!G379*$E379</f>
        <v>0</v>
      </c>
      <c r="H379" s="84">
        <f>Records!H379*$E379</f>
        <v>0</v>
      </c>
      <c r="I379" s="84">
        <f>Records!I379*$E379</f>
        <v>0</v>
      </c>
      <c r="J379" s="84">
        <f>Records!J379*$E379</f>
        <v>0</v>
      </c>
      <c r="K379" s="84">
        <f>Records!K379*$E379</f>
        <v>0</v>
      </c>
      <c r="L379" s="84">
        <f>Records!L379*$E379</f>
        <v>0</v>
      </c>
      <c r="M379" s="84">
        <f>Records!M379*$E379</f>
        <v>0</v>
      </c>
      <c r="N379" s="84">
        <f>Records!N379*$E379</f>
        <v>0</v>
      </c>
      <c r="O379" s="84">
        <f>Records!O379*$E379</f>
        <v>0</v>
      </c>
      <c r="P379" s="84">
        <f>Records!P379*$E379</f>
        <v>0</v>
      </c>
      <c r="Q379" s="84">
        <f>Records!Q379*$E379</f>
        <v>0</v>
      </c>
      <c r="R379" s="84">
        <f>Records!R379*$E379</f>
        <v>0</v>
      </c>
      <c r="S379" s="84">
        <f>Records!S379*$E379</f>
        <v>0</v>
      </c>
      <c r="T379" s="84">
        <f>Records!T379*$E379</f>
        <v>0</v>
      </c>
      <c r="U379" s="84">
        <f>Records!U379*$E379</f>
        <v>0</v>
      </c>
      <c r="V379" s="84">
        <f>Records!V379*$E379</f>
        <v>0</v>
      </c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79"/>
      <c r="AM379" s="79"/>
    </row>
    <row r="380">
      <c r="A380" s="79"/>
      <c r="B380" s="82" t="str">
        <f>Records!B380</f>
        <v/>
      </c>
      <c r="C380" s="79" t="str">
        <f>Records!$C380</f>
        <v/>
      </c>
      <c r="D380" s="83">
        <f>SUMIF(Summary!$B$15:$B$31,C380,Summary!$D$15:$D$31)</f>
        <v>0</v>
      </c>
      <c r="E380" s="84">
        <f>if(Records!E380=0,0,D380*Records!D380/Records!E380)</f>
        <v>0</v>
      </c>
      <c r="F380" s="79"/>
      <c r="G380" s="84">
        <f>Records!G380*$E380</f>
        <v>0</v>
      </c>
      <c r="H380" s="84">
        <f>Records!H380*$E380</f>
        <v>0</v>
      </c>
      <c r="I380" s="84">
        <f>Records!I380*$E380</f>
        <v>0</v>
      </c>
      <c r="J380" s="84">
        <f>Records!J380*$E380</f>
        <v>0</v>
      </c>
      <c r="K380" s="84">
        <f>Records!K380*$E380</f>
        <v>0</v>
      </c>
      <c r="L380" s="84">
        <f>Records!L380*$E380</f>
        <v>0</v>
      </c>
      <c r="M380" s="84">
        <f>Records!M380*$E380</f>
        <v>0</v>
      </c>
      <c r="N380" s="84">
        <f>Records!N380*$E380</f>
        <v>0</v>
      </c>
      <c r="O380" s="84">
        <f>Records!O380*$E380</f>
        <v>0</v>
      </c>
      <c r="P380" s="84">
        <f>Records!P380*$E380</f>
        <v>0</v>
      </c>
      <c r="Q380" s="84">
        <f>Records!Q380*$E380</f>
        <v>0</v>
      </c>
      <c r="R380" s="84">
        <f>Records!R380*$E380</f>
        <v>0</v>
      </c>
      <c r="S380" s="84">
        <f>Records!S380*$E380</f>
        <v>0</v>
      </c>
      <c r="T380" s="84">
        <f>Records!T380*$E380</f>
        <v>0</v>
      </c>
      <c r="U380" s="84">
        <f>Records!U380*$E380</f>
        <v>0</v>
      </c>
      <c r="V380" s="84">
        <f>Records!V380*$E380</f>
        <v>0</v>
      </c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</row>
    <row r="381">
      <c r="A381" s="79"/>
      <c r="B381" s="82" t="str">
        <f>Records!B381</f>
        <v/>
      </c>
      <c r="C381" s="79" t="str">
        <f>Records!$C381</f>
        <v/>
      </c>
      <c r="D381" s="83">
        <f>SUMIF(Summary!$B$15:$B$31,C381,Summary!$D$15:$D$31)</f>
        <v>0</v>
      </c>
      <c r="E381" s="84">
        <f>if(Records!E381=0,0,D381*Records!D381/Records!E381)</f>
        <v>0</v>
      </c>
      <c r="F381" s="79"/>
      <c r="G381" s="84">
        <f>Records!G381*$E381</f>
        <v>0</v>
      </c>
      <c r="H381" s="84">
        <f>Records!H381*$E381</f>
        <v>0</v>
      </c>
      <c r="I381" s="84">
        <f>Records!I381*$E381</f>
        <v>0</v>
      </c>
      <c r="J381" s="84">
        <f>Records!J381*$E381</f>
        <v>0</v>
      </c>
      <c r="K381" s="84">
        <f>Records!K381*$E381</f>
        <v>0</v>
      </c>
      <c r="L381" s="84">
        <f>Records!L381*$E381</f>
        <v>0</v>
      </c>
      <c r="M381" s="84">
        <f>Records!M381*$E381</f>
        <v>0</v>
      </c>
      <c r="N381" s="84">
        <f>Records!N381*$E381</f>
        <v>0</v>
      </c>
      <c r="O381" s="84">
        <f>Records!O381*$E381</f>
        <v>0</v>
      </c>
      <c r="P381" s="84">
        <f>Records!P381*$E381</f>
        <v>0</v>
      </c>
      <c r="Q381" s="84">
        <f>Records!Q381*$E381</f>
        <v>0</v>
      </c>
      <c r="R381" s="84">
        <f>Records!R381*$E381</f>
        <v>0</v>
      </c>
      <c r="S381" s="84">
        <f>Records!S381*$E381</f>
        <v>0</v>
      </c>
      <c r="T381" s="84">
        <f>Records!T381*$E381</f>
        <v>0</v>
      </c>
      <c r="U381" s="84">
        <f>Records!U381*$E381</f>
        <v>0</v>
      </c>
      <c r="V381" s="84">
        <f>Records!V381*$E381</f>
        <v>0</v>
      </c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</row>
    <row r="382">
      <c r="A382" s="79"/>
      <c r="B382" s="82" t="str">
        <f>Records!B382</f>
        <v/>
      </c>
      <c r="C382" s="79" t="str">
        <f>Records!$C382</f>
        <v/>
      </c>
      <c r="D382" s="83">
        <f>SUMIF(Summary!$B$15:$B$31,C382,Summary!$D$15:$D$31)</f>
        <v>0</v>
      </c>
      <c r="E382" s="84">
        <f>if(Records!E382=0,0,D382*Records!D382/Records!E382)</f>
        <v>0</v>
      </c>
      <c r="F382" s="79"/>
      <c r="G382" s="84">
        <f>Records!G382*$E382</f>
        <v>0</v>
      </c>
      <c r="H382" s="84">
        <f>Records!H382*$E382</f>
        <v>0</v>
      </c>
      <c r="I382" s="84">
        <f>Records!I382*$E382</f>
        <v>0</v>
      </c>
      <c r="J382" s="84">
        <f>Records!J382*$E382</f>
        <v>0</v>
      </c>
      <c r="K382" s="84">
        <f>Records!K382*$E382</f>
        <v>0</v>
      </c>
      <c r="L382" s="84">
        <f>Records!L382*$E382</f>
        <v>0</v>
      </c>
      <c r="M382" s="84">
        <f>Records!M382*$E382</f>
        <v>0</v>
      </c>
      <c r="N382" s="84">
        <f>Records!N382*$E382</f>
        <v>0</v>
      </c>
      <c r="O382" s="84">
        <f>Records!O382*$E382</f>
        <v>0</v>
      </c>
      <c r="P382" s="84">
        <f>Records!P382*$E382</f>
        <v>0</v>
      </c>
      <c r="Q382" s="84">
        <f>Records!Q382*$E382</f>
        <v>0</v>
      </c>
      <c r="R382" s="84">
        <f>Records!R382*$E382</f>
        <v>0</v>
      </c>
      <c r="S382" s="84">
        <f>Records!S382*$E382</f>
        <v>0</v>
      </c>
      <c r="T382" s="84">
        <f>Records!T382*$E382</f>
        <v>0</v>
      </c>
      <c r="U382" s="84">
        <f>Records!U382*$E382</f>
        <v>0</v>
      </c>
      <c r="V382" s="84">
        <f>Records!V382*$E382</f>
        <v>0</v>
      </c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</row>
    <row r="383">
      <c r="A383" s="79"/>
      <c r="B383" s="82" t="str">
        <f>Records!B383</f>
        <v/>
      </c>
      <c r="C383" s="79" t="str">
        <f>Records!$C383</f>
        <v/>
      </c>
      <c r="D383" s="83">
        <f>SUMIF(Summary!$B$15:$B$31,C383,Summary!$D$15:$D$31)</f>
        <v>0</v>
      </c>
      <c r="E383" s="84">
        <f>if(Records!E383=0,0,D383*Records!D383/Records!E383)</f>
        <v>0</v>
      </c>
      <c r="F383" s="79"/>
      <c r="G383" s="84">
        <f>Records!G383*$E383</f>
        <v>0</v>
      </c>
      <c r="H383" s="84">
        <f>Records!H383*$E383</f>
        <v>0</v>
      </c>
      <c r="I383" s="84">
        <f>Records!I383*$E383</f>
        <v>0</v>
      </c>
      <c r="J383" s="84">
        <f>Records!J383*$E383</f>
        <v>0</v>
      </c>
      <c r="K383" s="84">
        <f>Records!K383*$E383</f>
        <v>0</v>
      </c>
      <c r="L383" s="84">
        <f>Records!L383*$E383</f>
        <v>0</v>
      </c>
      <c r="M383" s="84">
        <f>Records!M383*$E383</f>
        <v>0</v>
      </c>
      <c r="N383" s="84">
        <f>Records!N383*$E383</f>
        <v>0</v>
      </c>
      <c r="O383" s="84">
        <f>Records!O383*$E383</f>
        <v>0</v>
      </c>
      <c r="P383" s="84">
        <f>Records!P383*$E383</f>
        <v>0</v>
      </c>
      <c r="Q383" s="84">
        <f>Records!Q383*$E383</f>
        <v>0</v>
      </c>
      <c r="R383" s="84">
        <f>Records!R383*$E383</f>
        <v>0</v>
      </c>
      <c r="S383" s="84">
        <f>Records!S383*$E383</f>
        <v>0</v>
      </c>
      <c r="T383" s="84">
        <f>Records!T383*$E383</f>
        <v>0</v>
      </c>
      <c r="U383" s="84">
        <f>Records!U383*$E383</f>
        <v>0</v>
      </c>
      <c r="V383" s="84">
        <f>Records!V383*$E383</f>
        <v>0</v>
      </c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/>
    </row>
    <row r="384">
      <c r="A384" s="79"/>
      <c r="B384" s="82" t="str">
        <f>Records!B384</f>
        <v/>
      </c>
      <c r="C384" s="79" t="str">
        <f>Records!$C384</f>
        <v/>
      </c>
      <c r="D384" s="83">
        <f>SUMIF(Summary!$B$15:$B$31,C384,Summary!$D$15:$D$31)</f>
        <v>0</v>
      </c>
      <c r="E384" s="84">
        <f>if(Records!E384=0,0,D384*Records!D384/Records!E384)</f>
        <v>0</v>
      </c>
      <c r="F384" s="79"/>
      <c r="G384" s="84">
        <f>Records!G384*$E384</f>
        <v>0</v>
      </c>
      <c r="H384" s="84">
        <f>Records!H384*$E384</f>
        <v>0</v>
      </c>
      <c r="I384" s="84">
        <f>Records!I384*$E384</f>
        <v>0</v>
      </c>
      <c r="J384" s="84">
        <f>Records!J384*$E384</f>
        <v>0</v>
      </c>
      <c r="K384" s="84">
        <f>Records!K384*$E384</f>
        <v>0</v>
      </c>
      <c r="L384" s="84">
        <f>Records!L384*$E384</f>
        <v>0</v>
      </c>
      <c r="M384" s="84">
        <f>Records!M384*$E384</f>
        <v>0</v>
      </c>
      <c r="N384" s="84">
        <f>Records!N384*$E384</f>
        <v>0</v>
      </c>
      <c r="O384" s="84">
        <f>Records!O384*$E384</f>
        <v>0</v>
      </c>
      <c r="P384" s="84">
        <f>Records!P384*$E384</f>
        <v>0</v>
      </c>
      <c r="Q384" s="84">
        <f>Records!Q384*$E384</f>
        <v>0</v>
      </c>
      <c r="R384" s="84">
        <f>Records!R384*$E384</f>
        <v>0</v>
      </c>
      <c r="S384" s="84">
        <f>Records!S384*$E384</f>
        <v>0</v>
      </c>
      <c r="T384" s="84">
        <f>Records!T384*$E384</f>
        <v>0</v>
      </c>
      <c r="U384" s="84">
        <f>Records!U384*$E384</f>
        <v>0</v>
      </c>
      <c r="V384" s="84">
        <f>Records!V384*$E384</f>
        <v>0</v>
      </c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79"/>
      <c r="AK384" s="79"/>
      <c r="AL384" s="79"/>
      <c r="AM384" s="79"/>
    </row>
    <row r="385">
      <c r="A385" s="79"/>
      <c r="B385" s="82" t="str">
        <f>Records!B385</f>
        <v/>
      </c>
      <c r="C385" s="79" t="str">
        <f>Records!$C385</f>
        <v/>
      </c>
      <c r="D385" s="83">
        <f>SUMIF(Summary!$B$15:$B$31,C385,Summary!$D$15:$D$31)</f>
        <v>0</v>
      </c>
      <c r="E385" s="84">
        <f>if(Records!E385=0,0,D385*Records!D385/Records!E385)</f>
        <v>0</v>
      </c>
      <c r="F385" s="79"/>
      <c r="G385" s="84">
        <f>Records!G385*$E385</f>
        <v>0</v>
      </c>
      <c r="H385" s="84">
        <f>Records!H385*$E385</f>
        <v>0</v>
      </c>
      <c r="I385" s="84">
        <f>Records!I385*$E385</f>
        <v>0</v>
      </c>
      <c r="J385" s="84">
        <f>Records!J385*$E385</f>
        <v>0</v>
      </c>
      <c r="K385" s="84">
        <f>Records!K385*$E385</f>
        <v>0</v>
      </c>
      <c r="L385" s="84">
        <f>Records!L385*$E385</f>
        <v>0</v>
      </c>
      <c r="M385" s="84">
        <f>Records!M385*$E385</f>
        <v>0</v>
      </c>
      <c r="N385" s="84">
        <f>Records!N385*$E385</f>
        <v>0</v>
      </c>
      <c r="O385" s="84">
        <f>Records!O385*$E385</f>
        <v>0</v>
      </c>
      <c r="P385" s="84">
        <f>Records!P385*$E385</f>
        <v>0</v>
      </c>
      <c r="Q385" s="84">
        <f>Records!Q385*$E385</f>
        <v>0</v>
      </c>
      <c r="R385" s="84">
        <f>Records!R385*$E385</f>
        <v>0</v>
      </c>
      <c r="S385" s="84">
        <f>Records!S385*$E385</f>
        <v>0</v>
      </c>
      <c r="T385" s="84">
        <f>Records!T385*$E385</f>
        <v>0</v>
      </c>
      <c r="U385" s="84">
        <f>Records!U385*$E385</f>
        <v>0</v>
      </c>
      <c r="V385" s="84">
        <f>Records!V385*$E385</f>
        <v>0</v>
      </c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/>
      <c r="AM385" s="79"/>
    </row>
    <row r="386">
      <c r="A386" s="79"/>
      <c r="B386" s="82" t="str">
        <f>Records!B386</f>
        <v/>
      </c>
      <c r="C386" s="79" t="str">
        <f>Records!$C386</f>
        <v/>
      </c>
      <c r="D386" s="83">
        <f>SUMIF(Summary!$B$15:$B$31,C386,Summary!$D$15:$D$31)</f>
        <v>0</v>
      </c>
      <c r="E386" s="84">
        <f>if(Records!E386=0,0,D386*Records!D386/Records!E386)</f>
        <v>0</v>
      </c>
      <c r="F386" s="79"/>
      <c r="G386" s="84">
        <f>Records!G386*$E386</f>
        <v>0</v>
      </c>
      <c r="H386" s="84">
        <f>Records!H386*$E386</f>
        <v>0</v>
      </c>
      <c r="I386" s="84">
        <f>Records!I386*$E386</f>
        <v>0</v>
      </c>
      <c r="J386" s="84">
        <f>Records!J386*$E386</f>
        <v>0</v>
      </c>
      <c r="K386" s="84">
        <f>Records!K386*$E386</f>
        <v>0</v>
      </c>
      <c r="L386" s="84">
        <f>Records!L386*$E386</f>
        <v>0</v>
      </c>
      <c r="M386" s="84">
        <f>Records!M386*$E386</f>
        <v>0</v>
      </c>
      <c r="N386" s="84">
        <f>Records!N386*$E386</f>
        <v>0</v>
      </c>
      <c r="O386" s="84">
        <f>Records!O386*$E386</f>
        <v>0</v>
      </c>
      <c r="P386" s="84">
        <f>Records!P386*$E386</f>
        <v>0</v>
      </c>
      <c r="Q386" s="84">
        <f>Records!Q386*$E386</f>
        <v>0</v>
      </c>
      <c r="R386" s="84">
        <f>Records!R386*$E386</f>
        <v>0</v>
      </c>
      <c r="S386" s="84">
        <f>Records!S386*$E386</f>
        <v>0</v>
      </c>
      <c r="T386" s="84">
        <f>Records!T386*$E386</f>
        <v>0</v>
      </c>
      <c r="U386" s="84">
        <f>Records!U386*$E386</f>
        <v>0</v>
      </c>
      <c r="V386" s="84">
        <f>Records!V386*$E386</f>
        <v>0</v>
      </c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  <c r="AL386" s="79"/>
      <c r="AM386" s="79"/>
    </row>
    <row r="387">
      <c r="A387" s="79"/>
      <c r="B387" s="82" t="str">
        <f>Records!B387</f>
        <v/>
      </c>
      <c r="C387" s="79" t="str">
        <f>Records!$C387</f>
        <v/>
      </c>
      <c r="D387" s="83">
        <f>SUMIF(Summary!$B$15:$B$31,C387,Summary!$D$15:$D$31)</f>
        <v>0</v>
      </c>
      <c r="E387" s="84">
        <f>if(Records!E387=0,0,D387*Records!D387/Records!E387)</f>
        <v>0</v>
      </c>
      <c r="F387" s="79"/>
      <c r="G387" s="84">
        <f>Records!G387*$E387</f>
        <v>0</v>
      </c>
      <c r="H387" s="84">
        <f>Records!H387*$E387</f>
        <v>0</v>
      </c>
      <c r="I387" s="84">
        <f>Records!I387*$E387</f>
        <v>0</v>
      </c>
      <c r="J387" s="84">
        <f>Records!J387*$E387</f>
        <v>0</v>
      </c>
      <c r="K387" s="84">
        <f>Records!K387*$E387</f>
        <v>0</v>
      </c>
      <c r="L387" s="84">
        <f>Records!L387*$E387</f>
        <v>0</v>
      </c>
      <c r="M387" s="84">
        <f>Records!M387*$E387</f>
        <v>0</v>
      </c>
      <c r="N387" s="84">
        <f>Records!N387*$E387</f>
        <v>0</v>
      </c>
      <c r="O387" s="84">
        <f>Records!O387*$E387</f>
        <v>0</v>
      </c>
      <c r="P387" s="84">
        <f>Records!P387*$E387</f>
        <v>0</v>
      </c>
      <c r="Q387" s="84">
        <f>Records!Q387*$E387</f>
        <v>0</v>
      </c>
      <c r="R387" s="84">
        <f>Records!R387*$E387</f>
        <v>0</v>
      </c>
      <c r="S387" s="84">
        <f>Records!S387*$E387</f>
        <v>0</v>
      </c>
      <c r="T387" s="84">
        <f>Records!T387*$E387</f>
        <v>0</v>
      </c>
      <c r="U387" s="84">
        <f>Records!U387*$E387</f>
        <v>0</v>
      </c>
      <c r="V387" s="84">
        <f>Records!V387*$E387</f>
        <v>0</v>
      </c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79"/>
    </row>
    <row r="388">
      <c r="A388" s="79"/>
      <c r="B388" s="82" t="str">
        <f>Records!B388</f>
        <v/>
      </c>
      <c r="C388" s="79" t="str">
        <f>Records!$C388</f>
        <v/>
      </c>
      <c r="D388" s="83">
        <f>SUMIF(Summary!$B$15:$B$31,C388,Summary!$D$15:$D$31)</f>
        <v>0</v>
      </c>
      <c r="E388" s="84">
        <f>if(Records!E388=0,0,D388*Records!D388/Records!E388)</f>
        <v>0</v>
      </c>
      <c r="F388" s="79"/>
      <c r="G388" s="84">
        <f>Records!G388*$E388</f>
        <v>0</v>
      </c>
      <c r="H388" s="84">
        <f>Records!H388*$E388</f>
        <v>0</v>
      </c>
      <c r="I388" s="84">
        <f>Records!I388*$E388</f>
        <v>0</v>
      </c>
      <c r="J388" s="84">
        <f>Records!J388*$E388</f>
        <v>0</v>
      </c>
      <c r="K388" s="84">
        <f>Records!K388*$E388</f>
        <v>0</v>
      </c>
      <c r="L388" s="84">
        <f>Records!L388*$E388</f>
        <v>0</v>
      </c>
      <c r="M388" s="84">
        <f>Records!M388*$E388</f>
        <v>0</v>
      </c>
      <c r="N388" s="84">
        <f>Records!N388*$E388</f>
        <v>0</v>
      </c>
      <c r="O388" s="84">
        <f>Records!O388*$E388</f>
        <v>0</v>
      </c>
      <c r="P388" s="84">
        <f>Records!P388*$E388</f>
        <v>0</v>
      </c>
      <c r="Q388" s="84">
        <f>Records!Q388*$E388</f>
        <v>0</v>
      </c>
      <c r="R388" s="84">
        <f>Records!R388*$E388</f>
        <v>0</v>
      </c>
      <c r="S388" s="84">
        <f>Records!S388*$E388</f>
        <v>0</v>
      </c>
      <c r="T388" s="84">
        <f>Records!T388*$E388</f>
        <v>0</v>
      </c>
      <c r="U388" s="84">
        <f>Records!U388*$E388</f>
        <v>0</v>
      </c>
      <c r="V388" s="84">
        <f>Records!V388*$E388</f>
        <v>0</v>
      </c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79"/>
    </row>
    <row r="389">
      <c r="A389" s="79"/>
      <c r="B389" s="82" t="str">
        <f>Records!B389</f>
        <v/>
      </c>
      <c r="C389" s="79" t="str">
        <f>Records!$C389</f>
        <v/>
      </c>
      <c r="D389" s="83">
        <f>SUMIF(Summary!$B$15:$B$31,C389,Summary!$D$15:$D$31)</f>
        <v>0</v>
      </c>
      <c r="E389" s="84">
        <f>if(Records!E389=0,0,D389*Records!D389/Records!E389)</f>
        <v>0</v>
      </c>
      <c r="F389" s="79"/>
      <c r="G389" s="84">
        <f>Records!G389*$E389</f>
        <v>0</v>
      </c>
      <c r="H389" s="84">
        <f>Records!H389*$E389</f>
        <v>0</v>
      </c>
      <c r="I389" s="84">
        <f>Records!I389*$E389</f>
        <v>0</v>
      </c>
      <c r="J389" s="84">
        <f>Records!J389*$E389</f>
        <v>0</v>
      </c>
      <c r="K389" s="84">
        <f>Records!K389*$E389</f>
        <v>0</v>
      </c>
      <c r="L389" s="84">
        <f>Records!L389*$E389</f>
        <v>0</v>
      </c>
      <c r="M389" s="84">
        <f>Records!M389*$E389</f>
        <v>0</v>
      </c>
      <c r="N389" s="84">
        <f>Records!N389*$E389</f>
        <v>0</v>
      </c>
      <c r="O389" s="84">
        <f>Records!O389*$E389</f>
        <v>0</v>
      </c>
      <c r="P389" s="84">
        <f>Records!P389*$E389</f>
        <v>0</v>
      </c>
      <c r="Q389" s="84">
        <f>Records!Q389*$E389</f>
        <v>0</v>
      </c>
      <c r="R389" s="84">
        <f>Records!R389*$E389</f>
        <v>0</v>
      </c>
      <c r="S389" s="84">
        <f>Records!S389*$E389</f>
        <v>0</v>
      </c>
      <c r="T389" s="84">
        <f>Records!T389*$E389</f>
        <v>0</v>
      </c>
      <c r="U389" s="84">
        <f>Records!U389*$E389</f>
        <v>0</v>
      </c>
      <c r="V389" s="84">
        <f>Records!V389*$E389</f>
        <v>0</v>
      </c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79"/>
    </row>
    <row r="390">
      <c r="A390" s="79"/>
      <c r="B390" s="82" t="str">
        <f>Records!B390</f>
        <v/>
      </c>
      <c r="C390" s="79" t="str">
        <f>Records!$C390</f>
        <v/>
      </c>
      <c r="D390" s="83">
        <f>SUMIF(Summary!$B$15:$B$31,C390,Summary!$D$15:$D$31)</f>
        <v>0</v>
      </c>
      <c r="E390" s="84">
        <f>if(Records!E390=0,0,D390*Records!D390/Records!E390)</f>
        <v>0</v>
      </c>
      <c r="F390" s="79"/>
      <c r="G390" s="84">
        <f>Records!G390*$E390</f>
        <v>0</v>
      </c>
      <c r="H390" s="84">
        <f>Records!H390*$E390</f>
        <v>0</v>
      </c>
      <c r="I390" s="84">
        <f>Records!I390*$E390</f>
        <v>0</v>
      </c>
      <c r="J390" s="84">
        <f>Records!J390*$E390</f>
        <v>0</v>
      </c>
      <c r="K390" s="84">
        <f>Records!K390*$E390</f>
        <v>0</v>
      </c>
      <c r="L390" s="84">
        <f>Records!L390*$E390</f>
        <v>0</v>
      </c>
      <c r="M390" s="84">
        <f>Records!M390*$E390</f>
        <v>0</v>
      </c>
      <c r="N390" s="84">
        <f>Records!N390*$E390</f>
        <v>0</v>
      </c>
      <c r="O390" s="84">
        <f>Records!O390*$E390</f>
        <v>0</v>
      </c>
      <c r="P390" s="84">
        <f>Records!P390*$E390</f>
        <v>0</v>
      </c>
      <c r="Q390" s="84">
        <f>Records!Q390*$E390</f>
        <v>0</v>
      </c>
      <c r="R390" s="84">
        <f>Records!R390*$E390</f>
        <v>0</v>
      </c>
      <c r="S390" s="84">
        <f>Records!S390*$E390</f>
        <v>0</v>
      </c>
      <c r="T390" s="84">
        <f>Records!T390*$E390</f>
        <v>0</v>
      </c>
      <c r="U390" s="84">
        <f>Records!U390*$E390</f>
        <v>0</v>
      </c>
      <c r="V390" s="84">
        <f>Records!V390*$E390</f>
        <v>0</v>
      </c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79"/>
      <c r="AK390" s="79"/>
      <c r="AL390" s="79"/>
      <c r="AM390" s="79"/>
    </row>
    <row r="391">
      <c r="A391" s="79"/>
      <c r="B391" s="82" t="str">
        <f>Records!B391</f>
        <v/>
      </c>
      <c r="C391" s="79" t="str">
        <f>Records!$C391</f>
        <v/>
      </c>
      <c r="D391" s="83">
        <f>SUMIF(Summary!$B$15:$B$31,C391,Summary!$D$15:$D$31)</f>
        <v>0</v>
      </c>
      <c r="E391" s="84">
        <f>if(Records!E391=0,0,D391*Records!D391/Records!E391)</f>
        <v>0</v>
      </c>
      <c r="F391" s="79"/>
      <c r="G391" s="84">
        <f>Records!G391*$E391</f>
        <v>0</v>
      </c>
      <c r="H391" s="84">
        <f>Records!H391*$E391</f>
        <v>0</v>
      </c>
      <c r="I391" s="84">
        <f>Records!I391*$E391</f>
        <v>0</v>
      </c>
      <c r="J391" s="84">
        <f>Records!J391*$E391</f>
        <v>0</v>
      </c>
      <c r="K391" s="84">
        <f>Records!K391*$E391</f>
        <v>0</v>
      </c>
      <c r="L391" s="84">
        <f>Records!L391*$E391</f>
        <v>0</v>
      </c>
      <c r="M391" s="84">
        <f>Records!M391*$E391</f>
        <v>0</v>
      </c>
      <c r="N391" s="84">
        <f>Records!N391*$E391</f>
        <v>0</v>
      </c>
      <c r="O391" s="84">
        <f>Records!O391*$E391</f>
        <v>0</v>
      </c>
      <c r="P391" s="84">
        <f>Records!P391*$E391</f>
        <v>0</v>
      </c>
      <c r="Q391" s="84">
        <f>Records!Q391*$E391</f>
        <v>0</v>
      </c>
      <c r="R391" s="84">
        <f>Records!R391*$E391</f>
        <v>0</v>
      </c>
      <c r="S391" s="84">
        <f>Records!S391*$E391</f>
        <v>0</v>
      </c>
      <c r="T391" s="84">
        <f>Records!T391*$E391</f>
        <v>0</v>
      </c>
      <c r="U391" s="84">
        <f>Records!U391*$E391</f>
        <v>0</v>
      </c>
      <c r="V391" s="84">
        <f>Records!V391*$E391</f>
        <v>0</v>
      </c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</row>
    <row r="392">
      <c r="A392" s="79"/>
      <c r="B392" s="82" t="str">
        <f>Records!B392</f>
        <v/>
      </c>
      <c r="C392" s="79" t="str">
        <f>Records!$C392</f>
        <v/>
      </c>
      <c r="D392" s="83">
        <f>SUMIF(Summary!$B$15:$B$31,C392,Summary!$D$15:$D$31)</f>
        <v>0</v>
      </c>
      <c r="E392" s="84">
        <f>if(Records!E392=0,0,D392*Records!D392/Records!E392)</f>
        <v>0</v>
      </c>
      <c r="F392" s="79"/>
      <c r="G392" s="84">
        <f>Records!G392*$E392</f>
        <v>0</v>
      </c>
      <c r="H392" s="84">
        <f>Records!H392*$E392</f>
        <v>0</v>
      </c>
      <c r="I392" s="84">
        <f>Records!I392*$E392</f>
        <v>0</v>
      </c>
      <c r="J392" s="84">
        <f>Records!J392*$E392</f>
        <v>0</v>
      </c>
      <c r="K392" s="84">
        <f>Records!K392*$E392</f>
        <v>0</v>
      </c>
      <c r="L392" s="84">
        <f>Records!L392*$E392</f>
        <v>0</v>
      </c>
      <c r="M392" s="84">
        <f>Records!M392*$E392</f>
        <v>0</v>
      </c>
      <c r="N392" s="84">
        <f>Records!N392*$E392</f>
        <v>0</v>
      </c>
      <c r="O392" s="84">
        <f>Records!O392*$E392</f>
        <v>0</v>
      </c>
      <c r="P392" s="84">
        <f>Records!P392*$E392</f>
        <v>0</v>
      </c>
      <c r="Q392" s="84">
        <f>Records!Q392*$E392</f>
        <v>0</v>
      </c>
      <c r="R392" s="84">
        <f>Records!R392*$E392</f>
        <v>0</v>
      </c>
      <c r="S392" s="84">
        <f>Records!S392*$E392</f>
        <v>0</v>
      </c>
      <c r="T392" s="84">
        <f>Records!T392*$E392</f>
        <v>0</v>
      </c>
      <c r="U392" s="84">
        <f>Records!U392*$E392</f>
        <v>0</v>
      </c>
      <c r="V392" s="84">
        <f>Records!V392*$E392</f>
        <v>0</v>
      </c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</row>
    <row r="393">
      <c r="A393" s="79"/>
      <c r="B393" s="82" t="str">
        <f>Records!B393</f>
        <v/>
      </c>
      <c r="C393" s="79" t="str">
        <f>Records!$C393</f>
        <v/>
      </c>
      <c r="D393" s="83">
        <f>SUMIF(Summary!$B$15:$B$31,C393,Summary!$D$15:$D$31)</f>
        <v>0</v>
      </c>
      <c r="E393" s="84">
        <f>if(Records!E393=0,0,D393*Records!D393/Records!E393)</f>
        <v>0</v>
      </c>
      <c r="F393" s="79"/>
      <c r="G393" s="84">
        <f>Records!G393*$E393</f>
        <v>0</v>
      </c>
      <c r="H393" s="84">
        <f>Records!H393*$E393</f>
        <v>0</v>
      </c>
      <c r="I393" s="84">
        <f>Records!I393*$E393</f>
        <v>0</v>
      </c>
      <c r="J393" s="84">
        <f>Records!J393*$E393</f>
        <v>0</v>
      </c>
      <c r="K393" s="84">
        <f>Records!K393*$E393</f>
        <v>0</v>
      </c>
      <c r="L393" s="84">
        <f>Records!L393*$E393</f>
        <v>0</v>
      </c>
      <c r="M393" s="84">
        <f>Records!M393*$E393</f>
        <v>0</v>
      </c>
      <c r="N393" s="84">
        <f>Records!N393*$E393</f>
        <v>0</v>
      </c>
      <c r="O393" s="84">
        <f>Records!O393*$E393</f>
        <v>0</v>
      </c>
      <c r="P393" s="84">
        <f>Records!P393*$E393</f>
        <v>0</v>
      </c>
      <c r="Q393" s="84">
        <f>Records!Q393*$E393</f>
        <v>0</v>
      </c>
      <c r="R393" s="84">
        <f>Records!R393*$E393</f>
        <v>0</v>
      </c>
      <c r="S393" s="84">
        <f>Records!S393*$E393</f>
        <v>0</v>
      </c>
      <c r="T393" s="84">
        <f>Records!T393*$E393</f>
        <v>0</v>
      </c>
      <c r="U393" s="84">
        <f>Records!U393*$E393</f>
        <v>0</v>
      </c>
      <c r="V393" s="84">
        <f>Records!V393*$E393</f>
        <v>0</v>
      </c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</row>
    <row r="394">
      <c r="A394" s="79"/>
      <c r="B394" s="82" t="str">
        <f>Records!B394</f>
        <v/>
      </c>
      <c r="C394" s="79" t="str">
        <f>Records!$C394</f>
        <v/>
      </c>
      <c r="D394" s="83">
        <f>SUMIF(Summary!$B$15:$B$31,C394,Summary!$D$15:$D$31)</f>
        <v>0</v>
      </c>
      <c r="E394" s="84">
        <f>if(Records!E394=0,0,D394*Records!D394/Records!E394)</f>
        <v>0</v>
      </c>
      <c r="F394" s="79"/>
      <c r="G394" s="84">
        <f>Records!G394*$E394</f>
        <v>0</v>
      </c>
      <c r="H394" s="84">
        <f>Records!H394*$E394</f>
        <v>0</v>
      </c>
      <c r="I394" s="84">
        <f>Records!I394*$E394</f>
        <v>0</v>
      </c>
      <c r="J394" s="84">
        <f>Records!J394*$E394</f>
        <v>0</v>
      </c>
      <c r="K394" s="84">
        <f>Records!K394*$E394</f>
        <v>0</v>
      </c>
      <c r="L394" s="84">
        <f>Records!L394*$E394</f>
        <v>0</v>
      </c>
      <c r="M394" s="84">
        <f>Records!M394*$E394</f>
        <v>0</v>
      </c>
      <c r="N394" s="84">
        <f>Records!N394*$E394</f>
        <v>0</v>
      </c>
      <c r="O394" s="84">
        <f>Records!O394*$E394</f>
        <v>0</v>
      </c>
      <c r="P394" s="84">
        <f>Records!P394*$E394</f>
        <v>0</v>
      </c>
      <c r="Q394" s="84">
        <f>Records!Q394*$E394</f>
        <v>0</v>
      </c>
      <c r="R394" s="84">
        <f>Records!R394*$E394</f>
        <v>0</v>
      </c>
      <c r="S394" s="84">
        <f>Records!S394*$E394</f>
        <v>0</v>
      </c>
      <c r="T394" s="84">
        <f>Records!T394*$E394</f>
        <v>0</v>
      </c>
      <c r="U394" s="84">
        <f>Records!U394*$E394</f>
        <v>0</v>
      </c>
      <c r="V394" s="84">
        <f>Records!V394*$E394</f>
        <v>0</v>
      </c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/>
      <c r="AM394" s="79"/>
    </row>
    <row r="395">
      <c r="A395" s="79"/>
      <c r="B395" s="82" t="str">
        <f>Records!B395</f>
        <v/>
      </c>
      <c r="C395" s="79" t="str">
        <f>Records!$C395</f>
        <v/>
      </c>
      <c r="D395" s="83">
        <f>SUMIF(Summary!$B$15:$B$31,C395,Summary!$D$15:$D$31)</f>
        <v>0</v>
      </c>
      <c r="E395" s="84">
        <f>if(Records!E395=0,0,D395*Records!D395/Records!E395)</f>
        <v>0</v>
      </c>
      <c r="F395" s="79"/>
      <c r="G395" s="84">
        <f>Records!G395*$E395</f>
        <v>0</v>
      </c>
      <c r="H395" s="84">
        <f>Records!H395*$E395</f>
        <v>0</v>
      </c>
      <c r="I395" s="84">
        <f>Records!I395*$E395</f>
        <v>0</v>
      </c>
      <c r="J395" s="84">
        <f>Records!J395*$E395</f>
        <v>0</v>
      </c>
      <c r="K395" s="84">
        <f>Records!K395*$E395</f>
        <v>0</v>
      </c>
      <c r="L395" s="84">
        <f>Records!L395*$E395</f>
        <v>0</v>
      </c>
      <c r="M395" s="84">
        <f>Records!M395*$E395</f>
        <v>0</v>
      </c>
      <c r="N395" s="84">
        <f>Records!N395*$E395</f>
        <v>0</v>
      </c>
      <c r="O395" s="84">
        <f>Records!O395*$E395</f>
        <v>0</v>
      </c>
      <c r="P395" s="84">
        <f>Records!P395*$E395</f>
        <v>0</v>
      </c>
      <c r="Q395" s="84">
        <f>Records!Q395*$E395</f>
        <v>0</v>
      </c>
      <c r="R395" s="84">
        <f>Records!R395*$E395</f>
        <v>0</v>
      </c>
      <c r="S395" s="84">
        <f>Records!S395*$E395</f>
        <v>0</v>
      </c>
      <c r="T395" s="84">
        <f>Records!T395*$E395</f>
        <v>0</v>
      </c>
      <c r="U395" s="84">
        <f>Records!U395*$E395</f>
        <v>0</v>
      </c>
      <c r="V395" s="84">
        <f>Records!V395*$E395</f>
        <v>0</v>
      </c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79"/>
    </row>
    <row r="396">
      <c r="A396" s="79"/>
      <c r="B396" s="82" t="str">
        <f>Records!B396</f>
        <v/>
      </c>
      <c r="C396" s="79" t="str">
        <f>Records!$C396</f>
        <v/>
      </c>
      <c r="D396" s="83">
        <f>SUMIF(Summary!$B$15:$B$31,C396,Summary!$D$15:$D$31)</f>
        <v>0</v>
      </c>
      <c r="E396" s="84">
        <f>if(Records!E396=0,0,D396*Records!D396/Records!E396)</f>
        <v>0</v>
      </c>
      <c r="F396" s="79"/>
      <c r="G396" s="84">
        <f>Records!G396*$E396</f>
        <v>0</v>
      </c>
      <c r="H396" s="84">
        <f>Records!H396*$E396</f>
        <v>0</v>
      </c>
      <c r="I396" s="84">
        <f>Records!I396*$E396</f>
        <v>0</v>
      </c>
      <c r="J396" s="84">
        <f>Records!J396*$E396</f>
        <v>0</v>
      </c>
      <c r="K396" s="84">
        <f>Records!K396*$E396</f>
        <v>0</v>
      </c>
      <c r="L396" s="84">
        <f>Records!L396*$E396</f>
        <v>0</v>
      </c>
      <c r="M396" s="84">
        <f>Records!M396*$E396</f>
        <v>0</v>
      </c>
      <c r="N396" s="84">
        <f>Records!N396*$E396</f>
        <v>0</v>
      </c>
      <c r="O396" s="84">
        <f>Records!O396*$E396</f>
        <v>0</v>
      </c>
      <c r="P396" s="84">
        <f>Records!P396*$E396</f>
        <v>0</v>
      </c>
      <c r="Q396" s="84">
        <f>Records!Q396*$E396</f>
        <v>0</v>
      </c>
      <c r="R396" s="84">
        <f>Records!R396*$E396</f>
        <v>0</v>
      </c>
      <c r="S396" s="84">
        <f>Records!S396*$E396</f>
        <v>0</v>
      </c>
      <c r="T396" s="84">
        <f>Records!T396*$E396</f>
        <v>0</v>
      </c>
      <c r="U396" s="84">
        <f>Records!U396*$E396</f>
        <v>0</v>
      </c>
      <c r="V396" s="84">
        <f>Records!V396*$E396</f>
        <v>0</v>
      </c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79"/>
      <c r="AK396" s="79"/>
      <c r="AL396" s="79"/>
      <c r="AM396" s="79"/>
    </row>
    <row r="397">
      <c r="A397" s="79"/>
      <c r="B397" s="82" t="str">
        <f>Records!B397</f>
        <v/>
      </c>
      <c r="C397" s="79" t="str">
        <f>Records!$C397</f>
        <v/>
      </c>
      <c r="D397" s="83">
        <f>SUMIF(Summary!$B$15:$B$31,C397,Summary!$D$15:$D$31)</f>
        <v>0</v>
      </c>
      <c r="E397" s="84">
        <f>if(Records!E397=0,0,D397*Records!D397/Records!E397)</f>
        <v>0</v>
      </c>
      <c r="F397" s="79"/>
      <c r="G397" s="84">
        <f>Records!G397*$E397</f>
        <v>0</v>
      </c>
      <c r="H397" s="84">
        <f>Records!H397*$E397</f>
        <v>0</v>
      </c>
      <c r="I397" s="84">
        <f>Records!I397*$E397</f>
        <v>0</v>
      </c>
      <c r="J397" s="84">
        <f>Records!J397*$E397</f>
        <v>0</v>
      </c>
      <c r="K397" s="84">
        <f>Records!K397*$E397</f>
        <v>0</v>
      </c>
      <c r="L397" s="84">
        <f>Records!L397*$E397</f>
        <v>0</v>
      </c>
      <c r="M397" s="84">
        <f>Records!M397*$E397</f>
        <v>0</v>
      </c>
      <c r="N397" s="84">
        <f>Records!N397*$E397</f>
        <v>0</v>
      </c>
      <c r="O397" s="84">
        <f>Records!O397*$E397</f>
        <v>0</v>
      </c>
      <c r="P397" s="84">
        <f>Records!P397*$E397</f>
        <v>0</v>
      </c>
      <c r="Q397" s="84">
        <f>Records!Q397*$E397</f>
        <v>0</v>
      </c>
      <c r="R397" s="84">
        <f>Records!R397*$E397</f>
        <v>0</v>
      </c>
      <c r="S397" s="84">
        <f>Records!S397*$E397</f>
        <v>0</v>
      </c>
      <c r="T397" s="84">
        <f>Records!T397*$E397</f>
        <v>0</v>
      </c>
      <c r="U397" s="84">
        <f>Records!U397*$E397</f>
        <v>0</v>
      </c>
      <c r="V397" s="84">
        <f>Records!V397*$E397</f>
        <v>0</v>
      </c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79"/>
    </row>
    <row r="398">
      <c r="A398" s="79"/>
      <c r="B398" s="82" t="str">
        <f>Records!B398</f>
        <v/>
      </c>
      <c r="C398" s="79" t="str">
        <f>Records!$C398</f>
        <v/>
      </c>
      <c r="D398" s="83">
        <f>SUMIF(Summary!$B$15:$B$31,C398,Summary!$D$15:$D$31)</f>
        <v>0</v>
      </c>
      <c r="E398" s="84">
        <f>if(Records!E398=0,0,D398*Records!D398/Records!E398)</f>
        <v>0</v>
      </c>
      <c r="F398" s="79"/>
      <c r="G398" s="84">
        <f>Records!G398*$E398</f>
        <v>0</v>
      </c>
      <c r="H398" s="84">
        <f>Records!H398*$E398</f>
        <v>0</v>
      </c>
      <c r="I398" s="84">
        <f>Records!I398*$E398</f>
        <v>0</v>
      </c>
      <c r="J398" s="84">
        <f>Records!J398*$E398</f>
        <v>0</v>
      </c>
      <c r="K398" s="84">
        <f>Records!K398*$E398</f>
        <v>0</v>
      </c>
      <c r="L398" s="84">
        <f>Records!L398*$E398</f>
        <v>0</v>
      </c>
      <c r="M398" s="84">
        <f>Records!M398*$E398</f>
        <v>0</v>
      </c>
      <c r="N398" s="84">
        <f>Records!N398*$E398</f>
        <v>0</v>
      </c>
      <c r="O398" s="84">
        <f>Records!O398*$E398</f>
        <v>0</v>
      </c>
      <c r="P398" s="84">
        <f>Records!P398*$E398</f>
        <v>0</v>
      </c>
      <c r="Q398" s="84">
        <f>Records!Q398*$E398</f>
        <v>0</v>
      </c>
      <c r="R398" s="84">
        <f>Records!R398*$E398</f>
        <v>0</v>
      </c>
      <c r="S398" s="84">
        <f>Records!S398*$E398</f>
        <v>0</v>
      </c>
      <c r="T398" s="84">
        <f>Records!T398*$E398</f>
        <v>0</v>
      </c>
      <c r="U398" s="84">
        <f>Records!U398*$E398</f>
        <v>0</v>
      </c>
      <c r="V398" s="84">
        <f>Records!V398*$E398</f>
        <v>0</v>
      </c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79"/>
      <c r="AK398" s="79"/>
      <c r="AL398" s="79"/>
      <c r="AM398" s="79"/>
    </row>
    <row r="399">
      <c r="A399" s="79"/>
      <c r="B399" s="82" t="str">
        <f>Records!B399</f>
        <v/>
      </c>
      <c r="C399" s="79" t="str">
        <f>Records!$C399</f>
        <v/>
      </c>
      <c r="D399" s="83">
        <f>SUMIF(Summary!$B$15:$B$31,C399,Summary!$D$15:$D$31)</f>
        <v>0</v>
      </c>
      <c r="E399" s="84">
        <f>if(Records!E399=0,0,D399*Records!D399/Records!E399)</f>
        <v>0</v>
      </c>
      <c r="F399" s="79"/>
      <c r="G399" s="84">
        <f>Records!G399*$E399</f>
        <v>0</v>
      </c>
      <c r="H399" s="84">
        <f>Records!H399*$E399</f>
        <v>0</v>
      </c>
      <c r="I399" s="84">
        <f>Records!I399*$E399</f>
        <v>0</v>
      </c>
      <c r="J399" s="84">
        <f>Records!J399*$E399</f>
        <v>0</v>
      </c>
      <c r="K399" s="84">
        <f>Records!K399*$E399</f>
        <v>0</v>
      </c>
      <c r="L399" s="84">
        <f>Records!L399*$E399</f>
        <v>0</v>
      </c>
      <c r="M399" s="84">
        <f>Records!M399*$E399</f>
        <v>0</v>
      </c>
      <c r="N399" s="84">
        <f>Records!N399*$E399</f>
        <v>0</v>
      </c>
      <c r="O399" s="84">
        <f>Records!O399*$E399</f>
        <v>0</v>
      </c>
      <c r="P399" s="84">
        <f>Records!P399*$E399</f>
        <v>0</v>
      </c>
      <c r="Q399" s="84">
        <f>Records!Q399*$E399</f>
        <v>0</v>
      </c>
      <c r="R399" s="84">
        <f>Records!R399*$E399</f>
        <v>0</v>
      </c>
      <c r="S399" s="84">
        <f>Records!S399*$E399</f>
        <v>0</v>
      </c>
      <c r="T399" s="84">
        <f>Records!T399*$E399</f>
        <v>0</v>
      </c>
      <c r="U399" s="84">
        <f>Records!U399*$E399</f>
        <v>0</v>
      </c>
      <c r="V399" s="84">
        <f>Records!V399*$E399</f>
        <v>0</v>
      </c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</row>
    <row r="400">
      <c r="A400" s="79"/>
      <c r="B400" s="82" t="str">
        <f>Records!B400</f>
        <v/>
      </c>
      <c r="C400" s="79" t="str">
        <f>Records!$C400</f>
        <v/>
      </c>
      <c r="D400" s="83">
        <f>SUMIF(Summary!$B$15:$B$31,C400,Summary!$D$15:$D$31)</f>
        <v>0</v>
      </c>
      <c r="E400" s="84">
        <f>if(Records!E400=0,0,D400*Records!D400/Records!E400)</f>
        <v>0</v>
      </c>
      <c r="F400" s="79"/>
      <c r="G400" s="84">
        <f>Records!G400*$E400</f>
        <v>0</v>
      </c>
      <c r="H400" s="84">
        <f>Records!H400*$E400</f>
        <v>0</v>
      </c>
      <c r="I400" s="84">
        <f>Records!I400*$E400</f>
        <v>0</v>
      </c>
      <c r="J400" s="84">
        <f>Records!J400*$E400</f>
        <v>0</v>
      </c>
      <c r="K400" s="84">
        <f>Records!K400*$E400</f>
        <v>0</v>
      </c>
      <c r="L400" s="84">
        <f>Records!L400*$E400</f>
        <v>0</v>
      </c>
      <c r="M400" s="84">
        <f>Records!M400*$E400</f>
        <v>0</v>
      </c>
      <c r="N400" s="84">
        <f>Records!N400*$E400</f>
        <v>0</v>
      </c>
      <c r="O400" s="84">
        <f>Records!O400*$E400</f>
        <v>0</v>
      </c>
      <c r="P400" s="84">
        <f>Records!P400*$E400</f>
        <v>0</v>
      </c>
      <c r="Q400" s="84">
        <f>Records!Q400*$E400</f>
        <v>0</v>
      </c>
      <c r="R400" s="84">
        <f>Records!R400*$E400</f>
        <v>0</v>
      </c>
      <c r="S400" s="84">
        <f>Records!S400*$E400</f>
        <v>0</v>
      </c>
      <c r="T400" s="84">
        <f>Records!T400*$E400</f>
        <v>0</v>
      </c>
      <c r="U400" s="84">
        <f>Records!U400*$E400</f>
        <v>0</v>
      </c>
      <c r="V400" s="84">
        <f>Records!V400*$E400</f>
        <v>0</v>
      </c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</row>
    <row r="401">
      <c r="A401" s="79"/>
      <c r="B401" s="82" t="str">
        <f>Records!B401</f>
        <v/>
      </c>
      <c r="C401" s="79" t="str">
        <f>Records!$C401</f>
        <v/>
      </c>
      <c r="D401" s="83">
        <f>SUMIF(Summary!$B$15:$B$31,C401,Summary!$D$15:$D$31)</f>
        <v>0</v>
      </c>
      <c r="E401" s="84">
        <f>if(Records!E401=0,0,D401*Records!D401/Records!E401)</f>
        <v>0</v>
      </c>
      <c r="F401" s="79"/>
      <c r="G401" s="84">
        <f>Records!G401*$E401</f>
        <v>0</v>
      </c>
      <c r="H401" s="84">
        <f>Records!H401*$E401</f>
        <v>0</v>
      </c>
      <c r="I401" s="84">
        <f>Records!I401*$E401</f>
        <v>0</v>
      </c>
      <c r="J401" s="84">
        <f>Records!J401*$E401</f>
        <v>0</v>
      </c>
      <c r="K401" s="84">
        <f>Records!K401*$E401</f>
        <v>0</v>
      </c>
      <c r="L401" s="84">
        <f>Records!L401*$E401</f>
        <v>0</v>
      </c>
      <c r="M401" s="84">
        <f>Records!M401*$E401</f>
        <v>0</v>
      </c>
      <c r="N401" s="84">
        <f>Records!N401*$E401</f>
        <v>0</v>
      </c>
      <c r="O401" s="84">
        <f>Records!O401*$E401</f>
        <v>0</v>
      </c>
      <c r="P401" s="84">
        <f>Records!P401*$E401</f>
        <v>0</v>
      </c>
      <c r="Q401" s="84">
        <f>Records!Q401*$E401</f>
        <v>0</v>
      </c>
      <c r="R401" s="84">
        <f>Records!R401*$E401</f>
        <v>0</v>
      </c>
      <c r="S401" s="84">
        <f>Records!S401*$E401</f>
        <v>0</v>
      </c>
      <c r="T401" s="84">
        <f>Records!T401*$E401</f>
        <v>0</v>
      </c>
      <c r="U401" s="84">
        <f>Records!U401*$E401</f>
        <v>0</v>
      </c>
      <c r="V401" s="84">
        <f>Records!V401*$E401</f>
        <v>0</v>
      </c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79"/>
    </row>
    <row r="402">
      <c r="A402" s="79"/>
      <c r="B402" s="82" t="str">
        <f>Records!B402</f>
        <v/>
      </c>
      <c r="C402" s="79" t="str">
        <f>Records!$C402</f>
        <v/>
      </c>
      <c r="D402" s="83">
        <f>SUMIF(Summary!$B$15:$B$31,C402,Summary!$D$15:$D$31)</f>
        <v>0</v>
      </c>
      <c r="E402" s="84">
        <f>if(Records!E402=0,0,D402*Records!D402/Records!E402)</f>
        <v>0</v>
      </c>
      <c r="F402" s="79"/>
      <c r="G402" s="84">
        <f>Records!G402*$E402</f>
        <v>0</v>
      </c>
      <c r="H402" s="84">
        <f>Records!H402*$E402</f>
        <v>0</v>
      </c>
      <c r="I402" s="84">
        <f>Records!I402*$E402</f>
        <v>0</v>
      </c>
      <c r="J402" s="84">
        <f>Records!J402*$E402</f>
        <v>0</v>
      </c>
      <c r="K402" s="84">
        <f>Records!K402*$E402</f>
        <v>0</v>
      </c>
      <c r="L402" s="84">
        <f>Records!L402*$E402</f>
        <v>0</v>
      </c>
      <c r="M402" s="84">
        <f>Records!M402*$E402</f>
        <v>0</v>
      </c>
      <c r="N402" s="84">
        <f>Records!N402*$E402</f>
        <v>0</v>
      </c>
      <c r="O402" s="84">
        <f>Records!O402*$E402</f>
        <v>0</v>
      </c>
      <c r="P402" s="84">
        <f>Records!P402*$E402</f>
        <v>0</v>
      </c>
      <c r="Q402" s="84">
        <f>Records!Q402*$E402</f>
        <v>0</v>
      </c>
      <c r="R402" s="84">
        <f>Records!R402*$E402</f>
        <v>0</v>
      </c>
      <c r="S402" s="84">
        <f>Records!S402*$E402</f>
        <v>0</v>
      </c>
      <c r="T402" s="84">
        <f>Records!T402*$E402</f>
        <v>0</v>
      </c>
      <c r="U402" s="84">
        <f>Records!U402*$E402</f>
        <v>0</v>
      </c>
      <c r="V402" s="84">
        <f>Records!V402*$E402</f>
        <v>0</v>
      </c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</row>
    <row r="403">
      <c r="A403" s="79"/>
      <c r="B403" s="82" t="str">
        <f>Records!B403</f>
        <v/>
      </c>
      <c r="C403" s="79" t="str">
        <f>Records!$C403</f>
        <v/>
      </c>
      <c r="D403" s="83">
        <f>SUMIF(Summary!$B$15:$B$31,C403,Summary!$D$15:$D$31)</f>
        <v>0</v>
      </c>
      <c r="E403" s="84">
        <f>if(Records!E403=0,0,D403*Records!D403/Records!E403)</f>
        <v>0</v>
      </c>
      <c r="F403" s="79"/>
      <c r="G403" s="84">
        <f>Records!G403*$E403</f>
        <v>0</v>
      </c>
      <c r="H403" s="84">
        <f>Records!H403*$E403</f>
        <v>0</v>
      </c>
      <c r="I403" s="84">
        <f>Records!I403*$E403</f>
        <v>0</v>
      </c>
      <c r="J403" s="84">
        <f>Records!J403*$E403</f>
        <v>0</v>
      </c>
      <c r="K403" s="84">
        <f>Records!K403*$E403</f>
        <v>0</v>
      </c>
      <c r="L403" s="84">
        <f>Records!L403*$E403</f>
        <v>0</v>
      </c>
      <c r="M403" s="84">
        <f>Records!M403*$E403</f>
        <v>0</v>
      </c>
      <c r="N403" s="84">
        <f>Records!N403*$E403</f>
        <v>0</v>
      </c>
      <c r="O403" s="84">
        <f>Records!O403*$E403</f>
        <v>0</v>
      </c>
      <c r="P403" s="84">
        <f>Records!P403*$E403</f>
        <v>0</v>
      </c>
      <c r="Q403" s="84">
        <f>Records!Q403*$E403</f>
        <v>0</v>
      </c>
      <c r="R403" s="84">
        <f>Records!R403*$E403</f>
        <v>0</v>
      </c>
      <c r="S403" s="84">
        <f>Records!S403*$E403</f>
        <v>0</v>
      </c>
      <c r="T403" s="84">
        <f>Records!T403*$E403</f>
        <v>0</v>
      </c>
      <c r="U403" s="84">
        <f>Records!U403*$E403</f>
        <v>0</v>
      </c>
      <c r="V403" s="84">
        <f>Records!V403*$E403</f>
        <v>0</v>
      </c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</row>
    <row r="404">
      <c r="A404" s="79"/>
      <c r="B404" s="82" t="str">
        <f>Records!B404</f>
        <v/>
      </c>
      <c r="C404" s="79" t="str">
        <f>Records!$C404</f>
        <v/>
      </c>
      <c r="D404" s="83">
        <f>SUMIF(Summary!$B$15:$B$31,C404,Summary!$D$15:$D$31)</f>
        <v>0</v>
      </c>
      <c r="E404" s="84">
        <f>if(Records!E404=0,0,D404*Records!D404/Records!E404)</f>
        <v>0</v>
      </c>
      <c r="F404" s="79"/>
      <c r="G404" s="84">
        <f>Records!G404*$E404</f>
        <v>0</v>
      </c>
      <c r="H404" s="84">
        <f>Records!H404*$E404</f>
        <v>0</v>
      </c>
      <c r="I404" s="84">
        <f>Records!I404*$E404</f>
        <v>0</v>
      </c>
      <c r="J404" s="84">
        <f>Records!J404*$E404</f>
        <v>0</v>
      </c>
      <c r="K404" s="84">
        <f>Records!K404*$E404</f>
        <v>0</v>
      </c>
      <c r="L404" s="84">
        <f>Records!L404*$E404</f>
        <v>0</v>
      </c>
      <c r="M404" s="84">
        <f>Records!M404*$E404</f>
        <v>0</v>
      </c>
      <c r="N404" s="84">
        <f>Records!N404*$E404</f>
        <v>0</v>
      </c>
      <c r="O404" s="84">
        <f>Records!O404*$E404</f>
        <v>0</v>
      </c>
      <c r="P404" s="84">
        <f>Records!P404*$E404</f>
        <v>0</v>
      </c>
      <c r="Q404" s="84">
        <f>Records!Q404*$E404</f>
        <v>0</v>
      </c>
      <c r="R404" s="84">
        <f>Records!R404*$E404</f>
        <v>0</v>
      </c>
      <c r="S404" s="84">
        <f>Records!S404*$E404</f>
        <v>0</v>
      </c>
      <c r="T404" s="84">
        <f>Records!T404*$E404</f>
        <v>0</v>
      </c>
      <c r="U404" s="84">
        <f>Records!U404*$E404</f>
        <v>0</v>
      </c>
      <c r="V404" s="84">
        <f>Records!V404*$E404</f>
        <v>0</v>
      </c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</row>
    <row r="405">
      <c r="A405" s="79"/>
      <c r="B405" s="82" t="str">
        <f>Records!B405</f>
        <v/>
      </c>
      <c r="C405" s="79" t="str">
        <f>Records!$C405</f>
        <v/>
      </c>
      <c r="D405" s="83">
        <f>SUMIF(Summary!$B$15:$B$31,C405,Summary!$D$15:$D$31)</f>
        <v>0</v>
      </c>
      <c r="E405" s="84">
        <f>if(Records!E405=0,0,D405*Records!D405/Records!E405)</f>
        <v>0</v>
      </c>
      <c r="F405" s="79"/>
      <c r="G405" s="84">
        <f>Records!G405*$E405</f>
        <v>0</v>
      </c>
      <c r="H405" s="84">
        <f>Records!H405*$E405</f>
        <v>0</v>
      </c>
      <c r="I405" s="84">
        <f>Records!I405*$E405</f>
        <v>0</v>
      </c>
      <c r="J405" s="84">
        <f>Records!J405*$E405</f>
        <v>0</v>
      </c>
      <c r="K405" s="84">
        <f>Records!K405*$E405</f>
        <v>0</v>
      </c>
      <c r="L405" s="84">
        <f>Records!L405*$E405</f>
        <v>0</v>
      </c>
      <c r="M405" s="84">
        <f>Records!M405*$E405</f>
        <v>0</v>
      </c>
      <c r="N405" s="84">
        <f>Records!N405*$E405</f>
        <v>0</v>
      </c>
      <c r="O405" s="84">
        <f>Records!O405*$E405</f>
        <v>0</v>
      </c>
      <c r="P405" s="84">
        <f>Records!P405*$E405</f>
        <v>0</v>
      </c>
      <c r="Q405" s="84">
        <f>Records!Q405*$E405</f>
        <v>0</v>
      </c>
      <c r="R405" s="84">
        <f>Records!R405*$E405</f>
        <v>0</v>
      </c>
      <c r="S405" s="84">
        <f>Records!S405*$E405</f>
        <v>0</v>
      </c>
      <c r="T405" s="84">
        <f>Records!T405*$E405</f>
        <v>0</v>
      </c>
      <c r="U405" s="84">
        <f>Records!U405*$E405</f>
        <v>0</v>
      </c>
      <c r="V405" s="84">
        <f>Records!V405*$E405</f>
        <v>0</v>
      </c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79"/>
    </row>
    <row r="406">
      <c r="A406" s="79"/>
      <c r="B406" s="82" t="str">
        <f>Records!B406</f>
        <v/>
      </c>
      <c r="C406" s="79" t="str">
        <f>Records!$C406</f>
        <v/>
      </c>
      <c r="D406" s="83">
        <f>SUMIF(Summary!$B$15:$B$31,C406,Summary!$D$15:$D$31)</f>
        <v>0</v>
      </c>
      <c r="E406" s="84">
        <f>if(Records!E406=0,0,D406*Records!D406/Records!E406)</f>
        <v>0</v>
      </c>
      <c r="F406" s="79"/>
      <c r="G406" s="84">
        <f>Records!G406*$E406</f>
        <v>0</v>
      </c>
      <c r="H406" s="84">
        <f>Records!H406*$E406</f>
        <v>0</v>
      </c>
      <c r="I406" s="84">
        <f>Records!I406*$E406</f>
        <v>0</v>
      </c>
      <c r="J406" s="84">
        <f>Records!J406*$E406</f>
        <v>0</v>
      </c>
      <c r="K406" s="84">
        <f>Records!K406*$E406</f>
        <v>0</v>
      </c>
      <c r="L406" s="84">
        <f>Records!L406*$E406</f>
        <v>0</v>
      </c>
      <c r="M406" s="84">
        <f>Records!M406*$E406</f>
        <v>0</v>
      </c>
      <c r="N406" s="84">
        <f>Records!N406*$E406</f>
        <v>0</v>
      </c>
      <c r="O406" s="84">
        <f>Records!O406*$E406</f>
        <v>0</v>
      </c>
      <c r="P406" s="84">
        <f>Records!P406*$E406</f>
        <v>0</v>
      </c>
      <c r="Q406" s="84">
        <f>Records!Q406*$E406</f>
        <v>0</v>
      </c>
      <c r="R406" s="84">
        <f>Records!R406*$E406</f>
        <v>0</v>
      </c>
      <c r="S406" s="84">
        <f>Records!S406*$E406</f>
        <v>0</v>
      </c>
      <c r="T406" s="84">
        <f>Records!T406*$E406</f>
        <v>0</v>
      </c>
      <c r="U406" s="84">
        <f>Records!U406*$E406</f>
        <v>0</v>
      </c>
      <c r="V406" s="84">
        <f>Records!V406*$E406</f>
        <v>0</v>
      </c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</row>
    <row r="407">
      <c r="A407" s="79"/>
      <c r="B407" s="82" t="str">
        <f>Records!B407</f>
        <v/>
      </c>
      <c r="C407" s="79" t="str">
        <f>Records!$C407</f>
        <v/>
      </c>
      <c r="D407" s="83">
        <f>SUMIF(Summary!$B$15:$B$31,C407,Summary!$D$15:$D$31)</f>
        <v>0</v>
      </c>
      <c r="E407" s="84">
        <f>if(Records!E407=0,0,D407*Records!D407/Records!E407)</f>
        <v>0</v>
      </c>
      <c r="F407" s="79"/>
      <c r="G407" s="84">
        <f>Records!G407*$E407</f>
        <v>0</v>
      </c>
      <c r="H407" s="84">
        <f>Records!H407*$E407</f>
        <v>0</v>
      </c>
      <c r="I407" s="84">
        <f>Records!I407*$E407</f>
        <v>0</v>
      </c>
      <c r="J407" s="84">
        <f>Records!J407*$E407</f>
        <v>0</v>
      </c>
      <c r="K407" s="84">
        <f>Records!K407*$E407</f>
        <v>0</v>
      </c>
      <c r="L407" s="84">
        <f>Records!L407*$E407</f>
        <v>0</v>
      </c>
      <c r="M407" s="84">
        <f>Records!M407*$E407</f>
        <v>0</v>
      </c>
      <c r="N407" s="84">
        <f>Records!N407*$E407</f>
        <v>0</v>
      </c>
      <c r="O407" s="84">
        <f>Records!O407*$E407</f>
        <v>0</v>
      </c>
      <c r="P407" s="84">
        <f>Records!P407*$E407</f>
        <v>0</v>
      </c>
      <c r="Q407" s="84">
        <f>Records!Q407*$E407</f>
        <v>0</v>
      </c>
      <c r="R407" s="84">
        <f>Records!R407*$E407</f>
        <v>0</v>
      </c>
      <c r="S407" s="84">
        <f>Records!S407*$E407</f>
        <v>0</v>
      </c>
      <c r="T407" s="84">
        <f>Records!T407*$E407</f>
        <v>0</v>
      </c>
      <c r="U407" s="84">
        <f>Records!U407*$E407</f>
        <v>0</v>
      </c>
      <c r="V407" s="84">
        <f>Records!V407*$E407</f>
        <v>0</v>
      </c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79"/>
      <c r="AM407" s="79"/>
    </row>
    <row r="408">
      <c r="A408" s="79"/>
      <c r="B408" s="82" t="str">
        <f>Records!B408</f>
        <v/>
      </c>
      <c r="C408" s="79" t="str">
        <f>Records!$C408</f>
        <v/>
      </c>
      <c r="D408" s="83">
        <f>SUMIF(Summary!$B$15:$B$31,C408,Summary!$D$15:$D$31)</f>
        <v>0</v>
      </c>
      <c r="E408" s="84">
        <f>if(Records!E408=0,0,D408*Records!D408/Records!E408)</f>
        <v>0</v>
      </c>
      <c r="F408" s="79"/>
      <c r="G408" s="84">
        <f>Records!G408*$E408</f>
        <v>0</v>
      </c>
      <c r="H408" s="84">
        <f>Records!H408*$E408</f>
        <v>0</v>
      </c>
      <c r="I408" s="84">
        <f>Records!I408*$E408</f>
        <v>0</v>
      </c>
      <c r="J408" s="84">
        <f>Records!J408*$E408</f>
        <v>0</v>
      </c>
      <c r="K408" s="84">
        <f>Records!K408*$E408</f>
        <v>0</v>
      </c>
      <c r="L408" s="84">
        <f>Records!L408*$E408</f>
        <v>0</v>
      </c>
      <c r="M408" s="84">
        <f>Records!M408*$E408</f>
        <v>0</v>
      </c>
      <c r="N408" s="84">
        <f>Records!N408*$E408</f>
        <v>0</v>
      </c>
      <c r="O408" s="84">
        <f>Records!O408*$E408</f>
        <v>0</v>
      </c>
      <c r="P408" s="84">
        <f>Records!P408*$E408</f>
        <v>0</v>
      </c>
      <c r="Q408" s="84">
        <f>Records!Q408*$E408</f>
        <v>0</v>
      </c>
      <c r="R408" s="84">
        <f>Records!R408*$E408</f>
        <v>0</v>
      </c>
      <c r="S408" s="84">
        <f>Records!S408*$E408</f>
        <v>0</v>
      </c>
      <c r="T408" s="84">
        <f>Records!T408*$E408</f>
        <v>0</v>
      </c>
      <c r="U408" s="84">
        <f>Records!U408*$E408</f>
        <v>0</v>
      </c>
      <c r="V408" s="84">
        <f>Records!V408*$E408</f>
        <v>0</v>
      </c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</row>
    <row r="409">
      <c r="A409" s="79"/>
      <c r="B409" s="82" t="str">
        <f>Records!B409</f>
        <v/>
      </c>
      <c r="C409" s="79" t="str">
        <f>Records!$C409</f>
        <v/>
      </c>
      <c r="D409" s="83">
        <f>SUMIF(Summary!$B$15:$B$31,C409,Summary!$D$15:$D$31)</f>
        <v>0</v>
      </c>
      <c r="E409" s="84">
        <f>if(Records!E409=0,0,D409*Records!D409/Records!E409)</f>
        <v>0</v>
      </c>
      <c r="F409" s="79"/>
      <c r="G409" s="84">
        <f>Records!G409*$E409</f>
        <v>0</v>
      </c>
      <c r="H409" s="84">
        <f>Records!H409*$E409</f>
        <v>0</v>
      </c>
      <c r="I409" s="84">
        <f>Records!I409*$E409</f>
        <v>0</v>
      </c>
      <c r="J409" s="84">
        <f>Records!J409*$E409</f>
        <v>0</v>
      </c>
      <c r="K409" s="84">
        <f>Records!K409*$E409</f>
        <v>0</v>
      </c>
      <c r="L409" s="84">
        <f>Records!L409*$E409</f>
        <v>0</v>
      </c>
      <c r="M409" s="84">
        <f>Records!M409*$E409</f>
        <v>0</v>
      </c>
      <c r="N409" s="84">
        <f>Records!N409*$E409</f>
        <v>0</v>
      </c>
      <c r="O409" s="84">
        <f>Records!O409*$E409</f>
        <v>0</v>
      </c>
      <c r="P409" s="84">
        <f>Records!P409*$E409</f>
        <v>0</v>
      </c>
      <c r="Q409" s="84">
        <f>Records!Q409*$E409</f>
        <v>0</v>
      </c>
      <c r="R409" s="84">
        <f>Records!R409*$E409</f>
        <v>0</v>
      </c>
      <c r="S409" s="84">
        <f>Records!S409*$E409</f>
        <v>0</v>
      </c>
      <c r="T409" s="84">
        <f>Records!T409*$E409</f>
        <v>0</v>
      </c>
      <c r="U409" s="84">
        <f>Records!U409*$E409</f>
        <v>0</v>
      </c>
      <c r="V409" s="84">
        <f>Records!V409*$E409</f>
        <v>0</v>
      </c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79"/>
    </row>
    <row r="410">
      <c r="A410" s="79"/>
      <c r="B410" s="82" t="str">
        <f>Records!B410</f>
        <v/>
      </c>
      <c r="C410" s="79" t="str">
        <f>Records!$C410</f>
        <v/>
      </c>
      <c r="D410" s="83">
        <f>SUMIF(Summary!$B$15:$B$31,C410,Summary!$D$15:$D$31)</f>
        <v>0</v>
      </c>
      <c r="E410" s="84">
        <f>if(Records!E410=0,0,D410*Records!D410/Records!E410)</f>
        <v>0</v>
      </c>
      <c r="F410" s="79"/>
      <c r="G410" s="84">
        <f>Records!G410*$E410</f>
        <v>0</v>
      </c>
      <c r="H410" s="84">
        <f>Records!H410*$E410</f>
        <v>0</v>
      </c>
      <c r="I410" s="84">
        <f>Records!I410*$E410</f>
        <v>0</v>
      </c>
      <c r="J410" s="84">
        <f>Records!J410*$E410</f>
        <v>0</v>
      </c>
      <c r="K410" s="84">
        <f>Records!K410*$E410</f>
        <v>0</v>
      </c>
      <c r="L410" s="84">
        <f>Records!L410*$E410</f>
        <v>0</v>
      </c>
      <c r="M410" s="84">
        <f>Records!M410*$E410</f>
        <v>0</v>
      </c>
      <c r="N410" s="84">
        <f>Records!N410*$E410</f>
        <v>0</v>
      </c>
      <c r="O410" s="84">
        <f>Records!O410*$E410</f>
        <v>0</v>
      </c>
      <c r="P410" s="84">
        <f>Records!P410*$E410</f>
        <v>0</v>
      </c>
      <c r="Q410" s="84">
        <f>Records!Q410*$E410</f>
        <v>0</v>
      </c>
      <c r="R410" s="84">
        <f>Records!R410*$E410</f>
        <v>0</v>
      </c>
      <c r="S410" s="84">
        <f>Records!S410*$E410</f>
        <v>0</v>
      </c>
      <c r="T410" s="84">
        <f>Records!T410*$E410</f>
        <v>0</v>
      </c>
      <c r="U410" s="84">
        <f>Records!U410*$E410</f>
        <v>0</v>
      </c>
      <c r="V410" s="84">
        <f>Records!V410*$E410</f>
        <v>0</v>
      </c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</row>
    <row r="411">
      <c r="A411" s="79"/>
      <c r="B411" s="82" t="str">
        <f>Records!B411</f>
        <v/>
      </c>
      <c r="C411" s="79" t="str">
        <f>Records!$C411</f>
        <v/>
      </c>
      <c r="D411" s="83">
        <f>SUMIF(Summary!$B$15:$B$31,C411,Summary!$D$15:$D$31)</f>
        <v>0</v>
      </c>
      <c r="E411" s="84">
        <f>if(Records!E411=0,0,D411*Records!D411/Records!E411)</f>
        <v>0</v>
      </c>
      <c r="F411" s="79"/>
      <c r="G411" s="84">
        <f>Records!G411*$E411</f>
        <v>0</v>
      </c>
      <c r="H411" s="84">
        <f>Records!H411*$E411</f>
        <v>0</v>
      </c>
      <c r="I411" s="84">
        <f>Records!I411*$E411</f>
        <v>0</v>
      </c>
      <c r="J411" s="84">
        <f>Records!J411*$E411</f>
        <v>0</v>
      </c>
      <c r="K411" s="84">
        <f>Records!K411*$E411</f>
        <v>0</v>
      </c>
      <c r="L411" s="84">
        <f>Records!L411*$E411</f>
        <v>0</v>
      </c>
      <c r="M411" s="84">
        <f>Records!M411*$E411</f>
        <v>0</v>
      </c>
      <c r="N411" s="84">
        <f>Records!N411*$E411</f>
        <v>0</v>
      </c>
      <c r="O411" s="84">
        <f>Records!O411*$E411</f>
        <v>0</v>
      </c>
      <c r="P411" s="84">
        <f>Records!P411*$E411</f>
        <v>0</v>
      </c>
      <c r="Q411" s="84">
        <f>Records!Q411*$E411</f>
        <v>0</v>
      </c>
      <c r="R411" s="84">
        <f>Records!R411*$E411</f>
        <v>0</v>
      </c>
      <c r="S411" s="84">
        <f>Records!S411*$E411</f>
        <v>0</v>
      </c>
      <c r="T411" s="84">
        <f>Records!T411*$E411</f>
        <v>0</v>
      </c>
      <c r="U411" s="84">
        <f>Records!U411*$E411</f>
        <v>0</v>
      </c>
      <c r="V411" s="84">
        <f>Records!V411*$E411</f>
        <v>0</v>
      </c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79"/>
    </row>
    <row r="412">
      <c r="A412" s="79"/>
      <c r="B412" s="82" t="str">
        <f>Records!B412</f>
        <v/>
      </c>
      <c r="C412" s="79" t="str">
        <f>Records!$C412</f>
        <v/>
      </c>
      <c r="D412" s="83">
        <f>SUMIF(Summary!$B$15:$B$31,C412,Summary!$D$15:$D$31)</f>
        <v>0</v>
      </c>
      <c r="E412" s="84">
        <f>if(Records!E412=0,0,D412*Records!D412/Records!E412)</f>
        <v>0</v>
      </c>
      <c r="F412" s="79"/>
      <c r="G412" s="84">
        <f>Records!G412*$E412</f>
        <v>0</v>
      </c>
      <c r="H412" s="84">
        <f>Records!H412*$E412</f>
        <v>0</v>
      </c>
      <c r="I412" s="84">
        <f>Records!I412*$E412</f>
        <v>0</v>
      </c>
      <c r="J412" s="84">
        <f>Records!J412*$E412</f>
        <v>0</v>
      </c>
      <c r="K412" s="84">
        <f>Records!K412*$E412</f>
        <v>0</v>
      </c>
      <c r="L412" s="84">
        <f>Records!L412*$E412</f>
        <v>0</v>
      </c>
      <c r="M412" s="84">
        <f>Records!M412*$E412</f>
        <v>0</v>
      </c>
      <c r="N412" s="84">
        <f>Records!N412*$E412</f>
        <v>0</v>
      </c>
      <c r="O412" s="84">
        <f>Records!O412*$E412</f>
        <v>0</v>
      </c>
      <c r="P412" s="84">
        <f>Records!P412*$E412</f>
        <v>0</v>
      </c>
      <c r="Q412" s="84">
        <f>Records!Q412*$E412</f>
        <v>0</v>
      </c>
      <c r="R412" s="84">
        <f>Records!R412*$E412</f>
        <v>0</v>
      </c>
      <c r="S412" s="84">
        <f>Records!S412*$E412</f>
        <v>0</v>
      </c>
      <c r="T412" s="84">
        <f>Records!T412*$E412</f>
        <v>0</v>
      </c>
      <c r="U412" s="84">
        <f>Records!U412*$E412</f>
        <v>0</v>
      </c>
      <c r="V412" s="84">
        <f>Records!V412*$E412</f>
        <v>0</v>
      </c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</row>
    <row r="413">
      <c r="A413" s="79"/>
      <c r="B413" s="82" t="str">
        <f>Records!B413</f>
        <v/>
      </c>
      <c r="C413" s="79" t="str">
        <f>Records!$C413</f>
        <v/>
      </c>
      <c r="D413" s="83">
        <f>SUMIF(Summary!$B$15:$B$31,C413,Summary!$D$15:$D$31)</f>
        <v>0</v>
      </c>
      <c r="E413" s="84">
        <f>if(Records!E413=0,0,D413*Records!D413/Records!E413)</f>
        <v>0</v>
      </c>
      <c r="F413" s="79"/>
      <c r="G413" s="84">
        <f>Records!G413*$E413</f>
        <v>0</v>
      </c>
      <c r="H413" s="84">
        <f>Records!H413*$E413</f>
        <v>0</v>
      </c>
      <c r="I413" s="84">
        <f>Records!I413*$E413</f>
        <v>0</v>
      </c>
      <c r="J413" s="84">
        <f>Records!J413*$E413</f>
        <v>0</v>
      </c>
      <c r="K413" s="84">
        <f>Records!K413*$E413</f>
        <v>0</v>
      </c>
      <c r="L413" s="84">
        <f>Records!L413*$E413</f>
        <v>0</v>
      </c>
      <c r="M413" s="84">
        <f>Records!M413*$E413</f>
        <v>0</v>
      </c>
      <c r="N413" s="84">
        <f>Records!N413*$E413</f>
        <v>0</v>
      </c>
      <c r="O413" s="84">
        <f>Records!O413*$E413</f>
        <v>0</v>
      </c>
      <c r="P413" s="84">
        <f>Records!P413*$E413</f>
        <v>0</v>
      </c>
      <c r="Q413" s="84">
        <f>Records!Q413*$E413</f>
        <v>0</v>
      </c>
      <c r="R413" s="84">
        <f>Records!R413*$E413</f>
        <v>0</v>
      </c>
      <c r="S413" s="84">
        <f>Records!S413*$E413</f>
        <v>0</v>
      </c>
      <c r="T413" s="84">
        <f>Records!T413*$E413</f>
        <v>0</v>
      </c>
      <c r="U413" s="84">
        <f>Records!U413*$E413</f>
        <v>0</v>
      </c>
      <c r="V413" s="84">
        <f>Records!V413*$E413</f>
        <v>0</v>
      </c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79"/>
    </row>
    <row r="414">
      <c r="A414" s="79"/>
      <c r="B414" s="82" t="str">
        <f>Records!B414</f>
        <v/>
      </c>
      <c r="C414" s="79" t="str">
        <f>Records!$C414</f>
        <v/>
      </c>
      <c r="D414" s="83">
        <f>SUMIF(Summary!$B$15:$B$31,C414,Summary!$D$15:$D$31)</f>
        <v>0</v>
      </c>
      <c r="E414" s="84">
        <f>if(Records!E414=0,0,D414*Records!D414/Records!E414)</f>
        <v>0</v>
      </c>
      <c r="F414" s="79"/>
      <c r="G414" s="84">
        <f>Records!G414*$E414</f>
        <v>0</v>
      </c>
      <c r="H414" s="84">
        <f>Records!H414*$E414</f>
        <v>0</v>
      </c>
      <c r="I414" s="84">
        <f>Records!I414*$E414</f>
        <v>0</v>
      </c>
      <c r="J414" s="84">
        <f>Records!J414*$E414</f>
        <v>0</v>
      </c>
      <c r="K414" s="84">
        <f>Records!K414*$E414</f>
        <v>0</v>
      </c>
      <c r="L414" s="84">
        <f>Records!L414*$E414</f>
        <v>0</v>
      </c>
      <c r="M414" s="84">
        <f>Records!M414*$E414</f>
        <v>0</v>
      </c>
      <c r="N414" s="84">
        <f>Records!N414*$E414</f>
        <v>0</v>
      </c>
      <c r="O414" s="84">
        <f>Records!O414*$E414</f>
        <v>0</v>
      </c>
      <c r="P414" s="84">
        <f>Records!P414*$E414</f>
        <v>0</v>
      </c>
      <c r="Q414" s="84">
        <f>Records!Q414*$E414</f>
        <v>0</v>
      </c>
      <c r="R414" s="84">
        <f>Records!R414*$E414</f>
        <v>0</v>
      </c>
      <c r="S414" s="84">
        <f>Records!S414*$E414</f>
        <v>0</v>
      </c>
      <c r="T414" s="84">
        <f>Records!T414*$E414</f>
        <v>0</v>
      </c>
      <c r="U414" s="84">
        <f>Records!U414*$E414</f>
        <v>0</v>
      </c>
      <c r="V414" s="84">
        <f>Records!V414*$E414</f>
        <v>0</v>
      </c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</row>
    <row r="415">
      <c r="A415" s="79"/>
      <c r="B415" s="82" t="str">
        <f>Records!B415</f>
        <v/>
      </c>
      <c r="C415" s="79" t="str">
        <f>Records!$C415</f>
        <v/>
      </c>
      <c r="D415" s="83">
        <f>SUMIF(Summary!$B$15:$B$31,C415,Summary!$D$15:$D$31)</f>
        <v>0</v>
      </c>
      <c r="E415" s="84">
        <f>if(Records!E415=0,0,D415*Records!D415/Records!E415)</f>
        <v>0</v>
      </c>
      <c r="F415" s="79"/>
      <c r="G415" s="84">
        <f>Records!G415*$E415</f>
        <v>0</v>
      </c>
      <c r="H415" s="84">
        <f>Records!H415*$E415</f>
        <v>0</v>
      </c>
      <c r="I415" s="84">
        <f>Records!I415*$E415</f>
        <v>0</v>
      </c>
      <c r="J415" s="84">
        <f>Records!J415*$E415</f>
        <v>0</v>
      </c>
      <c r="K415" s="84">
        <f>Records!K415*$E415</f>
        <v>0</v>
      </c>
      <c r="L415" s="84">
        <f>Records!L415*$E415</f>
        <v>0</v>
      </c>
      <c r="M415" s="84">
        <f>Records!M415*$E415</f>
        <v>0</v>
      </c>
      <c r="N415" s="84">
        <f>Records!N415*$E415</f>
        <v>0</v>
      </c>
      <c r="O415" s="84">
        <f>Records!O415*$E415</f>
        <v>0</v>
      </c>
      <c r="P415" s="84">
        <f>Records!P415*$E415</f>
        <v>0</v>
      </c>
      <c r="Q415" s="84">
        <f>Records!Q415*$E415</f>
        <v>0</v>
      </c>
      <c r="R415" s="84">
        <f>Records!R415*$E415</f>
        <v>0</v>
      </c>
      <c r="S415" s="84">
        <f>Records!S415*$E415</f>
        <v>0</v>
      </c>
      <c r="T415" s="84">
        <f>Records!T415*$E415</f>
        <v>0</v>
      </c>
      <c r="U415" s="84">
        <f>Records!U415*$E415</f>
        <v>0</v>
      </c>
      <c r="V415" s="84">
        <f>Records!V415*$E415</f>
        <v>0</v>
      </c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79"/>
    </row>
    <row r="416">
      <c r="A416" s="79"/>
      <c r="B416" s="82" t="str">
        <f>Records!B416</f>
        <v/>
      </c>
      <c r="C416" s="79" t="str">
        <f>Records!$C416</f>
        <v/>
      </c>
      <c r="D416" s="83">
        <f>SUMIF(Summary!$B$15:$B$31,C416,Summary!$D$15:$D$31)</f>
        <v>0</v>
      </c>
      <c r="E416" s="84">
        <f>if(Records!E416=0,0,D416*Records!D416/Records!E416)</f>
        <v>0</v>
      </c>
      <c r="F416" s="79"/>
      <c r="G416" s="84">
        <f>Records!G416*$E416</f>
        <v>0</v>
      </c>
      <c r="H416" s="84">
        <f>Records!H416*$E416</f>
        <v>0</v>
      </c>
      <c r="I416" s="84">
        <f>Records!I416*$E416</f>
        <v>0</v>
      </c>
      <c r="J416" s="84">
        <f>Records!J416*$E416</f>
        <v>0</v>
      </c>
      <c r="K416" s="84">
        <f>Records!K416*$E416</f>
        <v>0</v>
      </c>
      <c r="L416" s="84">
        <f>Records!L416*$E416</f>
        <v>0</v>
      </c>
      <c r="M416" s="84">
        <f>Records!M416*$E416</f>
        <v>0</v>
      </c>
      <c r="N416" s="84">
        <f>Records!N416*$E416</f>
        <v>0</v>
      </c>
      <c r="O416" s="84">
        <f>Records!O416*$E416</f>
        <v>0</v>
      </c>
      <c r="P416" s="84">
        <f>Records!P416*$E416</f>
        <v>0</v>
      </c>
      <c r="Q416" s="84">
        <f>Records!Q416*$E416</f>
        <v>0</v>
      </c>
      <c r="R416" s="84">
        <f>Records!R416*$E416</f>
        <v>0</v>
      </c>
      <c r="S416" s="84">
        <f>Records!S416*$E416</f>
        <v>0</v>
      </c>
      <c r="T416" s="84">
        <f>Records!T416*$E416</f>
        <v>0</v>
      </c>
      <c r="U416" s="84">
        <f>Records!U416*$E416</f>
        <v>0</v>
      </c>
      <c r="V416" s="84">
        <f>Records!V416*$E416</f>
        <v>0</v>
      </c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79"/>
      <c r="AM416" s="79"/>
    </row>
    <row r="417">
      <c r="A417" s="79"/>
      <c r="B417" s="82" t="str">
        <f>Records!B417</f>
        <v/>
      </c>
      <c r="C417" s="79" t="str">
        <f>Records!$C417</f>
        <v/>
      </c>
      <c r="D417" s="83">
        <f>SUMIF(Summary!$B$15:$B$31,C417,Summary!$D$15:$D$31)</f>
        <v>0</v>
      </c>
      <c r="E417" s="84">
        <f>if(Records!E417=0,0,D417*Records!D417/Records!E417)</f>
        <v>0</v>
      </c>
      <c r="F417" s="79"/>
      <c r="G417" s="84">
        <f>Records!G417*$E417</f>
        <v>0</v>
      </c>
      <c r="H417" s="84">
        <f>Records!H417*$E417</f>
        <v>0</v>
      </c>
      <c r="I417" s="84">
        <f>Records!I417*$E417</f>
        <v>0</v>
      </c>
      <c r="J417" s="84">
        <f>Records!J417*$E417</f>
        <v>0</v>
      </c>
      <c r="K417" s="84">
        <f>Records!K417*$E417</f>
        <v>0</v>
      </c>
      <c r="L417" s="84">
        <f>Records!L417*$E417</f>
        <v>0</v>
      </c>
      <c r="M417" s="84">
        <f>Records!M417*$E417</f>
        <v>0</v>
      </c>
      <c r="N417" s="84">
        <f>Records!N417*$E417</f>
        <v>0</v>
      </c>
      <c r="O417" s="84">
        <f>Records!O417*$E417</f>
        <v>0</v>
      </c>
      <c r="P417" s="84">
        <f>Records!P417*$E417</f>
        <v>0</v>
      </c>
      <c r="Q417" s="84">
        <f>Records!Q417*$E417</f>
        <v>0</v>
      </c>
      <c r="R417" s="84">
        <f>Records!R417*$E417</f>
        <v>0</v>
      </c>
      <c r="S417" s="84">
        <f>Records!S417*$E417</f>
        <v>0</v>
      </c>
      <c r="T417" s="84">
        <f>Records!T417*$E417</f>
        <v>0</v>
      </c>
      <c r="U417" s="84">
        <f>Records!U417*$E417</f>
        <v>0</v>
      </c>
      <c r="V417" s="84">
        <f>Records!V417*$E417</f>
        <v>0</v>
      </c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</row>
    <row r="418">
      <c r="A418" s="79"/>
      <c r="B418" s="82" t="str">
        <f>Records!B418</f>
        <v/>
      </c>
      <c r="C418" s="79" t="str">
        <f>Records!$C418</f>
        <v/>
      </c>
      <c r="D418" s="83">
        <f>SUMIF(Summary!$B$15:$B$31,C418,Summary!$D$15:$D$31)</f>
        <v>0</v>
      </c>
      <c r="E418" s="84">
        <f>if(Records!E418=0,0,D418*Records!D418/Records!E418)</f>
        <v>0</v>
      </c>
      <c r="F418" s="79"/>
      <c r="G418" s="84">
        <f>Records!G418*$E418</f>
        <v>0</v>
      </c>
      <c r="H418" s="84">
        <f>Records!H418*$E418</f>
        <v>0</v>
      </c>
      <c r="I418" s="84">
        <f>Records!I418*$E418</f>
        <v>0</v>
      </c>
      <c r="J418" s="84">
        <f>Records!J418*$E418</f>
        <v>0</v>
      </c>
      <c r="K418" s="84">
        <f>Records!K418*$E418</f>
        <v>0</v>
      </c>
      <c r="L418" s="84">
        <f>Records!L418*$E418</f>
        <v>0</v>
      </c>
      <c r="M418" s="84">
        <f>Records!M418*$E418</f>
        <v>0</v>
      </c>
      <c r="N418" s="84">
        <f>Records!N418*$E418</f>
        <v>0</v>
      </c>
      <c r="O418" s="84">
        <f>Records!O418*$E418</f>
        <v>0</v>
      </c>
      <c r="P418" s="84">
        <f>Records!P418*$E418</f>
        <v>0</v>
      </c>
      <c r="Q418" s="84">
        <f>Records!Q418*$E418</f>
        <v>0</v>
      </c>
      <c r="R418" s="84">
        <f>Records!R418*$E418</f>
        <v>0</v>
      </c>
      <c r="S418" s="84">
        <f>Records!S418*$E418</f>
        <v>0</v>
      </c>
      <c r="T418" s="84">
        <f>Records!T418*$E418</f>
        <v>0</v>
      </c>
      <c r="U418" s="84">
        <f>Records!U418*$E418</f>
        <v>0</v>
      </c>
      <c r="V418" s="84">
        <f>Records!V418*$E418</f>
        <v>0</v>
      </c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</row>
    <row r="419">
      <c r="A419" s="79"/>
      <c r="B419" s="82" t="str">
        <f>Records!B419</f>
        <v/>
      </c>
      <c r="C419" s="79" t="str">
        <f>Records!$C419</f>
        <v/>
      </c>
      <c r="D419" s="83">
        <f>SUMIF(Summary!$B$15:$B$31,C419,Summary!$D$15:$D$31)</f>
        <v>0</v>
      </c>
      <c r="E419" s="84">
        <f>if(Records!E419=0,0,D419*Records!D419/Records!E419)</f>
        <v>0</v>
      </c>
      <c r="F419" s="79"/>
      <c r="G419" s="84">
        <f>Records!G419*$E419</f>
        <v>0</v>
      </c>
      <c r="H419" s="84">
        <f>Records!H419*$E419</f>
        <v>0</v>
      </c>
      <c r="I419" s="84">
        <f>Records!I419*$E419</f>
        <v>0</v>
      </c>
      <c r="J419" s="84">
        <f>Records!J419*$E419</f>
        <v>0</v>
      </c>
      <c r="K419" s="84">
        <f>Records!K419*$E419</f>
        <v>0</v>
      </c>
      <c r="L419" s="84">
        <f>Records!L419*$E419</f>
        <v>0</v>
      </c>
      <c r="M419" s="84">
        <f>Records!M419*$E419</f>
        <v>0</v>
      </c>
      <c r="N419" s="84">
        <f>Records!N419*$E419</f>
        <v>0</v>
      </c>
      <c r="O419" s="84">
        <f>Records!O419*$E419</f>
        <v>0</v>
      </c>
      <c r="P419" s="84">
        <f>Records!P419*$E419</f>
        <v>0</v>
      </c>
      <c r="Q419" s="84">
        <f>Records!Q419*$E419</f>
        <v>0</v>
      </c>
      <c r="R419" s="84">
        <f>Records!R419*$E419</f>
        <v>0</v>
      </c>
      <c r="S419" s="84">
        <f>Records!S419*$E419</f>
        <v>0</v>
      </c>
      <c r="T419" s="84">
        <f>Records!T419*$E419</f>
        <v>0</v>
      </c>
      <c r="U419" s="84">
        <f>Records!U419*$E419</f>
        <v>0</v>
      </c>
      <c r="V419" s="84">
        <f>Records!V419*$E419</f>
        <v>0</v>
      </c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</row>
    <row r="420">
      <c r="A420" s="79"/>
      <c r="B420" s="82" t="str">
        <f>Records!B420</f>
        <v/>
      </c>
      <c r="C420" s="79" t="str">
        <f>Records!$C420</f>
        <v/>
      </c>
      <c r="D420" s="83">
        <f>SUMIF(Summary!$B$15:$B$31,C420,Summary!$D$15:$D$31)</f>
        <v>0</v>
      </c>
      <c r="E420" s="84">
        <f>if(Records!E420=0,0,D420*Records!D420/Records!E420)</f>
        <v>0</v>
      </c>
      <c r="F420" s="79"/>
      <c r="G420" s="84">
        <f>Records!G420*$E420</f>
        <v>0</v>
      </c>
      <c r="H420" s="84">
        <f>Records!H420*$E420</f>
        <v>0</v>
      </c>
      <c r="I420" s="84">
        <f>Records!I420*$E420</f>
        <v>0</v>
      </c>
      <c r="J420" s="84">
        <f>Records!J420*$E420</f>
        <v>0</v>
      </c>
      <c r="K420" s="84">
        <f>Records!K420*$E420</f>
        <v>0</v>
      </c>
      <c r="L420" s="84">
        <f>Records!L420*$E420</f>
        <v>0</v>
      </c>
      <c r="M420" s="84">
        <f>Records!M420*$E420</f>
        <v>0</v>
      </c>
      <c r="N420" s="84">
        <f>Records!N420*$E420</f>
        <v>0</v>
      </c>
      <c r="O420" s="84">
        <f>Records!O420*$E420</f>
        <v>0</v>
      </c>
      <c r="P420" s="84">
        <f>Records!P420*$E420</f>
        <v>0</v>
      </c>
      <c r="Q420" s="84">
        <f>Records!Q420*$E420</f>
        <v>0</v>
      </c>
      <c r="R420" s="84">
        <f>Records!R420*$E420</f>
        <v>0</v>
      </c>
      <c r="S420" s="84">
        <f>Records!S420*$E420</f>
        <v>0</v>
      </c>
      <c r="T420" s="84">
        <f>Records!T420*$E420</f>
        <v>0</v>
      </c>
      <c r="U420" s="84">
        <f>Records!U420*$E420</f>
        <v>0</v>
      </c>
      <c r="V420" s="84">
        <f>Records!V420*$E420</f>
        <v>0</v>
      </c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</row>
    <row r="421">
      <c r="A421" s="79"/>
      <c r="B421" s="82" t="str">
        <f>Records!B421</f>
        <v/>
      </c>
      <c r="C421" s="79" t="str">
        <f>Records!$C421</f>
        <v/>
      </c>
      <c r="D421" s="83">
        <f>SUMIF(Summary!$B$15:$B$31,C421,Summary!$D$15:$D$31)</f>
        <v>0</v>
      </c>
      <c r="E421" s="84">
        <f>if(Records!E421=0,0,D421*Records!D421/Records!E421)</f>
        <v>0</v>
      </c>
      <c r="F421" s="79"/>
      <c r="G421" s="84">
        <f>Records!G421*$E421</f>
        <v>0</v>
      </c>
      <c r="H421" s="84">
        <f>Records!H421*$E421</f>
        <v>0</v>
      </c>
      <c r="I421" s="84">
        <f>Records!I421*$E421</f>
        <v>0</v>
      </c>
      <c r="J421" s="84">
        <f>Records!J421*$E421</f>
        <v>0</v>
      </c>
      <c r="K421" s="84">
        <f>Records!K421*$E421</f>
        <v>0</v>
      </c>
      <c r="L421" s="84">
        <f>Records!L421*$E421</f>
        <v>0</v>
      </c>
      <c r="M421" s="84">
        <f>Records!M421*$E421</f>
        <v>0</v>
      </c>
      <c r="N421" s="84">
        <f>Records!N421*$E421</f>
        <v>0</v>
      </c>
      <c r="O421" s="84">
        <f>Records!O421*$E421</f>
        <v>0</v>
      </c>
      <c r="P421" s="84">
        <f>Records!P421*$E421</f>
        <v>0</v>
      </c>
      <c r="Q421" s="84">
        <f>Records!Q421*$E421</f>
        <v>0</v>
      </c>
      <c r="R421" s="84">
        <f>Records!R421*$E421</f>
        <v>0</v>
      </c>
      <c r="S421" s="84">
        <f>Records!S421*$E421</f>
        <v>0</v>
      </c>
      <c r="T421" s="84">
        <f>Records!T421*$E421</f>
        <v>0</v>
      </c>
      <c r="U421" s="84">
        <f>Records!U421*$E421</f>
        <v>0</v>
      </c>
      <c r="V421" s="84">
        <f>Records!V421*$E421</f>
        <v>0</v>
      </c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</row>
    <row r="422">
      <c r="A422" s="79"/>
      <c r="B422" s="82" t="str">
        <f>Records!B422</f>
        <v/>
      </c>
      <c r="C422" s="79" t="str">
        <f>Records!$C422</f>
        <v/>
      </c>
      <c r="D422" s="83">
        <f>SUMIF(Summary!$B$15:$B$31,C422,Summary!$D$15:$D$31)</f>
        <v>0</v>
      </c>
      <c r="E422" s="84">
        <f>if(Records!E422=0,0,D422*Records!D422/Records!E422)</f>
        <v>0</v>
      </c>
      <c r="F422" s="79"/>
      <c r="G422" s="84">
        <f>Records!G422*$E422</f>
        <v>0</v>
      </c>
      <c r="H422" s="84">
        <f>Records!H422*$E422</f>
        <v>0</v>
      </c>
      <c r="I422" s="84">
        <f>Records!I422*$E422</f>
        <v>0</v>
      </c>
      <c r="J422" s="84">
        <f>Records!J422*$E422</f>
        <v>0</v>
      </c>
      <c r="K422" s="84">
        <f>Records!K422*$E422</f>
        <v>0</v>
      </c>
      <c r="L422" s="84">
        <f>Records!L422*$E422</f>
        <v>0</v>
      </c>
      <c r="M422" s="84">
        <f>Records!M422*$E422</f>
        <v>0</v>
      </c>
      <c r="N422" s="84">
        <f>Records!N422*$E422</f>
        <v>0</v>
      </c>
      <c r="O422" s="84">
        <f>Records!O422*$E422</f>
        <v>0</v>
      </c>
      <c r="P422" s="84">
        <f>Records!P422*$E422</f>
        <v>0</v>
      </c>
      <c r="Q422" s="84">
        <f>Records!Q422*$E422</f>
        <v>0</v>
      </c>
      <c r="R422" s="84">
        <f>Records!R422*$E422</f>
        <v>0</v>
      </c>
      <c r="S422" s="84">
        <f>Records!S422*$E422</f>
        <v>0</v>
      </c>
      <c r="T422" s="84">
        <f>Records!T422*$E422</f>
        <v>0</v>
      </c>
      <c r="U422" s="84">
        <f>Records!U422*$E422</f>
        <v>0</v>
      </c>
      <c r="V422" s="84">
        <f>Records!V422*$E422</f>
        <v>0</v>
      </c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</row>
    <row r="423">
      <c r="A423" s="79"/>
      <c r="B423" s="82" t="str">
        <f>Records!B423</f>
        <v/>
      </c>
      <c r="C423" s="79" t="str">
        <f>Records!$C423</f>
        <v/>
      </c>
      <c r="D423" s="83">
        <f>SUMIF(Summary!$B$15:$B$31,C423,Summary!$D$15:$D$31)</f>
        <v>0</v>
      </c>
      <c r="E423" s="84">
        <f>if(Records!E423=0,0,D423*Records!D423/Records!E423)</f>
        <v>0</v>
      </c>
      <c r="F423" s="79"/>
      <c r="G423" s="84">
        <f>Records!G423*$E423</f>
        <v>0</v>
      </c>
      <c r="H423" s="84">
        <f>Records!H423*$E423</f>
        <v>0</v>
      </c>
      <c r="I423" s="84">
        <f>Records!I423*$E423</f>
        <v>0</v>
      </c>
      <c r="J423" s="84">
        <f>Records!J423*$E423</f>
        <v>0</v>
      </c>
      <c r="K423" s="84">
        <f>Records!K423*$E423</f>
        <v>0</v>
      </c>
      <c r="L423" s="84">
        <f>Records!L423*$E423</f>
        <v>0</v>
      </c>
      <c r="M423" s="84">
        <f>Records!M423*$E423</f>
        <v>0</v>
      </c>
      <c r="N423" s="84">
        <f>Records!N423*$E423</f>
        <v>0</v>
      </c>
      <c r="O423" s="84">
        <f>Records!O423*$E423</f>
        <v>0</v>
      </c>
      <c r="P423" s="84">
        <f>Records!P423*$E423</f>
        <v>0</v>
      </c>
      <c r="Q423" s="84">
        <f>Records!Q423*$E423</f>
        <v>0</v>
      </c>
      <c r="R423" s="84">
        <f>Records!R423*$E423</f>
        <v>0</v>
      </c>
      <c r="S423" s="84">
        <f>Records!S423*$E423</f>
        <v>0</v>
      </c>
      <c r="T423" s="84">
        <f>Records!T423*$E423</f>
        <v>0</v>
      </c>
      <c r="U423" s="84">
        <f>Records!U423*$E423</f>
        <v>0</v>
      </c>
      <c r="V423" s="84">
        <f>Records!V423*$E423</f>
        <v>0</v>
      </c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</row>
    <row r="424">
      <c r="A424" s="79"/>
      <c r="B424" s="82" t="str">
        <f>Records!B424</f>
        <v/>
      </c>
      <c r="C424" s="79" t="str">
        <f>Records!$C424</f>
        <v/>
      </c>
      <c r="D424" s="83">
        <f>SUMIF(Summary!$B$15:$B$31,C424,Summary!$D$15:$D$31)</f>
        <v>0</v>
      </c>
      <c r="E424" s="84">
        <f>if(Records!E424=0,0,D424*Records!D424/Records!E424)</f>
        <v>0</v>
      </c>
      <c r="F424" s="79"/>
      <c r="G424" s="84">
        <f>Records!G424*$E424</f>
        <v>0</v>
      </c>
      <c r="H424" s="84">
        <f>Records!H424*$E424</f>
        <v>0</v>
      </c>
      <c r="I424" s="84">
        <f>Records!I424*$E424</f>
        <v>0</v>
      </c>
      <c r="J424" s="84">
        <f>Records!J424*$E424</f>
        <v>0</v>
      </c>
      <c r="K424" s="84">
        <f>Records!K424*$E424</f>
        <v>0</v>
      </c>
      <c r="L424" s="84">
        <f>Records!L424*$E424</f>
        <v>0</v>
      </c>
      <c r="M424" s="84">
        <f>Records!M424*$E424</f>
        <v>0</v>
      </c>
      <c r="N424" s="84">
        <f>Records!N424*$E424</f>
        <v>0</v>
      </c>
      <c r="O424" s="84">
        <f>Records!O424*$E424</f>
        <v>0</v>
      </c>
      <c r="P424" s="84">
        <f>Records!P424*$E424</f>
        <v>0</v>
      </c>
      <c r="Q424" s="84">
        <f>Records!Q424*$E424</f>
        <v>0</v>
      </c>
      <c r="R424" s="84">
        <f>Records!R424*$E424</f>
        <v>0</v>
      </c>
      <c r="S424" s="84">
        <f>Records!S424*$E424</f>
        <v>0</v>
      </c>
      <c r="T424" s="84">
        <f>Records!T424*$E424</f>
        <v>0</v>
      </c>
      <c r="U424" s="84">
        <f>Records!U424*$E424</f>
        <v>0</v>
      </c>
      <c r="V424" s="84">
        <f>Records!V424*$E424</f>
        <v>0</v>
      </c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</row>
    <row r="425">
      <c r="A425" s="79"/>
      <c r="B425" s="82" t="str">
        <f>Records!B425</f>
        <v/>
      </c>
      <c r="C425" s="79" t="str">
        <f>Records!$C425</f>
        <v/>
      </c>
      <c r="D425" s="83">
        <f>SUMIF(Summary!$B$15:$B$31,C425,Summary!$D$15:$D$31)</f>
        <v>0</v>
      </c>
      <c r="E425" s="84">
        <f>if(Records!E425=0,0,D425*Records!D425/Records!E425)</f>
        <v>0</v>
      </c>
      <c r="F425" s="79"/>
      <c r="G425" s="84">
        <f>Records!G425*$E425</f>
        <v>0</v>
      </c>
      <c r="H425" s="84">
        <f>Records!H425*$E425</f>
        <v>0</v>
      </c>
      <c r="I425" s="84">
        <f>Records!I425*$E425</f>
        <v>0</v>
      </c>
      <c r="J425" s="84">
        <f>Records!J425*$E425</f>
        <v>0</v>
      </c>
      <c r="K425" s="84">
        <f>Records!K425*$E425</f>
        <v>0</v>
      </c>
      <c r="L425" s="84">
        <f>Records!L425*$E425</f>
        <v>0</v>
      </c>
      <c r="M425" s="84">
        <f>Records!M425*$E425</f>
        <v>0</v>
      </c>
      <c r="N425" s="84">
        <f>Records!N425*$E425</f>
        <v>0</v>
      </c>
      <c r="O425" s="84">
        <f>Records!O425*$E425</f>
        <v>0</v>
      </c>
      <c r="P425" s="84">
        <f>Records!P425*$E425</f>
        <v>0</v>
      </c>
      <c r="Q425" s="84">
        <f>Records!Q425*$E425</f>
        <v>0</v>
      </c>
      <c r="R425" s="84">
        <f>Records!R425*$E425</f>
        <v>0</v>
      </c>
      <c r="S425" s="84">
        <f>Records!S425*$E425</f>
        <v>0</v>
      </c>
      <c r="T425" s="84">
        <f>Records!T425*$E425</f>
        <v>0</v>
      </c>
      <c r="U425" s="84">
        <f>Records!U425*$E425</f>
        <v>0</v>
      </c>
      <c r="V425" s="84">
        <f>Records!V425*$E425</f>
        <v>0</v>
      </c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</row>
    <row r="426">
      <c r="A426" s="79"/>
      <c r="B426" s="82" t="str">
        <f>Records!B426</f>
        <v/>
      </c>
      <c r="C426" s="79" t="str">
        <f>Records!$C426</f>
        <v/>
      </c>
      <c r="D426" s="83">
        <f>SUMIF(Summary!$B$15:$B$31,C426,Summary!$D$15:$D$31)</f>
        <v>0</v>
      </c>
      <c r="E426" s="84">
        <f>if(Records!E426=0,0,D426*Records!D426/Records!E426)</f>
        <v>0</v>
      </c>
      <c r="F426" s="79"/>
      <c r="G426" s="84">
        <f>Records!G426*$E426</f>
        <v>0</v>
      </c>
      <c r="H426" s="84">
        <f>Records!H426*$E426</f>
        <v>0</v>
      </c>
      <c r="I426" s="84">
        <f>Records!I426*$E426</f>
        <v>0</v>
      </c>
      <c r="J426" s="84">
        <f>Records!J426*$E426</f>
        <v>0</v>
      </c>
      <c r="K426" s="84">
        <f>Records!K426*$E426</f>
        <v>0</v>
      </c>
      <c r="L426" s="84">
        <f>Records!L426*$E426</f>
        <v>0</v>
      </c>
      <c r="M426" s="84">
        <f>Records!M426*$E426</f>
        <v>0</v>
      </c>
      <c r="N426" s="84">
        <f>Records!N426*$E426</f>
        <v>0</v>
      </c>
      <c r="O426" s="84">
        <f>Records!O426*$E426</f>
        <v>0</v>
      </c>
      <c r="P426" s="84">
        <f>Records!P426*$E426</f>
        <v>0</v>
      </c>
      <c r="Q426" s="84">
        <f>Records!Q426*$E426</f>
        <v>0</v>
      </c>
      <c r="R426" s="84">
        <f>Records!R426*$E426</f>
        <v>0</v>
      </c>
      <c r="S426" s="84">
        <f>Records!S426*$E426</f>
        <v>0</v>
      </c>
      <c r="T426" s="84">
        <f>Records!T426*$E426</f>
        <v>0</v>
      </c>
      <c r="U426" s="84">
        <f>Records!U426*$E426</f>
        <v>0</v>
      </c>
      <c r="V426" s="84">
        <f>Records!V426*$E426</f>
        <v>0</v>
      </c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79"/>
      <c r="AK426" s="79"/>
      <c r="AL426" s="79"/>
      <c r="AM426" s="79"/>
    </row>
    <row r="427">
      <c r="A427" s="79"/>
      <c r="B427" s="82" t="str">
        <f>Records!B427</f>
        <v/>
      </c>
      <c r="C427" s="79" t="str">
        <f>Records!$C427</f>
        <v/>
      </c>
      <c r="D427" s="83">
        <f>SUMIF(Summary!$B$15:$B$31,C427,Summary!$D$15:$D$31)</f>
        <v>0</v>
      </c>
      <c r="E427" s="84">
        <f>if(Records!E427=0,0,D427*Records!D427/Records!E427)</f>
        <v>0</v>
      </c>
      <c r="F427" s="79"/>
      <c r="G427" s="84">
        <f>Records!G427*$E427</f>
        <v>0</v>
      </c>
      <c r="H427" s="84">
        <f>Records!H427*$E427</f>
        <v>0</v>
      </c>
      <c r="I427" s="84">
        <f>Records!I427*$E427</f>
        <v>0</v>
      </c>
      <c r="J427" s="84">
        <f>Records!J427*$E427</f>
        <v>0</v>
      </c>
      <c r="K427" s="84">
        <f>Records!K427*$E427</f>
        <v>0</v>
      </c>
      <c r="L427" s="84">
        <f>Records!L427*$E427</f>
        <v>0</v>
      </c>
      <c r="M427" s="84">
        <f>Records!M427*$E427</f>
        <v>0</v>
      </c>
      <c r="N427" s="84">
        <f>Records!N427*$E427</f>
        <v>0</v>
      </c>
      <c r="O427" s="84">
        <f>Records!O427*$E427</f>
        <v>0</v>
      </c>
      <c r="P427" s="84">
        <f>Records!P427*$E427</f>
        <v>0</v>
      </c>
      <c r="Q427" s="84">
        <f>Records!Q427*$E427</f>
        <v>0</v>
      </c>
      <c r="R427" s="84">
        <f>Records!R427*$E427</f>
        <v>0</v>
      </c>
      <c r="S427" s="84">
        <f>Records!S427*$E427</f>
        <v>0</v>
      </c>
      <c r="T427" s="84">
        <f>Records!T427*$E427</f>
        <v>0</v>
      </c>
      <c r="U427" s="84">
        <f>Records!U427*$E427</f>
        <v>0</v>
      </c>
      <c r="V427" s="84">
        <f>Records!V427*$E427</f>
        <v>0</v>
      </c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</row>
    <row r="428">
      <c r="A428" s="79"/>
      <c r="B428" s="82" t="str">
        <f>Records!B428</f>
        <v/>
      </c>
      <c r="C428" s="79" t="str">
        <f>Records!$C428</f>
        <v/>
      </c>
      <c r="D428" s="83">
        <f>SUMIF(Summary!$B$15:$B$31,C428,Summary!$D$15:$D$31)</f>
        <v>0</v>
      </c>
      <c r="E428" s="84">
        <f>if(Records!E428=0,0,D428*Records!D428/Records!E428)</f>
        <v>0</v>
      </c>
      <c r="F428" s="79"/>
      <c r="G428" s="84">
        <f>Records!G428*$E428</f>
        <v>0</v>
      </c>
      <c r="H428" s="84">
        <f>Records!H428*$E428</f>
        <v>0</v>
      </c>
      <c r="I428" s="84">
        <f>Records!I428*$E428</f>
        <v>0</v>
      </c>
      <c r="J428" s="84">
        <f>Records!J428*$E428</f>
        <v>0</v>
      </c>
      <c r="K428" s="84">
        <f>Records!K428*$E428</f>
        <v>0</v>
      </c>
      <c r="L428" s="84">
        <f>Records!L428*$E428</f>
        <v>0</v>
      </c>
      <c r="M428" s="84">
        <f>Records!M428*$E428</f>
        <v>0</v>
      </c>
      <c r="N428" s="84">
        <f>Records!N428*$E428</f>
        <v>0</v>
      </c>
      <c r="O428" s="84">
        <f>Records!O428*$E428</f>
        <v>0</v>
      </c>
      <c r="P428" s="84">
        <f>Records!P428*$E428</f>
        <v>0</v>
      </c>
      <c r="Q428" s="84">
        <f>Records!Q428*$E428</f>
        <v>0</v>
      </c>
      <c r="R428" s="84">
        <f>Records!R428*$E428</f>
        <v>0</v>
      </c>
      <c r="S428" s="84">
        <f>Records!S428*$E428</f>
        <v>0</v>
      </c>
      <c r="T428" s="84">
        <f>Records!T428*$E428</f>
        <v>0</v>
      </c>
      <c r="U428" s="84">
        <f>Records!U428*$E428</f>
        <v>0</v>
      </c>
      <c r="V428" s="84">
        <f>Records!V428*$E428</f>
        <v>0</v>
      </c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79"/>
      <c r="AK428" s="79"/>
      <c r="AL428" s="79"/>
      <c r="AM428" s="79"/>
    </row>
    <row r="429">
      <c r="A429" s="79"/>
      <c r="B429" s="82" t="str">
        <f>Records!B429</f>
        <v/>
      </c>
      <c r="C429" s="79" t="str">
        <f>Records!$C429</f>
        <v/>
      </c>
      <c r="D429" s="83">
        <f>SUMIF(Summary!$B$15:$B$31,C429,Summary!$D$15:$D$31)</f>
        <v>0</v>
      </c>
      <c r="E429" s="84">
        <f>if(Records!E429=0,0,D429*Records!D429/Records!E429)</f>
        <v>0</v>
      </c>
      <c r="F429" s="79"/>
      <c r="G429" s="84">
        <f>Records!G429*$E429</f>
        <v>0</v>
      </c>
      <c r="H429" s="84">
        <f>Records!H429*$E429</f>
        <v>0</v>
      </c>
      <c r="I429" s="84">
        <f>Records!I429*$E429</f>
        <v>0</v>
      </c>
      <c r="J429" s="84">
        <f>Records!J429*$E429</f>
        <v>0</v>
      </c>
      <c r="K429" s="84">
        <f>Records!K429*$E429</f>
        <v>0</v>
      </c>
      <c r="L429" s="84">
        <f>Records!L429*$E429</f>
        <v>0</v>
      </c>
      <c r="M429" s="84">
        <f>Records!M429*$E429</f>
        <v>0</v>
      </c>
      <c r="N429" s="84">
        <f>Records!N429*$E429</f>
        <v>0</v>
      </c>
      <c r="O429" s="84">
        <f>Records!O429*$E429</f>
        <v>0</v>
      </c>
      <c r="P429" s="84">
        <f>Records!P429*$E429</f>
        <v>0</v>
      </c>
      <c r="Q429" s="84">
        <f>Records!Q429*$E429</f>
        <v>0</v>
      </c>
      <c r="R429" s="84">
        <f>Records!R429*$E429</f>
        <v>0</v>
      </c>
      <c r="S429" s="84">
        <f>Records!S429*$E429</f>
        <v>0</v>
      </c>
      <c r="T429" s="84">
        <f>Records!T429*$E429</f>
        <v>0</v>
      </c>
      <c r="U429" s="84">
        <f>Records!U429*$E429</f>
        <v>0</v>
      </c>
      <c r="V429" s="84">
        <f>Records!V429*$E429</f>
        <v>0</v>
      </c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</row>
    <row r="430">
      <c r="A430" s="79"/>
      <c r="B430" s="82" t="str">
        <f>Records!B430</f>
        <v/>
      </c>
      <c r="C430" s="79" t="str">
        <f>Records!$C430</f>
        <v/>
      </c>
      <c r="D430" s="83">
        <f>SUMIF(Summary!$B$15:$B$31,C430,Summary!$D$15:$D$31)</f>
        <v>0</v>
      </c>
      <c r="E430" s="84">
        <f>if(Records!E430=0,0,D430*Records!D430/Records!E430)</f>
        <v>0</v>
      </c>
      <c r="F430" s="79"/>
      <c r="G430" s="84">
        <f>Records!G430*$E430</f>
        <v>0</v>
      </c>
      <c r="H430" s="84">
        <f>Records!H430*$E430</f>
        <v>0</v>
      </c>
      <c r="I430" s="84">
        <f>Records!I430*$E430</f>
        <v>0</v>
      </c>
      <c r="J430" s="84">
        <f>Records!J430*$E430</f>
        <v>0</v>
      </c>
      <c r="K430" s="84">
        <f>Records!K430*$E430</f>
        <v>0</v>
      </c>
      <c r="L430" s="84">
        <f>Records!L430*$E430</f>
        <v>0</v>
      </c>
      <c r="M430" s="84">
        <f>Records!M430*$E430</f>
        <v>0</v>
      </c>
      <c r="N430" s="84">
        <f>Records!N430*$E430</f>
        <v>0</v>
      </c>
      <c r="O430" s="84">
        <f>Records!O430*$E430</f>
        <v>0</v>
      </c>
      <c r="P430" s="84">
        <f>Records!P430*$E430</f>
        <v>0</v>
      </c>
      <c r="Q430" s="84">
        <f>Records!Q430*$E430</f>
        <v>0</v>
      </c>
      <c r="R430" s="84">
        <f>Records!R430*$E430</f>
        <v>0</v>
      </c>
      <c r="S430" s="84">
        <f>Records!S430*$E430</f>
        <v>0</v>
      </c>
      <c r="T430" s="84">
        <f>Records!T430*$E430</f>
        <v>0</v>
      </c>
      <c r="U430" s="84">
        <f>Records!U430*$E430</f>
        <v>0</v>
      </c>
      <c r="V430" s="84">
        <f>Records!V430*$E430</f>
        <v>0</v>
      </c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79"/>
    </row>
    <row r="431">
      <c r="A431" s="79"/>
      <c r="B431" s="82" t="str">
        <f>Records!B431</f>
        <v/>
      </c>
      <c r="C431" s="79" t="str">
        <f>Records!$C431</f>
        <v/>
      </c>
      <c r="D431" s="83">
        <f>SUMIF(Summary!$B$15:$B$31,C431,Summary!$D$15:$D$31)</f>
        <v>0</v>
      </c>
      <c r="E431" s="84">
        <f>if(Records!E431=0,0,D431*Records!D431/Records!E431)</f>
        <v>0</v>
      </c>
      <c r="F431" s="79"/>
      <c r="G431" s="84">
        <f>Records!G431*$E431</f>
        <v>0</v>
      </c>
      <c r="H431" s="84">
        <f>Records!H431*$E431</f>
        <v>0</v>
      </c>
      <c r="I431" s="84">
        <f>Records!I431*$E431</f>
        <v>0</v>
      </c>
      <c r="J431" s="84">
        <f>Records!J431*$E431</f>
        <v>0</v>
      </c>
      <c r="K431" s="84">
        <f>Records!K431*$E431</f>
        <v>0</v>
      </c>
      <c r="L431" s="84">
        <f>Records!L431*$E431</f>
        <v>0</v>
      </c>
      <c r="M431" s="84">
        <f>Records!M431*$E431</f>
        <v>0</v>
      </c>
      <c r="N431" s="84">
        <f>Records!N431*$E431</f>
        <v>0</v>
      </c>
      <c r="O431" s="84">
        <f>Records!O431*$E431</f>
        <v>0</v>
      </c>
      <c r="P431" s="84">
        <f>Records!P431*$E431</f>
        <v>0</v>
      </c>
      <c r="Q431" s="84">
        <f>Records!Q431*$E431</f>
        <v>0</v>
      </c>
      <c r="R431" s="84">
        <f>Records!R431*$E431</f>
        <v>0</v>
      </c>
      <c r="S431" s="84">
        <f>Records!S431*$E431</f>
        <v>0</v>
      </c>
      <c r="T431" s="84">
        <f>Records!T431*$E431</f>
        <v>0</v>
      </c>
      <c r="U431" s="84">
        <f>Records!U431*$E431</f>
        <v>0</v>
      </c>
      <c r="V431" s="84">
        <f>Records!V431*$E431</f>
        <v>0</v>
      </c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9"/>
    </row>
    <row r="432">
      <c r="A432" s="79"/>
      <c r="B432" s="82" t="str">
        <f>Records!B432</f>
        <v/>
      </c>
      <c r="C432" s="79" t="str">
        <f>Records!$C432</f>
        <v/>
      </c>
      <c r="D432" s="83">
        <f>SUMIF(Summary!$B$15:$B$31,C432,Summary!$D$15:$D$31)</f>
        <v>0</v>
      </c>
      <c r="E432" s="84">
        <f>if(Records!E432=0,0,D432*Records!D432/Records!E432)</f>
        <v>0</v>
      </c>
      <c r="F432" s="79"/>
      <c r="G432" s="84">
        <f>Records!G432*$E432</f>
        <v>0</v>
      </c>
      <c r="H432" s="84">
        <f>Records!H432*$E432</f>
        <v>0</v>
      </c>
      <c r="I432" s="84">
        <f>Records!I432*$E432</f>
        <v>0</v>
      </c>
      <c r="J432" s="84">
        <f>Records!J432*$E432</f>
        <v>0</v>
      </c>
      <c r="K432" s="84">
        <f>Records!K432*$E432</f>
        <v>0</v>
      </c>
      <c r="L432" s="84">
        <f>Records!L432*$E432</f>
        <v>0</v>
      </c>
      <c r="M432" s="84">
        <f>Records!M432*$E432</f>
        <v>0</v>
      </c>
      <c r="N432" s="84">
        <f>Records!N432*$E432</f>
        <v>0</v>
      </c>
      <c r="O432" s="84">
        <f>Records!O432*$E432</f>
        <v>0</v>
      </c>
      <c r="P432" s="84">
        <f>Records!P432*$E432</f>
        <v>0</v>
      </c>
      <c r="Q432" s="84">
        <f>Records!Q432*$E432</f>
        <v>0</v>
      </c>
      <c r="R432" s="84">
        <f>Records!R432*$E432</f>
        <v>0</v>
      </c>
      <c r="S432" s="84">
        <f>Records!S432*$E432</f>
        <v>0</v>
      </c>
      <c r="T432" s="84">
        <f>Records!T432*$E432</f>
        <v>0</v>
      </c>
      <c r="U432" s="84">
        <f>Records!U432*$E432</f>
        <v>0</v>
      </c>
      <c r="V432" s="84">
        <f>Records!V432*$E432</f>
        <v>0</v>
      </c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79"/>
      <c r="AM432" s="79"/>
    </row>
    <row r="433">
      <c r="A433" s="79"/>
      <c r="B433" s="82" t="str">
        <f>Records!B433</f>
        <v/>
      </c>
      <c r="C433" s="79" t="str">
        <f>Records!$C433</f>
        <v/>
      </c>
      <c r="D433" s="83">
        <f>SUMIF(Summary!$B$15:$B$31,C433,Summary!$D$15:$D$31)</f>
        <v>0</v>
      </c>
      <c r="E433" s="84">
        <f>if(Records!E433=0,0,D433*Records!D433/Records!E433)</f>
        <v>0</v>
      </c>
      <c r="F433" s="79"/>
      <c r="G433" s="84">
        <f>Records!G433*$E433</f>
        <v>0</v>
      </c>
      <c r="H433" s="84">
        <f>Records!H433*$E433</f>
        <v>0</v>
      </c>
      <c r="I433" s="84">
        <f>Records!I433*$E433</f>
        <v>0</v>
      </c>
      <c r="J433" s="84">
        <f>Records!J433*$E433</f>
        <v>0</v>
      </c>
      <c r="K433" s="84">
        <f>Records!K433*$E433</f>
        <v>0</v>
      </c>
      <c r="L433" s="84">
        <f>Records!L433*$E433</f>
        <v>0</v>
      </c>
      <c r="M433" s="84">
        <f>Records!M433*$E433</f>
        <v>0</v>
      </c>
      <c r="N433" s="84">
        <f>Records!N433*$E433</f>
        <v>0</v>
      </c>
      <c r="O433" s="84">
        <f>Records!O433*$E433</f>
        <v>0</v>
      </c>
      <c r="P433" s="84">
        <f>Records!P433*$E433</f>
        <v>0</v>
      </c>
      <c r="Q433" s="84">
        <f>Records!Q433*$E433</f>
        <v>0</v>
      </c>
      <c r="R433" s="84">
        <f>Records!R433*$E433</f>
        <v>0</v>
      </c>
      <c r="S433" s="84">
        <f>Records!S433*$E433</f>
        <v>0</v>
      </c>
      <c r="T433" s="84">
        <f>Records!T433*$E433</f>
        <v>0</v>
      </c>
      <c r="U433" s="84">
        <f>Records!U433*$E433</f>
        <v>0</v>
      </c>
      <c r="V433" s="84">
        <f>Records!V433*$E433</f>
        <v>0</v>
      </c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9"/>
    </row>
    <row r="434">
      <c r="A434" s="79"/>
      <c r="B434" s="82" t="str">
        <f>Records!B434</f>
        <v/>
      </c>
      <c r="C434" s="79" t="str">
        <f>Records!$C434</f>
        <v/>
      </c>
      <c r="D434" s="83">
        <f>SUMIF(Summary!$B$15:$B$31,C434,Summary!$D$15:$D$31)</f>
        <v>0</v>
      </c>
      <c r="E434" s="84">
        <f>if(Records!E434=0,0,D434*Records!D434/Records!E434)</f>
        <v>0</v>
      </c>
      <c r="F434" s="79"/>
      <c r="G434" s="84">
        <f>Records!G434*$E434</f>
        <v>0</v>
      </c>
      <c r="H434" s="84">
        <f>Records!H434*$E434</f>
        <v>0</v>
      </c>
      <c r="I434" s="84">
        <f>Records!I434*$E434</f>
        <v>0</v>
      </c>
      <c r="J434" s="84">
        <f>Records!J434*$E434</f>
        <v>0</v>
      </c>
      <c r="K434" s="84">
        <f>Records!K434*$E434</f>
        <v>0</v>
      </c>
      <c r="L434" s="84">
        <f>Records!L434*$E434</f>
        <v>0</v>
      </c>
      <c r="M434" s="84">
        <f>Records!M434*$E434</f>
        <v>0</v>
      </c>
      <c r="N434" s="84">
        <f>Records!N434*$E434</f>
        <v>0</v>
      </c>
      <c r="O434" s="84">
        <f>Records!O434*$E434</f>
        <v>0</v>
      </c>
      <c r="P434" s="84">
        <f>Records!P434*$E434</f>
        <v>0</v>
      </c>
      <c r="Q434" s="84">
        <f>Records!Q434*$E434</f>
        <v>0</v>
      </c>
      <c r="R434" s="84">
        <f>Records!R434*$E434</f>
        <v>0</v>
      </c>
      <c r="S434" s="84">
        <f>Records!S434*$E434</f>
        <v>0</v>
      </c>
      <c r="T434" s="84">
        <f>Records!T434*$E434</f>
        <v>0</v>
      </c>
      <c r="U434" s="84">
        <f>Records!U434*$E434</f>
        <v>0</v>
      </c>
      <c r="V434" s="84">
        <f>Records!V434*$E434</f>
        <v>0</v>
      </c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79"/>
      <c r="AK434" s="79"/>
      <c r="AL434" s="79"/>
      <c r="AM434" s="79"/>
    </row>
    <row r="435">
      <c r="A435" s="79"/>
      <c r="B435" s="82" t="str">
        <f>Records!B435</f>
        <v/>
      </c>
      <c r="C435" s="79" t="str">
        <f>Records!$C435</f>
        <v/>
      </c>
      <c r="D435" s="83">
        <f>SUMIF(Summary!$B$15:$B$31,C435,Summary!$D$15:$D$31)</f>
        <v>0</v>
      </c>
      <c r="E435" s="84">
        <f>if(Records!E435=0,0,D435*Records!D435/Records!E435)</f>
        <v>0</v>
      </c>
      <c r="F435" s="79"/>
      <c r="G435" s="84">
        <f>Records!G435*$E435</f>
        <v>0</v>
      </c>
      <c r="H435" s="84">
        <f>Records!H435*$E435</f>
        <v>0</v>
      </c>
      <c r="I435" s="84">
        <f>Records!I435*$E435</f>
        <v>0</v>
      </c>
      <c r="J435" s="84">
        <f>Records!J435*$E435</f>
        <v>0</v>
      </c>
      <c r="K435" s="84">
        <f>Records!K435*$E435</f>
        <v>0</v>
      </c>
      <c r="L435" s="84">
        <f>Records!L435*$E435</f>
        <v>0</v>
      </c>
      <c r="M435" s="84">
        <f>Records!M435*$E435</f>
        <v>0</v>
      </c>
      <c r="N435" s="84">
        <f>Records!N435*$E435</f>
        <v>0</v>
      </c>
      <c r="O435" s="84">
        <f>Records!O435*$E435</f>
        <v>0</v>
      </c>
      <c r="P435" s="84">
        <f>Records!P435*$E435</f>
        <v>0</v>
      </c>
      <c r="Q435" s="84">
        <f>Records!Q435*$E435</f>
        <v>0</v>
      </c>
      <c r="R435" s="84">
        <f>Records!R435*$E435</f>
        <v>0</v>
      </c>
      <c r="S435" s="84">
        <f>Records!S435*$E435</f>
        <v>0</v>
      </c>
      <c r="T435" s="84">
        <f>Records!T435*$E435</f>
        <v>0</v>
      </c>
      <c r="U435" s="84">
        <f>Records!U435*$E435</f>
        <v>0</v>
      </c>
      <c r="V435" s="84">
        <f>Records!V435*$E435</f>
        <v>0</v>
      </c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79"/>
    </row>
    <row r="436">
      <c r="A436" s="79"/>
      <c r="B436" s="82" t="str">
        <f>Records!B436</f>
        <v/>
      </c>
      <c r="C436" s="79" t="str">
        <f>Records!$C436</f>
        <v/>
      </c>
      <c r="D436" s="83">
        <f>SUMIF(Summary!$B$15:$B$31,C436,Summary!$D$15:$D$31)</f>
        <v>0</v>
      </c>
      <c r="E436" s="84">
        <f>if(Records!E436=0,0,D436*Records!D436/Records!E436)</f>
        <v>0</v>
      </c>
      <c r="F436" s="79"/>
      <c r="G436" s="84">
        <f>Records!G436*$E436</f>
        <v>0</v>
      </c>
      <c r="H436" s="84">
        <f>Records!H436*$E436</f>
        <v>0</v>
      </c>
      <c r="I436" s="84">
        <f>Records!I436*$E436</f>
        <v>0</v>
      </c>
      <c r="J436" s="84">
        <f>Records!J436*$E436</f>
        <v>0</v>
      </c>
      <c r="K436" s="84">
        <f>Records!K436*$E436</f>
        <v>0</v>
      </c>
      <c r="L436" s="84">
        <f>Records!L436*$E436</f>
        <v>0</v>
      </c>
      <c r="M436" s="84">
        <f>Records!M436*$E436</f>
        <v>0</v>
      </c>
      <c r="N436" s="84">
        <f>Records!N436*$E436</f>
        <v>0</v>
      </c>
      <c r="O436" s="84">
        <f>Records!O436*$E436</f>
        <v>0</v>
      </c>
      <c r="P436" s="84">
        <f>Records!P436*$E436</f>
        <v>0</v>
      </c>
      <c r="Q436" s="84">
        <f>Records!Q436*$E436</f>
        <v>0</v>
      </c>
      <c r="R436" s="84">
        <f>Records!R436*$E436</f>
        <v>0</v>
      </c>
      <c r="S436" s="84">
        <f>Records!S436*$E436</f>
        <v>0</v>
      </c>
      <c r="T436" s="84">
        <f>Records!T436*$E436</f>
        <v>0</v>
      </c>
      <c r="U436" s="84">
        <f>Records!U436*$E436</f>
        <v>0</v>
      </c>
      <c r="V436" s="84">
        <f>Records!V436*$E436</f>
        <v>0</v>
      </c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</row>
    <row r="437">
      <c r="A437" s="79"/>
      <c r="B437" s="82" t="str">
        <f>Records!B437</f>
        <v/>
      </c>
      <c r="C437" s="79" t="str">
        <f>Records!$C437</f>
        <v/>
      </c>
      <c r="D437" s="83">
        <f>SUMIF(Summary!$B$15:$B$31,C437,Summary!$D$15:$D$31)</f>
        <v>0</v>
      </c>
      <c r="E437" s="84">
        <f>if(Records!E437=0,0,D437*Records!D437/Records!E437)</f>
        <v>0</v>
      </c>
      <c r="F437" s="79"/>
      <c r="G437" s="84">
        <f>Records!G437*$E437</f>
        <v>0</v>
      </c>
      <c r="H437" s="84">
        <f>Records!H437*$E437</f>
        <v>0</v>
      </c>
      <c r="I437" s="84">
        <f>Records!I437*$E437</f>
        <v>0</v>
      </c>
      <c r="J437" s="84">
        <f>Records!J437*$E437</f>
        <v>0</v>
      </c>
      <c r="K437" s="84">
        <f>Records!K437*$E437</f>
        <v>0</v>
      </c>
      <c r="L437" s="84">
        <f>Records!L437*$E437</f>
        <v>0</v>
      </c>
      <c r="M437" s="84">
        <f>Records!M437*$E437</f>
        <v>0</v>
      </c>
      <c r="N437" s="84">
        <f>Records!N437*$E437</f>
        <v>0</v>
      </c>
      <c r="O437" s="84">
        <f>Records!O437*$E437</f>
        <v>0</v>
      </c>
      <c r="P437" s="84">
        <f>Records!P437*$E437</f>
        <v>0</v>
      </c>
      <c r="Q437" s="84">
        <f>Records!Q437*$E437</f>
        <v>0</v>
      </c>
      <c r="R437" s="84">
        <f>Records!R437*$E437</f>
        <v>0</v>
      </c>
      <c r="S437" s="84">
        <f>Records!S437*$E437</f>
        <v>0</v>
      </c>
      <c r="T437" s="84">
        <f>Records!T437*$E437</f>
        <v>0</v>
      </c>
      <c r="U437" s="84">
        <f>Records!U437*$E437</f>
        <v>0</v>
      </c>
      <c r="V437" s="84">
        <f>Records!V437*$E437</f>
        <v>0</v>
      </c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</row>
    <row r="438">
      <c r="A438" s="79"/>
      <c r="B438" s="82" t="str">
        <f>Records!B438</f>
        <v/>
      </c>
      <c r="C438" s="79" t="str">
        <f>Records!$C438</f>
        <v/>
      </c>
      <c r="D438" s="83">
        <f>SUMIF(Summary!$B$15:$B$31,C438,Summary!$D$15:$D$31)</f>
        <v>0</v>
      </c>
      <c r="E438" s="84">
        <f>if(Records!E438=0,0,D438*Records!D438/Records!E438)</f>
        <v>0</v>
      </c>
      <c r="F438" s="79"/>
      <c r="G438" s="84">
        <f>Records!G438*$E438</f>
        <v>0</v>
      </c>
      <c r="H438" s="84">
        <f>Records!H438*$E438</f>
        <v>0</v>
      </c>
      <c r="I438" s="84">
        <f>Records!I438*$E438</f>
        <v>0</v>
      </c>
      <c r="J438" s="84">
        <f>Records!J438*$E438</f>
        <v>0</v>
      </c>
      <c r="K438" s="84">
        <f>Records!K438*$E438</f>
        <v>0</v>
      </c>
      <c r="L438" s="84">
        <f>Records!L438*$E438</f>
        <v>0</v>
      </c>
      <c r="M438" s="84">
        <f>Records!M438*$E438</f>
        <v>0</v>
      </c>
      <c r="N438" s="84">
        <f>Records!N438*$E438</f>
        <v>0</v>
      </c>
      <c r="O438" s="84">
        <f>Records!O438*$E438</f>
        <v>0</v>
      </c>
      <c r="P438" s="84">
        <f>Records!P438*$E438</f>
        <v>0</v>
      </c>
      <c r="Q438" s="84">
        <f>Records!Q438*$E438</f>
        <v>0</v>
      </c>
      <c r="R438" s="84">
        <f>Records!R438*$E438</f>
        <v>0</v>
      </c>
      <c r="S438" s="84">
        <f>Records!S438*$E438</f>
        <v>0</v>
      </c>
      <c r="T438" s="84">
        <f>Records!T438*$E438</f>
        <v>0</v>
      </c>
      <c r="U438" s="84">
        <f>Records!U438*$E438</f>
        <v>0</v>
      </c>
      <c r="V438" s="84">
        <f>Records!V438*$E438</f>
        <v>0</v>
      </c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</row>
    <row r="439">
      <c r="A439" s="79"/>
      <c r="B439" s="82" t="str">
        <f>Records!B439</f>
        <v/>
      </c>
      <c r="C439" s="79" t="str">
        <f>Records!$C439</f>
        <v/>
      </c>
      <c r="D439" s="83">
        <f>SUMIF(Summary!$B$15:$B$31,C439,Summary!$D$15:$D$31)</f>
        <v>0</v>
      </c>
      <c r="E439" s="84">
        <f>if(Records!E439=0,0,D439*Records!D439/Records!E439)</f>
        <v>0</v>
      </c>
      <c r="F439" s="79"/>
      <c r="G439" s="84">
        <f>Records!G439*$E439</f>
        <v>0</v>
      </c>
      <c r="H439" s="84">
        <f>Records!H439*$E439</f>
        <v>0</v>
      </c>
      <c r="I439" s="84">
        <f>Records!I439*$E439</f>
        <v>0</v>
      </c>
      <c r="J439" s="84">
        <f>Records!J439*$E439</f>
        <v>0</v>
      </c>
      <c r="K439" s="84">
        <f>Records!K439*$E439</f>
        <v>0</v>
      </c>
      <c r="L439" s="84">
        <f>Records!L439*$E439</f>
        <v>0</v>
      </c>
      <c r="M439" s="84">
        <f>Records!M439*$E439</f>
        <v>0</v>
      </c>
      <c r="N439" s="84">
        <f>Records!N439*$E439</f>
        <v>0</v>
      </c>
      <c r="O439" s="84">
        <f>Records!O439*$E439</f>
        <v>0</v>
      </c>
      <c r="P439" s="84">
        <f>Records!P439*$E439</f>
        <v>0</v>
      </c>
      <c r="Q439" s="84">
        <f>Records!Q439*$E439</f>
        <v>0</v>
      </c>
      <c r="R439" s="84">
        <f>Records!R439*$E439</f>
        <v>0</v>
      </c>
      <c r="S439" s="84">
        <f>Records!S439*$E439</f>
        <v>0</v>
      </c>
      <c r="T439" s="84">
        <f>Records!T439*$E439</f>
        <v>0</v>
      </c>
      <c r="U439" s="84">
        <f>Records!U439*$E439</f>
        <v>0</v>
      </c>
      <c r="V439" s="84">
        <f>Records!V439*$E439</f>
        <v>0</v>
      </c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</row>
    <row r="440">
      <c r="A440" s="79"/>
      <c r="B440" s="82" t="str">
        <f>Records!B440</f>
        <v/>
      </c>
      <c r="C440" s="79" t="str">
        <f>Records!$C440</f>
        <v/>
      </c>
      <c r="D440" s="83">
        <f>SUMIF(Summary!$B$15:$B$31,C440,Summary!$D$15:$D$31)</f>
        <v>0</v>
      </c>
      <c r="E440" s="84">
        <f>if(Records!E440=0,0,D440*Records!D440/Records!E440)</f>
        <v>0</v>
      </c>
      <c r="F440" s="79"/>
      <c r="G440" s="84">
        <f>Records!G440*$E440</f>
        <v>0</v>
      </c>
      <c r="H440" s="84">
        <f>Records!H440*$E440</f>
        <v>0</v>
      </c>
      <c r="I440" s="84">
        <f>Records!I440*$E440</f>
        <v>0</v>
      </c>
      <c r="J440" s="84">
        <f>Records!J440*$E440</f>
        <v>0</v>
      </c>
      <c r="K440" s="84">
        <f>Records!K440*$E440</f>
        <v>0</v>
      </c>
      <c r="L440" s="84">
        <f>Records!L440*$E440</f>
        <v>0</v>
      </c>
      <c r="M440" s="84">
        <f>Records!M440*$E440</f>
        <v>0</v>
      </c>
      <c r="N440" s="84">
        <f>Records!N440*$E440</f>
        <v>0</v>
      </c>
      <c r="O440" s="84">
        <f>Records!O440*$E440</f>
        <v>0</v>
      </c>
      <c r="P440" s="84">
        <f>Records!P440*$E440</f>
        <v>0</v>
      </c>
      <c r="Q440" s="84">
        <f>Records!Q440*$E440</f>
        <v>0</v>
      </c>
      <c r="R440" s="84">
        <f>Records!R440*$E440</f>
        <v>0</v>
      </c>
      <c r="S440" s="84">
        <f>Records!S440*$E440</f>
        <v>0</v>
      </c>
      <c r="T440" s="84">
        <f>Records!T440*$E440</f>
        <v>0</v>
      </c>
      <c r="U440" s="84">
        <f>Records!U440*$E440</f>
        <v>0</v>
      </c>
      <c r="V440" s="84">
        <f>Records!V440*$E440</f>
        <v>0</v>
      </c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</row>
    <row r="441">
      <c r="A441" s="79"/>
      <c r="B441" s="82" t="str">
        <f>Records!B441</f>
        <v/>
      </c>
      <c r="C441" s="79" t="str">
        <f>Records!$C441</f>
        <v/>
      </c>
      <c r="D441" s="83">
        <f>SUMIF(Summary!$B$15:$B$31,C441,Summary!$D$15:$D$31)</f>
        <v>0</v>
      </c>
      <c r="E441" s="84">
        <f>if(Records!E441=0,0,D441*Records!D441/Records!E441)</f>
        <v>0</v>
      </c>
      <c r="F441" s="79"/>
      <c r="G441" s="84">
        <f>Records!G441*$E441</f>
        <v>0</v>
      </c>
      <c r="H441" s="84">
        <f>Records!H441*$E441</f>
        <v>0</v>
      </c>
      <c r="I441" s="84">
        <f>Records!I441*$E441</f>
        <v>0</v>
      </c>
      <c r="J441" s="84">
        <f>Records!J441*$E441</f>
        <v>0</v>
      </c>
      <c r="K441" s="84">
        <f>Records!K441*$E441</f>
        <v>0</v>
      </c>
      <c r="L441" s="84">
        <f>Records!L441*$E441</f>
        <v>0</v>
      </c>
      <c r="M441" s="84">
        <f>Records!M441*$E441</f>
        <v>0</v>
      </c>
      <c r="N441" s="84">
        <f>Records!N441*$E441</f>
        <v>0</v>
      </c>
      <c r="O441" s="84">
        <f>Records!O441*$E441</f>
        <v>0</v>
      </c>
      <c r="P441" s="84">
        <f>Records!P441*$E441</f>
        <v>0</v>
      </c>
      <c r="Q441" s="84">
        <f>Records!Q441*$E441</f>
        <v>0</v>
      </c>
      <c r="R441" s="84">
        <f>Records!R441*$E441</f>
        <v>0</v>
      </c>
      <c r="S441" s="84">
        <f>Records!S441*$E441</f>
        <v>0</v>
      </c>
      <c r="T441" s="84">
        <f>Records!T441*$E441</f>
        <v>0</v>
      </c>
      <c r="U441" s="84">
        <f>Records!U441*$E441</f>
        <v>0</v>
      </c>
      <c r="V441" s="84">
        <f>Records!V441*$E441</f>
        <v>0</v>
      </c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79"/>
    </row>
    <row r="442">
      <c r="A442" s="79"/>
      <c r="B442" s="82" t="str">
        <f>Records!B442</f>
        <v/>
      </c>
      <c r="C442" s="79" t="str">
        <f>Records!$C442</f>
        <v/>
      </c>
      <c r="D442" s="83">
        <f>SUMIF(Summary!$B$15:$B$31,C442,Summary!$D$15:$D$31)</f>
        <v>0</v>
      </c>
      <c r="E442" s="84">
        <f>if(Records!E442=0,0,D442*Records!D442/Records!E442)</f>
        <v>0</v>
      </c>
      <c r="F442" s="79"/>
      <c r="G442" s="84">
        <f>Records!G442*$E442</f>
        <v>0</v>
      </c>
      <c r="H442" s="84">
        <f>Records!H442*$E442</f>
        <v>0</v>
      </c>
      <c r="I442" s="84">
        <f>Records!I442*$E442</f>
        <v>0</v>
      </c>
      <c r="J442" s="84">
        <f>Records!J442*$E442</f>
        <v>0</v>
      </c>
      <c r="K442" s="84">
        <f>Records!K442*$E442</f>
        <v>0</v>
      </c>
      <c r="L442" s="84">
        <f>Records!L442*$E442</f>
        <v>0</v>
      </c>
      <c r="M442" s="84">
        <f>Records!M442*$E442</f>
        <v>0</v>
      </c>
      <c r="N442" s="84">
        <f>Records!N442*$E442</f>
        <v>0</v>
      </c>
      <c r="O442" s="84">
        <f>Records!O442*$E442</f>
        <v>0</v>
      </c>
      <c r="P442" s="84">
        <f>Records!P442*$E442</f>
        <v>0</v>
      </c>
      <c r="Q442" s="84">
        <f>Records!Q442*$E442</f>
        <v>0</v>
      </c>
      <c r="R442" s="84">
        <f>Records!R442*$E442</f>
        <v>0</v>
      </c>
      <c r="S442" s="84">
        <f>Records!S442*$E442</f>
        <v>0</v>
      </c>
      <c r="T442" s="84">
        <f>Records!T442*$E442</f>
        <v>0</v>
      </c>
      <c r="U442" s="84">
        <f>Records!U442*$E442</f>
        <v>0</v>
      </c>
      <c r="V442" s="84">
        <f>Records!V442*$E442</f>
        <v>0</v>
      </c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</row>
    <row r="443">
      <c r="A443" s="79"/>
      <c r="B443" s="82" t="str">
        <f>Records!B443</f>
        <v/>
      </c>
      <c r="C443" s="79" t="str">
        <f>Records!$C443</f>
        <v/>
      </c>
      <c r="D443" s="83">
        <f>SUMIF(Summary!$B$15:$B$31,C443,Summary!$D$15:$D$31)</f>
        <v>0</v>
      </c>
      <c r="E443" s="84">
        <f>if(Records!E443=0,0,D443*Records!D443/Records!E443)</f>
        <v>0</v>
      </c>
      <c r="F443" s="79"/>
      <c r="G443" s="84">
        <f>Records!G443*$E443</f>
        <v>0</v>
      </c>
      <c r="H443" s="84">
        <f>Records!H443*$E443</f>
        <v>0</v>
      </c>
      <c r="I443" s="84">
        <f>Records!I443*$E443</f>
        <v>0</v>
      </c>
      <c r="J443" s="84">
        <f>Records!J443*$E443</f>
        <v>0</v>
      </c>
      <c r="K443" s="84">
        <f>Records!K443*$E443</f>
        <v>0</v>
      </c>
      <c r="L443" s="84">
        <f>Records!L443*$E443</f>
        <v>0</v>
      </c>
      <c r="M443" s="84">
        <f>Records!M443*$E443</f>
        <v>0</v>
      </c>
      <c r="N443" s="84">
        <f>Records!N443*$E443</f>
        <v>0</v>
      </c>
      <c r="O443" s="84">
        <f>Records!O443*$E443</f>
        <v>0</v>
      </c>
      <c r="P443" s="84">
        <f>Records!P443*$E443</f>
        <v>0</v>
      </c>
      <c r="Q443" s="84">
        <f>Records!Q443*$E443</f>
        <v>0</v>
      </c>
      <c r="R443" s="84">
        <f>Records!R443*$E443</f>
        <v>0</v>
      </c>
      <c r="S443" s="84">
        <f>Records!S443*$E443</f>
        <v>0</v>
      </c>
      <c r="T443" s="84">
        <f>Records!T443*$E443</f>
        <v>0</v>
      </c>
      <c r="U443" s="84">
        <f>Records!U443*$E443</f>
        <v>0</v>
      </c>
      <c r="V443" s="84">
        <f>Records!V443*$E443</f>
        <v>0</v>
      </c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79"/>
    </row>
    <row r="444">
      <c r="A444" s="79"/>
      <c r="B444" s="82" t="str">
        <f>Records!B444</f>
        <v/>
      </c>
      <c r="C444" s="79" t="str">
        <f>Records!$C444</f>
        <v/>
      </c>
      <c r="D444" s="83">
        <f>SUMIF(Summary!$B$15:$B$31,C444,Summary!$D$15:$D$31)</f>
        <v>0</v>
      </c>
      <c r="E444" s="84">
        <f>if(Records!E444=0,0,D444*Records!D444/Records!E444)</f>
        <v>0</v>
      </c>
      <c r="F444" s="79"/>
      <c r="G444" s="84">
        <f>Records!G444*$E444</f>
        <v>0</v>
      </c>
      <c r="H444" s="84">
        <f>Records!H444*$E444</f>
        <v>0</v>
      </c>
      <c r="I444" s="84">
        <f>Records!I444*$E444</f>
        <v>0</v>
      </c>
      <c r="J444" s="84">
        <f>Records!J444*$E444</f>
        <v>0</v>
      </c>
      <c r="K444" s="84">
        <f>Records!K444*$E444</f>
        <v>0</v>
      </c>
      <c r="L444" s="84">
        <f>Records!L444*$E444</f>
        <v>0</v>
      </c>
      <c r="M444" s="84">
        <f>Records!M444*$E444</f>
        <v>0</v>
      </c>
      <c r="N444" s="84">
        <f>Records!N444*$E444</f>
        <v>0</v>
      </c>
      <c r="O444" s="84">
        <f>Records!O444*$E444</f>
        <v>0</v>
      </c>
      <c r="P444" s="84">
        <f>Records!P444*$E444</f>
        <v>0</v>
      </c>
      <c r="Q444" s="84">
        <f>Records!Q444*$E444</f>
        <v>0</v>
      </c>
      <c r="R444" s="84">
        <f>Records!R444*$E444</f>
        <v>0</v>
      </c>
      <c r="S444" s="84">
        <f>Records!S444*$E444</f>
        <v>0</v>
      </c>
      <c r="T444" s="84">
        <f>Records!T444*$E444</f>
        <v>0</v>
      </c>
      <c r="U444" s="84">
        <f>Records!U444*$E444</f>
        <v>0</v>
      </c>
      <c r="V444" s="84">
        <f>Records!V444*$E444</f>
        <v>0</v>
      </c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79"/>
      <c r="AM444" s="79"/>
    </row>
    <row r="445">
      <c r="A445" s="79"/>
      <c r="B445" s="82" t="str">
        <f>Records!B445</f>
        <v/>
      </c>
      <c r="C445" s="79" t="str">
        <f>Records!$C445</f>
        <v/>
      </c>
      <c r="D445" s="83">
        <f>SUMIF(Summary!$B$15:$B$31,C445,Summary!$D$15:$D$31)</f>
        <v>0</v>
      </c>
      <c r="E445" s="84">
        <f>if(Records!E445=0,0,D445*Records!D445/Records!E445)</f>
        <v>0</v>
      </c>
      <c r="F445" s="79"/>
      <c r="G445" s="84">
        <f>Records!G445*$E445</f>
        <v>0</v>
      </c>
      <c r="H445" s="84">
        <f>Records!H445*$E445</f>
        <v>0</v>
      </c>
      <c r="I445" s="84">
        <f>Records!I445*$E445</f>
        <v>0</v>
      </c>
      <c r="J445" s="84">
        <f>Records!J445*$E445</f>
        <v>0</v>
      </c>
      <c r="K445" s="84">
        <f>Records!K445*$E445</f>
        <v>0</v>
      </c>
      <c r="L445" s="84">
        <f>Records!L445*$E445</f>
        <v>0</v>
      </c>
      <c r="M445" s="84">
        <f>Records!M445*$E445</f>
        <v>0</v>
      </c>
      <c r="N445" s="84">
        <f>Records!N445*$E445</f>
        <v>0</v>
      </c>
      <c r="O445" s="84">
        <f>Records!O445*$E445</f>
        <v>0</v>
      </c>
      <c r="P445" s="84">
        <f>Records!P445*$E445</f>
        <v>0</v>
      </c>
      <c r="Q445" s="84">
        <f>Records!Q445*$E445</f>
        <v>0</v>
      </c>
      <c r="R445" s="84">
        <f>Records!R445*$E445</f>
        <v>0</v>
      </c>
      <c r="S445" s="84">
        <f>Records!S445*$E445</f>
        <v>0</v>
      </c>
      <c r="T445" s="84">
        <f>Records!T445*$E445</f>
        <v>0</v>
      </c>
      <c r="U445" s="84">
        <f>Records!U445*$E445</f>
        <v>0</v>
      </c>
      <c r="V445" s="84">
        <f>Records!V445*$E445</f>
        <v>0</v>
      </c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79"/>
      <c r="AM445" s="79"/>
    </row>
    <row r="446">
      <c r="A446" s="79"/>
      <c r="B446" s="82" t="str">
        <f>Records!B446</f>
        <v/>
      </c>
      <c r="C446" s="79" t="str">
        <f>Records!$C446</f>
        <v/>
      </c>
      <c r="D446" s="83">
        <f>SUMIF(Summary!$B$15:$B$31,C446,Summary!$D$15:$D$31)</f>
        <v>0</v>
      </c>
      <c r="E446" s="84">
        <f>if(Records!E446=0,0,D446*Records!D446/Records!E446)</f>
        <v>0</v>
      </c>
      <c r="F446" s="79"/>
      <c r="G446" s="84">
        <f>Records!G446*$E446</f>
        <v>0</v>
      </c>
      <c r="H446" s="84">
        <f>Records!H446*$E446</f>
        <v>0</v>
      </c>
      <c r="I446" s="84">
        <f>Records!I446*$E446</f>
        <v>0</v>
      </c>
      <c r="J446" s="84">
        <f>Records!J446*$E446</f>
        <v>0</v>
      </c>
      <c r="K446" s="84">
        <f>Records!K446*$E446</f>
        <v>0</v>
      </c>
      <c r="L446" s="84">
        <f>Records!L446*$E446</f>
        <v>0</v>
      </c>
      <c r="M446" s="84">
        <f>Records!M446*$E446</f>
        <v>0</v>
      </c>
      <c r="N446" s="84">
        <f>Records!N446*$E446</f>
        <v>0</v>
      </c>
      <c r="O446" s="84">
        <f>Records!O446*$E446</f>
        <v>0</v>
      </c>
      <c r="P446" s="84">
        <f>Records!P446*$E446</f>
        <v>0</v>
      </c>
      <c r="Q446" s="84">
        <f>Records!Q446*$E446</f>
        <v>0</v>
      </c>
      <c r="R446" s="84">
        <f>Records!R446*$E446</f>
        <v>0</v>
      </c>
      <c r="S446" s="84">
        <f>Records!S446*$E446</f>
        <v>0</v>
      </c>
      <c r="T446" s="84">
        <f>Records!T446*$E446</f>
        <v>0</v>
      </c>
      <c r="U446" s="84">
        <f>Records!U446*$E446</f>
        <v>0</v>
      </c>
      <c r="V446" s="84">
        <f>Records!V446*$E446</f>
        <v>0</v>
      </c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79"/>
      <c r="AM446" s="79"/>
    </row>
    <row r="447">
      <c r="A447" s="79"/>
      <c r="B447" s="82" t="str">
        <f>Records!B447</f>
        <v/>
      </c>
      <c r="C447" s="79" t="str">
        <f>Records!$C447</f>
        <v/>
      </c>
      <c r="D447" s="83">
        <f>SUMIF(Summary!$B$15:$B$31,C447,Summary!$D$15:$D$31)</f>
        <v>0</v>
      </c>
      <c r="E447" s="84">
        <f>if(Records!E447=0,0,D447*Records!D447/Records!E447)</f>
        <v>0</v>
      </c>
      <c r="F447" s="79"/>
      <c r="G447" s="84">
        <f>Records!G447*$E447</f>
        <v>0</v>
      </c>
      <c r="H447" s="84">
        <f>Records!H447*$E447</f>
        <v>0</v>
      </c>
      <c r="I447" s="84">
        <f>Records!I447*$E447</f>
        <v>0</v>
      </c>
      <c r="J447" s="84">
        <f>Records!J447*$E447</f>
        <v>0</v>
      </c>
      <c r="K447" s="84">
        <f>Records!K447*$E447</f>
        <v>0</v>
      </c>
      <c r="L447" s="84">
        <f>Records!L447*$E447</f>
        <v>0</v>
      </c>
      <c r="M447" s="84">
        <f>Records!M447*$E447</f>
        <v>0</v>
      </c>
      <c r="N447" s="84">
        <f>Records!N447*$E447</f>
        <v>0</v>
      </c>
      <c r="O447" s="84">
        <f>Records!O447*$E447</f>
        <v>0</v>
      </c>
      <c r="P447" s="84">
        <f>Records!P447*$E447</f>
        <v>0</v>
      </c>
      <c r="Q447" s="84">
        <f>Records!Q447*$E447</f>
        <v>0</v>
      </c>
      <c r="R447" s="84">
        <f>Records!R447*$E447</f>
        <v>0</v>
      </c>
      <c r="S447" s="84">
        <f>Records!S447*$E447</f>
        <v>0</v>
      </c>
      <c r="T447" s="84">
        <f>Records!T447*$E447</f>
        <v>0</v>
      </c>
      <c r="U447" s="84">
        <f>Records!U447*$E447</f>
        <v>0</v>
      </c>
      <c r="V447" s="84">
        <f>Records!V447*$E447</f>
        <v>0</v>
      </c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</row>
    <row r="448">
      <c r="A448" s="79"/>
      <c r="B448" s="82" t="str">
        <f>Records!B448</f>
        <v/>
      </c>
      <c r="C448" s="79" t="str">
        <f>Records!$C448</f>
        <v/>
      </c>
      <c r="D448" s="83">
        <f>SUMIF(Summary!$B$15:$B$31,C448,Summary!$D$15:$D$31)</f>
        <v>0</v>
      </c>
      <c r="E448" s="84">
        <f>if(Records!E448=0,0,D448*Records!D448/Records!E448)</f>
        <v>0</v>
      </c>
      <c r="F448" s="79"/>
      <c r="G448" s="84">
        <f>Records!G448*$E448</f>
        <v>0</v>
      </c>
      <c r="H448" s="84">
        <f>Records!H448*$E448</f>
        <v>0</v>
      </c>
      <c r="I448" s="84">
        <f>Records!I448*$E448</f>
        <v>0</v>
      </c>
      <c r="J448" s="84">
        <f>Records!J448*$E448</f>
        <v>0</v>
      </c>
      <c r="K448" s="84">
        <f>Records!K448*$E448</f>
        <v>0</v>
      </c>
      <c r="L448" s="84">
        <f>Records!L448*$E448</f>
        <v>0</v>
      </c>
      <c r="M448" s="84">
        <f>Records!M448*$E448</f>
        <v>0</v>
      </c>
      <c r="N448" s="84">
        <f>Records!N448*$E448</f>
        <v>0</v>
      </c>
      <c r="O448" s="84">
        <f>Records!O448*$E448</f>
        <v>0</v>
      </c>
      <c r="P448" s="84">
        <f>Records!P448*$E448</f>
        <v>0</v>
      </c>
      <c r="Q448" s="84">
        <f>Records!Q448*$E448</f>
        <v>0</v>
      </c>
      <c r="R448" s="84">
        <f>Records!R448*$E448</f>
        <v>0</v>
      </c>
      <c r="S448" s="84">
        <f>Records!S448*$E448</f>
        <v>0</v>
      </c>
      <c r="T448" s="84">
        <f>Records!T448*$E448</f>
        <v>0</v>
      </c>
      <c r="U448" s="84">
        <f>Records!U448*$E448</f>
        <v>0</v>
      </c>
      <c r="V448" s="84">
        <f>Records!V448*$E448</f>
        <v>0</v>
      </c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</row>
    <row r="449">
      <c r="A449" s="79"/>
      <c r="B449" s="82" t="str">
        <f>Records!B449</f>
        <v/>
      </c>
      <c r="C449" s="79" t="str">
        <f>Records!$C449</f>
        <v/>
      </c>
      <c r="D449" s="83">
        <f>SUMIF(Summary!$B$15:$B$31,C449,Summary!$D$15:$D$31)</f>
        <v>0</v>
      </c>
      <c r="E449" s="84">
        <f>if(Records!E449=0,0,D449*Records!D449/Records!E449)</f>
        <v>0</v>
      </c>
      <c r="F449" s="79"/>
      <c r="G449" s="84">
        <f>Records!G449*$E449</f>
        <v>0</v>
      </c>
      <c r="H449" s="84">
        <f>Records!H449*$E449</f>
        <v>0</v>
      </c>
      <c r="I449" s="84">
        <f>Records!I449*$E449</f>
        <v>0</v>
      </c>
      <c r="J449" s="84">
        <f>Records!J449*$E449</f>
        <v>0</v>
      </c>
      <c r="K449" s="84">
        <f>Records!K449*$E449</f>
        <v>0</v>
      </c>
      <c r="L449" s="84">
        <f>Records!L449*$E449</f>
        <v>0</v>
      </c>
      <c r="M449" s="84">
        <f>Records!M449*$E449</f>
        <v>0</v>
      </c>
      <c r="N449" s="84">
        <f>Records!N449*$E449</f>
        <v>0</v>
      </c>
      <c r="O449" s="84">
        <f>Records!O449*$E449</f>
        <v>0</v>
      </c>
      <c r="P449" s="84">
        <f>Records!P449*$E449</f>
        <v>0</v>
      </c>
      <c r="Q449" s="84">
        <f>Records!Q449*$E449</f>
        <v>0</v>
      </c>
      <c r="R449" s="84">
        <f>Records!R449*$E449</f>
        <v>0</v>
      </c>
      <c r="S449" s="84">
        <f>Records!S449*$E449</f>
        <v>0</v>
      </c>
      <c r="T449" s="84">
        <f>Records!T449*$E449</f>
        <v>0</v>
      </c>
      <c r="U449" s="84">
        <f>Records!U449*$E449</f>
        <v>0</v>
      </c>
      <c r="V449" s="84">
        <f>Records!V449*$E449</f>
        <v>0</v>
      </c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</row>
    <row r="450">
      <c r="A450" s="79"/>
      <c r="B450" s="82" t="str">
        <f>Records!B450</f>
        <v/>
      </c>
      <c r="C450" s="79" t="str">
        <f>Records!$C450</f>
        <v/>
      </c>
      <c r="D450" s="83">
        <f>SUMIF(Summary!$B$15:$B$31,C450,Summary!$D$15:$D$31)</f>
        <v>0</v>
      </c>
      <c r="E450" s="84">
        <f>if(Records!E450=0,0,D450*Records!D450/Records!E450)</f>
        <v>0</v>
      </c>
      <c r="F450" s="79"/>
      <c r="G450" s="84">
        <f>Records!G450*$E450</f>
        <v>0</v>
      </c>
      <c r="H450" s="84">
        <f>Records!H450*$E450</f>
        <v>0</v>
      </c>
      <c r="I450" s="84">
        <f>Records!I450*$E450</f>
        <v>0</v>
      </c>
      <c r="J450" s="84">
        <f>Records!J450*$E450</f>
        <v>0</v>
      </c>
      <c r="K450" s="84">
        <f>Records!K450*$E450</f>
        <v>0</v>
      </c>
      <c r="L450" s="84">
        <f>Records!L450*$E450</f>
        <v>0</v>
      </c>
      <c r="M450" s="84">
        <f>Records!M450*$E450</f>
        <v>0</v>
      </c>
      <c r="N450" s="84">
        <f>Records!N450*$E450</f>
        <v>0</v>
      </c>
      <c r="O450" s="84">
        <f>Records!O450*$E450</f>
        <v>0</v>
      </c>
      <c r="P450" s="84">
        <f>Records!P450*$E450</f>
        <v>0</v>
      </c>
      <c r="Q450" s="84">
        <f>Records!Q450*$E450</f>
        <v>0</v>
      </c>
      <c r="R450" s="84">
        <f>Records!R450*$E450</f>
        <v>0</v>
      </c>
      <c r="S450" s="84">
        <f>Records!S450*$E450</f>
        <v>0</v>
      </c>
      <c r="T450" s="84">
        <f>Records!T450*$E450</f>
        <v>0</v>
      </c>
      <c r="U450" s="84">
        <f>Records!U450*$E450</f>
        <v>0</v>
      </c>
      <c r="V450" s="84">
        <f>Records!V450*$E450</f>
        <v>0</v>
      </c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</row>
    <row r="451">
      <c r="A451" s="79"/>
      <c r="B451" s="82" t="str">
        <f>Records!B451</f>
        <v/>
      </c>
      <c r="C451" s="79" t="str">
        <f>Records!$C451</f>
        <v/>
      </c>
      <c r="D451" s="83">
        <f>SUMIF(Summary!$B$15:$B$31,C451,Summary!$D$15:$D$31)</f>
        <v>0</v>
      </c>
      <c r="E451" s="84">
        <f>if(Records!E451=0,0,D451*Records!D451/Records!E451)</f>
        <v>0</v>
      </c>
      <c r="F451" s="79"/>
      <c r="G451" s="84">
        <f>Records!G451*$E451</f>
        <v>0</v>
      </c>
      <c r="H451" s="84">
        <f>Records!H451*$E451</f>
        <v>0</v>
      </c>
      <c r="I451" s="84">
        <f>Records!I451*$E451</f>
        <v>0</v>
      </c>
      <c r="J451" s="84">
        <f>Records!J451*$E451</f>
        <v>0</v>
      </c>
      <c r="K451" s="84">
        <f>Records!K451*$E451</f>
        <v>0</v>
      </c>
      <c r="L451" s="84">
        <f>Records!L451*$E451</f>
        <v>0</v>
      </c>
      <c r="M451" s="84">
        <f>Records!M451*$E451</f>
        <v>0</v>
      </c>
      <c r="N451" s="84">
        <f>Records!N451*$E451</f>
        <v>0</v>
      </c>
      <c r="O451" s="84">
        <f>Records!O451*$E451</f>
        <v>0</v>
      </c>
      <c r="P451" s="84">
        <f>Records!P451*$E451</f>
        <v>0</v>
      </c>
      <c r="Q451" s="84">
        <f>Records!Q451*$E451</f>
        <v>0</v>
      </c>
      <c r="R451" s="84">
        <f>Records!R451*$E451</f>
        <v>0</v>
      </c>
      <c r="S451" s="84">
        <f>Records!S451*$E451</f>
        <v>0</v>
      </c>
      <c r="T451" s="84">
        <f>Records!T451*$E451</f>
        <v>0</v>
      </c>
      <c r="U451" s="84">
        <f>Records!U451*$E451</f>
        <v>0</v>
      </c>
      <c r="V451" s="84">
        <f>Records!V451*$E451</f>
        <v>0</v>
      </c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79"/>
    </row>
    <row r="452">
      <c r="A452" s="79"/>
      <c r="B452" s="82" t="str">
        <f>Records!B452</f>
        <v/>
      </c>
      <c r="C452" s="79" t="str">
        <f>Records!$C452</f>
        <v/>
      </c>
      <c r="D452" s="83">
        <f>SUMIF(Summary!$B$15:$B$31,C452,Summary!$D$15:$D$31)</f>
        <v>0</v>
      </c>
      <c r="E452" s="84">
        <f>if(Records!E452=0,0,D452*Records!D452/Records!E452)</f>
        <v>0</v>
      </c>
      <c r="F452" s="79"/>
      <c r="G452" s="84">
        <f>Records!G452*$E452</f>
        <v>0</v>
      </c>
      <c r="H452" s="84">
        <f>Records!H452*$E452</f>
        <v>0</v>
      </c>
      <c r="I452" s="84">
        <f>Records!I452*$E452</f>
        <v>0</v>
      </c>
      <c r="J452" s="84">
        <f>Records!J452*$E452</f>
        <v>0</v>
      </c>
      <c r="K452" s="84">
        <f>Records!K452*$E452</f>
        <v>0</v>
      </c>
      <c r="L452" s="84">
        <f>Records!L452*$E452</f>
        <v>0</v>
      </c>
      <c r="M452" s="84">
        <f>Records!M452*$E452</f>
        <v>0</v>
      </c>
      <c r="N452" s="84">
        <f>Records!N452*$E452</f>
        <v>0</v>
      </c>
      <c r="O452" s="84">
        <f>Records!O452*$E452</f>
        <v>0</v>
      </c>
      <c r="P452" s="84">
        <f>Records!P452*$E452</f>
        <v>0</v>
      </c>
      <c r="Q452" s="84">
        <f>Records!Q452*$E452</f>
        <v>0</v>
      </c>
      <c r="R452" s="84">
        <f>Records!R452*$E452</f>
        <v>0</v>
      </c>
      <c r="S452" s="84">
        <f>Records!S452*$E452</f>
        <v>0</v>
      </c>
      <c r="T452" s="84">
        <f>Records!T452*$E452</f>
        <v>0</v>
      </c>
      <c r="U452" s="84">
        <f>Records!U452*$E452</f>
        <v>0</v>
      </c>
      <c r="V452" s="84">
        <f>Records!V452*$E452</f>
        <v>0</v>
      </c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79"/>
    </row>
    <row r="453">
      <c r="A453" s="79"/>
      <c r="B453" s="82" t="str">
        <f>Records!B453</f>
        <v/>
      </c>
      <c r="C453" s="79" t="str">
        <f>Records!$C453</f>
        <v/>
      </c>
      <c r="D453" s="83">
        <f>SUMIF(Summary!$B$15:$B$31,C453,Summary!$D$15:$D$31)</f>
        <v>0</v>
      </c>
      <c r="E453" s="84">
        <f>if(Records!E453=0,0,D453*Records!D453/Records!E453)</f>
        <v>0</v>
      </c>
      <c r="F453" s="79"/>
      <c r="G453" s="84">
        <f>Records!G453*$E453</f>
        <v>0</v>
      </c>
      <c r="H453" s="84">
        <f>Records!H453*$E453</f>
        <v>0</v>
      </c>
      <c r="I453" s="84">
        <f>Records!I453*$E453</f>
        <v>0</v>
      </c>
      <c r="J453" s="84">
        <f>Records!J453*$E453</f>
        <v>0</v>
      </c>
      <c r="K453" s="84">
        <f>Records!K453*$E453</f>
        <v>0</v>
      </c>
      <c r="L453" s="84">
        <f>Records!L453*$E453</f>
        <v>0</v>
      </c>
      <c r="M453" s="84">
        <f>Records!M453*$E453</f>
        <v>0</v>
      </c>
      <c r="N453" s="84">
        <f>Records!N453*$E453</f>
        <v>0</v>
      </c>
      <c r="O453" s="84">
        <f>Records!O453*$E453</f>
        <v>0</v>
      </c>
      <c r="P453" s="84">
        <f>Records!P453*$E453</f>
        <v>0</v>
      </c>
      <c r="Q453" s="84">
        <f>Records!Q453*$E453</f>
        <v>0</v>
      </c>
      <c r="R453" s="84">
        <f>Records!R453*$E453</f>
        <v>0</v>
      </c>
      <c r="S453" s="84">
        <f>Records!S453*$E453</f>
        <v>0</v>
      </c>
      <c r="T453" s="84">
        <f>Records!T453*$E453</f>
        <v>0</v>
      </c>
      <c r="U453" s="84">
        <f>Records!U453*$E453</f>
        <v>0</v>
      </c>
      <c r="V453" s="84">
        <f>Records!V453*$E453</f>
        <v>0</v>
      </c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</row>
    <row r="454">
      <c r="A454" s="79"/>
      <c r="B454" s="82" t="str">
        <f>Records!B454</f>
        <v/>
      </c>
      <c r="C454" s="79" t="str">
        <f>Records!$C454</f>
        <v/>
      </c>
      <c r="D454" s="83">
        <f>SUMIF(Summary!$B$15:$B$31,C454,Summary!$D$15:$D$31)</f>
        <v>0</v>
      </c>
      <c r="E454" s="84">
        <f>if(Records!E454=0,0,D454*Records!D454/Records!E454)</f>
        <v>0</v>
      </c>
      <c r="F454" s="79"/>
      <c r="G454" s="84">
        <f>Records!G454*$E454</f>
        <v>0</v>
      </c>
      <c r="H454" s="84">
        <f>Records!H454*$E454</f>
        <v>0</v>
      </c>
      <c r="I454" s="84">
        <f>Records!I454*$E454</f>
        <v>0</v>
      </c>
      <c r="J454" s="84">
        <f>Records!J454*$E454</f>
        <v>0</v>
      </c>
      <c r="K454" s="84">
        <f>Records!K454*$E454</f>
        <v>0</v>
      </c>
      <c r="L454" s="84">
        <f>Records!L454*$E454</f>
        <v>0</v>
      </c>
      <c r="M454" s="84">
        <f>Records!M454*$E454</f>
        <v>0</v>
      </c>
      <c r="N454" s="84">
        <f>Records!N454*$E454</f>
        <v>0</v>
      </c>
      <c r="O454" s="84">
        <f>Records!O454*$E454</f>
        <v>0</v>
      </c>
      <c r="P454" s="84">
        <f>Records!P454*$E454</f>
        <v>0</v>
      </c>
      <c r="Q454" s="84">
        <f>Records!Q454*$E454</f>
        <v>0</v>
      </c>
      <c r="R454" s="84">
        <f>Records!R454*$E454</f>
        <v>0</v>
      </c>
      <c r="S454" s="84">
        <f>Records!S454*$E454</f>
        <v>0</v>
      </c>
      <c r="T454" s="84">
        <f>Records!T454*$E454</f>
        <v>0</v>
      </c>
      <c r="U454" s="84">
        <f>Records!U454*$E454</f>
        <v>0</v>
      </c>
      <c r="V454" s="84">
        <f>Records!V454*$E454</f>
        <v>0</v>
      </c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</row>
    <row r="455">
      <c r="A455" s="79"/>
      <c r="B455" s="82" t="str">
        <f>Records!B455</f>
        <v/>
      </c>
      <c r="C455" s="79" t="str">
        <f>Records!$C455</f>
        <v/>
      </c>
      <c r="D455" s="83">
        <f>SUMIF(Summary!$B$15:$B$31,C455,Summary!$D$15:$D$31)</f>
        <v>0</v>
      </c>
      <c r="E455" s="84">
        <f>if(Records!E455=0,0,D455*Records!D455/Records!E455)</f>
        <v>0</v>
      </c>
      <c r="F455" s="79"/>
      <c r="G455" s="84">
        <f>Records!G455*$E455</f>
        <v>0</v>
      </c>
      <c r="H455" s="84">
        <f>Records!H455*$E455</f>
        <v>0</v>
      </c>
      <c r="I455" s="84">
        <f>Records!I455*$E455</f>
        <v>0</v>
      </c>
      <c r="J455" s="84">
        <f>Records!J455*$E455</f>
        <v>0</v>
      </c>
      <c r="K455" s="84">
        <f>Records!K455*$E455</f>
        <v>0</v>
      </c>
      <c r="L455" s="84">
        <f>Records!L455*$E455</f>
        <v>0</v>
      </c>
      <c r="M455" s="84">
        <f>Records!M455*$E455</f>
        <v>0</v>
      </c>
      <c r="N455" s="84">
        <f>Records!N455*$E455</f>
        <v>0</v>
      </c>
      <c r="O455" s="84">
        <f>Records!O455*$E455</f>
        <v>0</v>
      </c>
      <c r="P455" s="84">
        <f>Records!P455*$E455</f>
        <v>0</v>
      </c>
      <c r="Q455" s="84">
        <f>Records!Q455*$E455</f>
        <v>0</v>
      </c>
      <c r="R455" s="84">
        <f>Records!R455*$E455</f>
        <v>0</v>
      </c>
      <c r="S455" s="84">
        <f>Records!S455*$E455</f>
        <v>0</v>
      </c>
      <c r="T455" s="84">
        <f>Records!T455*$E455</f>
        <v>0</v>
      </c>
      <c r="U455" s="84">
        <f>Records!U455*$E455</f>
        <v>0</v>
      </c>
      <c r="V455" s="84">
        <f>Records!V455*$E455</f>
        <v>0</v>
      </c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</row>
    <row r="456">
      <c r="A456" s="79"/>
      <c r="B456" s="82" t="str">
        <f>Records!B456</f>
        <v/>
      </c>
      <c r="C456" s="79" t="str">
        <f>Records!$C456</f>
        <v/>
      </c>
      <c r="D456" s="83">
        <f>SUMIF(Summary!$B$15:$B$31,C456,Summary!$D$15:$D$31)</f>
        <v>0</v>
      </c>
      <c r="E456" s="84">
        <f>if(Records!E456=0,0,D456*Records!D456/Records!E456)</f>
        <v>0</v>
      </c>
      <c r="F456" s="79"/>
      <c r="G456" s="84">
        <f>Records!G456*$E456</f>
        <v>0</v>
      </c>
      <c r="H456" s="84">
        <f>Records!H456*$E456</f>
        <v>0</v>
      </c>
      <c r="I456" s="84">
        <f>Records!I456*$E456</f>
        <v>0</v>
      </c>
      <c r="J456" s="84">
        <f>Records!J456*$E456</f>
        <v>0</v>
      </c>
      <c r="K456" s="84">
        <f>Records!K456*$E456</f>
        <v>0</v>
      </c>
      <c r="L456" s="84">
        <f>Records!L456*$E456</f>
        <v>0</v>
      </c>
      <c r="M456" s="84">
        <f>Records!M456*$E456</f>
        <v>0</v>
      </c>
      <c r="N456" s="84">
        <f>Records!N456*$E456</f>
        <v>0</v>
      </c>
      <c r="O456" s="84">
        <f>Records!O456*$E456</f>
        <v>0</v>
      </c>
      <c r="P456" s="84">
        <f>Records!P456*$E456</f>
        <v>0</v>
      </c>
      <c r="Q456" s="84">
        <f>Records!Q456*$E456</f>
        <v>0</v>
      </c>
      <c r="R456" s="84">
        <f>Records!R456*$E456</f>
        <v>0</v>
      </c>
      <c r="S456" s="84">
        <f>Records!S456*$E456</f>
        <v>0</v>
      </c>
      <c r="T456" s="84">
        <f>Records!T456*$E456</f>
        <v>0</v>
      </c>
      <c r="U456" s="84">
        <f>Records!U456*$E456</f>
        <v>0</v>
      </c>
      <c r="V456" s="84">
        <f>Records!V456*$E456</f>
        <v>0</v>
      </c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79"/>
    </row>
    <row r="457">
      <c r="A457" s="79"/>
      <c r="B457" s="82" t="str">
        <f>Records!B457</f>
        <v/>
      </c>
      <c r="C457" s="79" t="str">
        <f>Records!$C457</f>
        <v/>
      </c>
      <c r="D457" s="83">
        <f>SUMIF(Summary!$B$15:$B$31,C457,Summary!$D$15:$D$31)</f>
        <v>0</v>
      </c>
      <c r="E457" s="84">
        <f>if(Records!E457=0,0,D457*Records!D457/Records!E457)</f>
        <v>0</v>
      </c>
      <c r="F457" s="79"/>
      <c r="G457" s="84">
        <f>Records!G457*$E457</f>
        <v>0</v>
      </c>
      <c r="H457" s="84">
        <f>Records!H457*$E457</f>
        <v>0</v>
      </c>
      <c r="I457" s="84">
        <f>Records!I457*$E457</f>
        <v>0</v>
      </c>
      <c r="J457" s="84">
        <f>Records!J457*$E457</f>
        <v>0</v>
      </c>
      <c r="K457" s="84">
        <f>Records!K457*$E457</f>
        <v>0</v>
      </c>
      <c r="L457" s="84">
        <f>Records!L457*$E457</f>
        <v>0</v>
      </c>
      <c r="M457" s="84">
        <f>Records!M457*$E457</f>
        <v>0</v>
      </c>
      <c r="N457" s="84">
        <f>Records!N457*$E457</f>
        <v>0</v>
      </c>
      <c r="O457" s="84">
        <f>Records!O457*$E457</f>
        <v>0</v>
      </c>
      <c r="P457" s="84">
        <f>Records!P457*$E457</f>
        <v>0</v>
      </c>
      <c r="Q457" s="84">
        <f>Records!Q457*$E457</f>
        <v>0</v>
      </c>
      <c r="R457" s="84">
        <f>Records!R457*$E457</f>
        <v>0</v>
      </c>
      <c r="S457" s="84">
        <f>Records!S457*$E457</f>
        <v>0</v>
      </c>
      <c r="T457" s="84">
        <f>Records!T457*$E457</f>
        <v>0</v>
      </c>
      <c r="U457" s="84">
        <f>Records!U457*$E457</f>
        <v>0</v>
      </c>
      <c r="V457" s="84">
        <f>Records!V457*$E457</f>
        <v>0</v>
      </c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79"/>
      <c r="AJ457" s="79"/>
      <c r="AK457" s="79"/>
      <c r="AL457" s="79"/>
      <c r="AM457" s="79"/>
    </row>
    <row r="458">
      <c r="A458" s="79"/>
      <c r="B458" s="82" t="str">
        <f>Records!B458</f>
        <v/>
      </c>
      <c r="C458" s="79" t="str">
        <f>Records!$C458</f>
        <v/>
      </c>
      <c r="D458" s="83">
        <f>SUMIF(Summary!$B$15:$B$31,C458,Summary!$D$15:$D$31)</f>
        <v>0</v>
      </c>
      <c r="E458" s="84">
        <f>if(Records!E458=0,0,D458*Records!D458/Records!E458)</f>
        <v>0</v>
      </c>
      <c r="F458" s="79"/>
      <c r="G458" s="84">
        <f>Records!G458*$E458</f>
        <v>0</v>
      </c>
      <c r="H458" s="84">
        <f>Records!H458*$E458</f>
        <v>0</v>
      </c>
      <c r="I458" s="84">
        <f>Records!I458*$E458</f>
        <v>0</v>
      </c>
      <c r="J458" s="84">
        <f>Records!J458*$E458</f>
        <v>0</v>
      </c>
      <c r="K458" s="84">
        <f>Records!K458*$E458</f>
        <v>0</v>
      </c>
      <c r="L458" s="84">
        <f>Records!L458*$E458</f>
        <v>0</v>
      </c>
      <c r="M458" s="84">
        <f>Records!M458*$E458</f>
        <v>0</v>
      </c>
      <c r="N458" s="84">
        <f>Records!N458*$E458</f>
        <v>0</v>
      </c>
      <c r="O458" s="84">
        <f>Records!O458*$E458</f>
        <v>0</v>
      </c>
      <c r="P458" s="84">
        <f>Records!P458*$E458</f>
        <v>0</v>
      </c>
      <c r="Q458" s="84">
        <f>Records!Q458*$E458</f>
        <v>0</v>
      </c>
      <c r="R458" s="84">
        <f>Records!R458*$E458</f>
        <v>0</v>
      </c>
      <c r="S458" s="84">
        <f>Records!S458*$E458</f>
        <v>0</v>
      </c>
      <c r="T458" s="84">
        <f>Records!T458*$E458</f>
        <v>0</v>
      </c>
      <c r="U458" s="84">
        <f>Records!U458*$E458</f>
        <v>0</v>
      </c>
      <c r="V458" s="84">
        <f>Records!V458*$E458</f>
        <v>0</v>
      </c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79"/>
    </row>
    <row r="459">
      <c r="A459" s="79"/>
      <c r="B459" s="82" t="str">
        <f>Records!B459</f>
        <v/>
      </c>
      <c r="C459" s="79" t="str">
        <f>Records!$C459</f>
        <v/>
      </c>
      <c r="D459" s="83">
        <f>SUMIF(Summary!$B$15:$B$31,C459,Summary!$D$15:$D$31)</f>
        <v>0</v>
      </c>
      <c r="E459" s="84">
        <f>if(Records!E459=0,0,D459*Records!D459/Records!E459)</f>
        <v>0</v>
      </c>
      <c r="F459" s="79"/>
      <c r="G459" s="84">
        <f>Records!G459*$E459</f>
        <v>0</v>
      </c>
      <c r="H459" s="84">
        <f>Records!H459*$E459</f>
        <v>0</v>
      </c>
      <c r="I459" s="84">
        <f>Records!I459*$E459</f>
        <v>0</v>
      </c>
      <c r="J459" s="84">
        <f>Records!J459*$E459</f>
        <v>0</v>
      </c>
      <c r="K459" s="84">
        <f>Records!K459*$E459</f>
        <v>0</v>
      </c>
      <c r="L459" s="84">
        <f>Records!L459*$E459</f>
        <v>0</v>
      </c>
      <c r="M459" s="84">
        <f>Records!M459*$E459</f>
        <v>0</v>
      </c>
      <c r="N459" s="84">
        <f>Records!N459*$E459</f>
        <v>0</v>
      </c>
      <c r="O459" s="84">
        <f>Records!O459*$E459</f>
        <v>0</v>
      </c>
      <c r="P459" s="84">
        <f>Records!P459*$E459</f>
        <v>0</v>
      </c>
      <c r="Q459" s="84">
        <f>Records!Q459*$E459</f>
        <v>0</v>
      </c>
      <c r="R459" s="84">
        <f>Records!R459*$E459</f>
        <v>0</v>
      </c>
      <c r="S459" s="84">
        <f>Records!S459*$E459</f>
        <v>0</v>
      </c>
      <c r="T459" s="84">
        <f>Records!T459*$E459</f>
        <v>0</v>
      </c>
      <c r="U459" s="84">
        <f>Records!U459*$E459</f>
        <v>0</v>
      </c>
      <c r="V459" s="84">
        <f>Records!V459*$E459</f>
        <v>0</v>
      </c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79"/>
      <c r="AJ459" s="79"/>
      <c r="AK459" s="79"/>
      <c r="AL459" s="79"/>
      <c r="AM459" s="79"/>
    </row>
    <row r="460">
      <c r="A460" s="79"/>
      <c r="B460" s="82" t="str">
        <f>Records!B460</f>
        <v/>
      </c>
      <c r="C460" s="79" t="str">
        <f>Records!$C460</f>
        <v/>
      </c>
      <c r="D460" s="83">
        <f>SUMIF(Summary!$B$15:$B$31,C460,Summary!$D$15:$D$31)</f>
        <v>0</v>
      </c>
      <c r="E460" s="84">
        <f>if(Records!E460=0,0,D460*Records!D460/Records!E460)</f>
        <v>0</v>
      </c>
      <c r="F460" s="79"/>
      <c r="G460" s="84">
        <f>Records!G460*$E460</f>
        <v>0</v>
      </c>
      <c r="H460" s="84">
        <f>Records!H460*$E460</f>
        <v>0</v>
      </c>
      <c r="I460" s="84">
        <f>Records!I460*$E460</f>
        <v>0</v>
      </c>
      <c r="J460" s="84">
        <f>Records!J460*$E460</f>
        <v>0</v>
      </c>
      <c r="K460" s="84">
        <f>Records!K460*$E460</f>
        <v>0</v>
      </c>
      <c r="L460" s="84">
        <f>Records!L460*$E460</f>
        <v>0</v>
      </c>
      <c r="M460" s="84">
        <f>Records!M460*$E460</f>
        <v>0</v>
      </c>
      <c r="N460" s="84">
        <f>Records!N460*$E460</f>
        <v>0</v>
      </c>
      <c r="O460" s="84">
        <f>Records!O460*$E460</f>
        <v>0</v>
      </c>
      <c r="P460" s="84">
        <f>Records!P460*$E460</f>
        <v>0</v>
      </c>
      <c r="Q460" s="84">
        <f>Records!Q460*$E460</f>
        <v>0</v>
      </c>
      <c r="R460" s="84">
        <f>Records!R460*$E460</f>
        <v>0</v>
      </c>
      <c r="S460" s="84">
        <f>Records!S460*$E460</f>
        <v>0</v>
      </c>
      <c r="T460" s="84">
        <f>Records!T460*$E460</f>
        <v>0</v>
      </c>
      <c r="U460" s="84">
        <f>Records!U460*$E460</f>
        <v>0</v>
      </c>
      <c r="V460" s="84">
        <f>Records!V460*$E460</f>
        <v>0</v>
      </c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</row>
    <row r="461">
      <c r="A461" s="79"/>
      <c r="B461" s="82" t="str">
        <f>Records!B461</f>
        <v/>
      </c>
      <c r="C461" s="79" t="str">
        <f>Records!$C461</f>
        <v/>
      </c>
      <c r="D461" s="83">
        <f>SUMIF(Summary!$B$15:$B$31,C461,Summary!$D$15:$D$31)</f>
        <v>0</v>
      </c>
      <c r="E461" s="84">
        <f>if(Records!E461=0,0,D461*Records!D461/Records!E461)</f>
        <v>0</v>
      </c>
      <c r="F461" s="79"/>
      <c r="G461" s="84">
        <f>Records!G461*$E461</f>
        <v>0</v>
      </c>
      <c r="H461" s="84">
        <f>Records!H461*$E461</f>
        <v>0</v>
      </c>
      <c r="I461" s="84">
        <f>Records!I461*$E461</f>
        <v>0</v>
      </c>
      <c r="J461" s="84">
        <f>Records!J461*$E461</f>
        <v>0</v>
      </c>
      <c r="K461" s="84">
        <f>Records!K461*$E461</f>
        <v>0</v>
      </c>
      <c r="L461" s="84">
        <f>Records!L461*$E461</f>
        <v>0</v>
      </c>
      <c r="M461" s="84">
        <f>Records!M461*$E461</f>
        <v>0</v>
      </c>
      <c r="N461" s="84">
        <f>Records!N461*$E461</f>
        <v>0</v>
      </c>
      <c r="O461" s="84">
        <f>Records!O461*$E461</f>
        <v>0</v>
      </c>
      <c r="P461" s="84">
        <f>Records!P461*$E461</f>
        <v>0</v>
      </c>
      <c r="Q461" s="84">
        <f>Records!Q461*$E461</f>
        <v>0</v>
      </c>
      <c r="R461" s="84">
        <f>Records!R461*$E461</f>
        <v>0</v>
      </c>
      <c r="S461" s="84">
        <f>Records!S461*$E461</f>
        <v>0</v>
      </c>
      <c r="T461" s="84">
        <f>Records!T461*$E461</f>
        <v>0</v>
      </c>
      <c r="U461" s="84">
        <f>Records!U461*$E461</f>
        <v>0</v>
      </c>
      <c r="V461" s="84">
        <f>Records!V461*$E461</f>
        <v>0</v>
      </c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</row>
    <row r="462">
      <c r="A462" s="79"/>
      <c r="B462" s="82" t="str">
        <f>Records!B462</f>
        <v/>
      </c>
      <c r="C462" s="79" t="str">
        <f>Records!$C462</f>
        <v/>
      </c>
      <c r="D462" s="83">
        <f>SUMIF(Summary!$B$15:$B$31,C462,Summary!$D$15:$D$31)</f>
        <v>0</v>
      </c>
      <c r="E462" s="84">
        <f>if(Records!E462=0,0,D462*Records!D462/Records!E462)</f>
        <v>0</v>
      </c>
      <c r="F462" s="79"/>
      <c r="G462" s="84">
        <f>Records!G462*$E462</f>
        <v>0</v>
      </c>
      <c r="H462" s="84">
        <f>Records!H462*$E462</f>
        <v>0</v>
      </c>
      <c r="I462" s="84">
        <f>Records!I462*$E462</f>
        <v>0</v>
      </c>
      <c r="J462" s="84">
        <f>Records!J462*$E462</f>
        <v>0</v>
      </c>
      <c r="K462" s="84">
        <f>Records!K462*$E462</f>
        <v>0</v>
      </c>
      <c r="L462" s="84">
        <f>Records!L462*$E462</f>
        <v>0</v>
      </c>
      <c r="M462" s="84">
        <f>Records!M462*$E462</f>
        <v>0</v>
      </c>
      <c r="N462" s="84">
        <f>Records!N462*$E462</f>
        <v>0</v>
      </c>
      <c r="O462" s="84">
        <f>Records!O462*$E462</f>
        <v>0</v>
      </c>
      <c r="P462" s="84">
        <f>Records!P462*$E462</f>
        <v>0</v>
      </c>
      <c r="Q462" s="84">
        <f>Records!Q462*$E462</f>
        <v>0</v>
      </c>
      <c r="R462" s="84">
        <f>Records!R462*$E462</f>
        <v>0</v>
      </c>
      <c r="S462" s="84">
        <f>Records!S462*$E462</f>
        <v>0</v>
      </c>
      <c r="T462" s="84">
        <f>Records!T462*$E462</f>
        <v>0</v>
      </c>
      <c r="U462" s="84">
        <f>Records!U462*$E462</f>
        <v>0</v>
      </c>
      <c r="V462" s="84">
        <f>Records!V462*$E462</f>
        <v>0</v>
      </c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</row>
    <row r="463">
      <c r="A463" s="79"/>
      <c r="B463" s="82" t="str">
        <f>Records!B463</f>
        <v/>
      </c>
      <c r="C463" s="79" t="str">
        <f>Records!$C463</f>
        <v/>
      </c>
      <c r="D463" s="83">
        <f>SUMIF(Summary!$B$15:$B$31,C463,Summary!$D$15:$D$31)</f>
        <v>0</v>
      </c>
      <c r="E463" s="84">
        <f>if(Records!E463=0,0,D463*Records!D463/Records!E463)</f>
        <v>0</v>
      </c>
      <c r="F463" s="79"/>
      <c r="G463" s="84">
        <f>Records!G463*$E463</f>
        <v>0</v>
      </c>
      <c r="H463" s="84">
        <f>Records!H463*$E463</f>
        <v>0</v>
      </c>
      <c r="I463" s="84">
        <f>Records!I463*$E463</f>
        <v>0</v>
      </c>
      <c r="J463" s="84">
        <f>Records!J463*$E463</f>
        <v>0</v>
      </c>
      <c r="K463" s="84">
        <f>Records!K463*$E463</f>
        <v>0</v>
      </c>
      <c r="L463" s="84">
        <f>Records!L463*$E463</f>
        <v>0</v>
      </c>
      <c r="M463" s="84">
        <f>Records!M463*$E463</f>
        <v>0</v>
      </c>
      <c r="N463" s="84">
        <f>Records!N463*$E463</f>
        <v>0</v>
      </c>
      <c r="O463" s="84">
        <f>Records!O463*$E463</f>
        <v>0</v>
      </c>
      <c r="P463" s="84">
        <f>Records!P463*$E463</f>
        <v>0</v>
      </c>
      <c r="Q463" s="84">
        <f>Records!Q463*$E463</f>
        <v>0</v>
      </c>
      <c r="R463" s="84">
        <f>Records!R463*$E463</f>
        <v>0</v>
      </c>
      <c r="S463" s="84">
        <f>Records!S463*$E463</f>
        <v>0</v>
      </c>
      <c r="T463" s="84">
        <f>Records!T463*$E463</f>
        <v>0</v>
      </c>
      <c r="U463" s="84">
        <f>Records!U463*$E463</f>
        <v>0</v>
      </c>
      <c r="V463" s="84">
        <f>Records!V463*$E463</f>
        <v>0</v>
      </c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79"/>
      <c r="AJ463" s="79"/>
      <c r="AK463" s="79"/>
      <c r="AL463" s="79"/>
      <c r="AM463" s="79"/>
    </row>
    <row r="464">
      <c r="A464" s="79"/>
      <c r="B464" s="82" t="str">
        <f>Records!B464</f>
        <v/>
      </c>
      <c r="C464" s="79" t="str">
        <f>Records!$C464</f>
        <v/>
      </c>
      <c r="D464" s="83">
        <f>SUMIF(Summary!$B$15:$B$31,C464,Summary!$D$15:$D$31)</f>
        <v>0</v>
      </c>
      <c r="E464" s="84">
        <f>if(Records!E464=0,0,D464*Records!D464/Records!E464)</f>
        <v>0</v>
      </c>
      <c r="F464" s="79"/>
      <c r="G464" s="84">
        <f>Records!G464*$E464</f>
        <v>0</v>
      </c>
      <c r="H464" s="84">
        <f>Records!H464*$E464</f>
        <v>0</v>
      </c>
      <c r="I464" s="84">
        <f>Records!I464*$E464</f>
        <v>0</v>
      </c>
      <c r="J464" s="84">
        <f>Records!J464*$E464</f>
        <v>0</v>
      </c>
      <c r="K464" s="84">
        <f>Records!K464*$E464</f>
        <v>0</v>
      </c>
      <c r="L464" s="84">
        <f>Records!L464*$E464</f>
        <v>0</v>
      </c>
      <c r="M464" s="84">
        <f>Records!M464*$E464</f>
        <v>0</v>
      </c>
      <c r="N464" s="84">
        <f>Records!N464*$E464</f>
        <v>0</v>
      </c>
      <c r="O464" s="84">
        <f>Records!O464*$E464</f>
        <v>0</v>
      </c>
      <c r="P464" s="84">
        <f>Records!P464*$E464</f>
        <v>0</v>
      </c>
      <c r="Q464" s="84">
        <f>Records!Q464*$E464</f>
        <v>0</v>
      </c>
      <c r="R464" s="84">
        <f>Records!R464*$E464</f>
        <v>0</v>
      </c>
      <c r="S464" s="84">
        <f>Records!S464*$E464</f>
        <v>0</v>
      </c>
      <c r="T464" s="84">
        <f>Records!T464*$E464</f>
        <v>0</v>
      </c>
      <c r="U464" s="84">
        <f>Records!U464*$E464</f>
        <v>0</v>
      </c>
      <c r="V464" s="84">
        <f>Records!V464*$E464</f>
        <v>0</v>
      </c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79"/>
    </row>
    <row r="465">
      <c r="A465" s="79"/>
      <c r="B465" s="82" t="str">
        <f>Records!B465</f>
        <v/>
      </c>
      <c r="C465" s="79" t="str">
        <f>Records!$C465</f>
        <v/>
      </c>
      <c r="D465" s="83">
        <f>SUMIF(Summary!$B$15:$B$31,C465,Summary!$D$15:$D$31)</f>
        <v>0</v>
      </c>
      <c r="E465" s="84">
        <f>if(Records!E465=0,0,D465*Records!D465/Records!E465)</f>
        <v>0</v>
      </c>
      <c r="F465" s="79"/>
      <c r="G465" s="84">
        <f>Records!G465*$E465</f>
        <v>0</v>
      </c>
      <c r="H465" s="84">
        <f>Records!H465*$E465</f>
        <v>0</v>
      </c>
      <c r="I465" s="84">
        <f>Records!I465*$E465</f>
        <v>0</v>
      </c>
      <c r="J465" s="84">
        <f>Records!J465*$E465</f>
        <v>0</v>
      </c>
      <c r="K465" s="84">
        <f>Records!K465*$E465</f>
        <v>0</v>
      </c>
      <c r="L465" s="84">
        <f>Records!L465*$E465</f>
        <v>0</v>
      </c>
      <c r="M465" s="84">
        <f>Records!M465*$E465</f>
        <v>0</v>
      </c>
      <c r="N465" s="84">
        <f>Records!N465*$E465</f>
        <v>0</v>
      </c>
      <c r="O465" s="84">
        <f>Records!O465*$E465</f>
        <v>0</v>
      </c>
      <c r="P465" s="84">
        <f>Records!P465*$E465</f>
        <v>0</v>
      </c>
      <c r="Q465" s="84">
        <f>Records!Q465*$E465</f>
        <v>0</v>
      </c>
      <c r="R465" s="84">
        <f>Records!R465*$E465</f>
        <v>0</v>
      </c>
      <c r="S465" s="84">
        <f>Records!S465*$E465</f>
        <v>0</v>
      </c>
      <c r="T465" s="84">
        <f>Records!T465*$E465</f>
        <v>0</v>
      </c>
      <c r="U465" s="84">
        <f>Records!U465*$E465</f>
        <v>0</v>
      </c>
      <c r="V465" s="84">
        <f>Records!V465*$E465</f>
        <v>0</v>
      </c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  <c r="AK465" s="79"/>
      <c r="AL465" s="79"/>
      <c r="AM465" s="79"/>
    </row>
    <row r="466">
      <c r="A466" s="79"/>
      <c r="B466" s="82" t="str">
        <f>Records!B466</f>
        <v/>
      </c>
      <c r="C466" s="79" t="str">
        <f>Records!$C466</f>
        <v/>
      </c>
      <c r="D466" s="83">
        <f>SUMIF(Summary!$B$15:$B$31,C466,Summary!$D$15:$D$31)</f>
        <v>0</v>
      </c>
      <c r="E466" s="84">
        <f>if(Records!E466=0,0,D466*Records!D466/Records!E466)</f>
        <v>0</v>
      </c>
      <c r="F466" s="79"/>
      <c r="G466" s="84">
        <f>Records!G466*$E466</f>
        <v>0</v>
      </c>
      <c r="H466" s="84">
        <f>Records!H466*$E466</f>
        <v>0</v>
      </c>
      <c r="I466" s="84">
        <f>Records!I466*$E466</f>
        <v>0</v>
      </c>
      <c r="J466" s="84">
        <f>Records!J466*$E466</f>
        <v>0</v>
      </c>
      <c r="K466" s="84">
        <f>Records!K466*$E466</f>
        <v>0</v>
      </c>
      <c r="L466" s="84">
        <f>Records!L466*$E466</f>
        <v>0</v>
      </c>
      <c r="M466" s="84">
        <f>Records!M466*$E466</f>
        <v>0</v>
      </c>
      <c r="N466" s="84">
        <f>Records!N466*$E466</f>
        <v>0</v>
      </c>
      <c r="O466" s="84">
        <f>Records!O466*$E466</f>
        <v>0</v>
      </c>
      <c r="P466" s="84">
        <f>Records!P466*$E466</f>
        <v>0</v>
      </c>
      <c r="Q466" s="84">
        <f>Records!Q466*$E466</f>
        <v>0</v>
      </c>
      <c r="R466" s="84">
        <f>Records!R466*$E466</f>
        <v>0</v>
      </c>
      <c r="S466" s="84">
        <f>Records!S466*$E466</f>
        <v>0</v>
      </c>
      <c r="T466" s="84">
        <f>Records!T466*$E466</f>
        <v>0</v>
      </c>
      <c r="U466" s="84">
        <f>Records!U466*$E466</f>
        <v>0</v>
      </c>
      <c r="V466" s="84">
        <f>Records!V466*$E466</f>
        <v>0</v>
      </c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</row>
    <row r="467">
      <c r="A467" s="79"/>
      <c r="B467" s="82" t="str">
        <f>Records!B467</f>
        <v/>
      </c>
      <c r="C467" s="79" t="str">
        <f>Records!$C467</f>
        <v/>
      </c>
      <c r="D467" s="83">
        <f>SUMIF(Summary!$B$15:$B$31,C467,Summary!$D$15:$D$31)</f>
        <v>0</v>
      </c>
      <c r="E467" s="84">
        <f>if(Records!E467=0,0,D467*Records!D467/Records!E467)</f>
        <v>0</v>
      </c>
      <c r="F467" s="79"/>
      <c r="G467" s="84">
        <f>Records!G467*$E467</f>
        <v>0</v>
      </c>
      <c r="H467" s="84">
        <f>Records!H467*$E467</f>
        <v>0</v>
      </c>
      <c r="I467" s="84">
        <f>Records!I467*$E467</f>
        <v>0</v>
      </c>
      <c r="J467" s="84">
        <f>Records!J467*$E467</f>
        <v>0</v>
      </c>
      <c r="K467" s="84">
        <f>Records!K467*$E467</f>
        <v>0</v>
      </c>
      <c r="L467" s="84">
        <f>Records!L467*$E467</f>
        <v>0</v>
      </c>
      <c r="M467" s="84">
        <f>Records!M467*$E467</f>
        <v>0</v>
      </c>
      <c r="N467" s="84">
        <f>Records!N467*$E467</f>
        <v>0</v>
      </c>
      <c r="O467" s="84">
        <f>Records!O467*$E467</f>
        <v>0</v>
      </c>
      <c r="P467" s="84">
        <f>Records!P467*$E467</f>
        <v>0</v>
      </c>
      <c r="Q467" s="84">
        <f>Records!Q467*$E467</f>
        <v>0</v>
      </c>
      <c r="R467" s="84">
        <f>Records!R467*$E467</f>
        <v>0</v>
      </c>
      <c r="S467" s="84">
        <f>Records!S467*$E467</f>
        <v>0</v>
      </c>
      <c r="T467" s="84">
        <f>Records!T467*$E467</f>
        <v>0</v>
      </c>
      <c r="U467" s="84">
        <f>Records!U467*$E467</f>
        <v>0</v>
      </c>
      <c r="V467" s="84">
        <f>Records!V467*$E467</f>
        <v>0</v>
      </c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</row>
    <row r="468">
      <c r="A468" s="79"/>
      <c r="B468" s="82" t="str">
        <f>Records!B468</f>
        <v/>
      </c>
      <c r="C468" s="79" t="str">
        <f>Records!$C468</f>
        <v/>
      </c>
      <c r="D468" s="83">
        <f>SUMIF(Summary!$B$15:$B$31,C468,Summary!$D$15:$D$31)</f>
        <v>0</v>
      </c>
      <c r="E468" s="84">
        <f>if(Records!E468=0,0,D468*Records!D468/Records!E468)</f>
        <v>0</v>
      </c>
      <c r="F468" s="79"/>
      <c r="G468" s="84">
        <f>Records!G468*$E468</f>
        <v>0</v>
      </c>
      <c r="H468" s="84">
        <f>Records!H468*$E468</f>
        <v>0</v>
      </c>
      <c r="I468" s="84">
        <f>Records!I468*$E468</f>
        <v>0</v>
      </c>
      <c r="J468" s="84">
        <f>Records!J468*$E468</f>
        <v>0</v>
      </c>
      <c r="K468" s="84">
        <f>Records!K468*$E468</f>
        <v>0</v>
      </c>
      <c r="L468" s="84">
        <f>Records!L468*$E468</f>
        <v>0</v>
      </c>
      <c r="M468" s="84">
        <f>Records!M468*$E468</f>
        <v>0</v>
      </c>
      <c r="N468" s="84">
        <f>Records!N468*$E468</f>
        <v>0</v>
      </c>
      <c r="O468" s="84">
        <f>Records!O468*$E468</f>
        <v>0</v>
      </c>
      <c r="P468" s="84">
        <f>Records!P468*$E468</f>
        <v>0</v>
      </c>
      <c r="Q468" s="84">
        <f>Records!Q468*$E468</f>
        <v>0</v>
      </c>
      <c r="R468" s="84">
        <f>Records!R468*$E468</f>
        <v>0</v>
      </c>
      <c r="S468" s="84">
        <f>Records!S468*$E468</f>
        <v>0</v>
      </c>
      <c r="T468" s="84">
        <f>Records!T468*$E468</f>
        <v>0</v>
      </c>
      <c r="U468" s="84">
        <f>Records!U468*$E468</f>
        <v>0</v>
      </c>
      <c r="V468" s="84">
        <f>Records!V468*$E468</f>
        <v>0</v>
      </c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</row>
    <row r="469">
      <c r="A469" s="79"/>
      <c r="B469" s="82" t="str">
        <f>Records!B469</f>
        <v/>
      </c>
      <c r="C469" s="79" t="str">
        <f>Records!$C469</f>
        <v/>
      </c>
      <c r="D469" s="83">
        <f>SUMIF(Summary!$B$15:$B$31,C469,Summary!$D$15:$D$31)</f>
        <v>0</v>
      </c>
      <c r="E469" s="84">
        <f>if(Records!E469=0,0,D469*Records!D469/Records!E469)</f>
        <v>0</v>
      </c>
      <c r="F469" s="79"/>
      <c r="G469" s="84">
        <f>Records!G469*$E469</f>
        <v>0</v>
      </c>
      <c r="H469" s="84">
        <f>Records!H469*$E469</f>
        <v>0</v>
      </c>
      <c r="I469" s="84">
        <f>Records!I469*$E469</f>
        <v>0</v>
      </c>
      <c r="J469" s="84">
        <f>Records!J469*$E469</f>
        <v>0</v>
      </c>
      <c r="K469" s="84">
        <f>Records!K469*$E469</f>
        <v>0</v>
      </c>
      <c r="L469" s="84">
        <f>Records!L469*$E469</f>
        <v>0</v>
      </c>
      <c r="M469" s="84">
        <f>Records!M469*$E469</f>
        <v>0</v>
      </c>
      <c r="N469" s="84">
        <f>Records!N469*$E469</f>
        <v>0</v>
      </c>
      <c r="O469" s="84">
        <f>Records!O469*$E469</f>
        <v>0</v>
      </c>
      <c r="P469" s="84">
        <f>Records!P469*$E469</f>
        <v>0</v>
      </c>
      <c r="Q469" s="84">
        <f>Records!Q469*$E469</f>
        <v>0</v>
      </c>
      <c r="R469" s="84">
        <f>Records!R469*$E469</f>
        <v>0</v>
      </c>
      <c r="S469" s="84">
        <f>Records!S469*$E469</f>
        <v>0</v>
      </c>
      <c r="T469" s="84">
        <f>Records!T469*$E469</f>
        <v>0</v>
      </c>
      <c r="U469" s="84">
        <f>Records!U469*$E469</f>
        <v>0</v>
      </c>
      <c r="V469" s="84">
        <f>Records!V469*$E469</f>
        <v>0</v>
      </c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</row>
    <row r="470">
      <c r="A470" s="79"/>
      <c r="B470" s="82" t="str">
        <f>Records!B470</f>
        <v/>
      </c>
      <c r="C470" s="79" t="str">
        <f>Records!$C470</f>
        <v/>
      </c>
      <c r="D470" s="83">
        <f>SUMIF(Summary!$B$15:$B$31,C470,Summary!$D$15:$D$31)</f>
        <v>0</v>
      </c>
      <c r="E470" s="84">
        <f>if(Records!E470=0,0,D470*Records!D470/Records!E470)</f>
        <v>0</v>
      </c>
      <c r="F470" s="79"/>
      <c r="G470" s="84">
        <f>Records!G470*$E470</f>
        <v>0</v>
      </c>
      <c r="H470" s="84">
        <f>Records!H470*$E470</f>
        <v>0</v>
      </c>
      <c r="I470" s="84">
        <f>Records!I470*$E470</f>
        <v>0</v>
      </c>
      <c r="J470" s="84">
        <f>Records!J470*$E470</f>
        <v>0</v>
      </c>
      <c r="K470" s="84">
        <f>Records!K470*$E470</f>
        <v>0</v>
      </c>
      <c r="L470" s="84">
        <f>Records!L470*$E470</f>
        <v>0</v>
      </c>
      <c r="M470" s="84">
        <f>Records!M470*$E470</f>
        <v>0</v>
      </c>
      <c r="N470" s="84">
        <f>Records!N470*$E470</f>
        <v>0</v>
      </c>
      <c r="O470" s="84">
        <f>Records!O470*$E470</f>
        <v>0</v>
      </c>
      <c r="P470" s="84">
        <f>Records!P470*$E470</f>
        <v>0</v>
      </c>
      <c r="Q470" s="84">
        <f>Records!Q470*$E470</f>
        <v>0</v>
      </c>
      <c r="R470" s="84">
        <f>Records!R470*$E470</f>
        <v>0</v>
      </c>
      <c r="S470" s="84">
        <f>Records!S470*$E470</f>
        <v>0</v>
      </c>
      <c r="T470" s="84">
        <f>Records!T470*$E470</f>
        <v>0</v>
      </c>
      <c r="U470" s="84">
        <f>Records!U470*$E470</f>
        <v>0</v>
      </c>
      <c r="V470" s="84">
        <f>Records!V470*$E470</f>
        <v>0</v>
      </c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79"/>
    </row>
    <row r="471">
      <c r="A471" s="79"/>
      <c r="B471" s="82" t="str">
        <f>Records!B471</f>
        <v/>
      </c>
      <c r="C471" s="79" t="str">
        <f>Records!$C471</f>
        <v/>
      </c>
      <c r="D471" s="83">
        <f>SUMIF(Summary!$B$15:$B$31,C471,Summary!$D$15:$D$31)</f>
        <v>0</v>
      </c>
      <c r="E471" s="84">
        <f>if(Records!E471=0,0,D471*Records!D471/Records!E471)</f>
        <v>0</v>
      </c>
      <c r="F471" s="79"/>
      <c r="G471" s="84">
        <f>Records!G471*$E471</f>
        <v>0</v>
      </c>
      <c r="H471" s="84">
        <f>Records!H471*$E471</f>
        <v>0</v>
      </c>
      <c r="I471" s="84">
        <f>Records!I471*$E471</f>
        <v>0</v>
      </c>
      <c r="J471" s="84">
        <f>Records!J471*$E471</f>
        <v>0</v>
      </c>
      <c r="K471" s="84">
        <f>Records!K471*$E471</f>
        <v>0</v>
      </c>
      <c r="L471" s="84">
        <f>Records!L471*$E471</f>
        <v>0</v>
      </c>
      <c r="M471" s="84">
        <f>Records!M471*$E471</f>
        <v>0</v>
      </c>
      <c r="N471" s="84">
        <f>Records!N471*$E471</f>
        <v>0</v>
      </c>
      <c r="O471" s="84">
        <f>Records!O471*$E471</f>
        <v>0</v>
      </c>
      <c r="P471" s="84">
        <f>Records!P471*$E471</f>
        <v>0</v>
      </c>
      <c r="Q471" s="84">
        <f>Records!Q471*$E471</f>
        <v>0</v>
      </c>
      <c r="R471" s="84">
        <f>Records!R471*$E471</f>
        <v>0</v>
      </c>
      <c r="S471" s="84">
        <f>Records!S471*$E471</f>
        <v>0</v>
      </c>
      <c r="T471" s="84">
        <f>Records!T471*$E471</f>
        <v>0</v>
      </c>
      <c r="U471" s="84">
        <f>Records!U471*$E471</f>
        <v>0</v>
      </c>
      <c r="V471" s="84">
        <f>Records!V471*$E471</f>
        <v>0</v>
      </c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79"/>
      <c r="AJ471" s="79"/>
      <c r="AK471" s="79"/>
      <c r="AL471" s="79"/>
      <c r="AM471" s="79"/>
    </row>
    <row r="472">
      <c r="A472" s="79"/>
      <c r="B472" s="82" t="str">
        <f>Records!B472</f>
        <v/>
      </c>
      <c r="C472" s="79" t="str">
        <f>Records!$C472</f>
        <v/>
      </c>
      <c r="D472" s="83">
        <f>SUMIF(Summary!$B$15:$B$31,C472,Summary!$D$15:$D$31)</f>
        <v>0</v>
      </c>
      <c r="E472" s="84">
        <f>if(Records!E472=0,0,D472*Records!D472/Records!E472)</f>
        <v>0</v>
      </c>
      <c r="F472" s="79"/>
      <c r="G472" s="84">
        <f>Records!G472*$E472</f>
        <v>0</v>
      </c>
      <c r="H472" s="84">
        <f>Records!H472*$E472</f>
        <v>0</v>
      </c>
      <c r="I472" s="84">
        <f>Records!I472*$E472</f>
        <v>0</v>
      </c>
      <c r="J472" s="84">
        <f>Records!J472*$E472</f>
        <v>0</v>
      </c>
      <c r="K472" s="84">
        <f>Records!K472*$E472</f>
        <v>0</v>
      </c>
      <c r="L472" s="84">
        <f>Records!L472*$E472</f>
        <v>0</v>
      </c>
      <c r="M472" s="84">
        <f>Records!M472*$E472</f>
        <v>0</v>
      </c>
      <c r="N472" s="84">
        <f>Records!N472*$E472</f>
        <v>0</v>
      </c>
      <c r="O472" s="84">
        <f>Records!O472*$E472</f>
        <v>0</v>
      </c>
      <c r="P472" s="84">
        <f>Records!P472*$E472</f>
        <v>0</v>
      </c>
      <c r="Q472" s="84">
        <f>Records!Q472*$E472</f>
        <v>0</v>
      </c>
      <c r="R472" s="84">
        <f>Records!R472*$E472</f>
        <v>0</v>
      </c>
      <c r="S472" s="84">
        <f>Records!S472*$E472</f>
        <v>0</v>
      </c>
      <c r="T472" s="84">
        <f>Records!T472*$E472</f>
        <v>0</v>
      </c>
      <c r="U472" s="84">
        <f>Records!U472*$E472</f>
        <v>0</v>
      </c>
      <c r="V472" s="84">
        <f>Records!V472*$E472</f>
        <v>0</v>
      </c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79"/>
      <c r="AM472" s="79"/>
    </row>
    <row r="473">
      <c r="A473" s="79"/>
      <c r="B473" s="82" t="str">
        <f>Records!B473</f>
        <v/>
      </c>
      <c r="C473" s="79" t="str">
        <f>Records!$C473</f>
        <v/>
      </c>
      <c r="D473" s="83">
        <f>SUMIF(Summary!$B$15:$B$31,C473,Summary!$D$15:$D$31)</f>
        <v>0</v>
      </c>
      <c r="E473" s="84">
        <f>if(Records!E473=0,0,D473*Records!D473/Records!E473)</f>
        <v>0</v>
      </c>
      <c r="F473" s="79"/>
      <c r="G473" s="84">
        <f>Records!G473*$E473</f>
        <v>0</v>
      </c>
      <c r="H473" s="84">
        <f>Records!H473*$E473</f>
        <v>0</v>
      </c>
      <c r="I473" s="84">
        <f>Records!I473*$E473</f>
        <v>0</v>
      </c>
      <c r="J473" s="84">
        <f>Records!J473*$E473</f>
        <v>0</v>
      </c>
      <c r="K473" s="84">
        <f>Records!K473*$E473</f>
        <v>0</v>
      </c>
      <c r="L473" s="84">
        <f>Records!L473*$E473</f>
        <v>0</v>
      </c>
      <c r="M473" s="84">
        <f>Records!M473*$E473</f>
        <v>0</v>
      </c>
      <c r="N473" s="84">
        <f>Records!N473*$E473</f>
        <v>0</v>
      </c>
      <c r="O473" s="84">
        <f>Records!O473*$E473</f>
        <v>0</v>
      </c>
      <c r="P473" s="84">
        <f>Records!P473*$E473</f>
        <v>0</v>
      </c>
      <c r="Q473" s="84">
        <f>Records!Q473*$E473</f>
        <v>0</v>
      </c>
      <c r="R473" s="84">
        <f>Records!R473*$E473</f>
        <v>0</v>
      </c>
      <c r="S473" s="84">
        <f>Records!S473*$E473</f>
        <v>0</v>
      </c>
      <c r="T473" s="84">
        <f>Records!T473*$E473</f>
        <v>0</v>
      </c>
      <c r="U473" s="84">
        <f>Records!U473*$E473</f>
        <v>0</v>
      </c>
      <c r="V473" s="84">
        <f>Records!V473*$E473</f>
        <v>0</v>
      </c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</row>
    <row r="474">
      <c r="A474" s="79"/>
      <c r="B474" s="82" t="str">
        <f>Records!B474</f>
        <v/>
      </c>
      <c r="C474" s="79" t="str">
        <f>Records!$C474</f>
        <v/>
      </c>
      <c r="D474" s="83">
        <f>SUMIF(Summary!$B$15:$B$31,C474,Summary!$D$15:$D$31)</f>
        <v>0</v>
      </c>
      <c r="E474" s="84">
        <f>if(Records!E474=0,0,D474*Records!D474/Records!E474)</f>
        <v>0</v>
      </c>
      <c r="F474" s="79"/>
      <c r="G474" s="84">
        <f>Records!G474*$E474</f>
        <v>0</v>
      </c>
      <c r="H474" s="84">
        <f>Records!H474*$E474</f>
        <v>0</v>
      </c>
      <c r="I474" s="84">
        <f>Records!I474*$E474</f>
        <v>0</v>
      </c>
      <c r="J474" s="84">
        <f>Records!J474*$E474</f>
        <v>0</v>
      </c>
      <c r="K474" s="84">
        <f>Records!K474*$E474</f>
        <v>0</v>
      </c>
      <c r="L474" s="84">
        <f>Records!L474*$E474</f>
        <v>0</v>
      </c>
      <c r="M474" s="84">
        <f>Records!M474*$E474</f>
        <v>0</v>
      </c>
      <c r="N474" s="84">
        <f>Records!N474*$E474</f>
        <v>0</v>
      </c>
      <c r="O474" s="84">
        <f>Records!O474*$E474</f>
        <v>0</v>
      </c>
      <c r="P474" s="84">
        <f>Records!P474*$E474</f>
        <v>0</v>
      </c>
      <c r="Q474" s="84">
        <f>Records!Q474*$E474</f>
        <v>0</v>
      </c>
      <c r="R474" s="84">
        <f>Records!R474*$E474</f>
        <v>0</v>
      </c>
      <c r="S474" s="84">
        <f>Records!S474*$E474</f>
        <v>0</v>
      </c>
      <c r="T474" s="84">
        <f>Records!T474*$E474</f>
        <v>0</v>
      </c>
      <c r="U474" s="84">
        <f>Records!U474*$E474</f>
        <v>0</v>
      </c>
      <c r="V474" s="84">
        <f>Records!V474*$E474</f>
        <v>0</v>
      </c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</row>
    <row r="475">
      <c r="A475" s="79"/>
      <c r="B475" s="82" t="str">
        <f>Records!B475</f>
        <v/>
      </c>
      <c r="C475" s="79" t="str">
        <f>Records!$C475</f>
        <v/>
      </c>
      <c r="D475" s="83">
        <f>SUMIF(Summary!$B$15:$B$31,C475,Summary!$D$15:$D$31)</f>
        <v>0</v>
      </c>
      <c r="E475" s="84">
        <f>if(Records!E475=0,0,D475*Records!D475/Records!E475)</f>
        <v>0</v>
      </c>
      <c r="F475" s="79"/>
      <c r="G475" s="84">
        <f>Records!G475*$E475</f>
        <v>0</v>
      </c>
      <c r="H475" s="84">
        <f>Records!H475*$E475</f>
        <v>0</v>
      </c>
      <c r="I475" s="84">
        <f>Records!I475*$E475</f>
        <v>0</v>
      </c>
      <c r="J475" s="84">
        <f>Records!J475*$E475</f>
        <v>0</v>
      </c>
      <c r="K475" s="84">
        <f>Records!K475*$E475</f>
        <v>0</v>
      </c>
      <c r="L475" s="84">
        <f>Records!L475*$E475</f>
        <v>0</v>
      </c>
      <c r="M475" s="84">
        <f>Records!M475*$E475</f>
        <v>0</v>
      </c>
      <c r="N475" s="84">
        <f>Records!N475*$E475</f>
        <v>0</v>
      </c>
      <c r="O475" s="84">
        <f>Records!O475*$E475</f>
        <v>0</v>
      </c>
      <c r="P475" s="84">
        <f>Records!P475*$E475</f>
        <v>0</v>
      </c>
      <c r="Q475" s="84">
        <f>Records!Q475*$E475</f>
        <v>0</v>
      </c>
      <c r="R475" s="84">
        <f>Records!R475*$E475</f>
        <v>0</v>
      </c>
      <c r="S475" s="84">
        <f>Records!S475*$E475</f>
        <v>0</v>
      </c>
      <c r="T475" s="84">
        <f>Records!T475*$E475</f>
        <v>0</v>
      </c>
      <c r="U475" s="84">
        <f>Records!U475*$E475</f>
        <v>0</v>
      </c>
      <c r="V475" s="84">
        <f>Records!V475*$E475</f>
        <v>0</v>
      </c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</row>
    <row r="476">
      <c r="A476" s="79"/>
      <c r="B476" s="82" t="str">
        <f>Records!B476</f>
        <v/>
      </c>
      <c r="C476" s="79" t="str">
        <f>Records!$C476</f>
        <v/>
      </c>
      <c r="D476" s="83">
        <f>SUMIF(Summary!$B$15:$B$31,C476,Summary!$D$15:$D$31)</f>
        <v>0</v>
      </c>
      <c r="E476" s="84">
        <f>if(Records!E476=0,0,D476*Records!D476/Records!E476)</f>
        <v>0</v>
      </c>
      <c r="F476" s="79"/>
      <c r="G476" s="84">
        <f>Records!G476*$E476</f>
        <v>0</v>
      </c>
      <c r="H476" s="84">
        <f>Records!H476*$E476</f>
        <v>0</v>
      </c>
      <c r="I476" s="84">
        <f>Records!I476*$E476</f>
        <v>0</v>
      </c>
      <c r="J476" s="84">
        <f>Records!J476*$E476</f>
        <v>0</v>
      </c>
      <c r="K476" s="84">
        <f>Records!K476*$E476</f>
        <v>0</v>
      </c>
      <c r="L476" s="84">
        <f>Records!L476*$E476</f>
        <v>0</v>
      </c>
      <c r="M476" s="84">
        <f>Records!M476*$E476</f>
        <v>0</v>
      </c>
      <c r="N476" s="84">
        <f>Records!N476*$E476</f>
        <v>0</v>
      </c>
      <c r="O476" s="84">
        <f>Records!O476*$E476</f>
        <v>0</v>
      </c>
      <c r="P476" s="84">
        <f>Records!P476*$E476</f>
        <v>0</v>
      </c>
      <c r="Q476" s="84">
        <f>Records!Q476*$E476</f>
        <v>0</v>
      </c>
      <c r="R476" s="84">
        <f>Records!R476*$E476</f>
        <v>0</v>
      </c>
      <c r="S476" s="84">
        <f>Records!S476*$E476</f>
        <v>0</v>
      </c>
      <c r="T476" s="84">
        <f>Records!T476*$E476</f>
        <v>0</v>
      </c>
      <c r="U476" s="84">
        <f>Records!U476*$E476</f>
        <v>0</v>
      </c>
      <c r="V476" s="84">
        <f>Records!V476*$E476</f>
        <v>0</v>
      </c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</row>
    <row r="477">
      <c r="A477" s="79"/>
      <c r="B477" s="82" t="str">
        <f>Records!B477</f>
        <v/>
      </c>
      <c r="C477" s="79" t="str">
        <f>Records!$C477</f>
        <v/>
      </c>
      <c r="D477" s="83">
        <f>SUMIF(Summary!$B$15:$B$31,C477,Summary!$D$15:$D$31)</f>
        <v>0</v>
      </c>
      <c r="E477" s="84">
        <f>if(Records!E477=0,0,D477*Records!D477/Records!E477)</f>
        <v>0</v>
      </c>
      <c r="F477" s="79"/>
      <c r="G477" s="84">
        <f>Records!G477*$E477</f>
        <v>0</v>
      </c>
      <c r="H477" s="84">
        <f>Records!H477*$E477</f>
        <v>0</v>
      </c>
      <c r="I477" s="84">
        <f>Records!I477*$E477</f>
        <v>0</v>
      </c>
      <c r="J477" s="84">
        <f>Records!J477*$E477</f>
        <v>0</v>
      </c>
      <c r="K477" s="84">
        <f>Records!K477*$E477</f>
        <v>0</v>
      </c>
      <c r="L477" s="84">
        <f>Records!L477*$E477</f>
        <v>0</v>
      </c>
      <c r="M477" s="84">
        <f>Records!M477*$E477</f>
        <v>0</v>
      </c>
      <c r="N477" s="84">
        <f>Records!N477*$E477</f>
        <v>0</v>
      </c>
      <c r="O477" s="84">
        <f>Records!O477*$E477</f>
        <v>0</v>
      </c>
      <c r="P477" s="84">
        <f>Records!P477*$E477</f>
        <v>0</v>
      </c>
      <c r="Q477" s="84">
        <f>Records!Q477*$E477</f>
        <v>0</v>
      </c>
      <c r="R477" s="84">
        <f>Records!R477*$E477</f>
        <v>0</v>
      </c>
      <c r="S477" s="84">
        <f>Records!S477*$E477</f>
        <v>0</v>
      </c>
      <c r="T477" s="84">
        <f>Records!T477*$E477</f>
        <v>0</v>
      </c>
      <c r="U477" s="84">
        <f>Records!U477*$E477</f>
        <v>0</v>
      </c>
      <c r="V477" s="84">
        <f>Records!V477*$E477</f>
        <v>0</v>
      </c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</row>
    <row r="478">
      <c r="A478" s="79"/>
      <c r="B478" s="82" t="str">
        <f>Records!B478</f>
        <v/>
      </c>
      <c r="C478" s="79" t="str">
        <f>Records!$C478</f>
        <v/>
      </c>
      <c r="D478" s="83">
        <f>SUMIF(Summary!$B$15:$B$31,C478,Summary!$D$15:$D$31)</f>
        <v>0</v>
      </c>
      <c r="E478" s="84">
        <f>if(Records!E478=0,0,D478*Records!D478/Records!E478)</f>
        <v>0</v>
      </c>
      <c r="F478" s="79"/>
      <c r="G478" s="84">
        <f>Records!G478*$E478</f>
        <v>0</v>
      </c>
      <c r="H478" s="84">
        <f>Records!H478*$E478</f>
        <v>0</v>
      </c>
      <c r="I478" s="84">
        <f>Records!I478*$E478</f>
        <v>0</v>
      </c>
      <c r="J478" s="84">
        <f>Records!J478*$E478</f>
        <v>0</v>
      </c>
      <c r="K478" s="84">
        <f>Records!K478*$E478</f>
        <v>0</v>
      </c>
      <c r="L478" s="84">
        <f>Records!L478*$E478</f>
        <v>0</v>
      </c>
      <c r="M478" s="84">
        <f>Records!M478*$E478</f>
        <v>0</v>
      </c>
      <c r="N478" s="84">
        <f>Records!N478*$E478</f>
        <v>0</v>
      </c>
      <c r="O478" s="84">
        <f>Records!O478*$E478</f>
        <v>0</v>
      </c>
      <c r="P478" s="84">
        <f>Records!P478*$E478</f>
        <v>0</v>
      </c>
      <c r="Q478" s="84">
        <f>Records!Q478*$E478</f>
        <v>0</v>
      </c>
      <c r="R478" s="84">
        <f>Records!R478*$E478</f>
        <v>0</v>
      </c>
      <c r="S478" s="84">
        <f>Records!S478*$E478</f>
        <v>0</v>
      </c>
      <c r="T478" s="84">
        <f>Records!T478*$E478</f>
        <v>0</v>
      </c>
      <c r="U478" s="84">
        <f>Records!U478*$E478</f>
        <v>0</v>
      </c>
      <c r="V478" s="84">
        <f>Records!V478*$E478</f>
        <v>0</v>
      </c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</row>
    <row r="479">
      <c r="A479" s="79"/>
      <c r="B479" s="82" t="str">
        <f>Records!B479</f>
        <v/>
      </c>
      <c r="C479" s="79" t="str">
        <f>Records!$C479</f>
        <v/>
      </c>
      <c r="D479" s="83">
        <f>SUMIF(Summary!$B$15:$B$31,C479,Summary!$D$15:$D$31)</f>
        <v>0</v>
      </c>
      <c r="E479" s="84">
        <f>if(Records!E479=0,0,D479*Records!D479/Records!E479)</f>
        <v>0</v>
      </c>
      <c r="F479" s="79"/>
      <c r="G479" s="84">
        <f>Records!G479*$E479</f>
        <v>0</v>
      </c>
      <c r="H479" s="84">
        <f>Records!H479*$E479</f>
        <v>0</v>
      </c>
      <c r="I479" s="84">
        <f>Records!I479*$E479</f>
        <v>0</v>
      </c>
      <c r="J479" s="84">
        <f>Records!J479*$E479</f>
        <v>0</v>
      </c>
      <c r="K479" s="84">
        <f>Records!K479*$E479</f>
        <v>0</v>
      </c>
      <c r="L479" s="84">
        <f>Records!L479*$E479</f>
        <v>0</v>
      </c>
      <c r="M479" s="84">
        <f>Records!M479*$E479</f>
        <v>0</v>
      </c>
      <c r="N479" s="84">
        <f>Records!N479*$E479</f>
        <v>0</v>
      </c>
      <c r="O479" s="84">
        <f>Records!O479*$E479</f>
        <v>0</v>
      </c>
      <c r="P479" s="84">
        <f>Records!P479*$E479</f>
        <v>0</v>
      </c>
      <c r="Q479" s="84">
        <f>Records!Q479*$E479</f>
        <v>0</v>
      </c>
      <c r="R479" s="84">
        <f>Records!R479*$E479</f>
        <v>0</v>
      </c>
      <c r="S479" s="84">
        <f>Records!S479*$E479</f>
        <v>0</v>
      </c>
      <c r="T479" s="84">
        <f>Records!T479*$E479</f>
        <v>0</v>
      </c>
      <c r="U479" s="84">
        <f>Records!U479*$E479</f>
        <v>0</v>
      </c>
      <c r="V479" s="84">
        <f>Records!V479*$E479</f>
        <v>0</v>
      </c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</row>
    <row r="480">
      <c r="A480" s="79"/>
      <c r="B480" s="82" t="str">
        <f>Records!B480</f>
        <v/>
      </c>
      <c r="C480" s="79" t="str">
        <f>Records!$C480</f>
        <v/>
      </c>
      <c r="D480" s="83">
        <f>SUMIF(Summary!$B$15:$B$31,C480,Summary!$D$15:$D$31)</f>
        <v>0</v>
      </c>
      <c r="E480" s="84">
        <f>if(Records!E480=0,0,D480*Records!D480/Records!E480)</f>
        <v>0</v>
      </c>
      <c r="F480" s="79"/>
      <c r="G480" s="84">
        <f>Records!G480*$E480</f>
        <v>0</v>
      </c>
      <c r="H480" s="84">
        <f>Records!H480*$E480</f>
        <v>0</v>
      </c>
      <c r="I480" s="84">
        <f>Records!I480*$E480</f>
        <v>0</v>
      </c>
      <c r="J480" s="84">
        <f>Records!J480*$E480</f>
        <v>0</v>
      </c>
      <c r="K480" s="84">
        <f>Records!K480*$E480</f>
        <v>0</v>
      </c>
      <c r="L480" s="84">
        <f>Records!L480*$E480</f>
        <v>0</v>
      </c>
      <c r="M480" s="84">
        <f>Records!M480*$E480</f>
        <v>0</v>
      </c>
      <c r="N480" s="84">
        <f>Records!N480*$E480</f>
        <v>0</v>
      </c>
      <c r="O480" s="84">
        <f>Records!O480*$E480</f>
        <v>0</v>
      </c>
      <c r="P480" s="84">
        <f>Records!P480*$E480</f>
        <v>0</v>
      </c>
      <c r="Q480" s="84">
        <f>Records!Q480*$E480</f>
        <v>0</v>
      </c>
      <c r="R480" s="84">
        <f>Records!R480*$E480</f>
        <v>0</v>
      </c>
      <c r="S480" s="84">
        <f>Records!S480*$E480</f>
        <v>0</v>
      </c>
      <c r="T480" s="84">
        <f>Records!T480*$E480</f>
        <v>0</v>
      </c>
      <c r="U480" s="84">
        <f>Records!U480*$E480</f>
        <v>0</v>
      </c>
      <c r="V480" s="84">
        <f>Records!V480*$E480</f>
        <v>0</v>
      </c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</row>
    <row r="481">
      <c r="A481" s="79"/>
      <c r="B481" s="82" t="str">
        <f>Records!B481</f>
        <v/>
      </c>
      <c r="C481" s="79" t="str">
        <f>Records!$C481</f>
        <v/>
      </c>
      <c r="D481" s="83">
        <f>SUMIF(Summary!$B$15:$B$31,C481,Summary!$D$15:$D$31)</f>
        <v>0</v>
      </c>
      <c r="E481" s="84">
        <f>if(Records!E481=0,0,D481*Records!D481/Records!E481)</f>
        <v>0</v>
      </c>
      <c r="F481" s="79"/>
      <c r="G481" s="84">
        <f>Records!G481*$E481</f>
        <v>0</v>
      </c>
      <c r="H481" s="84">
        <f>Records!H481*$E481</f>
        <v>0</v>
      </c>
      <c r="I481" s="84">
        <f>Records!I481*$E481</f>
        <v>0</v>
      </c>
      <c r="J481" s="84">
        <f>Records!J481*$E481</f>
        <v>0</v>
      </c>
      <c r="K481" s="84">
        <f>Records!K481*$E481</f>
        <v>0</v>
      </c>
      <c r="L481" s="84">
        <f>Records!L481*$E481</f>
        <v>0</v>
      </c>
      <c r="M481" s="84">
        <f>Records!M481*$E481</f>
        <v>0</v>
      </c>
      <c r="N481" s="84">
        <f>Records!N481*$E481</f>
        <v>0</v>
      </c>
      <c r="O481" s="84">
        <f>Records!O481*$E481</f>
        <v>0</v>
      </c>
      <c r="P481" s="84">
        <f>Records!P481*$E481</f>
        <v>0</v>
      </c>
      <c r="Q481" s="84">
        <f>Records!Q481*$E481</f>
        <v>0</v>
      </c>
      <c r="R481" s="84">
        <f>Records!R481*$E481</f>
        <v>0</v>
      </c>
      <c r="S481" s="84">
        <f>Records!S481*$E481</f>
        <v>0</v>
      </c>
      <c r="T481" s="84">
        <f>Records!T481*$E481</f>
        <v>0</v>
      </c>
      <c r="U481" s="84">
        <f>Records!U481*$E481</f>
        <v>0</v>
      </c>
      <c r="V481" s="84">
        <f>Records!V481*$E481</f>
        <v>0</v>
      </c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79"/>
      <c r="AJ481" s="79"/>
      <c r="AK481" s="79"/>
      <c r="AL481" s="79"/>
      <c r="AM481" s="79"/>
    </row>
    <row r="482">
      <c r="A482" s="79"/>
      <c r="B482" s="82" t="str">
        <f>Records!B482</f>
        <v/>
      </c>
      <c r="C482" s="79" t="str">
        <f>Records!$C482</f>
        <v/>
      </c>
      <c r="D482" s="83">
        <f>SUMIF(Summary!$B$15:$B$31,C482,Summary!$D$15:$D$31)</f>
        <v>0</v>
      </c>
      <c r="E482" s="84">
        <f>if(Records!E482=0,0,D482*Records!D482/Records!E482)</f>
        <v>0</v>
      </c>
      <c r="F482" s="79"/>
      <c r="G482" s="84">
        <f>Records!G482*$E482</f>
        <v>0</v>
      </c>
      <c r="H482" s="84">
        <f>Records!H482*$E482</f>
        <v>0</v>
      </c>
      <c r="I482" s="84">
        <f>Records!I482*$E482</f>
        <v>0</v>
      </c>
      <c r="J482" s="84">
        <f>Records!J482*$E482</f>
        <v>0</v>
      </c>
      <c r="K482" s="84">
        <f>Records!K482*$E482</f>
        <v>0</v>
      </c>
      <c r="L482" s="84">
        <f>Records!L482*$E482</f>
        <v>0</v>
      </c>
      <c r="M482" s="84">
        <f>Records!M482*$E482</f>
        <v>0</v>
      </c>
      <c r="N482" s="84">
        <f>Records!N482*$E482</f>
        <v>0</v>
      </c>
      <c r="O482" s="84">
        <f>Records!O482*$E482</f>
        <v>0</v>
      </c>
      <c r="P482" s="84">
        <f>Records!P482*$E482</f>
        <v>0</v>
      </c>
      <c r="Q482" s="84">
        <f>Records!Q482*$E482</f>
        <v>0</v>
      </c>
      <c r="R482" s="84">
        <f>Records!R482*$E482</f>
        <v>0</v>
      </c>
      <c r="S482" s="84">
        <f>Records!S482*$E482</f>
        <v>0</v>
      </c>
      <c r="T482" s="84">
        <f>Records!T482*$E482</f>
        <v>0</v>
      </c>
      <c r="U482" s="84">
        <f>Records!U482*$E482</f>
        <v>0</v>
      </c>
      <c r="V482" s="84">
        <f>Records!V482*$E482</f>
        <v>0</v>
      </c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79"/>
    </row>
    <row r="483">
      <c r="A483" s="79"/>
      <c r="B483" s="82" t="str">
        <f>Records!B483</f>
        <v/>
      </c>
      <c r="C483" s="79" t="str">
        <f>Records!$C483</f>
        <v/>
      </c>
      <c r="D483" s="83">
        <f>SUMIF(Summary!$B$15:$B$31,C483,Summary!$D$15:$D$31)</f>
        <v>0</v>
      </c>
      <c r="E483" s="84">
        <f>if(Records!E483=0,0,D483*Records!D483/Records!E483)</f>
        <v>0</v>
      </c>
      <c r="F483" s="79"/>
      <c r="G483" s="84">
        <f>Records!G483*$E483</f>
        <v>0</v>
      </c>
      <c r="H483" s="84">
        <f>Records!H483*$E483</f>
        <v>0</v>
      </c>
      <c r="I483" s="84">
        <f>Records!I483*$E483</f>
        <v>0</v>
      </c>
      <c r="J483" s="84">
        <f>Records!J483*$E483</f>
        <v>0</v>
      </c>
      <c r="K483" s="84">
        <f>Records!K483*$E483</f>
        <v>0</v>
      </c>
      <c r="L483" s="84">
        <f>Records!L483*$E483</f>
        <v>0</v>
      </c>
      <c r="M483" s="84">
        <f>Records!M483*$E483</f>
        <v>0</v>
      </c>
      <c r="N483" s="84">
        <f>Records!N483*$E483</f>
        <v>0</v>
      </c>
      <c r="O483" s="84">
        <f>Records!O483*$E483</f>
        <v>0</v>
      </c>
      <c r="P483" s="84">
        <f>Records!P483*$E483</f>
        <v>0</v>
      </c>
      <c r="Q483" s="84">
        <f>Records!Q483*$E483</f>
        <v>0</v>
      </c>
      <c r="R483" s="84">
        <f>Records!R483*$E483</f>
        <v>0</v>
      </c>
      <c r="S483" s="84">
        <f>Records!S483*$E483</f>
        <v>0</v>
      </c>
      <c r="T483" s="84">
        <f>Records!T483*$E483</f>
        <v>0</v>
      </c>
      <c r="U483" s="84">
        <f>Records!U483*$E483</f>
        <v>0</v>
      </c>
      <c r="V483" s="84">
        <f>Records!V483*$E483</f>
        <v>0</v>
      </c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79"/>
      <c r="AJ483" s="79"/>
      <c r="AK483" s="79"/>
      <c r="AL483" s="79"/>
      <c r="AM483" s="79"/>
    </row>
    <row r="484">
      <c r="A484" s="79"/>
      <c r="B484" s="82" t="str">
        <f>Records!B484</f>
        <v/>
      </c>
      <c r="C484" s="79" t="str">
        <f>Records!$C484</f>
        <v/>
      </c>
      <c r="D484" s="83">
        <f>SUMIF(Summary!$B$15:$B$31,C484,Summary!$D$15:$D$31)</f>
        <v>0</v>
      </c>
      <c r="E484" s="84">
        <f>if(Records!E484=0,0,D484*Records!D484/Records!E484)</f>
        <v>0</v>
      </c>
      <c r="F484" s="79"/>
      <c r="G484" s="84">
        <f>Records!G484*$E484</f>
        <v>0</v>
      </c>
      <c r="H484" s="84">
        <f>Records!H484*$E484</f>
        <v>0</v>
      </c>
      <c r="I484" s="84">
        <f>Records!I484*$E484</f>
        <v>0</v>
      </c>
      <c r="J484" s="84">
        <f>Records!J484*$E484</f>
        <v>0</v>
      </c>
      <c r="K484" s="84">
        <f>Records!K484*$E484</f>
        <v>0</v>
      </c>
      <c r="L484" s="84">
        <f>Records!L484*$E484</f>
        <v>0</v>
      </c>
      <c r="M484" s="84">
        <f>Records!M484*$E484</f>
        <v>0</v>
      </c>
      <c r="N484" s="84">
        <f>Records!N484*$E484</f>
        <v>0</v>
      </c>
      <c r="O484" s="84">
        <f>Records!O484*$E484</f>
        <v>0</v>
      </c>
      <c r="P484" s="84">
        <f>Records!P484*$E484</f>
        <v>0</v>
      </c>
      <c r="Q484" s="84">
        <f>Records!Q484*$E484</f>
        <v>0</v>
      </c>
      <c r="R484" s="84">
        <f>Records!R484*$E484</f>
        <v>0</v>
      </c>
      <c r="S484" s="84">
        <f>Records!S484*$E484</f>
        <v>0</v>
      </c>
      <c r="T484" s="84">
        <f>Records!T484*$E484</f>
        <v>0</v>
      </c>
      <c r="U484" s="84">
        <f>Records!U484*$E484</f>
        <v>0</v>
      </c>
      <c r="V484" s="84">
        <f>Records!V484*$E484</f>
        <v>0</v>
      </c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</row>
    <row r="485">
      <c r="A485" s="79"/>
      <c r="B485" s="82" t="str">
        <f>Records!B485</f>
        <v/>
      </c>
      <c r="C485" s="79" t="str">
        <f>Records!$C485</f>
        <v/>
      </c>
      <c r="D485" s="83">
        <f>SUMIF(Summary!$B$15:$B$31,C485,Summary!$D$15:$D$31)</f>
        <v>0</v>
      </c>
      <c r="E485" s="84">
        <f>if(Records!E485=0,0,D485*Records!D485/Records!E485)</f>
        <v>0</v>
      </c>
      <c r="F485" s="79"/>
      <c r="G485" s="84">
        <f>Records!G485*$E485</f>
        <v>0</v>
      </c>
      <c r="H485" s="84">
        <f>Records!H485*$E485</f>
        <v>0</v>
      </c>
      <c r="I485" s="84">
        <f>Records!I485*$E485</f>
        <v>0</v>
      </c>
      <c r="J485" s="84">
        <f>Records!J485*$E485</f>
        <v>0</v>
      </c>
      <c r="K485" s="84">
        <f>Records!K485*$E485</f>
        <v>0</v>
      </c>
      <c r="L485" s="84">
        <f>Records!L485*$E485</f>
        <v>0</v>
      </c>
      <c r="M485" s="84">
        <f>Records!M485*$E485</f>
        <v>0</v>
      </c>
      <c r="N485" s="84">
        <f>Records!N485*$E485</f>
        <v>0</v>
      </c>
      <c r="O485" s="84">
        <f>Records!O485*$E485</f>
        <v>0</v>
      </c>
      <c r="P485" s="84">
        <f>Records!P485*$E485</f>
        <v>0</v>
      </c>
      <c r="Q485" s="84">
        <f>Records!Q485*$E485</f>
        <v>0</v>
      </c>
      <c r="R485" s="84">
        <f>Records!R485*$E485</f>
        <v>0</v>
      </c>
      <c r="S485" s="84">
        <f>Records!S485*$E485</f>
        <v>0</v>
      </c>
      <c r="T485" s="84">
        <f>Records!T485*$E485</f>
        <v>0</v>
      </c>
      <c r="U485" s="84">
        <f>Records!U485*$E485</f>
        <v>0</v>
      </c>
      <c r="V485" s="84">
        <f>Records!V485*$E485</f>
        <v>0</v>
      </c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</row>
    <row r="486">
      <c r="A486" s="79"/>
      <c r="B486" s="82" t="str">
        <f>Records!B486</f>
        <v/>
      </c>
      <c r="C486" s="79" t="str">
        <f>Records!$C486</f>
        <v/>
      </c>
      <c r="D486" s="83">
        <f>SUMIF(Summary!$B$15:$B$31,C486,Summary!$D$15:$D$31)</f>
        <v>0</v>
      </c>
      <c r="E486" s="84">
        <f>if(Records!E486=0,0,D486*Records!D486/Records!E486)</f>
        <v>0</v>
      </c>
      <c r="F486" s="79"/>
      <c r="G486" s="84">
        <f>Records!G486*$E486</f>
        <v>0</v>
      </c>
      <c r="H486" s="84">
        <f>Records!H486*$E486</f>
        <v>0</v>
      </c>
      <c r="I486" s="84">
        <f>Records!I486*$E486</f>
        <v>0</v>
      </c>
      <c r="J486" s="84">
        <f>Records!J486*$E486</f>
        <v>0</v>
      </c>
      <c r="K486" s="84">
        <f>Records!K486*$E486</f>
        <v>0</v>
      </c>
      <c r="L486" s="84">
        <f>Records!L486*$E486</f>
        <v>0</v>
      </c>
      <c r="M486" s="84">
        <f>Records!M486*$E486</f>
        <v>0</v>
      </c>
      <c r="N486" s="84">
        <f>Records!N486*$E486</f>
        <v>0</v>
      </c>
      <c r="O486" s="84">
        <f>Records!O486*$E486</f>
        <v>0</v>
      </c>
      <c r="P486" s="84">
        <f>Records!P486*$E486</f>
        <v>0</v>
      </c>
      <c r="Q486" s="84">
        <f>Records!Q486*$E486</f>
        <v>0</v>
      </c>
      <c r="R486" s="84">
        <f>Records!R486*$E486</f>
        <v>0</v>
      </c>
      <c r="S486" s="84">
        <f>Records!S486*$E486</f>
        <v>0</v>
      </c>
      <c r="T486" s="84">
        <f>Records!T486*$E486</f>
        <v>0</v>
      </c>
      <c r="U486" s="84">
        <f>Records!U486*$E486</f>
        <v>0</v>
      </c>
      <c r="V486" s="84">
        <f>Records!V486*$E486</f>
        <v>0</v>
      </c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</row>
    <row r="487">
      <c r="A487" s="79"/>
      <c r="B487" s="82" t="str">
        <f>Records!B487</f>
        <v/>
      </c>
      <c r="C487" s="79" t="str">
        <f>Records!$C487</f>
        <v/>
      </c>
      <c r="D487" s="83">
        <f>SUMIF(Summary!$B$15:$B$31,C487,Summary!$D$15:$D$31)</f>
        <v>0</v>
      </c>
      <c r="E487" s="84">
        <f>if(Records!E487=0,0,D487*Records!D487/Records!E487)</f>
        <v>0</v>
      </c>
      <c r="F487" s="79"/>
      <c r="G487" s="84">
        <f>Records!G487*$E487</f>
        <v>0</v>
      </c>
      <c r="H487" s="84">
        <f>Records!H487*$E487</f>
        <v>0</v>
      </c>
      <c r="I487" s="84">
        <f>Records!I487*$E487</f>
        <v>0</v>
      </c>
      <c r="J487" s="84">
        <f>Records!J487*$E487</f>
        <v>0</v>
      </c>
      <c r="K487" s="84">
        <f>Records!K487*$E487</f>
        <v>0</v>
      </c>
      <c r="L487" s="84">
        <f>Records!L487*$E487</f>
        <v>0</v>
      </c>
      <c r="M487" s="84">
        <f>Records!M487*$E487</f>
        <v>0</v>
      </c>
      <c r="N487" s="84">
        <f>Records!N487*$E487</f>
        <v>0</v>
      </c>
      <c r="O487" s="84">
        <f>Records!O487*$E487</f>
        <v>0</v>
      </c>
      <c r="P487" s="84">
        <f>Records!P487*$E487</f>
        <v>0</v>
      </c>
      <c r="Q487" s="84">
        <f>Records!Q487*$E487</f>
        <v>0</v>
      </c>
      <c r="R487" s="84">
        <f>Records!R487*$E487</f>
        <v>0</v>
      </c>
      <c r="S487" s="84">
        <f>Records!S487*$E487</f>
        <v>0</v>
      </c>
      <c r="T487" s="84">
        <f>Records!T487*$E487</f>
        <v>0</v>
      </c>
      <c r="U487" s="84">
        <f>Records!U487*$E487</f>
        <v>0</v>
      </c>
      <c r="V487" s="84">
        <f>Records!V487*$E487</f>
        <v>0</v>
      </c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</row>
    <row r="488">
      <c r="A488" s="79"/>
      <c r="B488" s="82" t="str">
        <f>Records!B488</f>
        <v/>
      </c>
      <c r="C488" s="79" t="str">
        <f>Records!$C488</f>
        <v/>
      </c>
      <c r="D488" s="83">
        <f>SUMIF(Summary!$B$15:$B$31,C488,Summary!$D$15:$D$31)</f>
        <v>0</v>
      </c>
      <c r="E488" s="84">
        <f>if(Records!E488=0,0,D488*Records!D488/Records!E488)</f>
        <v>0</v>
      </c>
      <c r="F488" s="79"/>
      <c r="G488" s="84">
        <f>Records!G488*$E488</f>
        <v>0</v>
      </c>
      <c r="H488" s="84">
        <f>Records!H488*$E488</f>
        <v>0</v>
      </c>
      <c r="I488" s="84">
        <f>Records!I488*$E488</f>
        <v>0</v>
      </c>
      <c r="J488" s="84">
        <f>Records!J488*$E488</f>
        <v>0</v>
      </c>
      <c r="K488" s="84">
        <f>Records!K488*$E488</f>
        <v>0</v>
      </c>
      <c r="L488" s="84">
        <f>Records!L488*$E488</f>
        <v>0</v>
      </c>
      <c r="M488" s="84">
        <f>Records!M488*$E488</f>
        <v>0</v>
      </c>
      <c r="N488" s="84">
        <f>Records!N488*$E488</f>
        <v>0</v>
      </c>
      <c r="O488" s="84">
        <f>Records!O488*$E488</f>
        <v>0</v>
      </c>
      <c r="P488" s="84">
        <f>Records!P488*$E488</f>
        <v>0</v>
      </c>
      <c r="Q488" s="84">
        <f>Records!Q488*$E488</f>
        <v>0</v>
      </c>
      <c r="R488" s="84">
        <f>Records!R488*$E488</f>
        <v>0</v>
      </c>
      <c r="S488" s="84">
        <f>Records!S488*$E488</f>
        <v>0</v>
      </c>
      <c r="T488" s="84">
        <f>Records!T488*$E488</f>
        <v>0</v>
      </c>
      <c r="U488" s="84">
        <f>Records!U488*$E488</f>
        <v>0</v>
      </c>
      <c r="V488" s="84">
        <f>Records!V488*$E488</f>
        <v>0</v>
      </c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</row>
    <row r="489">
      <c r="A489" s="79"/>
      <c r="B489" s="82" t="str">
        <f>Records!B489</f>
        <v/>
      </c>
      <c r="C489" s="79" t="str">
        <f>Records!$C489</f>
        <v/>
      </c>
      <c r="D489" s="83">
        <f>SUMIF(Summary!$B$15:$B$31,C489,Summary!$D$15:$D$31)</f>
        <v>0</v>
      </c>
      <c r="E489" s="84">
        <f>if(Records!E489=0,0,D489*Records!D489/Records!E489)</f>
        <v>0</v>
      </c>
      <c r="F489" s="79"/>
      <c r="G489" s="84">
        <f>Records!G489*$E489</f>
        <v>0</v>
      </c>
      <c r="H489" s="84">
        <f>Records!H489*$E489</f>
        <v>0</v>
      </c>
      <c r="I489" s="84">
        <f>Records!I489*$E489</f>
        <v>0</v>
      </c>
      <c r="J489" s="84">
        <f>Records!J489*$E489</f>
        <v>0</v>
      </c>
      <c r="K489" s="84">
        <f>Records!K489*$E489</f>
        <v>0</v>
      </c>
      <c r="L489" s="84">
        <f>Records!L489*$E489</f>
        <v>0</v>
      </c>
      <c r="M489" s="84">
        <f>Records!M489*$E489</f>
        <v>0</v>
      </c>
      <c r="N489" s="84">
        <f>Records!N489*$E489</f>
        <v>0</v>
      </c>
      <c r="O489" s="84">
        <f>Records!O489*$E489</f>
        <v>0</v>
      </c>
      <c r="P489" s="84">
        <f>Records!P489*$E489</f>
        <v>0</v>
      </c>
      <c r="Q489" s="84">
        <f>Records!Q489*$E489</f>
        <v>0</v>
      </c>
      <c r="R489" s="84">
        <f>Records!R489*$E489</f>
        <v>0</v>
      </c>
      <c r="S489" s="84">
        <f>Records!S489*$E489</f>
        <v>0</v>
      </c>
      <c r="T489" s="84">
        <f>Records!T489*$E489</f>
        <v>0</v>
      </c>
      <c r="U489" s="84">
        <f>Records!U489*$E489</f>
        <v>0</v>
      </c>
      <c r="V489" s="84">
        <f>Records!V489*$E489</f>
        <v>0</v>
      </c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</row>
    <row r="490">
      <c r="A490" s="79"/>
      <c r="B490" s="82" t="str">
        <f>Records!B490</f>
        <v/>
      </c>
      <c r="C490" s="79" t="str">
        <f>Records!$C490</f>
        <v/>
      </c>
      <c r="D490" s="83">
        <f>SUMIF(Summary!$B$15:$B$31,C490,Summary!$D$15:$D$31)</f>
        <v>0</v>
      </c>
      <c r="E490" s="84">
        <f>if(Records!E490=0,0,D490*Records!D490/Records!E490)</f>
        <v>0</v>
      </c>
      <c r="F490" s="79"/>
      <c r="G490" s="84">
        <f>Records!G490*$E490</f>
        <v>0</v>
      </c>
      <c r="H490" s="84">
        <f>Records!H490*$E490</f>
        <v>0</v>
      </c>
      <c r="I490" s="84">
        <f>Records!I490*$E490</f>
        <v>0</v>
      </c>
      <c r="J490" s="84">
        <f>Records!J490*$E490</f>
        <v>0</v>
      </c>
      <c r="K490" s="84">
        <f>Records!K490*$E490</f>
        <v>0</v>
      </c>
      <c r="L490" s="84">
        <f>Records!L490*$E490</f>
        <v>0</v>
      </c>
      <c r="M490" s="84">
        <f>Records!M490*$E490</f>
        <v>0</v>
      </c>
      <c r="N490" s="84">
        <f>Records!N490*$E490</f>
        <v>0</v>
      </c>
      <c r="O490" s="84">
        <f>Records!O490*$E490</f>
        <v>0</v>
      </c>
      <c r="P490" s="84">
        <f>Records!P490*$E490</f>
        <v>0</v>
      </c>
      <c r="Q490" s="84">
        <f>Records!Q490*$E490</f>
        <v>0</v>
      </c>
      <c r="R490" s="84">
        <f>Records!R490*$E490</f>
        <v>0</v>
      </c>
      <c r="S490" s="84">
        <f>Records!S490*$E490</f>
        <v>0</v>
      </c>
      <c r="T490" s="84">
        <f>Records!T490*$E490</f>
        <v>0</v>
      </c>
      <c r="U490" s="84">
        <f>Records!U490*$E490</f>
        <v>0</v>
      </c>
      <c r="V490" s="84">
        <f>Records!V490*$E490</f>
        <v>0</v>
      </c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</row>
    <row r="491">
      <c r="A491" s="79"/>
      <c r="B491" s="82" t="str">
        <f>Records!B491</f>
        <v/>
      </c>
      <c r="C491" s="79" t="str">
        <f>Records!$C491</f>
        <v/>
      </c>
      <c r="D491" s="83">
        <f>SUMIF(Summary!$B$15:$B$31,C491,Summary!$D$15:$D$31)</f>
        <v>0</v>
      </c>
      <c r="E491" s="84">
        <f>if(Records!E491=0,0,D491*Records!D491/Records!E491)</f>
        <v>0</v>
      </c>
      <c r="F491" s="79"/>
      <c r="G491" s="84">
        <f>Records!G491*$E491</f>
        <v>0</v>
      </c>
      <c r="H491" s="84">
        <f>Records!H491*$E491</f>
        <v>0</v>
      </c>
      <c r="I491" s="84">
        <f>Records!I491*$E491</f>
        <v>0</v>
      </c>
      <c r="J491" s="84">
        <f>Records!J491*$E491</f>
        <v>0</v>
      </c>
      <c r="K491" s="84">
        <f>Records!K491*$E491</f>
        <v>0</v>
      </c>
      <c r="L491" s="84">
        <f>Records!L491*$E491</f>
        <v>0</v>
      </c>
      <c r="M491" s="84">
        <f>Records!M491*$E491</f>
        <v>0</v>
      </c>
      <c r="N491" s="84">
        <f>Records!N491*$E491</f>
        <v>0</v>
      </c>
      <c r="O491" s="84">
        <f>Records!O491*$E491</f>
        <v>0</v>
      </c>
      <c r="P491" s="84">
        <f>Records!P491*$E491</f>
        <v>0</v>
      </c>
      <c r="Q491" s="84">
        <f>Records!Q491*$E491</f>
        <v>0</v>
      </c>
      <c r="R491" s="84">
        <f>Records!R491*$E491</f>
        <v>0</v>
      </c>
      <c r="S491" s="84">
        <f>Records!S491*$E491</f>
        <v>0</v>
      </c>
      <c r="T491" s="84">
        <f>Records!T491*$E491</f>
        <v>0</v>
      </c>
      <c r="U491" s="84">
        <f>Records!U491*$E491</f>
        <v>0</v>
      </c>
      <c r="V491" s="84">
        <f>Records!V491*$E491</f>
        <v>0</v>
      </c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79"/>
    </row>
    <row r="492">
      <c r="A492" s="79"/>
      <c r="B492" s="82" t="str">
        <f>Records!B492</f>
        <v/>
      </c>
      <c r="C492" s="79" t="str">
        <f>Records!$C492</f>
        <v/>
      </c>
      <c r="D492" s="83">
        <f>SUMIF(Summary!$B$15:$B$31,C492,Summary!$D$15:$D$31)</f>
        <v>0</v>
      </c>
      <c r="E492" s="84">
        <f>if(Records!E492=0,0,D492*Records!D492/Records!E492)</f>
        <v>0</v>
      </c>
      <c r="F492" s="79"/>
      <c r="G492" s="84">
        <f>Records!G492*$E492</f>
        <v>0</v>
      </c>
      <c r="H492" s="84">
        <f>Records!H492*$E492</f>
        <v>0</v>
      </c>
      <c r="I492" s="84">
        <f>Records!I492*$E492</f>
        <v>0</v>
      </c>
      <c r="J492" s="84">
        <f>Records!J492*$E492</f>
        <v>0</v>
      </c>
      <c r="K492" s="84">
        <f>Records!K492*$E492</f>
        <v>0</v>
      </c>
      <c r="L492" s="84">
        <f>Records!L492*$E492</f>
        <v>0</v>
      </c>
      <c r="M492" s="84">
        <f>Records!M492*$E492</f>
        <v>0</v>
      </c>
      <c r="N492" s="84">
        <f>Records!N492*$E492</f>
        <v>0</v>
      </c>
      <c r="O492" s="84">
        <f>Records!O492*$E492</f>
        <v>0</v>
      </c>
      <c r="P492" s="84">
        <f>Records!P492*$E492</f>
        <v>0</v>
      </c>
      <c r="Q492" s="84">
        <f>Records!Q492*$E492</f>
        <v>0</v>
      </c>
      <c r="R492" s="84">
        <f>Records!R492*$E492</f>
        <v>0</v>
      </c>
      <c r="S492" s="84">
        <f>Records!S492*$E492</f>
        <v>0</v>
      </c>
      <c r="T492" s="84">
        <f>Records!T492*$E492</f>
        <v>0</v>
      </c>
      <c r="U492" s="84">
        <f>Records!U492*$E492</f>
        <v>0</v>
      </c>
      <c r="V492" s="84">
        <f>Records!V492*$E492</f>
        <v>0</v>
      </c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79"/>
    </row>
    <row r="493">
      <c r="A493" s="79"/>
      <c r="B493" s="82" t="str">
        <f>Records!B493</f>
        <v/>
      </c>
      <c r="C493" s="79" t="str">
        <f>Records!$C493</f>
        <v/>
      </c>
      <c r="D493" s="83">
        <f>SUMIF(Summary!$B$15:$B$31,C493,Summary!$D$15:$D$31)</f>
        <v>0</v>
      </c>
      <c r="E493" s="84">
        <f>if(Records!E493=0,0,D493*Records!D493/Records!E493)</f>
        <v>0</v>
      </c>
      <c r="F493" s="79"/>
      <c r="G493" s="84">
        <f>Records!G493*$E493</f>
        <v>0</v>
      </c>
      <c r="H493" s="84">
        <f>Records!H493*$E493</f>
        <v>0</v>
      </c>
      <c r="I493" s="84">
        <f>Records!I493*$E493</f>
        <v>0</v>
      </c>
      <c r="J493" s="84">
        <f>Records!J493*$E493</f>
        <v>0</v>
      </c>
      <c r="K493" s="84">
        <f>Records!K493*$E493</f>
        <v>0</v>
      </c>
      <c r="L493" s="84">
        <f>Records!L493*$E493</f>
        <v>0</v>
      </c>
      <c r="M493" s="84">
        <f>Records!M493*$E493</f>
        <v>0</v>
      </c>
      <c r="N493" s="84">
        <f>Records!N493*$E493</f>
        <v>0</v>
      </c>
      <c r="O493" s="84">
        <f>Records!O493*$E493</f>
        <v>0</v>
      </c>
      <c r="P493" s="84">
        <f>Records!P493*$E493</f>
        <v>0</v>
      </c>
      <c r="Q493" s="84">
        <f>Records!Q493*$E493</f>
        <v>0</v>
      </c>
      <c r="R493" s="84">
        <f>Records!R493*$E493</f>
        <v>0</v>
      </c>
      <c r="S493" s="84">
        <f>Records!S493*$E493</f>
        <v>0</v>
      </c>
      <c r="T493" s="84">
        <f>Records!T493*$E493</f>
        <v>0</v>
      </c>
      <c r="U493" s="84">
        <f>Records!U493*$E493</f>
        <v>0</v>
      </c>
      <c r="V493" s="84">
        <f>Records!V493*$E493</f>
        <v>0</v>
      </c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79"/>
    </row>
    <row r="494">
      <c r="A494" s="79"/>
      <c r="B494" s="82" t="str">
        <f>Records!B494</f>
        <v/>
      </c>
      <c r="C494" s="79" t="str">
        <f>Records!$C494</f>
        <v/>
      </c>
      <c r="D494" s="83">
        <f>SUMIF(Summary!$B$15:$B$31,C494,Summary!$D$15:$D$31)</f>
        <v>0</v>
      </c>
      <c r="E494" s="84">
        <f>if(Records!E494=0,0,D494*Records!D494/Records!E494)</f>
        <v>0</v>
      </c>
      <c r="F494" s="79"/>
      <c r="G494" s="84">
        <f>Records!G494*$E494</f>
        <v>0</v>
      </c>
      <c r="H494" s="84">
        <f>Records!H494*$E494</f>
        <v>0</v>
      </c>
      <c r="I494" s="84">
        <f>Records!I494*$E494</f>
        <v>0</v>
      </c>
      <c r="J494" s="84">
        <f>Records!J494*$E494</f>
        <v>0</v>
      </c>
      <c r="K494" s="84">
        <f>Records!K494*$E494</f>
        <v>0</v>
      </c>
      <c r="L494" s="84">
        <f>Records!L494*$E494</f>
        <v>0</v>
      </c>
      <c r="M494" s="84">
        <f>Records!M494*$E494</f>
        <v>0</v>
      </c>
      <c r="N494" s="84">
        <f>Records!N494*$E494</f>
        <v>0</v>
      </c>
      <c r="O494" s="84">
        <f>Records!O494*$E494</f>
        <v>0</v>
      </c>
      <c r="P494" s="84">
        <f>Records!P494*$E494</f>
        <v>0</v>
      </c>
      <c r="Q494" s="84">
        <f>Records!Q494*$E494</f>
        <v>0</v>
      </c>
      <c r="R494" s="84">
        <f>Records!R494*$E494</f>
        <v>0</v>
      </c>
      <c r="S494" s="84">
        <f>Records!S494*$E494</f>
        <v>0</v>
      </c>
      <c r="T494" s="84">
        <f>Records!T494*$E494</f>
        <v>0</v>
      </c>
      <c r="U494" s="84">
        <f>Records!U494*$E494</f>
        <v>0</v>
      </c>
      <c r="V494" s="84">
        <f>Records!V494*$E494</f>
        <v>0</v>
      </c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79"/>
    </row>
    <row r="495">
      <c r="A495" s="79"/>
      <c r="B495" s="82" t="str">
        <f>Records!B495</f>
        <v/>
      </c>
      <c r="C495" s="79" t="str">
        <f>Records!$C495</f>
        <v/>
      </c>
      <c r="D495" s="83">
        <f>SUMIF(Summary!$B$15:$B$31,C495,Summary!$D$15:$D$31)</f>
        <v>0</v>
      </c>
      <c r="E495" s="84">
        <f>if(Records!E495=0,0,D495*Records!D495/Records!E495)</f>
        <v>0</v>
      </c>
      <c r="F495" s="79"/>
      <c r="G495" s="84">
        <f>Records!G495*$E495</f>
        <v>0</v>
      </c>
      <c r="H495" s="84">
        <f>Records!H495*$E495</f>
        <v>0</v>
      </c>
      <c r="I495" s="84">
        <f>Records!I495*$E495</f>
        <v>0</v>
      </c>
      <c r="J495" s="84">
        <f>Records!J495*$E495</f>
        <v>0</v>
      </c>
      <c r="K495" s="84">
        <f>Records!K495*$E495</f>
        <v>0</v>
      </c>
      <c r="L495" s="84">
        <f>Records!L495*$E495</f>
        <v>0</v>
      </c>
      <c r="M495" s="84">
        <f>Records!M495*$E495</f>
        <v>0</v>
      </c>
      <c r="N495" s="84">
        <f>Records!N495*$E495</f>
        <v>0</v>
      </c>
      <c r="O495" s="84">
        <f>Records!O495*$E495</f>
        <v>0</v>
      </c>
      <c r="P495" s="84">
        <f>Records!P495*$E495</f>
        <v>0</v>
      </c>
      <c r="Q495" s="84">
        <f>Records!Q495*$E495</f>
        <v>0</v>
      </c>
      <c r="R495" s="84">
        <f>Records!R495*$E495</f>
        <v>0</v>
      </c>
      <c r="S495" s="84">
        <f>Records!S495*$E495</f>
        <v>0</v>
      </c>
      <c r="T495" s="84">
        <f>Records!T495*$E495</f>
        <v>0</v>
      </c>
      <c r="U495" s="84">
        <f>Records!U495*$E495</f>
        <v>0</v>
      </c>
      <c r="V495" s="84">
        <f>Records!V495*$E495</f>
        <v>0</v>
      </c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79"/>
    </row>
    <row r="496">
      <c r="A496" s="79"/>
      <c r="B496" s="82" t="str">
        <f>Records!B496</f>
        <v/>
      </c>
      <c r="C496" s="79" t="str">
        <f>Records!$C496</f>
        <v/>
      </c>
      <c r="D496" s="83">
        <f>SUMIF(Summary!$B$15:$B$31,C496,Summary!$D$15:$D$31)</f>
        <v>0</v>
      </c>
      <c r="E496" s="84">
        <f>if(Records!E496=0,0,D496*Records!D496/Records!E496)</f>
        <v>0</v>
      </c>
      <c r="F496" s="79"/>
      <c r="G496" s="84">
        <f>Records!G496*$E496</f>
        <v>0</v>
      </c>
      <c r="H496" s="84">
        <f>Records!H496*$E496</f>
        <v>0</v>
      </c>
      <c r="I496" s="84">
        <f>Records!I496*$E496</f>
        <v>0</v>
      </c>
      <c r="J496" s="84">
        <f>Records!J496*$E496</f>
        <v>0</v>
      </c>
      <c r="K496" s="84">
        <f>Records!K496*$E496</f>
        <v>0</v>
      </c>
      <c r="L496" s="84">
        <f>Records!L496*$E496</f>
        <v>0</v>
      </c>
      <c r="M496" s="84">
        <f>Records!M496*$E496</f>
        <v>0</v>
      </c>
      <c r="N496" s="84">
        <f>Records!N496*$E496</f>
        <v>0</v>
      </c>
      <c r="O496" s="84">
        <f>Records!O496*$E496</f>
        <v>0</v>
      </c>
      <c r="P496" s="84">
        <f>Records!P496*$E496</f>
        <v>0</v>
      </c>
      <c r="Q496" s="84">
        <f>Records!Q496*$E496</f>
        <v>0</v>
      </c>
      <c r="R496" s="84">
        <f>Records!R496*$E496</f>
        <v>0</v>
      </c>
      <c r="S496" s="84">
        <f>Records!S496*$E496</f>
        <v>0</v>
      </c>
      <c r="T496" s="84">
        <f>Records!T496*$E496</f>
        <v>0</v>
      </c>
      <c r="U496" s="84">
        <f>Records!U496*$E496</f>
        <v>0</v>
      </c>
      <c r="V496" s="84">
        <f>Records!V496*$E496</f>
        <v>0</v>
      </c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79"/>
    </row>
    <row r="497">
      <c r="A497" s="79"/>
      <c r="B497" s="82" t="str">
        <f>Records!B497</f>
        <v/>
      </c>
      <c r="C497" s="79" t="str">
        <f>Records!$C497</f>
        <v/>
      </c>
      <c r="D497" s="83">
        <f>SUMIF(Summary!$B$15:$B$31,C497,Summary!$D$15:$D$31)</f>
        <v>0</v>
      </c>
      <c r="E497" s="84">
        <f>if(Records!E497=0,0,D497*Records!D497/Records!E497)</f>
        <v>0</v>
      </c>
      <c r="F497" s="79"/>
      <c r="G497" s="84">
        <f>Records!G497*$E497</f>
        <v>0</v>
      </c>
      <c r="H497" s="84">
        <f>Records!H497*$E497</f>
        <v>0</v>
      </c>
      <c r="I497" s="84">
        <f>Records!I497*$E497</f>
        <v>0</v>
      </c>
      <c r="J497" s="84">
        <f>Records!J497*$E497</f>
        <v>0</v>
      </c>
      <c r="K497" s="84">
        <f>Records!K497*$E497</f>
        <v>0</v>
      </c>
      <c r="L497" s="84">
        <f>Records!L497*$E497</f>
        <v>0</v>
      </c>
      <c r="M497" s="84">
        <f>Records!M497*$E497</f>
        <v>0</v>
      </c>
      <c r="N497" s="84">
        <f>Records!N497*$E497</f>
        <v>0</v>
      </c>
      <c r="O497" s="84">
        <f>Records!O497*$E497</f>
        <v>0</v>
      </c>
      <c r="P497" s="84">
        <f>Records!P497*$E497</f>
        <v>0</v>
      </c>
      <c r="Q497" s="84">
        <f>Records!Q497*$E497</f>
        <v>0</v>
      </c>
      <c r="R497" s="84">
        <f>Records!R497*$E497</f>
        <v>0</v>
      </c>
      <c r="S497" s="84">
        <f>Records!S497*$E497</f>
        <v>0</v>
      </c>
      <c r="T497" s="84">
        <f>Records!T497*$E497</f>
        <v>0</v>
      </c>
      <c r="U497" s="84">
        <f>Records!U497*$E497</f>
        <v>0</v>
      </c>
      <c r="V497" s="84">
        <f>Records!V497*$E497</f>
        <v>0</v>
      </c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79"/>
    </row>
    <row r="498">
      <c r="A498" s="79"/>
      <c r="B498" s="82" t="str">
        <f>Records!B498</f>
        <v/>
      </c>
      <c r="C498" s="79" t="str">
        <f>Records!$C498</f>
        <v/>
      </c>
      <c r="D498" s="83">
        <f>SUMIF(Summary!$B$15:$B$31,C498,Summary!$D$15:$D$31)</f>
        <v>0</v>
      </c>
      <c r="E498" s="84">
        <f>if(Records!E498=0,0,D498*Records!D498/Records!E498)</f>
        <v>0</v>
      </c>
      <c r="F498" s="79"/>
      <c r="G498" s="84">
        <f>Records!G498*$E498</f>
        <v>0</v>
      </c>
      <c r="H498" s="84">
        <f>Records!H498*$E498</f>
        <v>0</v>
      </c>
      <c r="I498" s="84">
        <f>Records!I498*$E498</f>
        <v>0</v>
      </c>
      <c r="J498" s="84">
        <f>Records!J498*$E498</f>
        <v>0</v>
      </c>
      <c r="K498" s="84">
        <f>Records!K498*$E498</f>
        <v>0</v>
      </c>
      <c r="L498" s="84">
        <f>Records!L498*$E498</f>
        <v>0</v>
      </c>
      <c r="M498" s="84">
        <f>Records!M498*$E498</f>
        <v>0</v>
      </c>
      <c r="N498" s="84">
        <f>Records!N498*$E498</f>
        <v>0</v>
      </c>
      <c r="O498" s="84">
        <f>Records!O498*$E498</f>
        <v>0</v>
      </c>
      <c r="P498" s="84">
        <f>Records!P498*$E498</f>
        <v>0</v>
      </c>
      <c r="Q498" s="84">
        <f>Records!Q498*$E498</f>
        <v>0</v>
      </c>
      <c r="R498" s="84">
        <f>Records!R498*$E498</f>
        <v>0</v>
      </c>
      <c r="S498" s="84">
        <f>Records!S498*$E498</f>
        <v>0</v>
      </c>
      <c r="T498" s="84">
        <f>Records!T498*$E498</f>
        <v>0</v>
      </c>
      <c r="U498" s="84">
        <f>Records!U498*$E498</f>
        <v>0</v>
      </c>
      <c r="V498" s="84">
        <f>Records!V498*$E498</f>
        <v>0</v>
      </c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</row>
    <row r="499">
      <c r="A499" s="79"/>
      <c r="B499" s="82" t="str">
        <f>Records!B499</f>
        <v/>
      </c>
      <c r="C499" s="79" t="str">
        <f>Records!$C499</f>
        <v/>
      </c>
      <c r="D499" s="83">
        <f>SUMIF(Summary!$B$15:$B$31,C499,Summary!$D$15:$D$31)</f>
        <v>0</v>
      </c>
      <c r="E499" s="84">
        <f>if(Records!E499=0,0,D499*Records!D499/Records!E499)</f>
        <v>0</v>
      </c>
      <c r="F499" s="79"/>
      <c r="G499" s="84">
        <f>Records!G499*$E499</f>
        <v>0</v>
      </c>
      <c r="H499" s="84">
        <f>Records!H499*$E499</f>
        <v>0</v>
      </c>
      <c r="I499" s="84">
        <f>Records!I499*$E499</f>
        <v>0</v>
      </c>
      <c r="J499" s="84">
        <f>Records!J499*$E499</f>
        <v>0</v>
      </c>
      <c r="K499" s="84">
        <f>Records!K499*$E499</f>
        <v>0</v>
      </c>
      <c r="L499" s="84">
        <f>Records!L499*$E499</f>
        <v>0</v>
      </c>
      <c r="M499" s="84">
        <f>Records!M499*$E499</f>
        <v>0</v>
      </c>
      <c r="N499" s="84">
        <f>Records!N499*$E499</f>
        <v>0</v>
      </c>
      <c r="O499" s="84">
        <f>Records!O499*$E499</f>
        <v>0</v>
      </c>
      <c r="P499" s="84">
        <f>Records!P499*$E499</f>
        <v>0</v>
      </c>
      <c r="Q499" s="84">
        <f>Records!Q499*$E499</f>
        <v>0</v>
      </c>
      <c r="R499" s="84">
        <f>Records!R499*$E499</f>
        <v>0</v>
      </c>
      <c r="S499" s="84">
        <f>Records!S499*$E499</f>
        <v>0</v>
      </c>
      <c r="T499" s="84">
        <f>Records!T499*$E499</f>
        <v>0</v>
      </c>
      <c r="U499" s="84">
        <f>Records!U499*$E499</f>
        <v>0</v>
      </c>
      <c r="V499" s="84">
        <f>Records!V499*$E499</f>
        <v>0</v>
      </c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79"/>
    </row>
    <row r="500">
      <c r="A500" s="79"/>
      <c r="B500" s="82" t="str">
        <f>Records!B500</f>
        <v/>
      </c>
      <c r="C500" s="79" t="str">
        <f>Records!$C500</f>
        <v/>
      </c>
      <c r="D500" s="83">
        <f>SUMIF(Summary!$B$15:$B$31,C500,Summary!$D$15:$D$31)</f>
        <v>0</v>
      </c>
      <c r="E500" s="84">
        <f>if(Records!E500=0,0,D500*Records!D500/Records!E500)</f>
        <v>0</v>
      </c>
      <c r="F500" s="79"/>
      <c r="G500" s="84">
        <f>Records!G500*$E500</f>
        <v>0</v>
      </c>
      <c r="H500" s="84">
        <f>Records!H500*$E500</f>
        <v>0</v>
      </c>
      <c r="I500" s="84">
        <f>Records!I500*$E500</f>
        <v>0</v>
      </c>
      <c r="J500" s="84">
        <f>Records!J500*$E500</f>
        <v>0</v>
      </c>
      <c r="K500" s="84">
        <f>Records!K500*$E500</f>
        <v>0</v>
      </c>
      <c r="L500" s="84">
        <f>Records!L500*$E500</f>
        <v>0</v>
      </c>
      <c r="M500" s="84">
        <f>Records!M500*$E500</f>
        <v>0</v>
      </c>
      <c r="N500" s="84">
        <f>Records!N500*$E500</f>
        <v>0</v>
      </c>
      <c r="O500" s="84">
        <f>Records!O500*$E500</f>
        <v>0</v>
      </c>
      <c r="P500" s="84">
        <f>Records!P500*$E500</f>
        <v>0</v>
      </c>
      <c r="Q500" s="84">
        <f>Records!Q500*$E500</f>
        <v>0</v>
      </c>
      <c r="R500" s="84">
        <f>Records!R500*$E500</f>
        <v>0</v>
      </c>
      <c r="S500" s="84">
        <f>Records!S500*$E500</f>
        <v>0</v>
      </c>
      <c r="T500" s="84">
        <f>Records!T500*$E500</f>
        <v>0</v>
      </c>
      <c r="U500" s="84">
        <f>Records!U500*$E500</f>
        <v>0</v>
      </c>
      <c r="V500" s="84">
        <f>Records!V500*$E500</f>
        <v>0</v>
      </c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79"/>
      <c r="AM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79"/>
      <c r="AM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79"/>
      <c r="AM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79"/>
      <c r="AM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79"/>
      <c r="AM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79"/>
      <c r="AM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79"/>
      <c r="AM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79"/>
      <c r="AM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79"/>
      <c r="AM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79"/>
      <c r="AM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79"/>
      <c r="AM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79"/>
      <c r="AM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79"/>
      <c r="AM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79"/>
      <c r="AM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79"/>
      <c r="AM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79"/>
      <c r="AM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79"/>
      <c r="AM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79"/>
      <c r="AM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79"/>
      <c r="AM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79"/>
      <c r="AM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79"/>
      <c r="AM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79"/>
      <c r="AM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79"/>
      <c r="AM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79"/>
      <c r="AM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79"/>
      <c r="AM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79"/>
      <c r="AM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79"/>
      <c r="AM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79"/>
      <c r="AM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79"/>
      <c r="AM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79"/>
      <c r="AM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79"/>
      <c r="AJ745" s="79"/>
      <c r="AK745" s="79"/>
      <c r="AL745" s="79"/>
      <c r="AM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79"/>
      <c r="AJ746" s="79"/>
      <c r="AK746" s="79"/>
      <c r="AL746" s="79"/>
      <c r="AM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79"/>
      <c r="AM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79"/>
      <c r="AM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79"/>
      <c r="AM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79"/>
      <c r="AM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79"/>
      <c r="AM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79"/>
      <c r="AM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79"/>
      <c r="AM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79"/>
      <c r="AM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79"/>
      <c r="AM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79"/>
      <c r="AM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79"/>
      <c r="AM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79"/>
      <c r="AM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79"/>
      <c r="AM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79"/>
      <c r="AM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79"/>
      <c r="AM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79"/>
      <c r="AM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79"/>
      <c r="AM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79"/>
      <c r="AM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79"/>
      <c r="AM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79"/>
      <c r="AM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79"/>
      <c r="AM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79"/>
      <c r="AM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79"/>
      <c r="AM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79"/>
      <c r="AM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79"/>
      <c r="AM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79"/>
      <c r="AM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79"/>
      <c r="AM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79"/>
      <c r="AM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79"/>
      <c r="AM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79"/>
      <c r="AM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79"/>
      <c r="AM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79"/>
      <c r="AM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79"/>
      <c r="AM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79"/>
      <c r="AM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79"/>
      <c r="AM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79"/>
      <c r="AM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79"/>
      <c r="AM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79"/>
      <c r="AM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79"/>
      <c r="AM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79"/>
      <c r="AM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79"/>
      <c r="AM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79"/>
      <c r="AM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79"/>
      <c r="AM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79"/>
      <c r="AM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79"/>
      <c r="AM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79"/>
      <c r="AM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79"/>
      <c r="AM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79"/>
      <c r="AM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79"/>
      <c r="AM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79"/>
      <c r="AM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79"/>
      <c r="AM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79"/>
      <c r="AM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79"/>
      <c r="AM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79"/>
      <c r="AM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79"/>
      <c r="AM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79"/>
      <c r="AM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79"/>
      <c r="AM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79"/>
      <c r="AM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79"/>
      <c r="AM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79"/>
      <c r="AM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79"/>
      <c r="AM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79"/>
      <c r="AM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79"/>
      <c r="AM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79"/>
      <c r="AM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79"/>
      <c r="AM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79"/>
      <c r="AM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79"/>
      <c r="AM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79"/>
      <c r="AM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79"/>
      <c r="AM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79"/>
      <c r="AM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79"/>
      <c r="AM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79"/>
      <c r="AM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79"/>
      <c r="AM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79"/>
      <c r="AM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79"/>
      <c r="AM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79"/>
      <c r="AM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79"/>
      <c r="AM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79"/>
      <c r="AM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79"/>
      <c r="AM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79"/>
      <c r="AM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79"/>
      <c r="AM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79"/>
      <c r="AM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79"/>
      <c r="AM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79"/>
      <c r="AM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79"/>
      <c r="AM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79"/>
      <c r="AM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</row>
    <row r="856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79"/>
      <c r="AM856" s="79"/>
    </row>
    <row r="857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79"/>
      <c r="AM857" s="79"/>
    </row>
    <row r="858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79"/>
      <c r="AM858" s="79"/>
    </row>
    <row r="859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79"/>
      <c r="AM859" s="79"/>
    </row>
    <row r="860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79"/>
      <c r="AM860" s="79"/>
    </row>
    <row r="86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79"/>
      <c r="AM861" s="79"/>
    </row>
    <row r="86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9"/>
    </row>
    <row r="86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79"/>
    </row>
    <row r="86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79"/>
      <c r="AM864" s="79"/>
    </row>
    <row r="86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79"/>
      <c r="AM865" s="79"/>
    </row>
    <row r="866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79"/>
      <c r="AM866" s="79"/>
    </row>
    <row r="867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79"/>
      <c r="AM867" s="79"/>
    </row>
    <row r="868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79"/>
      <c r="AM868" s="79"/>
    </row>
    <row r="869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79"/>
      <c r="AM869" s="79"/>
    </row>
    <row r="870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79"/>
      <c r="AM870" s="79"/>
    </row>
    <row r="87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79"/>
    </row>
    <row r="87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79"/>
      <c r="AM872" s="79"/>
    </row>
    <row r="87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79"/>
      <c r="AJ873" s="79"/>
      <c r="AK873" s="79"/>
      <c r="AL873" s="79"/>
      <c r="AM873" s="79"/>
    </row>
    <row r="87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79"/>
    </row>
    <row r="87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79"/>
    </row>
    <row r="876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79"/>
      <c r="AM876" s="79"/>
    </row>
    <row r="877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79"/>
      <c r="AM877" s="79"/>
    </row>
    <row r="878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79"/>
      <c r="AM878" s="79"/>
    </row>
    <row r="879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79"/>
      <c r="AM879" s="79"/>
    </row>
    <row r="880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79"/>
    </row>
    <row r="88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79"/>
      <c r="AM881" s="79"/>
    </row>
    <row r="88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79"/>
      <c r="AM882" s="79"/>
    </row>
    <row r="88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79"/>
      <c r="AM883" s="79"/>
    </row>
    <row r="88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79"/>
      <c r="AM884" s="79"/>
    </row>
    <row r="88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79"/>
      <c r="AM885" s="79"/>
    </row>
    <row r="886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79"/>
      <c r="AM886" s="79"/>
    </row>
    <row r="887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79"/>
      <c r="AM887" s="79"/>
    </row>
    <row r="888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79"/>
      <c r="AM888" s="79"/>
    </row>
    <row r="889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79"/>
    </row>
    <row r="890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79"/>
      <c r="AM890" s="79"/>
    </row>
    <row r="89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79"/>
      <c r="AM891" s="79"/>
    </row>
    <row r="892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79"/>
    </row>
    <row r="89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79"/>
      <c r="AM893" s="79"/>
    </row>
    <row r="89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79"/>
      <c r="AM894" s="79"/>
    </row>
    <row r="89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79"/>
      <c r="AM895" s="79"/>
    </row>
    <row r="896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79"/>
      <c r="AM896" s="79"/>
    </row>
    <row r="897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79"/>
      <c r="AM897" s="79"/>
    </row>
    <row r="898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79"/>
    </row>
    <row r="899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79"/>
      <c r="AM899" s="79"/>
    </row>
    <row r="900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79"/>
      <c r="AM900" s="79"/>
    </row>
    <row r="90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79"/>
    </row>
    <row r="902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9"/>
    </row>
    <row r="90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79"/>
      <c r="AM903" s="79"/>
    </row>
    <row r="90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79"/>
    </row>
    <row r="90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79"/>
    </row>
    <row r="906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79"/>
      <c r="AM906" s="79"/>
    </row>
    <row r="907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79"/>
      <c r="AM907" s="79"/>
    </row>
    <row r="908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79"/>
    </row>
    <row r="909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79"/>
      <c r="AM909" s="79"/>
    </row>
    <row r="910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79"/>
      <c r="AM910" s="79"/>
    </row>
    <row r="91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79"/>
    </row>
    <row r="912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79"/>
      <c r="AM912" s="79"/>
    </row>
    <row r="91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79"/>
      <c r="AM913" s="79"/>
    </row>
    <row r="91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79"/>
      <c r="AM914" s="79"/>
    </row>
    <row r="91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79"/>
      <c r="AM915" s="79"/>
    </row>
    <row r="916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79"/>
    </row>
    <row r="917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79"/>
      <c r="AM917" s="79"/>
    </row>
    <row r="918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79"/>
      <c r="AM918" s="79"/>
    </row>
    <row r="919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79"/>
      <c r="AM919" s="79"/>
    </row>
    <row r="920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79"/>
      <c r="AM920" s="79"/>
    </row>
    <row r="92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79"/>
      <c r="AM921" s="79"/>
    </row>
    <row r="922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79"/>
      <c r="AM922" s="79"/>
    </row>
    <row r="92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79"/>
      <c r="AM923" s="79"/>
    </row>
    <row r="92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79"/>
      <c r="AM924" s="79"/>
    </row>
    <row r="9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79"/>
      <c r="AM925" s="79"/>
    </row>
    <row r="926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79"/>
      <c r="AM926" s="79"/>
    </row>
    <row r="927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79"/>
      <c r="AM927" s="79"/>
    </row>
    <row r="928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79"/>
      <c r="AM928" s="79"/>
    </row>
    <row r="929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79"/>
      <c r="AM929" s="79"/>
    </row>
    <row r="930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79"/>
      <c r="AM930" s="79"/>
    </row>
    <row r="93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79"/>
      <c r="AM931" s="79"/>
    </row>
    <row r="932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79"/>
      <c r="AM932" s="79"/>
    </row>
    <row r="93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79"/>
      <c r="AM933" s="79"/>
    </row>
    <row r="9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79"/>
    </row>
    <row r="93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79"/>
      <c r="AM935" s="79"/>
    </row>
    <row r="936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79"/>
      <c r="AM936" s="79"/>
    </row>
    <row r="937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79"/>
      <c r="AM937" s="79"/>
    </row>
    <row r="938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79"/>
      <c r="AM938" s="79"/>
    </row>
    <row r="939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79"/>
      <c r="AM939" s="79"/>
    </row>
    <row r="940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79"/>
      <c r="AM940" s="79"/>
    </row>
    <row r="94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79"/>
      <c r="AM941" s="79"/>
    </row>
    <row r="942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9"/>
    </row>
    <row r="94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79"/>
      <c r="AM943" s="79"/>
    </row>
    <row r="94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79"/>
      <c r="AM944" s="79"/>
    </row>
    <row r="94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79"/>
      <c r="AM945" s="79"/>
    </row>
    <row r="946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79"/>
      <c r="AM946" s="79"/>
    </row>
    <row r="947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79"/>
      <c r="AM947" s="79"/>
    </row>
    <row r="948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79"/>
      <c r="AJ948" s="79"/>
      <c r="AK948" s="79"/>
      <c r="AL948" s="79"/>
      <c r="AM948" s="79"/>
    </row>
    <row r="949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  <c r="AI949" s="79"/>
      <c r="AJ949" s="79"/>
      <c r="AK949" s="79"/>
      <c r="AL949" s="79"/>
      <c r="AM949" s="79"/>
    </row>
    <row r="950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  <c r="AI950" s="79"/>
      <c r="AJ950" s="79"/>
      <c r="AK950" s="79"/>
      <c r="AL950" s="79"/>
      <c r="AM950" s="79"/>
    </row>
    <row r="95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  <c r="AI951" s="79"/>
      <c r="AJ951" s="79"/>
      <c r="AK951" s="79"/>
      <c r="AL951" s="79"/>
      <c r="AM951" s="79"/>
    </row>
    <row r="952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79"/>
      <c r="AJ952" s="79"/>
      <c r="AK952" s="79"/>
      <c r="AL952" s="79"/>
      <c r="AM952" s="79"/>
    </row>
    <row r="95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  <c r="AI953" s="79"/>
      <c r="AJ953" s="79"/>
      <c r="AK953" s="79"/>
      <c r="AL953" s="79"/>
      <c r="AM953" s="79"/>
    </row>
    <row r="95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  <c r="AI954" s="79"/>
      <c r="AJ954" s="79"/>
      <c r="AK954" s="79"/>
      <c r="AL954" s="79"/>
      <c r="AM954" s="79"/>
    </row>
    <row r="95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79"/>
      <c r="AJ955" s="79"/>
      <c r="AK955" s="79"/>
      <c r="AL955" s="79"/>
      <c r="AM955" s="79"/>
    </row>
    <row r="956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  <c r="AI956" s="79"/>
      <c r="AJ956" s="79"/>
      <c r="AK956" s="79"/>
      <c r="AL956" s="79"/>
      <c r="AM956" s="79"/>
    </row>
    <row r="957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  <c r="AI957" s="79"/>
      <c r="AJ957" s="79"/>
      <c r="AK957" s="79"/>
      <c r="AL957" s="79"/>
      <c r="AM957" s="79"/>
    </row>
    <row r="958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  <c r="AI958" s="79"/>
      <c r="AJ958" s="79"/>
      <c r="AK958" s="79"/>
      <c r="AL958" s="79"/>
      <c r="AM958" s="79"/>
    </row>
    <row r="959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  <c r="AG959" s="79"/>
      <c r="AH959" s="79"/>
      <c r="AI959" s="79"/>
      <c r="AJ959" s="79"/>
      <c r="AK959" s="79"/>
      <c r="AL959" s="79"/>
      <c r="AM959" s="79"/>
    </row>
    <row r="960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  <c r="AI960" s="79"/>
      <c r="AJ960" s="79"/>
      <c r="AK960" s="79"/>
      <c r="AL960" s="79"/>
      <c r="AM960" s="79"/>
    </row>
    <row r="96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  <c r="AI961" s="79"/>
      <c r="AJ961" s="79"/>
      <c r="AK961" s="79"/>
      <c r="AL961" s="79"/>
      <c r="AM961" s="79"/>
    </row>
    <row r="962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  <c r="AI962" s="79"/>
      <c r="AJ962" s="79"/>
      <c r="AK962" s="79"/>
      <c r="AL962" s="79"/>
      <c r="AM962" s="79"/>
    </row>
    <row r="96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  <c r="AI963" s="79"/>
      <c r="AJ963" s="79"/>
      <c r="AK963" s="79"/>
      <c r="AL963" s="79"/>
      <c r="AM963" s="79"/>
    </row>
    <row r="96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  <c r="AI964" s="79"/>
      <c r="AJ964" s="79"/>
      <c r="AK964" s="79"/>
      <c r="AL964" s="79"/>
      <c r="AM964" s="79"/>
    </row>
    <row r="96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  <c r="AI965" s="79"/>
      <c r="AJ965" s="79"/>
      <c r="AK965" s="79"/>
      <c r="AL965" s="79"/>
      <c r="AM965" s="79"/>
    </row>
    <row r="966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  <c r="AI966" s="79"/>
      <c r="AJ966" s="79"/>
      <c r="AK966" s="79"/>
      <c r="AL966" s="79"/>
      <c r="AM966" s="79"/>
    </row>
    <row r="967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  <c r="AI967" s="79"/>
      <c r="AJ967" s="79"/>
      <c r="AK967" s="79"/>
      <c r="AL967" s="79"/>
      <c r="AM967" s="79"/>
    </row>
    <row r="968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79"/>
      <c r="AJ968" s="79"/>
      <c r="AK968" s="79"/>
      <c r="AL968" s="79"/>
      <c r="AM968" s="79"/>
    </row>
    <row r="969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  <c r="AI969" s="79"/>
      <c r="AJ969" s="79"/>
      <c r="AK969" s="79"/>
      <c r="AL969" s="79"/>
      <c r="AM969" s="79"/>
    </row>
    <row r="970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79"/>
      <c r="AJ970" s="79"/>
      <c r="AK970" s="79"/>
      <c r="AL970" s="79"/>
      <c r="AM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79"/>
      <c r="AJ971" s="79"/>
      <c r="AK971" s="79"/>
      <c r="AL971" s="79"/>
      <c r="AM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  <c r="AI972" s="79"/>
      <c r="AJ972" s="79"/>
      <c r="AK972" s="79"/>
      <c r="AL972" s="79"/>
      <c r="AM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  <c r="AI973" s="79"/>
      <c r="AJ973" s="79"/>
      <c r="AK973" s="79"/>
      <c r="AL973" s="79"/>
      <c r="AM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  <c r="AI974" s="79"/>
      <c r="AJ974" s="79"/>
      <c r="AK974" s="79"/>
      <c r="AL974" s="79"/>
      <c r="AM974" s="79"/>
    </row>
    <row r="97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  <c r="AI975" s="79"/>
      <c r="AJ975" s="79"/>
      <c r="AK975" s="79"/>
      <c r="AL975" s="79"/>
      <c r="AM975" s="79"/>
    </row>
    <row r="976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  <c r="AI976" s="79"/>
      <c r="AJ976" s="79"/>
      <c r="AK976" s="79"/>
      <c r="AL976" s="79"/>
      <c r="AM976" s="79"/>
    </row>
    <row r="977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  <c r="AF977" s="79"/>
      <c r="AG977" s="79"/>
      <c r="AH977" s="79"/>
      <c r="AI977" s="79"/>
      <c r="AJ977" s="79"/>
      <c r="AK977" s="79"/>
      <c r="AL977" s="79"/>
      <c r="AM977" s="79"/>
    </row>
    <row r="978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  <c r="AF978" s="79"/>
      <c r="AG978" s="79"/>
      <c r="AH978" s="79"/>
      <c r="AI978" s="79"/>
      <c r="AJ978" s="79"/>
      <c r="AK978" s="79"/>
      <c r="AL978" s="79"/>
      <c r="AM978" s="79"/>
    </row>
    <row r="979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  <c r="AD979" s="79"/>
      <c r="AE979" s="79"/>
      <c r="AF979" s="79"/>
      <c r="AG979" s="79"/>
      <c r="AH979" s="79"/>
      <c r="AI979" s="79"/>
      <c r="AJ979" s="79"/>
      <c r="AK979" s="79"/>
      <c r="AL979" s="79"/>
      <c r="AM979" s="79"/>
    </row>
    <row r="980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  <c r="AD980" s="79"/>
      <c r="AE980" s="79"/>
      <c r="AF980" s="79"/>
      <c r="AG980" s="79"/>
      <c r="AH980" s="79"/>
      <c r="AI980" s="79"/>
      <c r="AJ980" s="79"/>
      <c r="AK980" s="79"/>
      <c r="AL980" s="79"/>
      <c r="AM980" s="79"/>
    </row>
    <row r="98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  <c r="AD981" s="79"/>
      <c r="AE981" s="79"/>
      <c r="AF981" s="79"/>
      <c r="AG981" s="79"/>
      <c r="AH981" s="79"/>
      <c r="AI981" s="79"/>
      <c r="AJ981" s="79"/>
      <c r="AK981" s="79"/>
      <c r="AL981" s="79"/>
      <c r="AM981" s="79"/>
    </row>
    <row r="98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  <c r="AD982" s="79"/>
      <c r="AE982" s="79"/>
      <c r="AF982" s="79"/>
      <c r="AG982" s="79"/>
      <c r="AH982" s="79"/>
      <c r="AI982" s="79"/>
      <c r="AJ982" s="79"/>
      <c r="AK982" s="79"/>
      <c r="AL982" s="79"/>
      <c r="AM982" s="79"/>
    </row>
    <row r="98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  <c r="AD983" s="79"/>
      <c r="AE983" s="79"/>
      <c r="AF983" s="79"/>
      <c r="AG983" s="79"/>
      <c r="AH983" s="79"/>
      <c r="AI983" s="79"/>
      <c r="AJ983" s="79"/>
      <c r="AK983" s="79"/>
      <c r="AL983" s="79"/>
      <c r="AM983" s="79"/>
    </row>
    <row r="98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  <c r="AD984" s="79"/>
      <c r="AE984" s="79"/>
      <c r="AF984" s="79"/>
      <c r="AG984" s="79"/>
      <c r="AH984" s="79"/>
      <c r="AI984" s="79"/>
      <c r="AJ984" s="79"/>
      <c r="AK984" s="79"/>
      <c r="AL984" s="79"/>
      <c r="AM984" s="79"/>
    </row>
    <row r="98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  <c r="AD985" s="79"/>
      <c r="AE985" s="79"/>
      <c r="AF985" s="79"/>
      <c r="AG985" s="79"/>
      <c r="AH985" s="79"/>
      <c r="AI985" s="79"/>
      <c r="AJ985" s="79"/>
      <c r="AK985" s="79"/>
      <c r="AL985" s="79"/>
      <c r="AM985" s="79"/>
    </row>
    <row r="986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  <c r="AD986" s="79"/>
      <c r="AE986" s="79"/>
      <c r="AF986" s="79"/>
      <c r="AG986" s="79"/>
      <c r="AH986" s="79"/>
      <c r="AI986" s="79"/>
      <c r="AJ986" s="79"/>
      <c r="AK986" s="79"/>
      <c r="AL986" s="79"/>
      <c r="AM986" s="79"/>
    </row>
    <row r="987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  <c r="AD987" s="79"/>
      <c r="AE987" s="79"/>
      <c r="AF987" s="79"/>
      <c r="AG987" s="79"/>
      <c r="AH987" s="79"/>
      <c r="AI987" s="79"/>
      <c r="AJ987" s="79"/>
      <c r="AK987" s="79"/>
      <c r="AL987" s="79"/>
      <c r="AM987" s="79"/>
    </row>
    <row r="988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  <c r="AF988" s="79"/>
      <c r="AG988" s="79"/>
      <c r="AH988" s="79"/>
      <c r="AI988" s="79"/>
      <c r="AJ988" s="79"/>
      <c r="AK988" s="79"/>
      <c r="AL988" s="79"/>
      <c r="AM988" s="79"/>
    </row>
    <row r="989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  <c r="AD989" s="79"/>
      <c r="AE989" s="79"/>
      <c r="AF989" s="79"/>
      <c r="AG989" s="79"/>
      <c r="AH989" s="79"/>
      <c r="AI989" s="79"/>
      <c r="AJ989" s="79"/>
      <c r="AK989" s="79"/>
      <c r="AL989" s="79"/>
      <c r="AM989" s="79"/>
    </row>
    <row r="990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  <c r="AD990" s="79"/>
      <c r="AE990" s="79"/>
      <c r="AF990" s="79"/>
      <c r="AG990" s="79"/>
      <c r="AH990" s="79"/>
      <c r="AI990" s="79"/>
      <c r="AJ990" s="79"/>
      <c r="AK990" s="79"/>
      <c r="AL990" s="79"/>
      <c r="AM990" s="79"/>
    </row>
    <row r="99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  <c r="AD991" s="79"/>
      <c r="AE991" s="79"/>
      <c r="AF991" s="79"/>
      <c r="AG991" s="79"/>
      <c r="AH991" s="79"/>
      <c r="AI991" s="79"/>
      <c r="AJ991" s="79"/>
      <c r="AK991" s="79"/>
      <c r="AL991" s="79"/>
      <c r="AM991" s="79"/>
    </row>
    <row r="992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  <c r="AD992" s="79"/>
      <c r="AE992" s="79"/>
      <c r="AF992" s="79"/>
      <c r="AG992" s="79"/>
      <c r="AH992" s="79"/>
      <c r="AI992" s="79"/>
      <c r="AJ992" s="79"/>
      <c r="AK992" s="79"/>
      <c r="AL992" s="79"/>
      <c r="AM992" s="79"/>
    </row>
    <row r="993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  <c r="AD993" s="79"/>
      <c r="AE993" s="79"/>
      <c r="AF993" s="79"/>
      <c r="AG993" s="79"/>
      <c r="AH993" s="79"/>
      <c r="AI993" s="79"/>
      <c r="AJ993" s="79"/>
      <c r="AK993" s="79"/>
      <c r="AL993" s="79"/>
      <c r="AM993" s="79"/>
    </row>
    <row r="994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  <c r="AD994" s="79"/>
      <c r="AE994" s="79"/>
      <c r="AF994" s="79"/>
      <c r="AG994" s="79"/>
      <c r="AH994" s="79"/>
      <c r="AI994" s="79"/>
      <c r="AJ994" s="79"/>
      <c r="AK994" s="79"/>
      <c r="AL994" s="79"/>
      <c r="AM994" s="79"/>
    </row>
    <row r="99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  <c r="AD995" s="79"/>
      <c r="AE995" s="79"/>
      <c r="AF995" s="79"/>
      <c r="AG995" s="79"/>
      <c r="AH995" s="79"/>
      <c r="AI995" s="79"/>
      <c r="AJ995" s="79"/>
      <c r="AK995" s="79"/>
      <c r="AL995" s="79"/>
      <c r="AM995" s="79"/>
    </row>
    <row r="996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  <c r="AD996" s="79"/>
      <c r="AE996" s="79"/>
      <c r="AF996" s="79"/>
      <c r="AG996" s="79"/>
      <c r="AH996" s="79"/>
      <c r="AI996" s="79"/>
      <c r="AJ996" s="79"/>
      <c r="AK996" s="79"/>
      <c r="AL996" s="79"/>
      <c r="AM996" s="79"/>
    </row>
    <row r="997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  <c r="AD997" s="79"/>
      <c r="AE997" s="79"/>
      <c r="AF997" s="79"/>
      <c r="AG997" s="79"/>
      <c r="AH997" s="79"/>
      <c r="AI997" s="79"/>
      <c r="AJ997" s="79"/>
      <c r="AK997" s="79"/>
      <c r="AL997" s="79"/>
      <c r="AM997" s="79"/>
    </row>
    <row r="998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  <c r="AC998" s="79"/>
      <c r="AD998" s="79"/>
      <c r="AE998" s="79"/>
      <c r="AF998" s="79"/>
      <c r="AG998" s="79"/>
      <c r="AH998" s="79"/>
      <c r="AI998" s="79"/>
      <c r="AJ998" s="79"/>
      <c r="AK998" s="79"/>
      <c r="AL998" s="79"/>
      <c r="AM998" s="79"/>
    </row>
    <row r="999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  <c r="AC999" s="79"/>
      <c r="AD999" s="79"/>
      <c r="AE999" s="79"/>
      <c r="AF999" s="79"/>
      <c r="AG999" s="79"/>
      <c r="AH999" s="79"/>
      <c r="AI999" s="79"/>
      <c r="AJ999" s="79"/>
      <c r="AK999" s="79"/>
      <c r="AL999" s="79"/>
      <c r="AM999" s="79"/>
    </row>
    <row r="1000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  <c r="AC1000" s="79"/>
      <c r="AD1000" s="79"/>
      <c r="AE1000" s="79"/>
      <c r="AF1000" s="79"/>
      <c r="AG1000" s="79"/>
      <c r="AH1000" s="79"/>
      <c r="AI1000" s="79"/>
      <c r="AJ1000" s="79"/>
      <c r="AK1000" s="79"/>
      <c r="AL1000" s="79"/>
      <c r="AM1000" s="7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idden="1">
      <c r="B1" s="85" t="s">
        <v>86</v>
      </c>
      <c r="C1" s="85" t="s">
        <v>54</v>
      </c>
      <c r="D1" s="85" t="s">
        <v>54</v>
      </c>
      <c r="E1" s="85" t="s">
        <v>54</v>
      </c>
      <c r="F1" s="12" t="s">
        <v>54</v>
      </c>
      <c r="G1" s="12" t="s">
        <v>54</v>
      </c>
      <c r="H1" s="12" t="s">
        <v>54</v>
      </c>
      <c r="I1" s="12" t="s">
        <v>54</v>
      </c>
      <c r="J1" s="12" t="s">
        <v>54</v>
      </c>
      <c r="K1" s="12" t="s">
        <v>54</v>
      </c>
      <c r="M1" s="85" t="s">
        <v>86</v>
      </c>
      <c r="N1" s="12" t="s">
        <v>21</v>
      </c>
      <c r="O1" s="12" t="s">
        <v>16</v>
      </c>
    </row>
    <row r="2" hidden="1">
      <c r="B2" s="12" t="s">
        <v>54</v>
      </c>
      <c r="C2" s="86">
        <v>77.9</v>
      </c>
      <c r="D2" s="86">
        <v>78.41</v>
      </c>
      <c r="E2" s="86">
        <v>86.0</v>
      </c>
      <c r="F2" s="86">
        <v>76.66999999999999</v>
      </c>
      <c r="G2" s="86">
        <v>69.36000000000001</v>
      </c>
      <c r="H2" s="86">
        <v>105.0</v>
      </c>
      <c r="I2" s="86">
        <v>74.99999999999999</v>
      </c>
      <c r="J2" s="86">
        <f>SUM(J3:J18)</f>
        <v>25.27620437</v>
      </c>
      <c r="K2" s="86">
        <f>SUM(C2:J2)</f>
        <v>593.6162044</v>
      </c>
      <c r="N2" s="86">
        <f>SUM(N3:N18)</f>
        <v>593.6162044</v>
      </c>
    </row>
    <row r="3" hidden="1">
      <c r="B3" s="85" t="s">
        <v>20</v>
      </c>
      <c r="C3" s="86">
        <v>16.047203282828285</v>
      </c>
      <c r="D3" s="86">
        <v>8.494416666666666</v>
      </c>
      <c r="E3" s="86">
        <v>13.30952380952381</v>
      </c>
      <c r="F3" s="86">
        <v>9.543183862433862</v>
      </c>
      <c r="G3" s="86">
        <v>14.62202380952381</v>
      </c>
      <c r="H3" s="86">
        <v>11.350694444444445</v>
      </c>
      <c r="I3" s="86">
        <v>10.297619047619047</v>
      </c>
      <c r="M3" s="85" t="s">
        <v>20</v>
      </c>
      <c r="N3" s="86">
        <f t="shared" ref="N3:N18" si="1">SUM(C3:J3)</f>
        <v>83.66466492</v>
      </c>
      <c r="O3" s="12" t="b">
        <v>1</v>
      </c>
    </row>
    <row r="4" hidden="1">
      <c r="B4" s="85" t="s">
        <v>28</v>
      </c>
      <c r="C4" s="86">
        <v>9.555536616161618</v>
      </c>
      <c r="D4" s="86">
        <v>8.494416666666666</v>
      </c>
      <c r="E4" s="86">
        <v>13.30952380952381</v>
      </c>
      <c r="F4" s="86">
        <v>9.543183862433862</v>
      </c>
      <c r="G4" s="86">
        <v>8.842023809523809</v>
      </c>
      <c r="H4" s="86">
        <v>11.350694444444445</v>
      </c>
      <c r="I4" s="86">
        <v>10.297619047619047</v>
      </c>
      <c r="M4" s="85" t="s">
        <v>28</v>
      </c>
      <c r="N4" s="86">
        <f t="shared" si="1"/>
        <v>71.39299826</v>
      </c>
      <c r="O4" s="12" t="b">
        <v>1</v>
      </c>
    </row>
    <row r="5" hidden="1">
      <c r="B5" s="85" t="s">
        <v>32</v>
      </c>
      <c r="C5" s="86">
        <v>10.062083333333334</v>
      </c>
      <c r="D5" s="86">
        <v>4.864324074074074</v>
      </c>
      <c r="E5" s="86">
        <v>12.797619047619047</v>
      </c>
      <c r="F5" s="86">
        <v>4.472416666666667</v>
      </c>
      <c r="G5" s="86">
        <v>7.465833333333334</v>
      </c>
      <c r="H5" s="86">
        <v>13.78125</v>
      </c>
      <c r="I5" s="86">
        <v>12.380952380952381</v>
      </c>
      <c r="M5" s="85" t="s">
        <v>32</v>
      </c>
      <c r="N5" s="86">
        <f t="shared" si="1"/>
        <v>65.82447884</v>
      </c>
      <c r="O5" s="12" t="b">
        <v>1</v>
      </c>
    </row>
    <row r="6" hidden="1">
      <c r="B6" s="85" t="s">
        <v>24</v>
      </c>
      <c r="C6" s="86">
        <v>4.52449494949495</v>
      </c>
      <c r="D6" s="86">
        <v>8.494416666666666</v>
      </c>
      <c r="E6" s="86">
        <v>10.238095238095239</v>
      </c>
      <c r="F6" s="86">
        <v>9.543183862433862</v>
      </c>
      <c r="G6" s="86">
        <v>6.915357142857143</v>
      </c>
      <c r="H6" s="86">
        <v>13.100694444444445</v>
      </c>
      <c r="I6" s="86">
        <v>8.839285714285715</v>
      </c>
      <c r="M6" s="85" t="s">
        <v>24</v>
      </c>
      <c r="N6" s="86">
        <f t="shared" si="1"/>
        <v>61.65552802</v>
      </c>
      <c r="O6" s="12" t="b">
        <v>1</v>
      </c>
    </row>
    <row r="7" hidden="1">
      <c r="B7" s="85" t="s">
        <v>26</v>
      </c>
      <c r="C7" s="86">
        <v>6.95886994949495</v>
      </c>
      <c r="D7" s="86">
        <v>4.864324074074074</v>
      </c>
      <c r="E7" s="86">
        <v>10.238095238095239</v>
      </c>
      <c r="F7" s="86">
        <v>6.34860052910053</v>
      </c>
      <c r="G7" s="86">
        <v>8.842023809523809</v>
      </c>
      <c r="H7" s="86">
        <v>15.725694444444445</v>
      </c>
      <c r="I7" s="86">
        <v>5.833333333333334</v>
      </c>
      <c r="M7" s="85" t="s">
        <v>26</v>
      </c>
      <c r="N7" s="86">
        <f t="shared" si="1"/>
        <v>58.81094138</v>
      </c>
      <c r="O7" s="12" t="b">
        <v>1</v>
      </c>
    </row>
    <row r="8" hidden="1">
      <c r="B8" s="85" t="s">
        <v>30</v>
      </c>
      <c r="C8" s="86">
        <v>4.52449494949495</v>
      </c>
      <c r="D8" s="86">
        <v>8.494416666666666</v>
      </c>
      <c r="E8" s="86">
        <v>13.30952380952381</v>
      </c>
      <c r="F8" s="86">
        <v>9.543183862433862</v>
      </c>
      <c r="G8" s="86">
        <v>6.915357142857143</v>
      </c>
      <c r="H8" s="86">
        <v>8.069444444444445</v>
      </c>
      <c r="I8" s="86">
        <v>5.089285714285714</v>
      </c>
      <c r="M8" s="85" t="s">
        <v>30</v>
      </c>
      <c r="N8" s="86">
        <f t="shared" si="1"/>
        <v>55.94570659</v>
      </c>
      <c r="O8" s="12" t="b">
        <v>1</v>
      </c>
    </row>
    <row r="9" hidden="1">
      <c r="B9" s="85" t="s">
        <v>38</v>
      </c>
      <c r="C9" s="86">
        <v>6.95886994949495</v>
      </c>
      <c r="D9" s="86">
        <v>8.494416666666666</v>
      </c>
      <c r="E9" s="86">
        <v>3.0714285714285716</v>
      </c>
      <c r="F9" s="86">
        <v>9.543183862433862</v>
      </c>
      <c r="G9" s="86">
        <v>6.915357142857143</v>
      </c>
      <c r="H9" s="86">
        <v>10.256944444444445</v>
      </c>
      <c r="I9" s="86">
        <v>6.651785714285714</v>
      </c>
      <c r="M9" s="85" t="s">
        <v>38</v>
      </c>
      <c r="N9" s="86">
        <f t="shared" si="1"/>
        <v>51.89198635</v>
      </c>
      <c r="O9" s="12" t="b">
        <v>1</v>
      </c>
    </row>
    <row r="10" hidden="1">
      <c r="B10" s="85" t="s">
        <v>48</v>
      </c>
      <c r="C10" s="86">
        <v>4.957272727272727</v>
      </c>
      <c r="D10" s="86">
        <v>8.494416666666666</v>
      </c>
      <c r="E10" s="86">
        <v>6.654761904761905</v>
      </c>
      <c r="F10" s="86">
        <v>5.892231481481481</v>
      </c>
      <c r="G10" s="86">
        <v>3.302857142857143</v>
      </c>
      <c r="H10" s="86">
        <v>10.256944444444445</v>
      </c>
      <c r="I10" s="86">
        <v>6.651785714285714</v>
      </c>
      <c r="M10" s="85" t="s">
        <v>48</v>
      </c>
      <c r="N10" s="86">
        <f t="shared" si="1"/>
        <v>46.21027008</v>
      </c>
      <c r="O10" s="12" t="b">
        <v>1</v>
      </c>
    </row>
    <row r="11" hidden="1">
      <c r="B11" s="85" t="s">
        <v>42</v>
      </c>
      <c r="C11" s="86">
        <v>4.7949810606060606</v>
      </c>
      <c r="D11" s="86">
        <v>8.494416666666666</v>
      </c>
      <c r="E11" s="86">
        <v>3.0714285714285716</v>
      </c>
      <c r="F11" s="86">
        <v>6.34860052910053</v>
      </c>
      <c r="G11" s="86">
        <v>0.0</v>
      </c>
      <c r="H11" s="86">
        <v>1.9444444444444444</v>
      </c>
      <c r="I11" s="86">
        <v>0.0</v>
      </c>
      <c r="M11" s="85" t="s">
        <v>42</v>
      </c>
      <c r="N11" s="86">
        <f t="shared" si="1"/>
        <v>24.65387127</v>
      </c>
      <c r="O11" s="12" t="b">
        <v>1</v>
      </c>
    </row>
    <row r="12" hidden="1">
      <c r="B12" s="85" t="s">
        <v>44</v>
      </c>
      <c r="C12" s="86">
        <v>0.0</v>
      </c>
      <c r="D12" s="86">
        <v>0.0</v>
      </c>
      <c r="E12" s="86">
        <v>0.0</v>
      </c>
      <c r="F12" s="86">
        <v>0.0</v>
      </c>
      <c r="G12" s="86">
        <v>1.9266666666666667</v>
      </c>
      <c r="H12" s="86">
        <v>3.28125</v>
      </c>
      <c r="I12" s="86">
        <v>5.208333333333334</v>
      </c>
      <c r="J12" s="86">
        <v>13.255744047619046</v>
      </c>
      <c r="M12" s="85" t="s">
        <v>44</v>
      </c>
      <c r="N12" s="86">
        <f t="shared" si="1"/>
        <v>23.67199405</v>
      </c>
      <c r="O12" s="12" t="b">
        <v>1</v>
      </c>
    </row>
    <row r="13" hidden="1">
      <c r="B13" s="85" t="s">
        <v>36</v>
      </c>
      <c r="C13" s="86">
        <v>2.360606060606061</v>
      </c>
      <c r="D13" s="86">
        <v>3.6300925925925926</v>
      </c>
      <c r="E13" s="86">
        <v>0.0</v>
      </c>
      <c r="F13" s="86">
        <v>4.614398148148148</v>
      </c>
      <c r="G13" s="86">
        <v>0.0</v>
      </c>
      <c r="H13" s="86">
        <v>1.9444444444444444</v>
      </c>
      <c r="I13" s="86">
        <v>0.0</v>
      </c>
      <c r="J13" s="86">
        <v>7.450293650793651</v>
      </c>
      <c r="M13" s="85" t="s">
        <v>36</v>
      </c>
      <c r="N13" s="86">
        <f t="shared" si="1"/>
        <v>19.9998349</v>
      </c>
      <c r="O13" s="12" t="b">
        <v>1</v>
      </c>
    </row>
    <row r="14" hidden="1">
      <c r="B14" s="85" t="s">
        <v>34</v>
      </c>
      <c r="C14" s="86">
        <v>2.360606060606061</v>
      </c>
      <c r="D14" s="86">
        <v>1.9602499999999998</v>
      </c>
      <c r="E14" s="86">
        <v>0.0</v>
      </c>
      <c r="F14" s="86">
        <v>1.2778333333333334</v>
      </c>
      <c r="G14" s="86">
        <v>3.6125000000000003</v>
      </c>
      <c r="H14" s="86">
        <v>2.84375</v>
      </c>
      <c r="I14" s="86">
        <v>2.1875</v>
      </c>
      <c r="M14" s="85" t="s">
        <v>34</v>
      </c>
      <c r="N14" s="86">
        <f t="shared" si="1"/>
        <v>14.24243939</v>
      </c>
      <c r="O14" s="12" t="b">
        <v>1</v>
      </c>
    </row>
    <row r="15" hidden="1">
      <c r="B15" s="85" t="s">
        <v>50</v>
      </c>
      <c r="C15" s="86">
        <v>4.7949810606060606</v>
      </c>
      <c r="D15" s="86">
        <v>0.0</v>
      </c>
      <c r="E15" s="86">
        <v>0.0</v>
      </c>
      <c r="F15" s="86">
        <v>0.0</v>
      </c>
      <c r="G15" s="86">
        <v>0.0</v>
      </c>
      <c r="H15" s="86">
        <v>1.09375</v>
      </c>
      <c r="I15" s="86">
        <v>1.5625</v>
      </c>
      <c r="M15" s="85" t="s">
        <v>50</v>
      </c>
      <c r="N15" s="86">
        <f t="shared" si="1"/>
        <v>7.451231061</v>
      </c>
      <c r="O15" s="12" t="b">
        <v>1</v>
      </c>
    </row>
    <row r="16" hidden="1">
      <c r="B16" s="85" t="s">
        <v>40</v>
      </c>
      <c r="C16" s="86">
        <v>0.0</v>
      </c>
      <c r="D16" s="86">
        <v>3.6300925925925926</v>
      </c>
      <c r="E16" s="86">
        <v>0.0</v>
      </c>
      <c r="F16" s="86">
        <v>0.0</v>
      </c>
      <c r="G16" s="86">
        <v>0.0</v>
      </c>
      <c r="H16" s="86">
        <v>0.0</v>
      </c>
      <c r="I16" s="86">
        <v>0.0</v>
      </c>
      <c r="J16" s="86">
        <v>3.204</v>
      </c>
      <c r="M16" s="85" t="s">
        <v>40</v>
      </c>
      <c r="N16" s="86">
        <f t="shared" si="1"/>
        <v>6.834092593</v>
      </c>
      <c r="O16" s="12" t="b">
        <v>1</v>
      </c>
    </row>
    <row r="17" hidden="1">
      <c r="B17" s="85" t="s">
        <v>46</v>
      </c>
      <c r="C17" s="86">
        <v>0.0</v>
      </c>
      <c r="D17" s="86">
        <v>0.0</v>
      </c>
      <c r="E17" s="86">
        <v>0.0</v>
      </c>
      <c r="F17" s="86">
        <v>0.0</v>
      </c>
      <c r="G17" s="86">
        <v>0.0</v>
      </c>
      <c r="H17" s="86">
        <v>0.0</v>
      </c>
      <c r="I17" s="86">
        <v>0.0</v>
      </c>
      <c r="J17" s="86">
        <v>1.3661666666666668</v>
      </c>
      <c r="M17" s="85" t="s">
        <v>46</v>
      </c>
      <c r="N17" s="86">
        <f t="shared" si="1"/>
        <v>1.366166667</v>
      </c>
      <c r="O17" s="12" t="b">
        <v>1</v>
      </c>
    </row>
    <row r="18" hidden="1">
      <c r="B18" s="85" t="s">
        <v>87</v>
      </c>
      <c r="C18" s="86">
        <v>0.0</v>
      </c>
      <c r="D18" s="86">
        <v>0.0</v>
      </c>
      <c r="E18" s="86">
        <v>0.0</v>
      </c>
      <c r="F18" s="86">
        <v>0.0</v>
      </c>
      <c r="G18" s="86">
        <v>0.0</v>
      </c>
      <c r="H18" s="86">
        <v>0.0</v>
      </c>
      <c r="I18" s="86">
        <v>0.0</v>
      </c>
      <c r="M18" s="12" t="s">
        <v>52</v>
      </c>
      <c r="N18" s="86">
        <f t="shared" si="1"/>
        <v>0</v>
      </c>
      <c r="O18" s="12" t="b">
        <v>1</v>
      </c>
    </row>
    <row r="19" hidden="1">
      <c r="C19" s="87" t="s">
        <v>88</v>
      </c>
      <c r="D19" s="87" t="s">
        <v>89</v>
      </c>
      <c r="E19" s="87" t="s">
        <v>90</v>
      </c>
      <c r="F19" s="88" t="s">
        <v>91</v>
      </c>
      <c r="G19" s="88" t="s">
        <v>92</v>
      </c>
      <c r="H19" s="88" t="s">
        <v>93</v>
      </c>
      <c r="I19" s="88" t="s">
        <v>94</v>
      </c>
      <c r="J19" s="12" t="s">
        <v>95</v>
      </c>
    </row>
    <row r="20" hidden="1"/>
    <row r="21" hidden="1">
      <c r="A21" s="89">
        <v>45411.0</v>
      </c>
      <c r="B21" s="85" t="s">
        <v>86</v>
      </c>
      <c r="C21" s="90" t="s">
        <v>54</v>
      </c>
      <c r="D21" s="90" t="s">
        <v>54</v>
      </c>
      <c r="E21" s="90" t="s">
        <v>54</v>
      </c>
      <c r="F21" s="90" t="s">
        <v>54</v>
      </c>
      <c r="G21" s="12" t="s">
        <v>54</v>
      </c>
      <c r="H21" s="12" t="s">
        <v>54</v>
      </c>
      <c r="I21" s="12" t="s">
        <v>54</v>
      </c>
      <c r="K21" s="12" t="s">
        <v>54</v>
      </c>
      <c r="M21" s="12" t="s">
        <v>86</v>
      </c>
      <c r="N21" s="12" t="s">
        <v>21</v>
      </c>
      <c r="O21" s="12" t="s">
        <v>16</v>
      </c>
    </row>
    <row r="22" hidden="1">
      <c r="B22" s="12" t="s">
        <v>54</v>
      </c>
      <c r="C22" s="86">
        <f t="shared" ref="C22:I22" si="2">SUM(C23:C38)</f>
        <v>76.41</v>
      </c>
      <c r="D22" s="86">
        <f t="shared" si="2"/>
        <v>80</v>
      </c>
      <c r="E22" s="86">
        <f t="shared" si="2"/>
        <v>69.36</v>
      </c>
      <c r="F22" s="86">
        <f t="shared" si="2"/>
        <v>75.39786364</v>
      </c>
      <c r="G22" s="91">
        <f t="shared" si="2"/>
        <v>50.5</v>
      </c>
      <c r="H22" s="86">
        <f t="shared" si="2"/>
        <v>74.98</v>
      </c>
      <c r="I22" s="86">
        <f t="shared" si="2"/>
        <v>74.98</v>
      </c>
      <c r="K22" s="86">
        <f>SUM(C22:I22)</f>
        <v>501.6278636</v>
      </c>
      <c r="N22" s="86">
        <f>SUM(N23:N38)</f>
        <v>501.6278636</v>
      </c>
    </row>
    <row r="23" hidden="1">
      <c r="B23" s="92" t="s">
        <v>20</v>
      </c>
      <c r="C23" s="86">
        <v>10.119776785714286</v>
      </c>
      <c r="D23" s="86">
        <v>10.582010582010582</v>
      </c>
      <c r="E23" s="86">
        <v>23.8425</v>
      </c>
      <c r="F23" s="86">
        <v>7.196318181818182</v>
      </c>
      <c r="H23" s="86">
        <v>10.860198412698415</v>
      </c>
      <c r="I23" s="86">
        <v>7.960313552188554</v>
      </c>
      <c r="M23" s="92" t="s">
        <v>20</v>
      </c>
      <c r="N23" s="86">
        <f t="shared" ref="N23:N38" si="3">SUM(C23:I23)</f>
        <v>70.56111751</v>
      </c>
      <c r="O23" s="12" t="b">
        <v>1</v>
      </c>
    </row>
    <row r="24" hidden="1">
      <c r="B24" s="91" t="s">
        <v>24</v>
      </c>
      <c r="C24" s="86">
        <v>5.5715625</v>
      </c>
      <c r="D24" s="86">
        <v>10.582010582010582</v>
      </c>
      <c r="E24" s="86">
        <v>6.5025</v>
      </c>
      <c r="F24" s="86">
        <v>7.196318181818182</v>
      </c>
      <c r="H24" s="86">
        <v>7.289722222222222</v>
      </c>
      <c r="I24" s="86">
        <v>7.960313552188554</v>
      </c>
      <c r="M24" s="91" t="s">
        <v>24</v>
      </c>
      <c r="N24" s="86">
        <f t="shared" si="3"/>
        <v>45.10242704</v>
      </c>
      <c r="O24" s="12" t="b">
        <v>1</v>
      </c>
    </row>
    <row r="25" hidden="1">
      <c r="B25" s="91" t="s">
        <v>26</v>
      </c>
      <c r="C25" s="86">
        <v>6.936026785714286</v>
      </c>
      <c r="D25" s="86">
        <v>0.0</v>
      </c>
      <c r="E25" s="86">
        <v>6.5025</v>
      </c>
      <c r="F25" s="86">
        <v>7.196318181818182</v>
      </c>
      <c r="H25" s="86">
        <v>0.0</v>
      </c>
      <c r="I25" s="86">
        <v>0.0</v>
      </c>
      <c r="M25" s="91" t="s">
        <v>26</v>
      </c>
      <c r="N25" s="86">
        <f t="shared" si="3"/>
        <v>20.63484497</v>
      </c>
      <c r="O25" s="12" t="b">
        <v>1</v>
      </c>
    </row>
    <row r="26" hidden="1">
      <c r="B26" s="91" t="s">
        <v>28</v>
      </c>
      <c r="C26" s="86">
        <v>10.119776785714286</v>
      </c>
      <c r="D26" s="86">
        <v>10.582010582010582</v>
      </c>
      <c r="E26" s="86">
        <v>6.5025</v>
      </c>
      <c r="F26" s="86">
        <v>7.196318181818182</v>
      </c>
      <c r="H26" s="86">
        <v>10.860198412698415</v>
      </c>
      <c r="I26" s="86">
        <v>7.960313552188554</v>
      </c>
      <c r="M26" s="91" t="s">
        <v>28</v>
      </c>
      <c r="N26" s="86">
        <f t="shared" si="3"/>
        <v>53.22111751</v>
      </c>
      <c r="O26" s="12" t="b">
        <v>1</v>
      </c>
    </row>
    <row r="27" hidden="1">
      <c r="B27" s="91" t="s">
        <v>30</v>
      </c>
      <c r="C27" s="86">
        <v>7.731964285714286</v>
      </c>
      <c r="D27" s="86">
        <v>10.582010582010582</v>
      </c>
      <c r="E27" s="86">
        <v>6.5025</v>
      </c>
      <c r="F27" s="86">
        <v>7.196318181818182</v>
      </c>
      <c r="H27" s="86">
        <v>10.860198412698415</v>
      </c>
      <c r="I27" s="86">
        <v>7.960313552188554</v>
      </c>
      <c r="M27" s="91" t="s">
        <v>30</v>
      </c>
      <c r="N27" s="86">
        <f t="shared" si="3"/>
        <v>50.83330501</v>
      </c>
      <c r="O27" s="12" t="b">
        <v>1</v>
      </c>
    </row>
    <row r="28" hidden="1">
      <c r="B28" s="91" t="s">
        <v>32</v>
      </c>
      <c r="C28" s="86">
        <v>5.5715625</v>
      </c>
      <c r="D28" s="86">
        <v>10.582010582010582</v>
      </c>
      <c r="E28" s="86">
        <v>6.5025</v>
      </c>
      <c r="F28" s="93">
        <v>10.97</v>
      </c>
      <c r="H28" s="86">
        <v>6.694642857142858</v>
      </c>
      <c r="I28" s="86">
        <v>7.179271885521887</v>
      </c>
      <c r="M28" s="91" t="s">
        <v>32</v>
      </c>
      <c r="N28" s="86">
        <f t="shared" si="3"/>
        <v>47.49998782</v>
      </c>
      <c r="O28" s="12" t="b">
        <v>1</v>
      </c>
    </row>
    <row r="29" hidden="1">
      <c r="B29" s="91" t="s">
        <v>34</v>
      </c>
      <c r="C29" s="86">
        <v>2.3878125</v>
      </c>
      <c r="D29" s="86">
        <v>0.0</v>
      </c>
      <c r="E29" s="86">
        <v>0.0</v>
      </c>
      <c r="F29" s="86">
        <v>0.0</v>
      </c>
      <c r="H29" s="86">
        <v>0.0</v>
      </c>
      <c r="I29" s="86">
        <v>0.0</v>
      </c>
      <c r="M29" s="91" t="s">
        <v>34</v>
      </c>
      <c r="N29" s="86">
        <f t="shared" si="3"/>
        <v>2.3878125</v>
      </c>
      <c r="O29" s="12" t="b">
        <v>1</v>
      </c>
    </row>
    <row r="30" hidden="1">
      <c r="B30" s="91" t="s">
        <v>36</v>
      </c>
      <c r="C30" s="86">
        <v>0.0</v>
      </c>
      <c r="D30" s="86">
        <v>6.772486772486773</v>
      </c>
      <c r="E30" s="86">
        <v>0.0</v>
      </c>
      <c r="F30" s="86">
        <v>3.4268181818181818</v>
      </c>
      <c r="G30" s="12">
        <v>20.0</v>
      </c>
      <c r="H30" s="86">
        <v>0.0</v>
      </c>
      <c r="I30" s="86">
        <v>2.8401515151515153</v>
      </c>
      <c r="M30" s="91" t="s">
        <v>36</v>
      </c>
      <c r="N30" s="86">
        <f t="shared" si="3"/>
        <v>33.03945647</v>
      </c>
      <c r="O30" s="12" t="b">
        <v>1</v>
      </c>
    </row>
    <row r="31" hidden="1">
      <c r="B31" s="91" t="s">
        <v>38</v>
      </c>
      <c r="C31" s="86">
        <v>7.731964285714286</v>
      </c>
      <c r="D31" s="86">
        <v>6.772486772486773</v>
      </c>
      <c r="E31" s="86">
        <v>6.5025</v>
      </c>
      <c r="F31" s="86">
        <v>7.196318181818182</v>
      </c>
      <c r="H31" s="86">
        <v>10.860198412698415</v>
      </c>
      <c r="I31" s="86">
        <v>7.960313552188554</v>
      </c>
      <c r="M31" s="91" t="s">
        <v>38</v>
      </c>
      <c r="N31" s="86">
        <f t="shared" si="3"/>
        <v>47.0237812</v>
      </c>
      <c r="O31" s="12" t="b">
        <v>1</v>
      </c>
    </row>
    <row r="32" hidden="1">
      <c r="B32" s="91" t="s">
        <v>40</v>
      </c>
      <c r="C32" s="86">
        <v>0.0</v>
      </c>
      <c r="D32" s="86">
        <v>0.0</v>
      </c>
      <c r="E32" s="86">
        <v>0.0</v>
      </c>
      <c r="F32" s="86">
        <v>0.0</v>
      </c>
      <c r="G32" s="12">
        <v>6.83</v>
      </c>
      <c r="H32" s="86">
        <v>0.0</v>
      </c>
      <c r="I32" s="86">
        <v>2.7770370370370374</v>
      </c>
      <c r="M32" s="91" t="s">
        <v>40</v>
      </c>
      <c r="N32" s="86">
        <f t="shared" si="3"/>
        <v>9.607037037</v>
      </c>
      <c r="O32" s="12" t="b">
        <v>1</v>
      </c>
    </row>
    <row r="33" hidden="1">
      <c r="B33" s="91" t="s">
        <v>42</v>
      </c>
      <c r="C33" s="86">
        <v>0.0</v>
      </c>
      <c r="D33" s="86">
        <v>0.0</v>
      </c>
      <c r="E33" s="86">
        <v>0.0</v>
      </c>
      <c r="F33" s="86">
        <v>0.0</v>
      </c>
      <c r="H33" s="86">
        <v>3.570476190476191</v>
      </c>
      <c r="I33" s="86">
        <v>0.0</v>
      </c>
      <c r="M33" s="91" t="s">
        <v>42</v>
      </c>
      <c r="N33" s="86">
        <f t="shared" si="3"/>
        <v>3.57047619</v>
      </c>
      <c r="O33" s="12" t="b">
        <v>1</v>
      </c>
    </row>
    <row r="34" hidden="1">
      <c r="B34" s="91" t="s">
        <v>44</v>
      </c>
      <c r="C34" s="86">
        <v>10.119776785714286</v>
      </c>
      <c r="D34" s="86">
        <v>2.9629629629629632</v>
      </c>
      <c r="E34" s="86">
        <v>0.0</v>
      </c>
      <c r="F34" s="86">
        <v>3.4268181818181818</v>
      </c>
      <c r="G34" s="12">
        <v>23.67</v>
      </c>
      <c r="H34" s="86">
        <v>3.124166666666667</v>
      </c>
      <c r="I34" s="86">
        <v>5.183276515151515</v>
      </c>
      <c r="M34" s="91" t="s">
        <v>44</v>
      </c>
      <c r="N34" s="86">
        <f t="shared" si="3"/>
        <v>48.48700111</v>
      </c>
      <c r="O34" s="12" t="b">
        <v>1</v>
      </c>
    </row>
    <row r="35" hidden="1">
      <c r="B35" s="91" t="s">
        <v>46</v>
      </c>
      <c r="C35" s="86">
        <v>4.548214285714286</v>
      </c>
      <c r="D35" s="86">
        <v>0.0</v>
      </c>
      <c r="E35" s="86">
        <v>0.0</v>
      </c>
      <c r="F35" s="86">
        <v>0.0</v>
      </c>
      <c r="H35" s="86">
        <v>0.0</v>
      </c>
      <c r="I35" s="86">
        <v>0.0</v>
      </c>
      <c r="M35" s="91" t="s">
        <v>46</v>
      </c>
      <c r="N35" s="86">
        <f t="shared" si="3"/>
        <v>4.548214286</v>
      </c>
      <c r="O35" s="12" t="b">
        <v>1</v>
      </c>
    </row>
    <row r="36" hidden="1">
      <c r="B36" s="91" t="s">
        <v>48</v>
      </c>
      <c r="C36" s="86">
        <v>3.18375</v>
      </c>
      <c r="D36" s="86">
        <v>10.582010582010582</v>
      </c>
      <c r="E36" s="86">
        <v>6.5025</v>
      </c>
      <c r="F36" s="86">
        <v>7.196318181818182</v>
      </c>
      <c r="H36" s="86">
        <v>10.860198412698415</v>
      </c>
      <c r="I36" s="86">
        <v>7.960313552188554</v>
      </c>
      <c r="M36" s="91" t="s">
        <v>48</v>
      </c>
      <c r="N36" s="86">
        <f t="shared" si="3"/>
        <v>46.28509073</v>
      </c>
      <c r="O36" s="12" t="b">
        <v>1</v>
      </c>
    </row>
    <row r="37" hidden="1">
      <c r="B37" s="91" t="s">
        <v>50</v>
      </c>
      <c r="C37" s="86">
        <v>2.3878125</v>
      </c>
      <c r="D37" s="86">
        <v>0.0</v>
      </c>
      <c r="E37" s="86">
        <v>0.0</v>
      </c>
      <c r="F37" s="86">
        <v>0.0</v>
      </c>
      <c r="H37" s="86">
        <v>0.0</v>
      </c>
      <c r="I37" s="86">
        <v>2.8401515151515153</v>
      </c>
      <c r="M37" s="91" t="s">
        <v>50</v>
      </c>
      <c r="N37" s="86">
        <f t="shared" si="3"/>
        <v>5.227964015</v>
      </c>
      <c r="O37" s="12" t="b">
        <v>1</v>
      </c>
    </row>
    <row r="38" hidden="1">
      <c r="B38" s="12" t="s">
        <v>52</v>
      </c>
      <c r="C38" s="86">
        <v>0.0</v>
      </c>
      <c r="D38" s="86">
        <v>0.0</v>
      </c>
      <c r="E38" s="86">
        <v>0.0</v>
      </c>
      <c r="F38" s="93">
        <v>7.2</v>
      </c>
      <c r="H38" s="86">
        <v>0.0</v>
      </c>
      <c r="I38" s="86">
        <v>6.39823021885522</v>
      </c>
      <c r="M38" s="12" t="s">
        <v>52</v>
      </c>
      <c r="N38" s="86">
        <f t="shared" si="3"/>
        <v>13.59823022</v>
      </c>
      <c r="O38" s="12" t="b">
        <v>1</v>
      </c>
    </row>
    <row r="39" hidden="1">
      <c r="C39" s="90" t="s">
        <v>33</v>
      </c>
      <c r="D39" s="12" t="s">
        <v>35</v>
      </c>
      <c r="E39" s="12" t="s">
        <v>37</v>
      </c>
      <c r="F39" s="12" t="s">
        <v>39</v>
      </c>
      <c r="G39" s="12" t="s">
        <v>95</v>
      </c>
      <c r="H39" s="12" t="s">
        <v>43</v>
      </c>
      <c r="I39" s="12" t="s">
        <v>45</v>
      </c>
    </row>
    <row r="40" hidden="1"/>
    <row r="41" hidden="1">
      <c r="A41" s="89">
        <v>45535.0</v>
      </c>
      <c r="B41" s="85" t="s">
        <v>86</v>
      </c>
      <c r="C41" s="90" t="s">
        <v>54</v>
      </c>
      <c r="D41" s="90" t="s">
        <v>54</v>
      </c>
      <c r="E41" s="90" t="s">
        <v>54</v>
      </c>
      <c r="F41" s="90" t="s">
        <v>54</v>
      </c>
      <c r="G41" s="12" t="s">
        <v>54</v>
      </c>
      <c r="H41" s="12" t="s">
        <v>54</v>
      </c>
      <c r="I41" s="12" t="s">
        <v>54</v>
      </c>
      <c r="K41" s="12" t="s">
        <v>54</v>
      </c>
      <c r="M41" s="12" t="s">
        <v>86</v>
      </c>
      <c r="N41" s="12" t="s">
        <v>21</v>
      </c>
      <c r="O41" s="12" t="s">
        <v>16</v>
      </c>
    </row>
    <row r="42" hidden="1">
      <c r="B42" s="12" t="s">
        <v>54</v>
      </c>
      <c r="C42" s="86">
        <f t="shared" ref="C42:I42" si="4">SUM(C43:C58)</f>
        <v>68.13483279</v>
      </c>
      <c r="D42" s="86">
        <f t="shared" si="4"/>
        <v>85.87</v>
      </c>
      <c r="E42" s="86">
        <f t="shared" si="4"/>
        <v>87.86</v>
      </c>
      <c r="F42" s="86">
        <f t="shared" si="4"/>
        <v>85.87</v>
      </c>
      <c r="G42" s="86">
        <f t="shared" si="4"/>
        <v>87.86</v>
      </c>
      <c r="H42" s="86">
        <f t="shared" si="4"/>
        <v>50</v>
      </c>
      <c r="I42" s="86">
        <f t="shared" si="4"/>
        <v>96.1</v>
      </c>
      <c r="K42" s="86">
        <f>SUM(C42:I42)</f>
        <v>561.6948328</v>
      </c>
      <c r="N42" s="86">
        <f>SUM(N43:N58)</f>
        <v>561.6948328</v>
      </c>
    </row>
    <row r="43" hidden="1">
      <c r="B43" s="92" t="s">
        <v>20</v>
      </c>
      <c r="C43" s="86"/>
      <c r="D43" s="86">
        <v>10.197062500000001</v>
      </c>
      <c r="E43" s="86">
        <v>8.786000000000001</v>
      </c>
      <c r="F43" s="86">
        <v>23.01793055555556</v>
      </c>
      <c r="G43" s="86">
        <v>24.603652597402597</v>
      </c>
      <c r="H43" s="86">
        <v>7.305555555555555</v>
      </c>
      <c r="I43" s="86">
        <v>24.91481481481481</v>
      </c>
      <c r="M43" s="92" t="s">
        <v>20</v>
      </c>
      <c r="N43" s="86">
        <f t="shared" ref="N43:N58" si="5">SUM(C43:I43)</f>
        <v>98.82501602</v>
      </c>
      <c r="O43" s="12" t="b">
        <v>1</v>
      </c>
    </row>
    <row r="44" hidden="1">
      <c r="B44" s="91" t="s">
        <v>24</v>
      </c>
      <c r="C44" s="86"/>
      <c r="D44" s="86">
        <v>5.724666666666667</v>
      </c>
      <c r="E44" s="86">
        <v>8.786000000000001</v>
      </c>
      <c r="F44" s="86">
        <v>6.917305555555556</v>
      </c>
      <c r="G44" s="86">
        <v>7.1314935064935066</v>
      </c>
      <c r="H44" s="86">
        <v>3.5555555555555554</v>
      </c>
      <c r="I44" s="86">
        <v>8.898148148148147</v>
      </c>
      <c r="M44" s="91" t="s">
        <v>24</v>
      </c>
      <c r="N44" s="86">
        <f t="shared" si="5"/>
        <v>41.01316943</v>
      </c>
      <c r="O44" s="12" t="b">
        <v>1</v>
      </c>
    </row>
    <row r="45" hidden="1">
      <c r="B45" s="91" t="s">
        <v>26</v>
      </c>
      <c r="C45" s="86">
        <f>N25</f>
        <v>20.63484497</v>
      </c>
      <c r="D45" s="86">
        <v>0.0</v>
      </c>
      <c r="E45" s="86">
        <v>0.0</v>
      </c>
      <c r="F45" s="86">
        <v>0.0</v>
      </c>
      <c r="G45" s="86">
        <v>0.0</v>
      </c>
      <c r="H45" s="86">
        <v>3.0</v>
      </c>
      <c r="I45" s="86">
        <v>0.0</v>
      </c>
      <c r="M45" s="91" t="s">
        <v>26</v>
      </c>
      <c r="N45" s="86">
        <f t="shared" si="5"/>
        <v>23.63484497</v>
      </c>
      <c r="O45" s="12" t="b">
        <v>1</v>
      </c>
    </row>
    <row r="46" hidden="1">
      <c r="B46" s="91" t="s">
        <v>28</v>
      </c>
      <c r="C46" s="86"/>
      <c r="D46" s="86">
        <v>10.197062500000001</v>
      </c>
      <c r="E46" s="86">
        <v>8.786000000000001</v>
      </c>
      <c r="F46" s="86">
        <v>7.811784722222223</v>
      </c>
      <c r="G46" s="86">
        <v>6.739261363636364</v>
      </c>
      <c r="H46" s="86">
        <v>5.430555555555555</v>
      </c>
      <c r="I46" s="86">
        <v>8.898148148148147</v>
      </c>
      <c r="M46" s="91" t="s">
        <v>28</v>
      </c>
      <c r="N46" s="86">
        <f t="shared" si="5"/>
        <v>47.86281229</v>
      </c>
      <c r="O46" s="12" t="b">
        <v>1</v>
      </c>
    </row>
    <row r="47" hidden="1">
      <c r="B47" s="91" t="s">
        <v>30</v>
      </c>
      <c r="C47" s="86"/>
      <c r="D47" s="86">
        <v>10.197062500000001</v>
      </c>
      <c r="E47" s="86">
        <v>8.786000000000001</v>
      </c>
      <c r="F47" s="86">
        <v>7.811784722222223</v>
      </c>
      <c r="G47" s="86">
        <v>9.877118506493506</v>
      </c>
      <c r="H47" s="86">
        <v>5.430555555555555</v>
      </c>
      <c r="I47" s="86">
        <v>8.898148148148147</v>
      </c>
      <c r="M47" s="91" t="s">
        <v>30</v>
      </c>
      <c r="N47" s="86">
        <f t="shared" si="5"/>
        <v>51.00066943</v>
      </c>
      <c r="O47" s="12" t="b">
        <v>1</v>
      </c>
    </row>
    <row r="48" hidden="1">
      <c r="B48" s="91" t="s">
        <v>32</v>
      </c>
      <c r="C48" s="86">
        <f>N28</f>
        <v>47.49998782</v>
      </c>
      <c r="D48" s="86">
        <v>6.6191458333333335</v>
      </c>
      <c r="E48" s="86">
        <v>12.446833333333334</v>
      </c>
      <c r="F48" s="86">
        <v>6.917305555555556</v>
      </c>
      <c r="G48" s="86">
        <v>11.12512987012987</v>
      </c>
      <c r="H48" s="86">
        <v>3.5555555555555554</v>
      </c>
      <c r="I48" s="86">
        <v>8.898148148148147</v>
      </c>
      <c r="M48" s="91" t="s">
        <v>32</v>
      </c>
      <c r="N48" s="86">
        <f t="shared" si="5"/>
        <v>97.06210612</v>
      </c>
      <c r="O48" s="12" t="b">
        <v>1</v>
      </c>
    </row>
    <row r="49" hidden="1">
      <c r="B49" s="91" t="s">
        <v>34</v>
      </c>
      <c r="C49" s="86"/>
      <c r="D49" s="86">
        <v>2.14675</v>
      </c>
      <c r="E49" s="86">
        <v>0.0</v>
      </c>
      <c r="F49" s="86">
        <v>2.14675</v>
      </c>
      <c r="G49" s="86">
        <v>0.0</v>
      </c>
      <c r="H49" s="86">
        <v>0.0</v>
      </c>
      <c r="I49" s="86">
        <v>0.0</v>
      </c>
      <c r="M49" s="91" t="s">
        <v>34</v>
      </c>
      <c r="N49" s="86">
        <f t="shared" si="5"/>
        <v>4.2935</v>
      </c>
      <c r="O49" s="12" t="b">
        <v>1</v>
      </c>
    </row>
    <row r="50" hidden="1">
      <c r="B50" s="91" t="s">
        <v>36</v>
      </c>
      <c r="C50" s="86"/>
      <c r="D50" s="86">
        <v>0.0</v>
      </c>
      <c r="E50" s="86">
        <v>0.0</v>
      </c>
      <c r="F50" s="86">
        <v>0.0</v>
      </c>
      <c r="G50" s="86">
        <v>0.0</v>
      </c>
      <c r="H50" s="86">
        <v>0.0</v>
      </c>
      <c r="I50" s="86">
        <v>0.0</v>
      </c>
      <c r="M50" s="91" t="s">
        <v>36</v>
      </c>
      <c r="N50" s="86">
        <f t="shared" si="5"/>
        <v>0</v>
      </c>
      <c r="O50" s="12" t="b">
        <v>1</v>
      </c>
    </row>
    <row r="51" hidden="1">
      <c r="B51" s="91" t="s">
        <v>38</v>
      </c>
      <c r="C51" s="86"/>
      <c r="D51" s="86">
        <v>10.197062500000001</v>
      </c>
      <c r="E51" s="86">
        <v>8.786000000000001</v>
      </c>
      <c r="F51" s="86">
        <v>7.811784722222223</v>
      </c>
      <c r="G51" s="86">
        <v>9.877118506493506</v>
      </c>
      <c r="H51" s="86">
        <v>5.430555555555555</v>
      </c>
      <c r="I51" s="86">
        <v>8.898148148148147</v>
      </c>
      <c r="M51" s="91" t="s">
        <v>38</v>
      </c>
      <c r="N51" s="86">
        <f t="shared" si="5"/>
        <v>51.00066943</v>
      </c>
      <c r="O51" s="12" t="b">
        <v>1</v>
      </c>
    </row>
    <row r="52" hidden="1">
      <c r="B52" s="91" t="s">
        <v>40</v>
      </c>
      <c r="C52" s="86"/>
      <c r="D52" s="86">
        <v>0.0</v>
      </c>
      <c r="E52" s="86">
        <v>0.0</v>
      </c>
      <c r="F52" s="86">
        <v>0.0</v>
      </c>
      <c r="G52" s="86">
        <v>0.0</v>
      </c>
      <c r="H52" s="86">
        <v>0.0</v>
      </c>
      <c r="I52" s="86">
        <v>0.0</v>
      </c>
      <c r="M52" s="91" t="s">
        <v>40</v>
      </c>
      <c r="N52" s="86">
        <f t="shared" si="5"/>
        <v>0</v>
      </c>
      <c r="O52" s="12" t="b">
        <v>1</v>
      </c>
    </row>
    <row r="53" hidden="1">
      <c r="B53" s="91" t="s">
        <v>42</v>
      </c>
      <c r="C53" s="86"/>
      <c r="D53" s="86">
        <v>0.0</v>
      </c>
      <c r="E53" s="86">
        <v>0.0</v>
      </c>
      <c r="F53" s="86">
        <v>0.0</v>
      </c>
      <c r="G53" s="86">
        <v>0.0</v>
      </c>
      <c r="H53" s="86">
        <v>0.0</v>
      </c>
      <c r="I53" s="86">
        <v>0.0</v>
      </c>
      <c r="M53" s="91" t="s">
        <v>42</v>
      </c>
      <c r="N53" s="86">
        <f t="shared" si="5"/>
        <v>0</v>
      </c>
      <c r="O53" s="12" t="b">
        <v>1</v>
      </c>
    </row>
    <row r="54" hidden="1">
      <c r="B54" s="91" t="s">
        <v>44</v>
      </c>
      <c r="C54" s="86"/>
      <c r="D54" s="86">
        <v>10.197062500000001</v>
      </c>
      <c r="E54" s="86">
        <v>8.786000000000001</v>
      </c>
      <c r="F54" s="86">
        <v>7.811784722222223</v>
      </c>
      <c r="G54" s="86">
        <v>5.883482142857143</v>
      </c>
      <c r="H54" s="86">
        <v>5.430555555555555</v>
      </c>
      <c r="I54" s="86">
        <v>8.898148148148147</v>
      </c>
      <c r="M54" s="91" t="s">
        <v>44</v>
      </c>
      <c r="N54" s="86">
        <f t="shared" si="5"/>
        <v>47.00703307</v>
      </c>
      <c r="O54" s="12" t="b">
        <v>1</v>
      </c>
    </row>
    <row r="55" hidden="1">
      <c r="B55" s="91" t="s">
        <v>46</v>
      </c>
      <c r="C55" s="86"/>
      <c r="D55" s="86">
        <v>0.0</v>
      </c>
      <c r="E55" s="86">
        <v>5.125166666666667</v>
      </c>
      <c r="F55" s="86">
        <v>0.0</v>
      </c>
      <c r="G55" s="86">
        <v>0.0</v>
      </c>
      <c r="H55" s="86">
        <v>0.0</v>
      </c>
      <c r="I55" s="86">
        <v>0.0</v>
      </c>
      <c r="M55" s="91" t="s">
        <v>46</v>
      </c>
      <c r="N55" s="86">
        <f t="shared" si="5"/>
        <v>5.125166667</v>
      </c>
      <c r="O55" s="12" t="b">
        <v>1</v>
      </c>
    </row>
    <row r="56" hidden="1">
      <c r="B56" s="91" t="s">
        <v>48</v>
      </c>
      <c r="C56" s="86"/>
      <c r="D56" s="86">
        <v>10.197062500000001</v>
      </c>
      <c r="E56" s="86">
        <v>8.786000000000001</v>
      </c>
      <c r="F56" s="86">
        <v>7.811784722222223</v>
      </c>
      <c r="G56" s="86">
        <v>2.745625</v>
      </c>
      <c r="H56" s="86">
        <v>5.430555555555555</v>
      </c>
      <c r="I56" s="86">
        <v>8.898148148148147</v>
      </c>
      <c r="M56" s="91" t="s">
        <v>48</v>
      </c>
      <c r="N56" s="86">
        <f t="shared" si="5"/>
        <v>43.86917593</v>
      </c>
      <c r="O56" s="12" t="b">
        <v>1</v>
      </c>
    </row>
    <row r="57" hidden="1">
      <c r="B57" s="91" t="s">
        <v>50</v>
      </c>
      <c r="C57" s="86"/>
      <c r="D57" s="86">
        <v>0.0</v>
      </c>
      <c r="E57" s="86">
        <v>0.0</v>
      </c>
      <c r="F57" s="86">
        <v>0.0</v>
      </c>
      <c r="G57" s="86">
        <v>0.0</v>
      </c>
      <c r="H57" s="86">
        <v>0.5555555555555556</v>
      </c>
      <c r="I57" s="86">
        <v>4.4490740740740735</v>
      </c>
      <c r="M57" s="91" t="s">
        <v>50</v>
      </c>
      <c r="N57" s="86">
        <f t="shared" si="5"/>
        <v>5.00462963</v>
      </c>
      <c r="O57" s="12" t="b">
        <v>1</v>
      </c>
    </row>
    <row r="58" hidden="1">
      <c r="B58" s="12" t="s">
        <v>52</v>
      </c>
      <c r="C58" s="86"/>
      <c r="D58" s="86">
        <v>10.197062500000001</v>
      </c>
      <c r="E58" s="86">
        <v>8.786000000000001</v>
      </c>
      <c r="F58" s="86">
        <v>7.811784722222223</v>
      </c>
      <c r="G58" s="86">
        <v>9.877118506493506</v>
      </c>
      <c r="H58" s="86">
        <v>4.875</v>
      </c>
      <c r="I58" s="86">
        <v>4.4490740740740735</v>
      </c>
      <c r="M58" s="12" t="s">
        <v>52</v>
      </c>
      <c r="N58" s="86">
        <f t="shared" si="5"/>
        <v>45.9960398</v>
      </c>
      <c r="O58" s="12" t="b">
        <v>1</v>
      </c>
    </row>
    <row r="59" hidden="1">
      <c r="C59" s="90" t="s">
        <v>95</v>
      </c>
      <c r="D59" s="12" t="s">
        <v>47</v>
      </c>
      <c r="E59" s="12" t="s">
        <v>53</v>
      </c>
      <c r="F59" s="12" t="s">
        <v>49</v>
      </c>
      <c r="G59" s="12" t="s">
        <v>55</v>
      </c>
      <c r="H59" s="12" t="s">
        <v>51</v>
      </c>
      <c r="I59" s="12" t="s">
        <v>58</v>
      </c>
    </row>
    <row r="61">
      <c r="A61" s="89">
        <v>45662.0</v>
      </c>
      <c r="B61" s="85" t="s">
        <v>86</v>
      </c>
      <c r="K61" s="12" t="s">
        <v>54</v>
      </c>
      <c r="M61" s="12" t="s">
        <v>86</v>
      </c>
      <c r="N61" s="12" t="s">
        <v>21</v>
      </c>
      <c r="O61" s="12" t="s">
        <v>16</v>
      </c>
    </row>
    <row r="62">
      <c r="B62" s="12" t="s">
        <v>54</v>
      </c>
      <c r="C62" s="86">
        <f t="shared" ref="C62:G62" si="6">SUM(C63:C79)</f>
        <v>96.86</v>
      </c>
      <c r="D62" s="86">
        <f t="shared" si="6"/>
        <v>96.1</v>
      </c>
      <c r="E62" s="86">
        <f t="shared" si="6"/>
        <v>98.77</v>
      </c>
      <c r="F62" s="86">
        <f t="shared" si="6"/>
        <v>98.77</v>
      </c>
      <c r="G62" s="86">
        <f t="shared" si="6"/>
        <v>101.5</v>
      </c>
      <c r="K62" s="86">
        <f>SUM(C62:I62)</f>
        <v>492</v>
      </c>
      <c r="N62" s="86">
        <f>SUM(N63:N78)</f>
        <v>492</v>
      </c>
    </row>
    <row r="63">
      <c r="B63" s="92" t="s">
        <v>20</v>
      </c>
      <c r="C63" s="86">
        <v>16.031226851851855</v>
      </c>
      <c r="D63" s="86">
        <v>16.23912037037037</v>
      </c>
      <c r="E63" s="86">
        <v>10.905854166666668</v>
      </c>
      <c r="F63" s="86">
        <v>11.111625</v>
      </c>
      <c r="G63" s="86">
        <v>21.35729166666667</v>
      </c>
      <c r="M63" s="92" t="s">
        <v>20</v>
      </c>
      <c r="N63" s="86">
        <f t="shared" ref="N63:N78" si="7">SUM(C63:I63)</f>
        <v>75.64511806</v>
      </c>
      <c r="O63" s="12" t="b">
        <v>1</v>
      </c>
    </row>
    <row r="64">
      <c r="B64" s="91" t="s">
        <v>24</v>
      </c>
      <c r="C64" s="86">
        <v>3.9237268518518524</v>
      </c>
      <c r="D64" s="86">
        <v>3.559259259259259</v>
      </c>
      <c r="E64" s="86">
        <v>10.905854166666668</v>
      </c>
      <c r="F64" s="86">
        <v>9.876999999999999</v>
      </c>
      <c r="G64" s="86">
        <v>11.207291666666666</v>
      </c>
      <c r="M64" s="91" t="s">
        <v>24</v>
      </c>
      <c r="N64" s="86">
        <f t="shared" si="7"/>
        <v>39.47313194</v>
      </c>
      <c r="O64" s="12" t="b">
        <v>1</v>
      </c>
    </row>
    <row r="65">
      <c r="B65" s="91" t="s">
        <v>26</v>
      </c>
      <c r="C65" s="86">
        <v>7.062708333333334</v>
      </c>
      <c r="D65" s="86">
        <v>0.0</v>
      </c>
      <c r="E65" s="86">
        <v>0.0</v>
      </c>
      <c r="F65" s="86">
        <v>0.0</v>
      </c>
      <c r="G65" s="86">
        <v>0.0</v>
      </c>
      <c r="M65" s="91" t="s">
        <v>26</v>
      </c>
      <c r="N65" s="86">
        <f t="shared" si="7"/>
        <v>7.062708333</v>
      </c>
      <c r="O65" s="12" t="b">
        <v>1</v>
      </c>
    </row>
    <row r="66">
      <c r="B66" s="91" t="s">
        <v>28</v>
      </c>
      <c r="C66" s="86">
        <v>11.99539351851852</v>
      </c>
      <c r="D66" s="86">
        <v>11.233912037037037</v>
      </c>
      <c r="E66" s="86">
        <v>5.761583333333332</v>
      </c>
      <c r="F66" s="86">
        <v>6.173125</v>
      </c>
      <c r="G66" s="86">
        <v>9.515625</v>
      </c>
      <c r="M66" s="91" t="s">
        <v>28</v>
      </c>
      <c r="N66" s="86">
        <f t="shared" si="7"/>
        <v>44.67963889</v>
      </c>
      <c r="O66" s="12" t="b">
        <v>1</v>
      </c>
    </row>
    <row r="67">
      <c r="B67" s="91" t="s">
        <v>30</v>
      </c>
      <c r="C67" s="86">
        <v>11.99539351851852</v>
      </c>
      <c r="D67" s="86">
        <v>11.233912037037037</v>
      </c>
      <c r="E67" s="86">
        <v>10.905854166666668</v>
      </c>
      <c r="F67" s="86">
        <v>11.111625</v>
      </c>
      <c r="G67" s="86">
        <v>8.035416666666666</v>
      </c>
      <c r="M67" s="91" t="s">
        <v>30</v>
      </c>
      <c r="N67" s="86">
        <f t="shared" si="7"/>
        <v>53.28220139</v>
      </c>
      <c r="O67" s="12" t="b">
        <v>1</v>
      </c>
    </row>
    <row r="68">
      <c r="B68" s="91" t="s">
        <v>32</v>
      </c>
      <c r="C68" s="86">
        <v>7.959560185185186</v>
      </c>
      <c r="D68" s="86">
        <v>6.228703703703703</v>
      </c>
      <c r="E68" s="86">
        <v>10.905854166666668</v>
      </c>
      <c r="F68" s="86">
        <v>11.111625</v>
      </c>
      <c r="G68" s="86">
        <v>11.207291666666666</v>
      </c>
      <c r="M68" s="91" t="s">
        <v>32</v>
      </c>
      <c r="N68" s="86">
        <f t="shared" si="7"/>
        <v>47.41303472</v>
      </c>
      <c r="O68" s="12" t="b">
        <v>1</v>
      </c>
    </row>
    <row r="69">
      <c r="B69" s="91" t="s">
        <v>34</v>
      </c>
      <c r="C69" s="86">
        <v>3.0268750000000004</v>
      </c>
      <c r="D69" s="86">
        <v>0.0</v>
      </c>
      <c r="E69" s="86">
        <v>8.436604166666667</v>
      </c>
      <c r="F69" s="86">
        <v>0.0</v>
      </c>
      <c r="G69" s="86">
        <v>0.0</v>
      </c>
      <c r="M69" s="91" t="s">
        <v>34</v>
      </c>
      <c r="N69" s="86">
        <f t="shared" si="7"/>
        <v>11.46347917</v>
      </c>
      <c r="O69" s="12" t="b">
        <v>1</v>
      </c>
    </row>
    <row r="70">
      <c r="B70" s="91" t="s">
        <v>36</v>
      </c>
      <c r="C70" s="86">
        <v>0.0</v>
      </c>
      <c r="D70" s="86">
        <v>2.6694444444444443</v>
      </c>
      <c r="E70" s="86">
        <v>0.0</v>
      </c>
      <c r="F70" s="86">
        <v>0.0</v>
      </c>
      <c r="G70" s="86">
        <v>1.6916666666666669</v>
      </c>
      <c r="M70" s="91" t="s">
        <v>36</v>
      </c>
      <c r="N70" s="86">
        <f t="shared" si="7"/>
        <v>4.361111111</v>
      </c>
      <c r="O70" s="12" t="b">
        <v>1</v>
      </c>
    </row>
    <row r="71">
      <c r="B71" s="91" t="s">
        <v>38</v>
      </c>
      <c r="C71" s="86">
        <v>11.99539351851852</v>
      </c>
      <c r="D71" s="86">
        <v>11.233912037037037</v>
      </c>
      <c r="E71" s="86">
        <v>10.905854166666668</v>
      </c>
      <c r="F71" s="86">
        <v>11.111625</v>
      </c>
      <c r="G71" s="86">
        <v>4.863541666666666</v>
      </c>
      <c r="M71" s="91" t="s">
        <v>38</v>
      </c>
      <c r="N71" s="86">
        <f t="shared" si="7"/>
        <v>50.11032639</v>
      </c>
      <c r="O71" s="12" t="b">
        <v>1</v>
      </c>
    </row>
    <row r="72">
      <c r="B72" s="91" t="s">
        <v>40</v>
      </c>
      <c r="C72" s="86">
        <v>0.0</v>
      </c>
      <c r="D72" s="86">
        <v>0.0</v>
      </c>
      <c r="E72" s="86">
        <v>0.0</v>
      </c>
      <c r="F72" s="86">
        <v>0.0</v>
      </c>
      <c r="G72" s="86">
        <v>0.0</v>
      </c>
      <c r="M72" s="91" t="s">
        <v>40</v>
      </c>
      <c r="N72" s="86">
        <f t="shared" si="7"/>
        <v>0</v>
      </c>
      <c r="O72" s="12" t="b">
        <v>1</v>
      </c>
    </row>
    <row r="73">
      <c r="B73" s="91" t="s">
        <v>42</v>
      </c>
      <c r="C73" s="86">
        <v>0.0</v>
      </c>
      <c r="D73" s="86">
        <v>2.6694444444444443</v>
      </c>
      <c r="E73" s="86">
        <v>0.0</v>
      </c>
      <c r="F73" s="86">
        <v>0.0</v>
      </c>
      <c r="G73" s="86">
        <v>0.0</v>
      </c>
      <c r="M73" s="91" t="s">
        <v>42</v>
      </c>
      <c r="N73" s="86">
        <f t="shared" si="7"/>
        <v>2.669444444</v>
      </c>
      <c r="O73" s="12" t="b">
        <v>1</v>
      </c>
    </row>
    <row r="74">
      <c r="B74" s="91" t="s">
        <v>44</v>
      </c>
      <c r="C74" s="86">
        <v>4.932685185185186</v>
      </c>
      <c r="D74" s="86">
        <v>5.005208333333333</v>
      </c>
      <c r="E74" s="86">
        <v>10.905854166666668</v>
      </c>
      <c r="F74" s="86">
        <v>16.050124999999998</v>
      </c>
      <c r="G74" s="86">
        <v>11.207291666666666</v>
      </c>
      <c r="M74" s="91" t="s">
        <v>44</v>
      </c>
      <c r="N74" s="86">
        <f t="shared" si="7"/>
        <v>48.10116435</v>
      </c>
      <c r="O74" s="12" t="b">
        <v>0</v>
      </c>
    </row>
    <row r="75">
      <c r="B75" s="91" t="s">
        <v>46</v>
      </c>
      <c r="C75" s="86">
        <v>1.0089583333333334</v>
      </c>
      <c r="D75" s="86">
        <v>5.005208333333333</v>
      </c>
      <c r="E75" s="86">
        <v>2.4692499999999997</v>
      </c>
      <c r="F75" s="86">
        <v>11.111625</v>
      </c>
      <c r="G75" s="86">
        <v>4.863541666666666</v>
      </c>
      <c r="M75" s="91" t="s">
        <v>46</v>
      </c>
      <c r="N75" s="86">
        <f t="shared" si="7"/>
        <v>24.45858333</v>
      </c>
      <c r="O75" s="12" t="b">
        <v>1</v>
      </c>
    </row>
    <row r="76">
      <c r="B76" s="91" t="s">
        <v>48</v>
      </c>
      <c r="C76" s="86">
        <v>8.96851851851852</v>
      </c>
      <c r="D76" s="86">
        <v>11.233912037037037</v>
      </c>
      <c r="E76" s="86">
        <v>7.613520833333333</v>
      </c>
      <c r="F76" s="86">
        <v>11.111625</v>
      </c>
      <c r="G76" s="86">
        <v>9.515625</v>
      </c>
      <c r="M76" s="91" t="s">
        <v>48</v>
      </c>
      <c r="N76" s="86">
        <f t="shared" si="7"/>
        <v>48.44320139</v>
      </c>
      <c r="O76" s="12" t="b">
        <v>1</v>
      </c>
    </row>
    <row r="77">
      <c r="B77" s="91" t="s">
        <v>50</v>
      </c>
      <c r="C77" s="86">
        <v>0.8968518518518519</v>
      </c>
      <c r="D77" s="86">
        <v>3.559259259259259</v>
      </c>
      <c r="E77" s="86">
        <v>3.292333333333333</v>
      </c>
      <c r="F77" s="86">
        <v>0.0</v>
      </c>
      <c r="G77" s="86">
        <v>0.0</v>
      </c>
      <c r="M77" s="91" t="s">
        <v>50</v>
      </c>
      <c r="N77" s="86">
        <f t="shared" si="7"/>
        <v>7.748444444</v>
      </c>
      <c r="O77" s="12" t="b">
        <v>1</v>
      </c>
    </row>
    <row r="78">
      <c r="B78" s="12" t="s">
        <v>52</v>
      </c>
      <c r="C78" s="86">
        <v>7.062708333333334</v>
      </c>
      <c r="D78" s="86">
        <v>6.228703703703703</v>
      </c>
      <c r="E78" s="86">
        <v>5.761583333333332</v>
      </c>
      <c r="F78" s="86">
        <v>0.0</v>
      </c>
      <c r="G78" s="86">
        <v>8.035416666666666</v>
      </c>
      <c r="M78" s="12" t="s">
        <v>52</v>
      </c>
      <c r="N78" s="86">
        <f t="shared" si="7"/>
        <v>27.08841204</v>
      </c>
      <c r="O78" s="12" t="b">
        <v>1</v>
      </c>
    </row>
    <row r="79">
      <c r="C79" s="12" t="s">
        <v>56</v>
      </c>
      <c r="D79" s="12" t="s">
        <v>59</v>
      </c>
      <c r="E79" s="12" t="s">
        <v>60</v>
      </c>
      <c r="F79" s="12" t="s">
        <v>61</v>
      </c>
      <c r="G79" s="12" t="s">
        <v>62</v>
      </c>
    </row>
    <row r="81">
      <c r="A81" s="89">
        <v>45810.0</v>
      </c>
      <c r="B81" s="85" t="s">
        <v>86</v>
      </c>
      <c r="K81" s="12" t="s">
        <v>54</v>
      </c>
      <c r="M81" s="12" t="s">
        <v>86</v>
      </c>
      <c r="N81" s="12" t="s">
        <v>21</v>
      </c>
      <c r="O81" s="12" t="s">
        <v>16</v>
      </c>
    </row>
    <row r="82">
      <c r="B82" s="12" t="s">
        <v>54</v>
      </c>
      <c r="C82" s="86">
        <f t="shared" ref="C82:I82" si="8">SUM(C83:C99)</f>
        <v>97.59</v>
      </c>
      <c r="D82" s="86">
        <f t="shared" si="8"/>
        <v>101.5</v>
      </c>
      <c r="E82" s="86">
        <f t="shared" si="8"/>
        <v>101.37</v>
      </c>
      <c r="F82" s="86">
        <f t="shared" si="8"/>
        <v>101.37</v>
      </c>
      <c r="G82" s="86">
        <f t="shared" si="8"/>
        <v>104.87</v>
      </c>
      <c r="H82" s="86">
        <f t="shared" si="8"/>
        <v>104.87</v>
      </c>
      <c r="I82" s="91">
        <f t="shared" si="8"/>
        <v>48.10116435</v>
      </c>
      <c r="K82" s="86">
        <f>SUM(C82:I82)</f>
        <v>659.6711644</v>
      </c>
      <c r="N82" s="86">
        <f>SUM(N83:N98)</f>
        <v>659.6711644</v>
      </c>
    </row>
    <row r="83">
      <c r="B83" s="92" t="s">
        <v>20</v>
      </c>
      <c r="C83" s="86">
        <v>16.265</v>
      </c>
      <c r="D83" s="86">
        <v>14.07159090909091</v>
      </c>
      <c r="E83" s="86">
        <v>11.03934659090909</v>
      </c>
      <c r="F83" s="86">
        <v>13.516</v>
      </c>
      <c r="G83" s="86">
        <v>12.890270833333336</v>
      </c>
      <c r="H83" s="86">
        <v>12.162006944444444</v>
      </c>
      <c r="M83" s="92" t="s">
        <v>20</v>
      </c>
      <c r="N83" s="86">
        <f t="shared" ref="N83:N98" si="9">SUM(C83:I83)</f>
        <v>79.94421528</v>
      </c>
      <c r="O83" s="12" t="b">
        <v>1</v>
      </c>
    </row>
    <row r="84">
      <c r="B84" s="91" t="s">
        <v>24</v>
      </c>
      <c r="C84" s="86">
        <v>11.792125</v>
      </c>
      <c r="D84" s="86">
        <v>7.304924242424243</v>
      </c>
      <c r="E84" s="86">
        <v>11.03934659090909</v>
      </c>
      <c r="F84" s="86">
        <v>9.29225</v>
      </c>
      <c r="G84" s="86">
        <v>12.890270833333336</v>
      </c>
      <c r="H84" s="86">
        <v>6.700027777777778</v>
      </c>
      <c r="M84" s="91" t="s">
        <v>24</v>
      </c>
      <c r="N84" s="86">
        <f t="shared" si="9"/>
        <v>59.01894444</v>
      </c>
      <c r="O84" s="12" t="b">
        <v>0</v>
      </c>
    </row>
    <row r="85">
      <c r="B85" s="91" t="s">
        <v>26</v>
      </c>
      <c r="C85" s="86">
        <v>0.0</v>
      </c>
      <c r="D85" s="86">
        <v>9.842424242424244</v>
      </c>
      <c r="E85" s="86">
        <v>1.535909090909091</v>
      </c>
      <c r="F85" s="86">
        <v>5.2796875</v>
      </c>
      <c r="G85" s="86">
        <v>0.8739166666666668</v>
      </c>
      <c r="H85" s="86">
        <v>5.2435</v>
      </c>
      <c r="M85" s="91" t="s">
        <v>26</v>
      </c>
      <c r="N85" s="86">
        <f t="shared" si="9"/>
        <v>22.7754375</v>
      </c>
      <c r="O85" s="12" t="b">
        <v>1</v>
      </c>
    </row>
    <row r="86">
      <c r="B86" s="91" t="s">
        <v>28</v>
      </c>
      <c r="C86" s="86">
        <v>9.352375</v>
      </c>
      <c r="D86" s="86">
        <v>14.07159090909091</v>
      </c>
      <c r="E86" s="86">
        <v>6.815596590909091</v>
      </c>
      <c r="F86" s="86">
        <v>12.67125</v>
      </c>
      <c r="G86" s="86">
        <v>12.890270833333336</v>
      </c>
      <c r="H86" s="86">
        <v>12.162006944444444</v>
      </c>
      <c r="M86" s="91" t="s">
        <v>28</v>
      </c>
      <c r="N86" s="86">
        <f t="shared" si="9"/>
        <v>67.96309028</v>
      </c>
      <c r="O86" s="12" t="b">
        <v>1</v>
      </c>
    </row>
    <row r="87">
      <c r="B87" s="91" t="s">
        <v>30</v>
      </c>
      <c r="C87" s="86">
        <v>11.792125</v>
      </c>
      <c r="D87" s="86">
        <v>3.075757575757576</v>
      </c>
      <c r="E87" s="86">
        <v>5.759659090909091</v>
      </c>
      <c r="F87" s="86">
        <v>13.516</v>
      </c>
      <c r="G87" s="86">
        <v>7.428291666666668</v>
      </c>
      <c r="H87" s="86">
        <v>12.162006944444444</v>
      </c>
      <c r="M87" s="91" t="s">
        <v>30</v>
      </c>
      <c r="N87" s="86">
        <f t="shared" si="9"/>
        <v>53.73384028</v>
      </c>
      <c r="O87" s="12" t="b">
        <v>1</v>
      </c>
    </row>
    <row r="88">
      <c r="B88" s="91" t="s">
        <v>32</v>
      </c>
      <c r="C88" s="86">
        <v>5.69275</v>
      </c>
      <c r="D88" s="86">
        <v>7.304924242424243</v>
      </c>
      <c r="E88" s="86">
        <v>11.03934659090909</v>
      </c>
      <c r="F88" s="86">
        <v>14.571937499999999</v>
      </c>
      <c r="G88" s="86">
        <v>12.890270833333336</v>
      </c>
      <c r="H88" s="86">
        <v>12.162006944444444</v>
      </c>
      <c r="M88" s="91" t="s">
        <v>32</v>
      </c>
      <c r="N88" s="86">
        <f t="shared" si="9"/>
        <v>63.66123611</v>
      </c>
      <c r="O88" s="12" t="b">
        <v>0</v>
      </c>
    </row>
    <row r="89">
      <c r="B89" s="91" t="s">
        <v>34</v>
      </c>
      <c r="C89" s="86">
        <v>2.033125</v>
      </c>
      <c r="D89" s="86">
        <v>0.0</v>
      </c>
      <c r="E89" s="86">
        <v>5.2796875</v>
      </c>
      <c r="F89" s="86">
        <v>4.22375</v>
      </c>
      <c r="G89" s="86">
        <v>0.8739166666666668</v>
      </c>
      <c r="H89" s="86">
        <v>5.2435</v>
      </c>
      <c r="M89" s="91" t="s">
        <v>34</v>
      </c>
      <c r="N89" s="86">
        <f t="shared" si="9"/>
        <v>17.65397917</v>
      </c>
      <c r="O89" s="12" t="b">
        <v>1</v>
      </c>
    </row>
    <row r="90">
      <c r="B90" s="91" t="s">
        <v>36</v>
      </c>
      <c r="C90" s="86">
        <v>2.43975</v>
      </c>
      <c r="D90" s="86">
        <v>3.075757575757576</v>
      </c>
      <c r="E90" s="86">
        <v>5.759659090909091</v>
      </c>
      <c r="F90" s="86">
        <v>0.84475</v>
      </c>
      <c r="G90" s="86">
        <v>0.8739166666666668</v>
      </c>
      <c r="H90" s="86">
        <v>5.2435</v>
      </c>
      <c r="M90" s="91" t="s">
        <v>36</v>
      </c>
      <c r="N90" s="86">
        <f t="shared" si="9"/>
        <v>18.23733333</v>
      </c>
      <c r="O90" s="12" t="b">
        <v>1</v>
      </c>
    </row>
    <row r="91">
      <c r="B91" s="91" t="s">
        <v>38</v>
      </c>
      <c r="C91" s="86">
        <v>11.792125</v>
      </c>
      <c r="D91" s="86">
        <v>7.304924242424243</v>
      </c>
      <c r="E91" s="86">
        <v>11.03934659090909</v>
      </c>
      <c r="F91" s="86">
        <v>8.2363125</v>
      </c>
      <c r="G91" s="86">
        <v>12.890270833333336</v>
      </c>
      <c r="H91" s="86">
        <v>12.162006944444444</v>
      </c>
      <c r="M91" s="91" t="s">
        <v>38</v>
      </c>
      <c r="N91" s="86">
        <f t="shared" si="9"/>
        <v>63.42498611</v>
      </c>
      <c r="O91" s="12" t="b">
        <v>1</v>
      </c>
    </row>
    <row r="92">
      <c r="B92" s="91" t="s">
        <v>40</v>
      </c>
      <c r="C92" s="86">
        <v>0.0</v>
      </c>
      <c r="D92" s="86">
        <v>0.0</v>
      </c>
      <c r="E92" s="86">
        <v>0.0</v>
      </c>
      <c r="F92" s="86">
        <v>0.0</v>
      </c>
      <c r="G92" s="86">
        <v>0.0</v>
      </c>
      <c r="H92" s="86">
        <v>0.0</v>
      </c>
      <c r="M92" s="91" t="s">
        <v>40</v>
      </c>
      <c r="N92" s="86">
        <f t="shared" si="9"/>
        <v>0</v>
      </c>
      <c r="O92" s="12" t="b">
        <v>1</v>
      </c>
    </row>
    <row r="93">
      <c r="B93" s="91" t="s">
        <v>42</v>
      </c>
      <c r="C93" s="86">
        <v>0.0</v>
      </c>
      <c r="D93" s="86">
        <v>3.075757575757576</v>
      </c>
      <c r="E93" s="86">
        <v>1.535909090909091</v>
      </c>
      <c r="F93" s="86">
        <v>0.0</v>
      </c>
      <c r="G93" s="86">
        <v>0.0</v>
      </c>
      <c r="H93" s="86">
        <v>0.0</v>
      </c>
      <c r="M93" s="91" t="s">
        <v>42</v>
      </c>
      <c r="N93" s="86">
        <f t="shared" si="9"/>
        <v>4.611666667</v>
      </c>
      <c r="O93" s="12" t="b">
        <v>1</v>
      </c>
    </row>
    <row r="94">
      <c r="B94" s="91" t="s">
        <v>44</v>
      </c>
      <c r="C94" s="86">
        <v>11.792125</v>
      </c>
      <c r="D94" s="86">
        <v>10.995833333333334</v>
      </c>
      <c r="E94" s="86">
        <v>4.22375</v>
      </c>
      <c r="F94" s="86">
        <v>0.84475</v>
      </c>
      <c r="G94" s="86">
        <v>6.335895833333335</v>
      </c>
      <c r="H94" s="86">
        <v>10.705479166666667</v>
      </c>
      <c r="I94" s="86">
        <f>N74</f>
        <v>48.10116435</v>
      </c>
      <c r="M94" s="91" t="s">
        <v>44</v>
      </c>
      <c r="N94" s="86">
        <f t="shared" si="9"/>
        <v>92.99899769</v>
      </c>
      <c r="O94" s="12" t="b">
        <v>1</v>
      </c>
    </row>
    <row r="95">
      <c r="B95" s="91" t="s">
        <v>46</v>
      </c>
      <c r="C95" s="86">
        <v>5.69275</v>
      </c>
      <c r="D95" s="86">
        <v>4.229166666666667</v>
      </c>
      <c r="E95" s="86">
        <v>4.22375</v>
      </c>
      <c r="F95" s="86">
        <v>0.84475</v>
      </c>
      <c r="G95" s="86">
        <v>0.0</v>
      </c>
      <c r="H95" s="86">
        <v>5.4619791666666675</v>
      </c>
      <c r="M95" s="91" t="s">
        <v>46</v>
      </c>
      <c r="N95" s="86">
        <f t="shared" si="9"/>
        <v>20.45239583</v>
      </c>
      <c r="O95" s="12" t="b">
        <v>0</v>
      </c>
    </row>
    <row r="96">
      <c r="B96" s="91" t="s">
        <v>48</v>
      </c>
      <c r="C96" s="86">
        <v>3.253</v>
      </c>
      <c r="D96" s="86">
        <v>14.07159090909091</v>
      </c>
      <c r="E96" s="86">
        <v>11.03934659090909</v>
      </c>
      <c r="F96" s="86">
        <v>13.516</v>
      </c>
      <c r="G96" s="86">
        <v>12.01635416666667</v>
      </c>
      <c r="H96" s="86">
        <v>0.0</v>
      </c>
      <c r="M96" s="91" t="s">
        <v>48</v>
      </c>
      <c r="N96" s="86">
        <f t="shared" si="9"/>
        <v>53.89629167</v>
      </c>
      <c r="O96" s="12" t="b">
        <v>1</v>
      </c>
    </row>
    <row r="97">
      <c r="B97" s="91" t="s">
        <v>50</v>
      </c>
      <c r="C97" s="86">
        <v>0.0</v>
      </c>
      <c r="D97" s="86">
        <v>0.0</v>
      </c>
      <c r="E97" s="86">
        <v>0.0</v>
      </c>
      <c r="F97" s="86">
        <v>0.0</v>
      </c>
      <c r="G97" s="86">
        <v>0.0</v>
      </c>
      <c r="H97" s="86">
        <v>0.0</v>
      </c>
      <c r="M97" s="91" t="s">
        <v>50</v>
      </c>
      <c r="N97" s="86">
        <f t="shared" si="9"/>
        <v>0</v>
      </c>
      <c r="O97" s="12" t="b">
        <v>1</v>
      </c>
    </row>
    <row r="98">
      <c r="B98" s="12" t="s">
        <v>52</v>
      </c>
      <c r="C98" s="86">
        <v>5.69275</v>
      </c>
      <c r="D98" s="86">
        <v>3.075757575757576</v>
      </c>
      <c r="E98" s="86">
        <v>11.03934659090909</v>
      </c>
      <c r="F98" s="86">
        <v>4.0125625000000005</v>
      </c>
      <c r="G98" s="86">
        <v>12.01635416666667</v>
      </c>
      <c r="H98" s="86">
        <v>5.4619791666666675</v>
      </c>
      <c r="M98" s="12" t="s">
        <v>52</v>
      </c>
      <c r="N98" s="86">
        <f t="shared" si="9"/>
        <v>41.29875</v>
      </c>
      <c r="O98" s="12" t="b">
        <v>1</v>
      </c>
    </row>
    <row r="99">
      <c r="C99" s="12" t="s">
        <v>57</v>
      </c>
      <c r="D99" s="12" t="s">
        <v>63</v>
      </c>
      <c r="E99" s="12" t="s">
        <v>64</v>
      </c>
      <c r="F99" s="93" t="s">
        <v>65</v>
      </c>
      <c r="G99" s="12" t="s">
        <v>66</v>
      </c>
      <c r="H99" s="12" t="s">
        <v>67</v>
      </c>
      <c r="I99" s="12" t="s">
        <v>95</v>
      </c>
    </row>
    <row r="101">
      <c r="A101" s="89">
        <v>46054.0</v>
      </c>
      <c r="B101" s="85" t="s">
        <v>86</v>
      </c>
      <c r="K101" s="12" t="s">
        <v>54</v>
      </c>
      <c r="M101" s="12" t="s">
        <v>86</v>
      </c>
      <c r="N101" s="12" t="s">
        <v>21</v>
      </c>
      <c r="O101" s="12" t="s">
        <v>16</v>
      </c>
    </row>
    <row r="102">
      <c r="B102" s="12" t="s">
        <v>54</v>
      </c>
      <c r="C102" s="86">
        <f t="shared" ref="C102:I102" si="10">SUM(C103:C119)</f>
        <v>143.1325764</v>
      </c>
      <c r="D102" s="86">
        <f t="shared" si="10"/>
        <v>119.68</v>
      </c>
      <c r="E102" s="86">
        <f t="shared" si="10"/>
        <v>106.03</v>
      </c>
      <c r="F102" s="86">
        <f t="shared" si="10"/>
        <v>115.5</v>
      </c>
      <c r="G102" s="86">
        <f t="shared" si="10"/>
        <v>119.76</v>
      </c>
      <c r="H102" s="86">
        <f t="shared" si="10"/>
        <v>128.79</v>
      </c>
      <c r="I102" s="86">
        <f t="shared" si="10"/>
        <v>116.23</v>
      </c>
      <c r="K102" s="86">
        <f>SUM(C102:I102)</f>
        <v>849.1225764</v>
      </c>
      <c r="N102" s="86">
        <f>SUM(N103:N118)</f>
        <v>849.1225764</v>
      </c>
    </row>
    <row r="103">
      <c r="B103" s="92" t="s">
        <v>20</v>
      </c>
      <c r="C103" s="86"/>
      <c r="D103" s="86">
        <v>16.622222222222224</v>
      </c>
      <c r="E103" s="86">
        <v>11.640859788359787</v>
      </c>
      <c r="F103" s="86">
        <v>12.432291666666668</v>
      </c>
      <c r="G103" s="86">
        <v>22.455000000000002</v>
      </c>
      <c r="H103" s="86">
        <v>19.855125</v>
      </c>
      <c r="I103" s="86">
        <v>18.44920634920635</v>
      </c>
      <c r="M103" s="92" t="s">
        <v>20</v>
      </c>
      <c r="N103" s="86">
        <f t="shared" ref="N103:N118" si="11">SUM(C103:I103)</f>
        <v>101.454705</v>
      </c>
      <c r="O103" s="12" t="b">
        <v>1</v>
      </c>
    </row>
    <row r="104">
      <c r="B104" s="91" t="s">
        <v>24</v>
      </c>
      <c r="C104" s="86">
        <f>N84</f>
        <v>59.01894444</v>
      </c>
      <c r="D104" s="86">
        <v>16.622222222222224</v>
      </c>
      <c r="E104" s="86">
        <v>11.640859788359787</v>
      </c>
      <c r="F104" s="86">
        <v>12.432291666666668</v>
      </c>
      <c r="G104" s="86">
        <v>16.2175</v>
      </c>
      <c r="H104" s="86">
        <v>17.708625</v>
      </c>
      <c r="I104" s="86">
        <v>5.534761904761905</v>
      </c>
      <c r="M104" s="91" t="s">
        <v>24</v>
      </c>
      <c r="N104" s="86">
        <f t="shared" si="11"/>
        <v>139.175205</v>
      </c>
      <c r="O104" s="12" t="b">
        <v>1</v>
      </c>
    </row>
    <row r="105">
      <c r="B105" s="91" t="s">
        <v>26</v>
      </c>
      <c r="C105" s="86"/>
      <c r="D105" s="86">
        <v>0.0</v>
      </c>
      <c r="E105" s="86">
        <v>7.854074074074074</v>
      </c>
      <c r="F105" s="86">
        <v>0.0</v>
      </c>
      <c r="G105" s="86">
        <v>7.984</v>
      </c>
      <c r="H105" s="86">
        <v>10.195875</v>
      </c>
      <c r="I105" s="86">
        <v>0.0</v>
      </c>
      <c r="M105" s="91" t="s">
        <v>26</v>
      </c>
      <c r="N105" s="86">
        <f t="shared" si="11"/>
        <v>26.03394907</v>
      </c>
      <c r="O105" s="12" t="b">
        <v>1</v>
      </c>
    </row>
    <row r="106">
      <c r="B106" s="91" t="s">
        <v>28</v>
      </c>
      <c r="C106" s="86"/>
      <c r="D106" s="86">
        <v>14.128888888888891</v>
      </c>
      <c r="E106" s="86">
        <v>11.640859788359787</v>
      </c>
      <c r="F106" s="86">
        <v>12.432291666666668</v>
      </c>
      <c r="G106" s="86">
        <v>16.2175</v>
      </c>
      <c r="H106" s="86">
        <v>19.855125</v>
      </c>
      <c r="I106" s="86">
        <v>8.763373015873016</v>
      </c>
      <c r="M106" s="91" t="s">
        <v>28</v>
      </c>
      <c r="N106" s="86">
        <f t="shared" si="11"/>
        <v>83.03803836</v>
      </c>
      <c r="O106" s="12" t="b">
        <v>1</v>
      </c>
    </row>
    <row r="107">
      <c r="B107" s="91" t="s">
        <v>30</v>
      </c>
      <c r="C107" s="86"/>
      <c r="D107" s="86">
        <v>16.622222222222224</v>
      </c>
      <c r="E107" s="86">
        <v>20.47669312169312</v>
      </c>
      <c r="F107" s="86">
        <v>41.30729166666667</v>
      </c>
      <c r="G107" s="86">
        <v>3.992</v>
      </c>
      <c r="H107" s="86">
        <v>3.2197500000000003</v>
      </c>
      <c r="I107" s="86">
        <v>18.44920634920635</v>
      </c>
      <c r="M107" s="91" t="s">
        <v>30</v>
      </c>
      <c r="N107" s="86">
        <f t="shared" si="11"/>
        <v>104.0671634</v>
      </c>
      <c r="O107" s="12" t="b">
        <v>1</v>
      </c>
    </row>
    <row r="108">
      <c r="B108" s="91" t="s">
        <v>32</v>
      </c>
      <c r="C108" s="86">
        <f>N88</f>
        <v>63.66123611</v>
      </c>
      <c r="D108" s="86">
        <v>16.622222222222224</v>
      </c>
      <c r="E108" s="86">
        <v>3.786785714285714</v>
      </c>
      <c r="F108" s="86">
        <v>12.432291666666668</v>
      </c>
      <c r="G108" s="86">
        <v>16.2175</v>
      </c>
      <c r="H108" s="86">
        <v>17.708625</v>
      </c>
      <c r="I108" s="86">
        <v>18.44920634920635</v>
      </c>
      <c r="M108" s="91" t="s">
        <v>32</v>
      </c>
      <c r="N108" s="86">
        <f t="shared" si="11"/>
        <v>148.8778671</v>
      </c>
      <c r="O108" s="12" t="b">
        <v>1</v>
      </c>
    </row>
    <row r="109">
      <c r="B109" s="91" t="s">
        <v>34</v>
      </c>
      <c r="C109" s="86"/>
      <c r="D109" s="86">
        <v>2.4933333333333336</v>
      </c>
      <c r="E109" s="86">
        <v>7.854074074074074</v>
      </c>
      <c r="F109" s="86">
        <v>0.0</v>
      </c>
      <c r="G109" s="86">
        <v>3.992</v>
      </c>
      <c r="H109" s="86">
        <v>1.07325</v>
      </c>
      <c r="I109" s="86">
        <v>9.685833333333333</v>
      </c>
      <c r="M109" s="91" t="s">
        <v>34</v>
      </c>
      <c r="N109" s="86">
        <f t="shared" si="11"/>
        <v>25.09849074</v>
      </c>
      <c r="O109" s="12" t="b">
        <v>1</v>
      </c>
    </row>
    <row r="110">
      <c r="B110" s="91" t="s">
        <v>36</v>
      </c>
      <c r="C110" s="86"/>
      <c r="D110" s="86">
        <v>0.0</v>
      </c>
      <c r="E110" s="86">
        <v>0.0</v>
      </c>
      <c r="F110" s="86">
        <v>0.0</v>
      </c>
      <c r="G110" s="86">
        <v>0.0</v>
      </c>
      <c r="H110" s="86">
        <v>0.0</v>
      </c>
      <c r="I110" s="86">
        <v>0.0</v>
      </c>
      <c r="M110" s="91" t="s">
        <v>36</v>
      </c>
      <c r="N110" s="86">
        <f t="shared" si="11"/>
        <v>0</v>
      </c>
      <c r="O110" s="12" t="b">
        <v>1</v>
      </c>
    </row>
    <row r="111">
      <c r="B111" s="91" t="s">
        <v>38</v>
      </c>
      <c r="C111" s="86"/>
      <c r="D111" s="86">
        <v>16.622222222222224</v>
      </c>
      <c r="E111" s="86">
        <v>11.640859788359787</v>
      </c>
      <c r="F111" s="86">
        <v>12.432291666666668</v>
      </c>
      <c r="G111" s="86">
        <v>16.2175</v>
      </c>
      <c r="H111" s="86">
        <v>11.269124999999999</v>
      </c>
      <c r="I111" s="86">
        <v>18.44920634920635</v>
      </c>
      <c r="M111" s="91" t="s">
        <v>38</v>
      </c>
      <c r="N111" s="86">
        <f t="shared" si="11"/>
        <v>86.63120503</v>
      </c>
      <c r="O111" s="12" t="b">
        <v>1</v>
      </c>
    </row>
    <row r="112">
      <c r="B112" s="91" t="s">
        <v>40</v>
      </c>
      <c r="C112" s="86"/>
      <c r="D112" s="86">
        <v>2.4933333333333336</v>
      </c>
      <c r="E112" s="86">
        <v>0.0</v>
      </c>
      <c r="F112" s="86">
        <v>0.0</v>
      </c>
      <c r="G112" s="86">
        <v>0.0</v>
      </c>
      <c r="H112" s="86">
        <v>0.0</v>
      </c>
      <c r="I112" s="86">
        <v>0.0</v>
      </c>
      <c r="M112" s="91" t="s">
        <v>40</v>
      </c>
      <c r="N112" s="86">
        <f t="shared" si="11"/>
        <v>2.493333333</v>
      </c>
      <c r="O112" s="12" t="b">
        <v>0</v>
      </c>
      <c r="P112" s="12" t="s">
        <v>96</v>
      </c>
    </row>
    <row r="113">
      <c r="B113" s="91" t="s">
        <v>42</v>
      </c>
      <c r="C113" s="86"/>
      <c r="D113" s="86">
        <v>7.48</v>
      </c>
      <c r="E113" s="86">
        <v>0.0</v>
      </c>
      <c r="F113" s="86">
        <v>0.0</v>
      </c>
      <c r="G113" s="86">
        <v>6.237500000000001</v>
      </c>
      <c r="H113" s="86">
        <v>0.0</v>
      </c>
      <c r="I113" s="86">
        <v>0.0</v>
      </c>
      <c r="M113" s="91" t="s">
        <v>42</v>
      </c>
      <c r="N113" s="86">
        <f t="shared" si="11"/>
        <v>13.7175</v>
      </c>
      <c r="O113" s="12" t="b">
        <v>1</v>
      </c>
    </row>
    <row r="114">
      <c r="B114" s="91" t="s">
        <v>44</v>
      </c>
      <c r="C114" s="86"/>
      <c r="D114" s="86">
        <v>0.0</v>
      </c>
      <c r="E114" s="86">
        <v>0.0</v>
      </c>
      <c r="F114" s="86">
        <v>0.0</v>
      </c>
      <c r="G114" s="86">
        <v>0.0</v>
      </c>
      <c r="H114" s="86">
        <v>0.0</v>
      </c>
      <c r="I114" s="86">
        <v>0.0</v>
      </c>
      <c r="M114" s="91" t="s">
        <v>44</v>
      </c>
      <c r="N114" s="86">
        <f t="shared" si="11"/>
        <v>0</v>
      </c>
      <c r="O114" s="12" t="b">
        <v>1</v>
      </c>
    </row>
    <row r="115">
      <c r="B115" s="91" t="s">
        <v>46</v>
      </c>
      <c r="C115" s="86">
        <f>N95</f>
        <v>20.45239583</v>
      </c>
      <c r="D115" s="86">
        <v>0.0</v>
      </c>
      <c r="E115" s="86">
        <v>0.0</v>
      </c>
      <c r="F115" s="86">
        <v>0.0</v>
      </c>
      <c r="G115" s="86">
        <v>0.0</v>
      </c>
      <c r="H115" s="86">
        <v>0.0</v>
      </c>
      <c r="I115" s="86">
        <v>0.0</v>
      </c>
      <c r="M115" s="91" t="s">
        <v>46</v>
      </c>
      <c r="N115" s="86">
        <f t="shared" si="11"/>
        <v>20.45239583</v>
      </c>
      <c r="O115" s="12" t="b">
        <v>0</v>
      </c>
    </row>
    <row r="116">
      <c r="B116" s="91" t="s">
        <v>48</v>
      </c>
      <c r="C116" s="86"/>
      <c r="D116" s="86">
        <v>2.4933333333333336</v>
      </c>
      <c r="E116" s="86">
        <v>11.640859788359787</v>
      </c>
      <c r="F116" s="86">
        <v>6.015625</v>
      </c>
      <c r="G116" s="86">
        <v>10.229500000000002</v>
      </c>
      <c r="H116" s="86">
        <v>19.855125</v>
      </c>
      <c r="I116" s="86">
        <v>8.763373015873016</v>
      </c>
      <c r="M116" s="91" t="s">
        <v>48</v>
      </c>
      <c r="N116" s="86">
        <f t="shared" si="11"/>
        <v>58.99781614</v>
      </c>
      <c r="O116" s="12" t="b">
        <v>1</v>
      </c>
    </row>
    <row r="117">
      <c r="B117" s="91" t="s">
        <v>50</v>
      </c>
      <c r="C117" s="86"/>
      <c r="D117" s="86">
        <v>0.0</v>
      </c>
      <c r="E117" s="86">
        <v>7.854074074074074</v>
      </c>
      <c r="F117" s="86">
        <v>0.0</v>
      </c>
      <c r="G117" s="86">
        <v>0.0</v>
      </c>
      <c r="H117" s="86">
        <v>0.0</v>
      </c>
      <c r="I117" s="86">
        <v>0.0</v>
      </c>
      <c r="M117" s="91" t="s">
        <v>50</v>
      </c>
      <c r="N117" s="86">
        <f t="shared" si="11"/>
        <v>7.854074074</v>
      </c>
      <c r="O117" s="12" t="b">
        <v>1</v>
      </c>
    </row>
    <row r="118">
      <c r="B118" s="12" t="s">
        <v>52</v>
      </c>
      <c r="C118" s="86"/>
      <c r="D118" s="86">
        <v>7.48</v>
      </c>
      <c r="E118" s="86">
        <v>0.0</v>
      </c>
      <c r="F118" s="86">
        <v>6.015625</v>
      </c>
      <c r="G118" s="86">
        <v>0.0</v>
      </c>
      <c r="H118" s="86">
        <v>8.049375</v>
      </c>
      <c r="I118" s="86">
        <v>9.685833333333333</v>
      </c>
      <c r="M118" s="12" t="s">
        <v>52</v>
      </c>
      <c r="N118" s="86">
        <f t="shared" si="11"/>
        <v>31.23083333</v>
      </c>
      <c r="O118" s="12" t="b">
        <v>1</v>
      </c>
    </row>
    <row r="119">
      <c r="C119" s="12" t="s">
        <v>95</v>
      </c>
      <c r="D119" s="12" t="s">
        <v>68</v>
      </c>
      <c r="E119" s="12" t="s">
        <v>71</v>
      </c>
      <c r="F119" s="93" t="s">
        <v>73</v>
      </c>
      <c r="G119" s="12" t="s">
        <v>75</v>
      </c>
      <c r="H119" s="12" t="s">
        <v>76</v>
      </c>
      <c r="I119" s="12" t="s">
        <v>18</v>
      </c>
    </row>
  </sheetData>
  <hyperlinks>
    <hyperlink display="Pomax (Poi)" location="'Pomax (Poi)'!A1" ref="C19"/>
    <hyperlink display="Pomax 2 (Poi)" location="'Pomax 2 (Poi)'!A1" ref="D19"/>
    <hyperlink display="DimG (Poi)" location="'DimG (Poi)'!A1" ref="E19"/>
    <hyperlink display="RSL C (Poi)" location="'RSL C (Poi)'!A1" ref="F19"/>
    <hyperlink display="Sealion (Poi)" location="'Sealion (Poi)'!A1" ref="G19"/>
    <hyperlink display="AS50 (Poi)" location="'AS50 (Poi)'!A1" ref="H19"/>
    <hyperlink display="Felet (Poi)" location="'Felet (Poi)'!A1" ref="I19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71"/>
    <col customWidth="1" min="3" max="3" width="3.86"/>
    <col customWidth="1" min="4" max="4" width="14.86"/>
    <col customWidth="1" min="5" max="13" width="8.71"/>
    <col customWidth="1" min="14" max="14" width="4.14"/>
    <col customWidth="1" min="15" max="15" width="8.57"/>
    <col customWidth="1" min="16" max="18" width="8.71"/>
    <col customWidth="1" min="19" max="19" width="10.0"/>
    <col customWidth="1" min="20" max="26" width="8.71"/>
  </cols>
  <sheetData>
    <row r="1" ht="14.25" customHeight="1">
      <c r="A1" s="94" t="s">
        <v>97</v>
      </c>
      <c r="B1" s="95">
        <v>75.0</v>
      </c>
      <c r="D1" s="96" t="s">
        <v>98</v>
      </c>
      <c r="E1" s="97">
        <v>45340.0</v>
      </c>
      <c r="F1" s="98">
        <v>45343.0</v>
      </c>
      <c r="G1" s="98"/>
      <c r="H1" s="98"/>
      <c r="I1" s="98"/>
      <c r="J1" s="98"/>
      <c r="K1" s="98"/>
      <c r="L1" s="98"/>
      <c r="M1" s="99"/>
      <c r="O1" s="100" t="s">
        <v>86</v>
      </c>
      <c r="P1" s="101" t="s">
        <v>54</v>
      </c>
      <c r="S1" s="102" t="s">
        <v>99</v>
      </c>
    </row>
    <row r="2" ht="14.25" customHeight="1">
      <c r="A2" s="103" t="s">
        <v>100</v>
      </c>
      <c r="B2" s="103">
        <v>12.0</v>
      </c>
      <c r="D2" s="104" t="s">
        <v>20</v>
      </c>
      <c r="E2" s="105">
        <v>1.0</v>
      </c>
      <c r="F2" s="106">
        <v>1.0</v>
      </c>
      <c r="G2" s="106"/>
      <c r="H2" s="106"/>
      <c r="I2" s="106"/>
      <c r="J2" s="106"/>
      <c r="K2" s="106"/>
      <c r="L2" s="107"/>
      <c r="M2" s="108"/>
      <c r="O2" s="109" t="str">
        <f t="shared" ref="O2:O17" si="1">D2</f>
        <v>Poi</v>
      </c>
      <c r="P2" s="110">
        <f t="shared" ref="P2:P17" si="2">SUM(E24:M24)</f>
        <v>2.708333333</v>
      </c>
      <c r="S2" s="111">
        <f t="shared" ref="S2:S17" si="3">COUNT(E2:M2)</f>
        <v>2</v>
      </c>
    </row>
    <row r="3" ht="14.25" customHeight="1">
      <c r="A3" s="112" t="s">
        <v>84</v>
      </c>
      <c r="B3" s="112">
        <f>B1/B2</f>
        <v>6.25</v>
      </c>
      <c r="D3" s="104" t="s">
        <v>24</v>
      </c>
      <c r="E3" s="105"/>
      <c r="F3" s="106">
        <v>2.0</v>
      </c>
      <c r="G3" s="106"/>
      <c r="H3" s="106"/>
      <c r="I3" s="106"/>
      <c r="J3" s="106"/>
      <c r="K3" s="106"/>
      <c r="L3" s="107"/>
      <c r="M3" s="108"/>
      <c r="O3" s="109" t="str">
        <f t="shared" si="1"/>
        <v>ZT</v>
      </c>
      <c r="P3" s="110">
        <f t="shared" si="2"/>
        <v>1.25</v>
      </c>
      <c r="S3" s="111">
        <f t="shared" si="3"/>
        <v>1</v>
      </c>
    </row>
    <row r="4" ht="14.25" customHeight="1">
      <c r="A4" s="113"/>
      <c r="B4" s="113"/>
      <c r="D4" s="104" t="s">
        <v>26</v>
      </c>
      <c r="E4" s="105">
        <v>1.0</v>
      </c>
      <c r="F4" s="106">
        <v>1.0</v>
      </c>
      <c r="G4" s="106"/>
      <c r="H4" s="106"/>
      <c r="I4" s="107"/>
      <c r="J4" s="107"/>
      <c r="K4" s="107"/>
      <c r="L4" s="107"/>
      <c r="M4" s="108"/>
      <c r="O4" s="109" t="str">
        <f t="shared" si="1"/>
        <v>YZ</v>
      </c>
      <c r="P4" s="110">
        <f t="shared" si="2"/>
        <v>2.708333333</v>
      </c>
      <c r="S4" s="111">
        <f t="shared" si="3"/>
        <v>2</v>
      </c>
    </row>
    <row r="5" ht="14.25" customHeight="1">
      <c r="A5" s="114" t="s">
        <v>101</v>
      </c>
      <c r="B5" s="115" t="s">
        <v>20</v>
      </c>
      <c r="D5" s="104" t="s">
        <v>28</v>
      </c>
      <c r="E5" s="105">
        <v>1.0</v>
      </c>
      <c r="F5" s="106">
        <v>1.0</v>
      </c>
      <c r="G5" s="106"/>
      <c r="H5" s="106"/>
      <c r="I5" s="106"/>
      <c r="J5" s="106"/>
      <c r="K5" s="106"/>
      <c r="L5" s="107"/>
      <c r="M5" s="108"/>
      <c r="O5" s="109" t="str">
        <f t="shared" si="1"/>
        <v>KC</v>
      </c>
      <c r="P5" s="110">
        <f t="shared" si="2"/>
        <v>2.708333333</v>
      </c>
      <c r="S5" s="111">
        <f t="shared" si="3"/>
        <v>2</v>
      </c>
    </row>
    <row r="6" ht="14.25" customHeight="1">
      <c r="A6" s="113"/>
      <c r="B6" s="113"/>
      <c r="D6" s="104" t="s">
        <v>30</v>
      </c>
      <c r="E6" s="105"/>
      <c r="F6" s="106">
        <v>1.0</v>
      </c>
      <c r="G6" s="106"/>
      <c r="H6" s="106"/>
      <c r="I6" s="106"/>
      <c r="J6" s="106"/>
      <c r="K6" s="106"/>
      <c r="L6" s="107"/>
      <c r="M6" s="108"/>
      <c r="O6" s="109" t="str">
        <f t="shared" si="1"/>
        <v>CJ</v>
      </c>
      <c r="P6" s="110">
        <f t="shared" si="2"/>
        <v>0.625</v>
      </c>
      <c r="S6" s="111">
        <f t="shared" si="3"/>
        <v>1</v>
      </c>
    </row>
    <row r="7" ht="14.25" customHeight="1">
      <c r="A7" s="116" t="s">
        <v>102</v>
      </c>
      <c r="B7" s="116">
        <f>B2-SUM(E20:M20)</f>
        <v>9</v>
      </c>
      <c r="D7" s="104" t="s">
        <v>32</v>
      </c>
      <c r="E7" s="105">
        <v>2.0</v>
      </c>
      <c r="F7" s="106">
        <v>1.0</v>
      </c>
      <c r="G7" s="106"/>
      <c r="H7" s="106"/>
      <c r="I7" s="106"/>
      <c r="J7" s="106"/>
      <c r="K7" s="106"/>
      <c r="L7" s="107"/>
      <c r="M7" s="108"/>
      <c r="O7" s="109" t="str">
        <f t="shared" si="1"/>
        <v>HX</v>
      </c>
      <c r="P7" s="110">
        <f t="shared" si="2"/>
        <v>4.791666667</v>
      </c>
      <c r="S7" s="111">
        <f t="shared" si="3"/>
        <v>2</v>
      </c>
    </row>
    <row r="8" ht="14.25" customHeight="1">
      <c r="D8" s="104" t="s">
        <v>34</v>
      </c>
      <c r="E8" s="105"/>
      <c r="F8" s="106">
        <v>1.0</v>
      </c>
      <c r="G8" s="106"/>
      <c r="H8" s="107"/>
      <c r="I8" s="106"/>
      <c r="J8" s="107"/>
      <c r="K8" s="107"/>
      <c r="L8" s="107"/>
      <c r="M8" s="108"/>
      <c r="O8" s="109" t="str">
        <f t="shared" si="1"/>
        <v>JZ</v>
      </c>
      <c r="P8" s="110">
        <f t="shared" si="2"/>
        <v>0.625</v>
      </c>
      <c r="S8" s="111">
        <f t="shared" si="3"/>
        <v>1</v>
      </c>
    </row>
    <row r="9" ht="14.25" customHeight="1">
      <c r="D9" s="104" t="s">
        <v>36</v>
      </c>
      <c r="E9" s="105"/>
      <c r="F9" s="106"/>
      <c r="G9" s="106"/>
      <c r="H9" s="106"/>
      <c r="I9" s="106"/>
      <c r="J9" s="107"/>
      <c r="K9" s="107"/>
      <c r="L9" s="107"/>
      <c r="M9" s="108"/>
      <c r="O9" s="109" t="str">
        <f t="shared" si="1"/>
        <v>LW</v>
      </c>
      <c r="P9" s="110">
        <f t="shared" si="2"/>
        <v>0</v>
      </c>
      <c r="S9" s="111">
        <f t="shared" si="3"/>
        <v>0</v>
      </c>
    </row>
    <row r="10" ht="14.25" customHeight="1">
      <c r="D10" s="117" t="s">
        <v>38</v>
      </c>
      <c r="E10" s="118"/>
      <c r="F10" s="119">
        <v>1.0</v>
      </c>
      <c r="G10" s="119"/>
      <c r="H10" s="119"/>
      <c r="I10" s="119"/>
      <c r="J10" s="119"/>
      <c r="K10" s="119"/>
      <c r="L10" s="120"/>
      <c r="M10" s="121"/>
      <c r="O10" s="122" t="str">
        <f t="shared" si="1"/>
        <v>KY</v>
      </c>
      <c r="P10" s="123">
        <f t="shared" si="2"/>
        <v>0.625</v>
      </c>
      <c r="S10" s="111">
        <f t="shared" si="3"/>
        <v>1</v>
      </c>
    </row>
    <row r="11" ht="14.25" customHeight="1">
      <c r="D11" s="124" t="s">
        <v>40</v>
      </c>
      <c r="E11" s="125"/>
      <c r="F11" s="126"/>
      <c r="G11" s="127"/>
      <c r="H11" s="127"/>
      <c r="I11" s="127"/>
      <c r="J11" s="127"/>
      <c r="K11" s="127"/>
      <c r="L11" s="127"/>
      <c r="M11" s="128"/>
      <c r="O11" s="129" t="str">
        <f t="shared" si="1"/>
        <v>Jit Loong</v>
      </c>
      <c r="P11" s="130">
        <f t="shared" si="2"/>
        <v>0</v>
      </c>
      <c r="S11" s="111">
        <f t="shared" si="3"/>
        <v>0</v>
      </c>
    </row>
    <row r="12" ht="14.25" customHeight="1">
      <c r="D12" s="131" t="s">
        <v>42</v>
      </c>
      <c r="E12" s="132"/>
      <c r="F12" s="133"/>
      <c r="G12" s="133"/>
      <c r="H12" s="133"/>
      <c r="I12" s="133"/>
      <c r="J12" s="133"/>
      <c r="K12" s="134"/>
      <c r="L12" s="134"/>
      <c r="M12" s="135"/>
      <c r="O12" s="129" t="str">
        <f t="shared" si="1"/>
        <v>Matthew</v>
      </c>
      <c r="P12" s="130">
        <f t="shared" si="2"/>
        <v>0</v>
      </c>
      <c r="S12" s="111">
        <f t="shared" si="3"/>
        <v>0</v>
      </c>
    </row>
    <row r="13" ht="14.25" customHeight="1">
      <c r="A13" s="111"/>
      <c r="D13" s="131" t="s">
        <v>44</v>
      </c>
      <c r="E13" s="132">
        <v>1.0</v>
      </c>
      <c r="F13" s="134"/>
      <c r="G13" s="133"/>
      <c r="H13" s="134"/>
      <c r="I13" s="133"/>
      <c r="J13" s="133"/>
      <c r="K13" s="133"/>
      <c r="L13" s="134"/>
      <c r="M13" s="135"/>
      <c r="O13" s="129" t="str">
        <f t="shared" si="1"/>
        <v>Hau Jin</v>
      </c>
      <c r="P13" s="130">
        <f t="shared" si="2"/>
        <v>2.083333333</v>
      </c>
      <c r="S13" s="111">
        <f t="shared" si="3"/>
        <v>1</v>
      </c>
    </row>
    <row r="14" ht="14.25" customHeight="1">
      <c r="D14" s="131" t="s">
        <v>46</v>
      </c>
      <c r="E14" s="136"/>
      <c r="F14" s="134"/>
      <c r="G14" s="133"/>
      <c r="H14" s="134"/>
      <c r="I14" s="134"/>
      <c r="J14" s="134"/>
      <c r="K14" s="134"/>
      <c r="L14" s="134"/>
      <c r="M14" s="135"/>
      <c r="O14" s="129" t="str">
        <f t="shared" si="1"/>
        <v>Kit Liang</v>
      </c>
      <c r="P14" s="130">
        <f t="shared" si="2"/>
        <v>0</v>
      </c>
      <c r="S14" s="111">
        <f t="shared" si="3"/>
        <v>0</v>
      </c>
    </row>
    <row r="15" ht="14.25" customHeight="1">
      <c r="D15" s="131" t="s">
        <v>48</v>
      </c>
      <c r="E15" s="132"/>
      <c r="F15" s="133">
        <v>1.0</v>
      </c>
      <c r="G15" s="133"/>
      <c r="H15" s="133"/>
      <c r="I15" s="133"/>
      <c r="J15" s="133"/>
      <c r="K15" s="133"/>
      <c r="L15" s="134"/>
      <c r="M15" s="135"/>
      <c r="O15" s="129" t="str">
        <f t="shared" si="1"/>
        <v>YL</v>
      </c>
      <c r="P15" s="130">
        <f t="shared" si="2"/>
        <v>0.625</v>
      </c>
      <c r="S15" s="111">
        <f t="shared" si="3"/>
        <v>1</v>
      </c>
    </row>
    <row r="16" ht="14.25" customHeight="1">
      <c r="A16" s="111"/>
      <c r="B16" s="111"/>
      <c r="D16" s="131" t="s">
        <v>50</v>
      </c>
      <c r="E16" s="136"/>
      <c r="F16" s="133"/>
      <c r="G16" s="133"/>
      <c r="H16" s="133"/>
      <c r="I16" s="134"/>
      <c r="J16" s="134"/>
      <c r="K16" s="134"/>
      <c r="L16" s="134"/>
      <c r="M16" s="135"/>
      <c r="O16" s="129" t="str">
        <f t="shared" si="1"/>
        <v>YX</v>
      </c>
      <c r="P16" s="130">
        <f t="shared" si="2"/>
        <v>0</v>
      </c>
      <c r="S16" s="111">
        <f t="shared" si="3"/>
        <v>0</v>
      </c>
    </row>
    <row r="17" ht="14.25" customHeight="1">
      <c r="A17" s="111"/>
      <c r="B17" s="111"/>
      <c r="D17" s="137" t="s">
        <v>87</v>
      </c>
      <c r="E17" s="138"/>
      <c r="F17" s="139"/>
      <c r="G17" s="139"/>
      <c r="H17" s="139"/>
      <c r="I17" s="139"/>
      <c r="J17" s="139"/>
      <c r="K17" s="139"/>
      <c r="L17" s="139"/>
      <c r="M17" s="140"/>
      <c r="O17" s="141" t="str">
        <f t="shared" si="1"/>
        <v>ZL</v>
      </c>
      <c r="P17" s="142">
        <f t="shared" si="2"/>
        <v>0</v>
      </c>
      <c r="S17" s="111">
        <f t="shared" si="3"/>
        <v>0</v>
      </c>
    </row>
    <row r="18" ht="14.25" customHeight="1">
      <c r="A18" s="111"/>
      <c r="B18" s="111"/>
      <c r="P18" s="143">
        <f>SUM(P2:P17)</f>
        <v>18.75</v>
      </c>
    </row>
    <row r="19" ht="14.25" customHeight="1">
      <c r="A19" s="111"/>
      <c r="B19" s="111"/>
      <c r="D19" s="144" t="s">
        <v>83</v>
      </c>
      <c r="E19" s="145">
        <f t="shared" ref="E19:M19" si="4">SUM(E2:E17)</f>
        <v>6</v>
      </c>
      <c r="F19" s="145">
        <f t="shared" si="4"/>
        <v>10</v>
      </c>
      <c r="G19" s="145">
        <f t="shared" si="4"/>
        <v>0</v>
      </c>
      <c r="H19" s="145">
        <f t="shared" si="4"/>
        <v>0</v>
      </c>
      <c r="I19" s="145">
        <f t="shared" si="4"/>
        <v>0</v>
      </c>
      <c r="J19" s="145">
        <f t="shared" si="4"/>
        <v>0</v>
      </c>
      <c r="K19" s="145">
        <f t="shared" si="4"/>
        <v>0</v>
      </c>
      <c r="L19" s="145">
        <f t="shared" si="4"/>
        <v>0</v>
      </c>
      <c r="M19" s="146">
        <f t="shared" si="4"/>
        <v>0</v>
      </c>
    </row>
    <row r="20" ht="14.25" customHeight="1">
      <c r="D20" s="104" t="s">
        <v>103</v>
      </c>
      <c r="E20" s="147">
        <v>2.0</v>
      </c>
      <c r="F20" s="148">
        <v>1.0</v>
      </c>
      <c r="G20" s="148"/>
      <c r="H20" s="148"/>
      <c r="I20" s="148"/>
      <c r="J20" s="148"/>
      <c r="K20" s="148"/>
      <c r="L20" s="149"/>
      <c r="M20" s="150"/>
    </row>
    <row r="21" ht="14.25" customHeight="1">
      <c r="D21" s="151" t="s">
        <v>104</v>
      </c>
      <c r="E21" s="152">
        <f t="shared" ref="E21:M21" si="5">IF(E19=0, 0, $B$3*E20/E19)</f>
        <v>2.083333333</v>
      </c>
      <c r="F21" s="153">
        <f t="shared" si="5"/>
        <v>0.625</v>
      </c>
      <c r="G21" s="153">
        <f t="shared" si="5"/>
        <v>0</v>
      </c>
      <c r="H21" s="153">
        <f t="shared" si="5"/>
        <v>0</v>
      </c>
      <c r="I21" s="153">
        <f t="shared" si="5"/>
        <v>0</v>
      </c>
      <c r="J21" s="153">
        <f t="shared" si="5"/>
        <v>0</v>
      </c>
      <c r="K21" s="153">
        <f t="shared" si="5"/>
        <v>0</v>
      </c>
      <c r="L21" s="153">
        <f t="shared" si="5"/>
        <v>0</v>
      </c>
      <c r="M21" s="154">
        <f t="shared" si="5"/>
        <v>0</v>
      </c>
    </row>
    <row r="22" ht="14.25" customHeight="1"/>
    <row r="23" ht="14.25" customHeight="1">
      <c r="D23" s="155" t="s">
        <v>86</v>
      </c>
      <c r="E23" s="156">
        <f t="shared" ref="E23:M23" si="6">E1</f>
        <v>45340</v>
      </c>
      <c r="F23" s="157">
        <f t="shared" si="6"/>
        <v>45343</v>
      </c>
      <c r="G23" s="157" t="str">
        <f t="shared" si="6"/>
        <v/>
      </c>
      <c r="H23" s="157" t="str">
        <f t="shared" si="6"/>
        <v/>
      </c>
      <c r="I23" s="157" t="str">
        <f t="shared" si="6"/>
        <v/>
      </c>
      <c r="J23" s="157" t="str">
        <f t="shared" si="6"/>
        <v/>
      </c>
      <c r="K23" s="157" t="str">
        <f t="shared" si="6"/>
        <v/>
      </c>
      <c r="L23" s="157" t="str">
        <f t="shared" si="6"/>
        <v/>
      </c>
      <c r="M23" s="158" t="str">
        <f t="shared" si="6"/>
        <v/>
      </c>
    </row>
    <row r="24" ht="14.25" customHeight="1">
      <c r="D24" s="159" t="str">
        <f t="shared" ref="D24:D39" si="8">D2</f>
        <v>Poi</v>
      </c>
      <c r="E24" s="160">
        <f t="shared" ref="E24:E39" si="9">E2*$E$21</f>
        <v>2.083333333</v>
      </c>
      <c r="F24" s="161">
        <f t="shared" ref="F24:F39" si="10">F2*$F$21</f>
        <v>0.625</v>
      </c>
      <c r="G24" s="161">
        <f t="shared" ref="G24:M24" si="7">G2*G$21</f>
        <v>0</v>
      </c>
      <c r="H24" s="161">
        <f t="shared" si="7"/>
        <v>0</v>
      </c>
      <c r="I24" s="161">
        <f t="shared" si="7"/>
        <v>0</v>
      </c>
      <c r="J24" s="161">
        <f t="shared" si="7"/>
        <v>0</v>
      </c>
      <c r="K24" s="161">
        <f t="shared" si="7"/>
        <v>0</v>
      </c>
      <c r="L24" s="161">
        <f t="shared" si="7"/>
        <v>0</v>
      </c>
      <c r="M24" s="162">
        <f t="shared" si="7"/>
        <v>0</v>
      </c>
    </row>
    <row r="25" ht="14.25" customHeight="1">
      <c r="D25" s="159" t="str">
        <f t="shared" si="8"/>
        <v>ZT</v>
      </c>
      <c r="E25" s="160">
        <f t="shared" si="9"/>
        <v>0</v>
      </c>
      <c r="F25" s="161">
        <f t="shared" si="10"/>
        <v>1.25</v>
      </c>
      <c r="G25" s="161">
        <f t="shared" ref="G25:M25" si="11">G3*G$21</f>
        <v>0</v>
      </c>
      <c r="H25" s="161">
        <f t="shared" si="11"/>
        <v>0</v>
      </c>
      <c r="I25" s="161">
        <f t="shared" si="11"/>
        <v>0</v>
      </c>
      <c r="J25" s="161">
        <f t="shared" si="11"/>
        <v>0</v>
      </c>
      <c r="K25" s="161">
        <f t="shared" si="11"/>
        <v>0</v>
      </c>
      <c r="L25" s="161">
        <f t="shared" si="11"/>
        <v>0</v>
      </c>
      <c r="M25" s="162">
        <f t="shared" si="11"/>
        <v>0</v>
      </c>
    </row>
    <row r="26" ht="14.25" customHeight="1">
      <c r="D26" s="159" t="str">
        <f t="shared" si="8"/>
        <v>YZ</v>
      </c>
      <c r="E26" s="160">
        <f t="shared" si="9"/>
        <v>2.083333333</v>
      </c>
      <c r="F26" s="161">
        <f t="shared" si="10"/>
        <v>0.625</v>
      </c>
      <c r="G26" s="161">
        <f t="shared" ref="G26:M26" si="12">G4*G$21</f>
        <v>0</v>
      </c>
      <c r="H26" s="161">
        <f t="shared" si="12"/>
        <v>0</v>
      </c>
      <c r="I26" s="161">
        <f t="shared" si="12"/>
        <v>0</v>
      </c>
      <c r="J26" s="161">
        <f t="shared" si="12"/>
        <v>0</v>
      </c>
      <c r="K26" s="161">
        <f t="shared" si="12"/>
        <v>0</v>
      </c>
      <c r="L26" s="161">
        <f t="shared" si="12"/>
        <v>0</v>
      </c>
      <c r="M26" s="162">
        <f t="shared" si="12"/>
        <v>0</v>
      </c>
    </row>
    <row r="27" ht="14.25" customHeight="1">
      <c r="D27" s="159" t="str">
        <f t="shared" si="8"/>
        <v>KC</v>
      </c>
      <c r="E27" s="160">
        <f t="shared" si="9"/>
        <v>2.083333333</v>
      </c>
      <c r="F27" s="161">
        <f t="shared" si="10"/>
        <v>0.625</v>
      </c>
      <c r="G27" s="161">
        <f t="shared" ref="G27:M27" si="13">G5*G$21</f>
        <v>0</v>
      </c>
      <c r="H27" s="161">
        <f t="shared" si="13"/>
        <v>0</v>
      </c>
      <c r="I27" s="161">
        <f t="shared" si="13"/>
        <v>0</v>
      </c>
      <c r="J27" s="161">
        <f t="shared" si="13"/>
        <v>0</v>
      </c>
      <c r="K27" s="161">
        <f t="shared" si="13"/>
        <v>0</v>
      </c>
      <c r="L27" s="161">
        <f t="shared" si="13"/>
        <v>0</v>
      </c>
      <c r="M27" s="162">
        <f t="shared" si="13"/>
        <v>0</v>
      </c>
    </row>
    <row r="28" ht="14.25" customHeight="1">
      <c r="D28" s="159" t="str">
        <f t="shared" si="8"/>
        <v>CJ</v>
      </c>
      <c r="E28" s="160">
        <f t="shared" si="9"/>
        <v>0</v>
      </c>
      <c r="F28" s="161">
        <f t="shared" si="10"/>
        <v>0.625</v>
      </c>
      <c r="G28" s="161">
        <f t="shared" ref="G28:M28" si="14">G6*G$21</f>
        <v>0</v>
      </c>
      <c r="H28" s="161">
        <f t="shared" si="14"/>
        <v>0</v>
      </c>
      <c r="I28" s="161">
        <f t="shared" si="14"/>
        <v>0</v>
      </c>
      <c r="J28" s="161">
        <f t="shared" si="14"/>
        <v>0</v>
      </c>
      <c r="K28" s="161">
        <f t="shared" si="14"/>
        <v>0</v>
      </c>
      <c r="L28" s="161">
        <f t="shared" si="14"/>
        <v>0</v>
      </c>
      <c r="M28" s="162">
        <f t="shared" si="14"/>
        <v>0</v>
      </c>
    </row>
    <row r="29" ht="14.25" customHeight="1">
      <c r="D29" s="159" t="str">
        <f t="shared" si="8"/>
        <v>HX</v>
      </c>
      <c r="E29" s="160">
        <f t="shared" si="9"/>
        <v>4.166666667</v>
      </c>
      <c r="F29" s="161">
        <f t="shared" si="10"/>
        <v>0.625</v>
      </c>
      <c r="G29" s="161">
        <f t="shared" ref="G29:M29" si="15">G7*G$21</f>
        <v>0</v>
      </c>
      <c r="H29" s="161">
        <f t="shared" si="15"/>
        <v>0</v>
      </c>
      <c r="I29" s="161">
        <f t="shared" si="15"/>
        <v>0</v>
      </c>
      <c r="J29" s="161">
        <f t="shared" si="15"/>
        <v>0</v>
      </c>
      <c r="K29" s="161">
        <f t="shared" si="15"/>
        <v>0</v>
      </c>
      <c r="L29" s="161">
        <f t="shared" si="15"/>
        <v>0</v>
      </c>
      <c r="M29" s="162">
        <f t="shared" si="15"/>
        <v>0</v>
      </c>
    </row>
    <row r="30" ht="14.25" customHeight="1">
      <c r="D30" s="159" t="str">
        <f t="shared" si="8"/>
        <v>JZ</v>
      </c>
      <c r="E30" s="160">
        <f t="shared" si="9"/>
        <v>0</v>
      </c>
      <c r="F30" s="161">
        <f t="shared" si="10"/>
        <v>0.625</v>
      </c>
      <c r="G30" s="161">
        <f t="shared" ref="G30:M30" si="16">G8*G$21</f>
        <v>0</v>
      </c>
      <c r="H30" s="161">
        <f t="shared" si="16"/>
        <v>0</v>
      </c>
      <c r="I30" s="161">
        <f t="shared" si="16"/>
        <v>0</v>
      </c>
      <c r="J30" s="161">
        <f t="shared" si="16"/>
        <v>0</v>
      </c>
      <c r="K30" s="161">
        <f t="shared" si="16"/>
        <v>0</v>
      </c>
      <c r="L30" s="161">
        <f t="shared" si="16"/>
        <v>0</v>
      </c>
      <c r="M30" s="162">
        <f t="shared" si="16"/>
        <v>0</v>
      </c>
    </row>
    <row r="31" ht="14.25" customHeight="1">
      <c r="D31" s="159" t="str">
        <f t="shared" si="8"/>
        <v>LW</v>
      </c>
      <c r="E31" s="160">
        <f t="shared" si="9"/>
        <v>0</v>
      </c>
      <c r="F31" s="161">
        <f t="shared" si="10"/>
        <v>0</v>
      </c>
      <c r="G31" s="161">
        <f t="shared" ref="G31:M31" si="17">G9*G$21</f>
        <v>0</v>
      </c>
      <c r="H31" s="161">
        <f t="shared" si="17"/>
        <v>0</v>
      </c>
      <c r="I31" s="161">
        <f t="shared" si="17"/>
        <v>0</v>
      </c>
      <c r="J31" s="161">
        <f t="shared" si="17"/>
        <v>0</v>
      </c>
      <c r="K31" s="161">
        <f t="shared" si="17"/>
        <v>0</v>
      </c>
      <c r="L31" s="161">
        <f t="shared" si="17"/>
        <v>0</v>
      </c>
      <c r="M31" s="162">
        <f t="shared" si="17"/>
        <v>0</v>
      </c>
    </row>
    <row r="32" ht="14.25" customHeight="1">
      <c r="D32" s="159" t="str">
        <f t="shared" si="8"/>
        <v>KY</v>
      </c>
      <c r="E32" s="160">
        <f t="shared" si="9"/>
        <v>0</v>
      </c>
      <c r="F32" s="161">
        <f t="shared" si="10"/>
        <v>0.625</v>
      </c>
      <c r="G32" s="161">
        <f t="shared" ref="G32:M32" si="18">G10*G$21</f>
        <v>0</v>
      </c>
      <c r="H32" s="161">
        <f t="shared" si="18"/>
        <v>0</v>
      </c>
      <c r="I32" s="161">
        <f t="shared" si="18"/>
        <v>0</v>
      </c>
      <c r="J32" s="161">
        <f t="shared" si="18"/>
        <v>0</v>
      </c>
      <c r="K32" s="161">
        <f t="shared" si="18"/>
        <v>0</v>
      </c>
      <c r="L32" s="161">
        <f t="shared" si="18"/>
        <v>0</v>
      </c>
      <c r="M32" s="162">
        <f t="shared" si="18"/>
        <v>0</v>
      </c>
    </row>
    <row r="33" ht="14.25" customHeight="1">
      <c r="D33" s="159" t="str">
        <f t="shared" si="8"/>
        <v>Jit Loong</v>
      </c>
      <c r="E33" s="163">
        <f t="shared" si="9"/>
        <v>0</v>
      </c>
      <c r="F33" s="164">
        <f t="shared" si="10"/>
        <v>0</v>
      </c>
      <c r="G33" s="164">
        <f t="shared" ref="G33:M33" si="19">G11*G$21</f>
        <v>0</v>
      </c>
      <c r="H33" s="164">
        <f t="shared" si="19"/>
        <v>0</v>
      </c>
      <c r="I33" s="164">
        <f t="shared" si="19"/>
        <v>0</v>
      </c>
      <c r="J33" s="164">
        <f t="shared" si="19"/>
        <v>0</v>
      </c>
      <c r="K33" s="164">
        <f t="shared" si="19"/>
        <v>0</v>
      </c>
      <c r="L33" s="164">
        <f t="shared" si="19"/>
        <v>0</v>
      </c>
      <c r="M33" s="165">
        <f t="shared" si="19"/>
        <v>0</v>
      </c>
    </row>
    <row r="34" ht="14.25" customHeight="1">
      <c r="D34" s="159" t="str">
        <f t="shared" si="8"/>
        <v>Matthew</v>
      </c>
      <c r="E34" s="166">
        <f t="shared" si="9"/>
        <v>0</v>
      </c>
      <c r="F34" s="167">
        <f t="shared" si="10"/>
        <v>0</v>
      </c>
      <c r="G34" s="167">
        <f t="shared" ref="G34:M34" si="20">G12*G$21</f>
        <v>0</v>
      </c>
      <c r="H34" s="167">
        <f t="shared" si="20"/>
        <v>0</v>
      </c>
      <c r="I34" s="167">
        <f t="shared" si="20"/>
        <v>0</v>
      </c>
      <c r="J34" s="167">
        <f t="shared" si="20"/>
        <v>0</v>
      </c>
      <c r="K34" s="167">
        <f t="shared" si="20"/>
        <v>0</v>
      </c>
      <c r="L34" s="167">
        <f t="shared" si="20"/>
        <v>0</v>
      </c>
      <c r="M34" s="168">
        <f t="shared" si="20"/>
        <v>0</v>
      </c>
    </row>
    <row r="35" ht="14.25" customHeight="1">
      <c r="D35" s="159" t="str">
        <f t="shared" si="8"/>
        <v>Hau Jin</v>
      </c>
      <c r="E35" s="166">
        <f t="shared" si="9"/>
        <v>2.083333333</v>
      </c>
      <c r="F35" s="167">
        <f t="shared" si="10"/>
        <v>0</v>
      </c>
      <c r="G35" s="167">
        <f t="shared" ref="G35:M35" si="21">G13*G$21</f>
        <v>0</v>
      </c>
      <c r="H35" s="167">
        <f t="shared" si="21"/>
        <v>0</v>
      </c>
      <c r="I35" s="167">
        <f t="shared" si="21"/>
        <v>0</v>
      </c>
      <c r="J35" s="167">
        <f t="shared" si="21"/>
        <v>0</v>
      </c>
      <c r="K35" s="167">
        <f t="shared" si="21"/>
        <v>0</v>
      </c>
      <c r="L35" s="167">
        <f t="shared" si="21"/>
        <v>0</v>
      </c>
      <c r="M35" s="168">
        <f t="shared" si="21"/>
        <v>0</v>
      </c>
    </row>
    <row r="36" ht="14.25" customHeight="1">
      <c r="D36" s="159" t="str">
        <f t="shared" si="8"/>
        <v>Kit Liang</v>
      </c>
      <c r="E36" s="166">
        <f t="shared" si="9"/>
        <v>0</v>
      </c>
      <c r="F36" s="167">
        <f t="shared" si="10"/>
        <v>0</v>
      </c>
      <c r="G36" s="167">
        <f t="shared" ref="G36:M36" si="22">G14*G$21</f>
        <v>0</v>
      </c>
      <c r="H36" s="167">
        <f t="shared" si="22"/>
        <v>0</v>
      </c>
      <c r="I36" s="167">
        <f t="shared" si="22"/>
        <v>0</v>
      </c>
      <c r="J36" s="167">
        <f t="shared" si="22"/>
        <v>0</v>
      </c>
      <c r="K36" s="167">
        <f t="shared" si="22"/>
        <v>0</v>
      </c>
      <c r="L36" s="167">
        <f t="shared" si="22"/>
        <v>0</v>
      </c>
      <c r="M36" s="168">
        <f t="shared" si="22"/>
        <v>0</v>
      </c>
    </row>
    <row r="37" ht="14.25" customHeight="1">
      <c r="D37" s="159" t="str">
        <f t="shared" si="8"/>
        <v>YL</v>
      </c>
      <c r="E37" s="166">
        <f t="shared" si="9"/>
        <v>0</v>
      </c>
      <c r="F37" s="167">
        <f t="shared" si="10"/>
        <v>0.625</v>
      </c>
      <c r="G37" s="167">
        <f t="shared" ref="G37:M37" si="23">G15*G$21</f>
        <v>0</v>
      </c>
      <c r="H37" s="167">
        <f t="shared" si="23"/>
        <v>0</v>
      </c>
      <c r="I37" s="167">
        <f t="shared" si="23"/>
        <v>0</v>
      </c>
      <c r="J37" s="167">
        <f t="shared" si="23"/>
        <v>0</v>
      </c>
      <c r="K37" s="167">
        <f t="shared" si="23"/>
        <v>0</v>
      </c>
      <c r="L37" s="167">
        <f t="shared" si="23"/>
        <v>0</v>
      </c>
      <c r="M37" s="168">
        <f t="shared" si="23"/>
        <v>0</v>
      </c>
    </row>
    <row r="38" ht="14.25" customHeight="1">
      <c r="D38" s="159" t="str">
        <f t="shared" si="8"/>
        <v>YX</v>
      </c>
      <c r="E38" s="166">
        <f t="shared" si="9"/>
        <v>0</v>
      </c>
      <c r="F38" s="167">
        <f t="shared" si="10"/>
        <v>0</v>
      </c>
      <c r="G38" s="167">
        <f t="shared" ref="G38:M38" si="24">G16*G$21</f>
        <v>0</v>
      </c>
      <c r="H38" s="167">
        <f t="shared" si="24"/>
        <v>0</v>
      </c>
      <c r="I38" s="167">
        <f t="shared" si="24"/>
        <v>0</v>
      </c>
      <c r="J38" s="167">
        <f t="shared" si="24"/>
        <v>0</v>
      </c>
      <c r="K38" s="167">
        <f t="shared" si="24"/>
        <v>0</v>
      </c>
      <c r="L38" s="167">
        <f t="shared" si="24"/>
        <v>0</v>
      </c>
      <c r="M38" s="168">
        <f t="shared" si="24"/>
        <v>0</v>
      </c>
    </row>
    <row r="39" ht="14.25" customHeight="1">
      <c r="D39" s="151" t="str">
        <f t="shared" si="8"/>
        <v>ZL</v>
      </c>
      <c r="E39" s="169">
        <f t="shared" si="9"/>
        <v>0</v>
      </c>
      <c r="F39" s="170">
        <f t="shared" si="10"/>
        <v>0</v>
      </c>
      <c r="G39" s="170">
        <f t="shared" ref="G39:M39" si="25">G17*G$21</f>
        <v>0</v>
      </c>
      <c r="H39" s="170">
        <f t="shared" si="25"/>
        <v>0</v>
      </c>
      <c r="I39" s="170">
        <f t="shared" si="25"/>
        <v>0</v>
      </c>
      <c r="J39" s="170">
        <f t="shared" si="25"/>
        <v>0</v>
      </c>
      <c r="K39" s="170">
        <f t="shared" si="25"/>
        <v>0</v>
      </c>
      <c r="L39" s="170">
        <f t="shared" si="25"/>
        <v>0</v>
      </c>
      <c r="M39" s="171">
        <f t="shared" si="25"/>
        <v>0</v>
      </c>
    </row>
    <row r="40" ht="14.25" customHeight="1"/>
    <row r="41" ht="14.25" customHeight="1">
      <c r="D41" s="172" t="s">
        <v>105</v>
      </c>
      <c r="E41" s="173">
        <f t="shared" ref="E41:M41" si="26">SUM(E24:E39)</f>
        <v>12.5</v>
      </c>
      <c r="F41" s="174">
        <f t="shared" si="26"/>
        <v>6.25</v>
      </c>
      <c r="G41" s="174">
        <f t="shared" si="26"/>
        <v>0</v>
      </c>
      <c r="H41" s="174">
        <f t="shared" si="26"/>
        <v>0</v>
      </c>
      <c r="I41" s="174">
        <f t="shared" si="26"/>
        <v>0</v>
      </c>
      <c r="J41" s="174">
        <f t="shared" si="26"/>
        <v>0</v>
      </c>
      <c r="K41" s="174">
        <f t="shared" si="26"/>
        <v>0</v>
      </c>
      <c r="L41" s="174">
        <f t="shared" si="26"/>
        <v>0</v>
      </c>
      <c r="M41" s="175">
        <f t="shared" si="26"/>
        <v>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:M11">
    <cfRule type="cellIs" dxfId="0" priority="1" operator="equal">
      <formula>0.5</formula>
    </cfRule>
  </conditionalFormatting>
  <conditionalFormatting sqref="E2:M11">
    <cfRule type="cellIs" dxfId="1" priority="2" operator="equal">
      <formula>1</formula>
    </cfRule>
  </conditionalFormatting>
  <conditionalFormatting sqref="E2:M11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71"/>
    <col customWidth="1" min="3" max="3" width="3.86"/>
    <col customWidth="1" min="4" max="4" width="14.86"/>
    <col customWidth="1" min="5" max="13" width="8.71"/>
    <col customWidth="1" min="14" max="14" width="4.14"/>
    <col customWidth="1" min="15" max="15" width="8.57"/>
    <col customWidth="1" min="16" max="18" width="8.71"/>
    <col customWidth="1" min="19" max="19" width="10.0"/>
    <col customWidth="1" min="20" max="26" width="8.71"/>
  </cols>
  <sheetData>
    <row r="1" ht="14.25" customHeight="1">
      <c r="A1" s="94" t="s">
        <v>97</v>
      </c>
      <c r="B1" s="95">
        <v>105.0</v>
      </c>
      <c r="D1" s="96" t="s">
        <v>98</v>
      </c>
      <c r="E1" s="97">
        <v>45221.0</v>
      </c>
      <c r="F1" s="98">
        <v>45657.0</v>
      </c>
      <c r="G1" s="98">
        <v>45343.0</v>
      </c>
      <c r="H1" s="98"/>
      <c r="I1" s="98"/>
      <c r="J1" s="98"/>
      <c r="K1" s="98"/>
      <c r="L1" s="98"/>
      <c r="M1" s="99"/>
      <c r="O1" s="100" t="s">
        <v>86</v>
      </c>
      <c r="P1" s="101" t="s">
        <v>54</v>
      </c>
      <c r="S1" s="102" t="s">
        <v>99</v>
      </c>
    </row>
    <row r="2" ht="14.25" customHeight="1">
      <c r="A2" s="103" t="s">
        <v>100</v>
      </c>
      <c r="B2" s="103">
        <v>12.0</v>
      </c>
      <c r="D2" s="104" t="s">
        <v>20</v>
      </c>
      <c r="E2" s="105">
        <v>1.0</v>
      </c>
      <c r="F2" s="106">
        <v>1.0</v>
      </c>
      <c r="G2" s="106">
        <v>1.0</v>
      </c>
      <c r="H2" s="106"/>
      <c r="I2" s="106"/>
      <c r="J2" s="106"/>
      <c r="K2" s="106"/>
      <c r="L2" s="107"/>
      <c r="M2" s="108"/>
      <c r="O2" s="109" t="str">
        <f t="shared" ref="O2:O17" si="1">D2</f>
        <v>Poi</v>
      </c>
      <c r="P2" s="110">
        <f t="shared" ref="P2:P17" si="2">SUM(E24:M24)</f>
        <v>8.069444444</v>
      </c>
      <c r="S2" s="111">
        <f t="shared" ref="S2:S17" si="3">COUNT(E2:M2)</f>
        <v>3</v>
      </c>
    </row>
    <row r="3" ht="14.25" customHeight="1">
      <c r="A3" s="112" t="s">
        <v>84</v>
      </c>
      <c r="B3" s="112">
        <f>B1/B2</f>
        <v>8.75</v>
      </c>
      <c r="D3" s="104" t="s">
        <v>24</v>
      </c>
      <c r="E3" s="105">
        <v>1.0</v>
      </c>
      <c r="F3" s="106">
        <v>1.0</v>
      </c>
      <c r="G3" s="106">
        <v>2.0</v>
      </c>
      <c r="H3" s="106"/>
      <c r="I3" s="106"/>
      <c r="J3" s="106"/>
      <c r="K3" s="106"/>
      <c r="L3" s="107"/>
      <c r="M3" s="108"/>
      <c r="O3" s="109" t="str">
        <f t="shared" si="1"/>
        <v>ZT</v>
      </c>
      <c r="P3" s="110">
        <f t="shared" si="2"/>
        <v>9.819444444</v>
      </c>
      <c r="S3" s="111">
        <f t="shared" si="3"/>
        <v>3</v>
      </c>
    </row>
    <row r="4" ht="14.25" customHeight="1">
      <c r="A4" s="113"/>
      <c r="B4" s="113"/>
      <c r="D4" s="104" t="s">
        <v>26</v>
      </c>
      <c r="E4" s="105">
        <v>1.0</v>
      </c>
      <c r="F4" s="106">
        <v>2.0</v>
      </c>
      <c r="G4" s="106">
        <v>1.0</v>
      </c>
      <c r="H4" s="106"/>
      <c r="I4" s="107"/>
      <c r="J4" s="107"/>
      <c r="K4" s="107"/>
      <c r="L4" s="107"/>
      <c r="M4" s="108"/>
      <c r="O4" s="109" t="str">
        <f t="shared" si="1"/>
        <v>YZ</v>
      </c>
      <c r="P4" s="110">
        <f t="shared" si="2"/>
        <v>12.44444444</v>
      </c>
      <c r="S4" s="111">
        <f t="shared" si="3"/>
        <v>3</v>
      </c>
    </row>
    <row r="5" ht="14.25" customHeight="1">
      <c r="A5" s="114" t="s">
        <v>101</v>
      </c>
      <c r="B5" s="115" t="s">
        <v>20</v>
      </c>
      <c r="D5" s="104" t="s">
        <v>28</v>
      </c>
      <c r="E5" s="105">
        <v>1.0</v>
      </c>
      <c r="F5" s="106">
        <v>1.0</v>
      </c>
      <c r="G5" s="106">
        <v>1.0</v>
      </c>
      <c r="H5" s="106"/>
      <c r="I5" s="106"/>
      <c r="J5" s="106"/>
      <c r="K5" s="106"/>
      <c r="L5" s="107"/>
      <c r="M5" s="108"/>
      <c r="O5" s="109" t="str">
        <f t="shared" si="1"/>
        <v>KC</v>
      </c>
      <c r="P5" s="110">
        <f t="shared" si="2"/>
        <v>8.069444444</v>
      </c>
      <c r="S5" s="111">
        <f t="shared" si="3"/>
        <v>3</v>
      </c>
    </row>
    <row r="6" ht="14.25" customHeight="1">
      <c r="A6" s="113"/>
      <c r="B6" s="113"/>
      <c r="D6" s="104" t="s">
        <v>30</v>
      </c>
      <c r="E6" s="105">
        <v>1.0</v>
      </c>
      <c r="F6" s="106">
        <v>1.0</v>
      </c>
      <c r="G6" s="106">
        <v>1.0</v>
      </c>
      <c r="H6" s="106"/>
      <c r="I6" s="106"/>
      <c r="J6" s="106"/>
      <c r="K6" s="106"/>
      <c r="L6" s="107"/>
      <c r="M6" s="108"/>
      <c r="O6" s="109" t="str">
        <f t="shared" si="1"/>
        <v>CJ</v>
      </c>
      <c r="P6" s="110">
        <f t="shared" si="2"/>
        <v>8.069444444</v>
      </c>
      <c r="S6" s="111">
        <f t="shared" si="3"/>
        <v>3</v>
      </c>
    </row>
    <row r="7" ht="14.25" customHeight="1">
      <c r="A7" s="116" t="s">
        <v>102</v>
      </c>
      <c r="B7" s="116">
        <f>B2-SUM(E20:M20)</f>
        <v>3</v>
      </c>
      <c r="D7" s="104" t="s">
        <v>32</v>
      </c>
      <c r="E7" s="105"/>
      <c r="F7" s="106">
        <v>2.0</v>
      </c>
      <c r="G7" s="106">
        <v>1.0</v>
      </c>
      <c r="H7" s="106"/>
      <c r="I7" s="106"/>
      <c r="J7" s="106"/>
      <c r="K7" s="106"/>
      <c r="L7" s="107"/>
      <c r="M7" s="108"/>
      <c r="O7" s="109" t="str">
        <f t="shared" si="1"/>
        <v>HX</v>
      </c>
      <c r="P7" s="110">
        <f t="shared" si="2"/>
        <v>10.5</v>
      </c>
      <c r="S7" s="111">
        <f t="shared" si="3"/>
        <v>2</v>
      </c>
    </row>
    <row r="8" ht="14.25" customHeight="1">
      <c r="D8" s="104" t="s">
        <v>34</v>
      </c>
      <c r="E8" s="105"/>
      <c r="F8" s="107"/>
      <c r="G8" s="106">
        <v>1.0</v>
      </c>
      <c r="H8" s="107"/>
      <c r="I8" s="106"/>
      <c r="J8" s="107"/>
      <c r="K8" s="107"/>
      <c r="L8" s="107"/>
      <c r="M8" s="108"/>
      <c r="O8" s="109" t="str">
        <f t="shared" si="1"/>
        <v>JZ</v>
      </c>
      <c r="P8" s="110">
        <f t="shared" si="2"/>
        <v>1.75</v>
      </c>
      <c r="S8" s="111">
        <f t="shared" si="3"/>
        <v>1</v>
      </c>
    </row>
    <row r="9" ht="14.25" customHeight="1">
      <c r="D9" s="104" t="s">
        <v>36</v>
      </c>
      <c r="E9" s="105">
        <v>1.0</v>
      </c>
      <c r="F9" s="106"/>
      <c r="G9" s="106"/>
      <c r="H9" s="106"/>
      <c r="I9" s="106"/>
      <c r="J9" s="107"/>
      <c r="K9" s="107"/>
      <c r="L9" s="107"/>
      <c r="M9" s="108"/>
      <c r="O9" s="109" t="str">
        <f t="shared" si="1"/>
        <v>LW</v>
      </c>
      <c r="P9" s="110">
        <f t="shared" si="2"/>
        <v>1.944444444</v>
      </c>
      <c r="S9" s="111">
        <f t="shared" si="3"/>
        <v>1</v>
      </c>
    </row>
    <row r="10" ht="14.25" customHeight="1">
      <c r="D10" s="117" t="s">
        <v>38</v>
      </c>
      <c r="E10" s="118">
        <v>1.0</v>
      </c>
      <c r="F10" s="119">
        <v>1.0</v>
      </c>
      <c r="G10" s="119">
        <v>1.0</v>
      </c>
      <c r="H10" s="119"/>
      <c r="I10" s="119"/>
      <c r="J10" s="119"/>
      <c r="K10" s="119"/>
      <c r="L10" s="120"/>
      <c r="M10" s="121"/>
      <c r="O10" s="122" t="str">
        <f t="shared" si="1"/>
        <v>KY</v>
      </c>
      <c r="P10" s="123">
        <f t="shared" si="2"/>
        <v>8.069444444</v>
      </c>
      <c r="S10" s="111">
        <f t="shared" si="3"/>
        <v>3</v>
      </c>
    </row>
    <row r="11" ht="14.25" customHeight="1">
      <c r="D11" s="124" t="s">
        <v>40</v>
      </c>
      <c r="E11" s="125"/>
      <c r="F11" s="126"/>
      <c r="G11" s="127"/>
      <c r="H11" s="127"/>
      <c r="I11" s="127"/>
      <c r="J11" s="127"/>
      <c r="K11" s="127"/>
      <c r="L11" s="127"/>
      <c r="M11" s="128"/>
      <c r="O11" s="129" t="str">
        <f t="shared" si="1"/>
        <v>Jit Loong</v>
      </c>
      <c r="P11" s="130">
        <f t="shared" si="2"/>
        <v>0</v>
      </c>
      <c r="S11" s="111">
        <f t="shared" si="3"/>
        <v>0</v>
      </c>
    </row>
    <row r="12" ht="14.25" customHeight="1">
      <c r="D12" s="131" t="s">
        <v>42</v>
      </c>
      <c r="E12" s="132">
        <v>1.0</v>
      </c>
      <c r="F12" s="133"/>
      <c r="G12" s="133"/>
      <c r="H12" s="133"/>
      <c r="I12" s="133"/>
      <c r="J12" s="133"/>
      <c r="K12" s="134"/>
      <c r="L12" s="134"/>
      <c r="M12" s="135"/>
      <c r="O12" s="129" t="str">
        <f t="shared" si="1"/>
        <v>Matthew</v>
      </c>
      <c r="P12" s="130">
        <f t="shared" si="2"/>
        <v>1.944444444</v>
      </c>
      <c r="S12" s="111">
        <f t="shared" si="3"/>
        <v>1</v>
      </c>
    </row>
    <row r="13" ht="14.25" customHeight="1">
      <c r="A13" s="111"/>
      <c r="D13" s="131" t="s">
        <v>44</v>
      </c>
      <c r="E13" s="132"/>
      <c r="F13" s="134"/>
      <c r="G13" s="133"/>
      <c r="H13" s="134"/>
      <c r="I13" s="133"/>
      <c r="J13" s="133"/>
      <c r="K13" s="133"/>
      <c r="L13" s="134"/>
      <c r="M13" s="135"/>
      <c r="O13" s="129" t="str">
        <f t="shared" si="1"/>
        <v>Hau Jin</v>
      </c>
      <c r="P13" s="130">
        <f t="shared" si="2"/>
        <v>0</v>
      </c>
      <c r="S13" s="111">
        <f t="shared" si="3"/>
        <v>0</v>
      </c>
    </row>
    <row r="14" ht="14.25" customHeight="1">
      <c r="D14" s="131" t="s">
        <v>46</v>
      </c>
      <c r="E14" s="136"/>
      <c r="F14" s="134"/>
      <c r="G14" s="133"/>
      <c r="H14" s="134"/>
      <c r="I14" s="134"/>
      <c r="J14" s="134"/>
      <c r="K14" s="134"/>
      <c r="L14" s="134"/>
      <c r="M14" s="135"/>
      <c r="O14" s="129" t="str">
        <f t="shared" si="1"/>
        <v>Kit Liang</v>
      </c>
      <c r="P14" s="130">
        <f t="shared" si="2"/>
        <v>0</v>
      </c>
      <c r="S14" s="111">
        <f t="shared" si="3"/>
        <v>0</v>
      </c>
    </row>
    <row r="15" ht="14.25" customHeight="1">
      <c r="D15" s="131" t="s">
        <v>48</v>
      </c>
      <c r="E15" s="132">
        <v>1.0</v>
      </c>
      <c r="F15" s="133">
        <v>1.0</v>
      </c>
      <c r="G15" s="133">
        <v>1.0</v>
      </c>
      <c r="H15" s="133"/>
      <c r="I15" s="133"/>
      <c r="J15" s="133"/>
      <c r="K15" s="133"/>
      <c r="L15" s="134"/>
      <c r="M15" s="135"/>
      <c r="O15" s="129" t="str">
        <f t="shared" si="1"/>
        <v>YL</v>
      </c>
      <c r="P15" s="130">
        <f t="shared" si="2"/>
        <v>8.069444444</v>
      </c>
      <c r="S15" s="111">
        <f t="shared" si="3"/>
        <v>3</v>
      </c>
    </row>
    <row r="16" ht="14.25" customHeight="1">
      <c r="A16" s="111"/>
      <c r="B16" s="111"/>
      <c r="D16" s="131" t="s">
        <v>50</v>
      </c>
      <c r="E16" s="136"/>
      <c r="F16" s="133"/>
      <c r="G16" s="133"/>
      <c r="H16" s="133"/>
      <c r="I16" s="134"/>
      <c r="J16" s="134"/>
      <c r="K16" s="134"/>
      <c r="L16" s="134"/>
      <c r="M16" s="135"/>
      <c r="O16" s="129" t="str">
        <f t="shared" si="1"/>
        <v>YX</v>
      </c>
      <c r="P16" s="130">
        <f t="shared" si="2"/>
        <v>0</v>
      </c>
      <c r="S16" s="111">
        <f t="shared" si="3"/>
        <v>0</v>
      </c>
    </row>
    <row r="17" ht="14.25" customHeight="1">
      <c r="A17" s="111"/>
      <c r="B17" s="111"/>
      <c r="D17" s="137" t="s">
        <v>87</v>
      </c>
      <c r="E17" s="138"/>
      <c r="F17" s="139"/>
      <c r="G17" s="139"/>
      <c r="H17" s="139"/>
      <c r="I17" s="139"/>
      <c r="J17" s="139"/>
      <c r="K17" s="139"/>
      <c r="L17" s="139"/>
      <c r="M17" s="140"/>
      <c r="O17" s="141" t="str">
        <f t="shared" si="1"/>
        <v>ZL</v>
      </c>
      <c r="P17" s="142">
        <f t="shared" si="2"/>
        <v>0</v>
      </c>
      <c r="S17" s="111">
        <f t="shared" si="3"/>
        <v>0</v>
      </c>
    </row>
    <row r="18" ht="14.25" customHeight="1">
      <c r="A18" s="111"/>
      <c r="B18" s="111"/>
      <c r="P18" s="143">
        <f>SUM(P2:P17)</f>
        <v>78.75</v>
      </c>
    </row>
    <row r="19" ht="14.25" customHeight="1">
      <c r="A19" s="111"/>
      <c r="B19" s="111"/>
      <c r="D19" s="144" t="s">
        <v>83</v>
      </c>
      <c r="E19" s="145">
        <f t="shared" ref="E19:M19" si="4">SUM(E2:E17)</f>
        <v>9</v>
      </c>
      <c r="F19" s="145">
        <f t="shared" si="4"/>
        <v>10</v>
      </c>
      <c r="G19" s="145">
        <f t="shared" si="4"/>
        <v>10</v>
      </c>
      <c r="H19" s="145">
        <f t="shared" si="4"/>
        <v>0</v>
      </c>
      <c r="I19" s="145">
        <f t="shared" si="4"/>
        <v>0</v>
      </c>
      <c r="J19" s="145">
        <f t="shared" si="4"/>
        <v>0</v>
      </c>
      <c r="K19" s="145">
        <f t="shared" si="4"/>
        <v>0</v>
      </c>
      <c r="L19" s="145">
        <f t="shared" si="4"/>
        <v>0</v>
      </c>
      <c r="M19" s="146">
        <f t="shared" si="4"/>
        <v>0</v>
      </c>
    </row>
    <row r="20" ht="14.25" customHeight="1">
      <c r="D20" s="104" t="s">
        <v>103</v>
      </c>
      <c r="E20" s="147">
        <v>2.0</v>
      </c>
      <c r="F20" s="148">
        <v>5.0</v>
      </c>
      <c r="G20" s="148">
        <v>2.0</v>
      </c>
      <c r="H20" s="148"/>
      <c r="I20" s="148"/>
      <c r="J20" s="148"/>
      <c r="K20" s="148"/>
      <c r="L20" s="149"/>
      <c r="M20" s="150"/>
    </row>
    <row r="21" ht="14.25" customHeight="1">
      <c r="D21" s="151" t="s">
        <v>104</v>
      </c>
      <c r="E21" s="152">
        <f t="shared" ref="E21:M21" si="5">IF(E19=0, 0, $B$3*E20/E19)</f>
        <v>1.944444444</v>
      </c>
      <c r="F21" s="153">
        <f t="shared" si="5"/>
        <v>4.375</v>
      </c>
      <c r="G21" s="153">
        <f t="shared" si="5"/>
        <v>1.75</v>
      </c>
      <c r="H21" s="153">
        <f t="shared" si="5"/>
        <v>0</v>
      </c>
      <c r="I21" s="153">
        <f t="shared" si="5"/>
        <v>0</v>
      </c>
      <c r="J21" s="153">
        <f t="shared" si="5"/>
        <v>0</v>
      </c>
      <c r="K21" s="153">
        <f t="shared" si="5"/>
        <v>0</v>
      </c>
      <c r="L21" s="153">
        <f t="shared" si="5"/>
        <v>0</v>
      </c>
      <c r="M21" s="154">
        <f t="shared" si="5"/>
        <v>0</v>
      </c>
    </row>
    <row r="22" ht="14.25" customHeight="1"/>
    <row r="23" ht="14.25" customHeight="1">
      <c r="D23" s="155" t="s">
        <v>86</v>
      </c>
      <c r="E23" s="156">
        <f t="shared" ref="E23:M23" si="6">E1</f>
        <v>45221</v>
      </c>
      <c r="F23" s="157">
        <f t="shared" si="6"/>
        <v>45657</v>
      </c>
      <c r="G23" s="157">
        <f t="shared" si="6"/>
        <v>45343</v>
      </c>
      <c r="H23" s="157" t="str">
        <f t="shared" si="6"/>
        <v/>
      </c>
      <c r="I23" s="157" t="str">
        <f t="shared" si="6"/>
        <v/>
      </c>
      <c r="J23" s="157" t="str">
        <f t="shared" si="6"/>
        <v/>
      </c>
      <c r="K23" s="157" t="str">
        <f t="shared" si="6"/>
        <v/>
      </c>
      <c r="L23" s="157" t="str">
        <f t="shared" si="6"/>
        <v/>
      </c>
      <c r="M23" s="158" t="str">
        <f t="shared" si="6"/>
        <v/>
      </c>
    </row>
    <row r="24" ht="14.25" customHeight="1">
      <c r="D24" s="159" t="str">
        <f t="shared" ref="D24:D39" si="8">D2</f>
        <v>Poi</v>
      </c>
      <c r="E24" s="160">
        <f t="shared" ref="E24:E39" si="9">E2*$E$21</f>
        <v>1.944444444</v>
      </c>
      <c r="F24" s="161">
        <f t="shared" ref="F24:F39" si="10">F2*$F$21</f>
        <v>4.375</v>
      </c>
      <c r="G24" s="161">
        <f t="shared" ref="G24:M24" si="7">G2*G$21</f>
        <v>1.75</v>
      </c>
      <c r="H24" s="161">
        <f t="shared" si="7"/>
        <v>0</v>
      </c>
      <c r="I24" s="161">
        <f t="shared" si="7"/>
        <v>0</v>
      </c>
      <c r="J24" s="161">
        <f t="shared" si="7"/>
        <v>0</v>
      </c>
      <c r="K24" s="161">
        <f t="shared" si="7"/>
        <v>0</v>
      </c>
      <c r="L24" s="161">
        <f t="shared" si="7"/>
        <v>0</v>
      </c>
      <c r="M24" s="162">
        <f t="shared" si="7"/>
        <v>0</v>
      </c>
    </row>
    <row r="25" ht="14.25" customHeight="1">
      <c r="D25" s="159" t="str">
        <f t="shared" si="8"/>
        <v>ZT</v>
      </c>
      <c r="E25" s="160">
        <f t="shared" si="9"/>
        <v>1.944444444</v>
      </c>
      <c r="F25" s="161">
        <f t="shared" si="10"/>
        <v>4.375</v>
      </c>
      <c r="G25" s="161">
        <f t="shared" ref="G25:M25" si="11">G3*G$21</f>
        <v>3.5</v>
      </c>
      <c r="H25" s="161">
        <f t="shared" si="11"/>
        <v>0</v>
      </c>
      <c r="I25" s="161">
        <f t="shared" si="11"/>
        <v>0</v>
      </c>
      <c r="J25" s="161">
        <f t="shared" si="11"/>
        <v>0</v>
      </c>
      <c r="K25" s="161">
        <f t="shared" si="11"/>
        <v>0</v>
      </c>
      <c r="L25" s="161">
        <f t="shared" si="11"/>
        <v>0</v>
      </c>
      <c r="M25" s="162">
        <f t="shared" si="11"/>
        <v>0</v>
      </c>
    </row>
    <row r="26" ht="14.25" customHeight="1">
      <c r="D26" s="159" t="str">
        <f t="shared" si="8"/>
        <v>YZ</v>
      </c>
      <c r="E26" s="160">
        <f t="shared" si="9"/>
        <v>1.944444444</v>
      </c>
      <c r="F26" s="161">
        <f t="shared" si="10"/>
        <v>8.75</v>
      </c>
      <c r="G26" s="161">
        <f t="shared" ref="G26:M26" si="12">G4*G$21</f>
        <v>1.75</v>
      </c>
      <c r="H26" s="161">
        <f t="shared" si="12"/>
        <v>0</v>
      </c>
      <c r="I26" s="161">
        <f t="shared" si="12"/>
        <v>0</v>
      </c>
      <c r="J26" s="161">
        <f t="shared" si="12"/>
        <v>0</v>
      </c>
      <c r="K26" s="161">
        <f t="shared" si="12"/>
        <v>0</v>
      </c>
      <c r="L26" s="161">
        <f t="shared" si="12"/>
        <v>0</v>
      </c>
      <c r="M26" s="162">
        <f t="shared" si="12"/>
        <v>0</v>
      </c>
    </row>
    <row r="27" ht="14.25" customHeight="1">
      <c r="D27" s="159" t="str">
        <f t="shared" si="8"/>
        <v>KC</v>
      </c>
      <c r="E27" s="160">
        <f t="shared" si="9"/>
        <v>1.944444444</v>
      </c>
      <c r="F27" s="161">
        <f t="shared" si="10"/>
        <v>4.375</v>
      </c>
      <c r="G27" s="161">
        <f t="shared" ref="G27:M27" si="13">G5*G$21</f>
        <v>1.75</v>
      </c>
      <c r="H27" s="161">
        <f t="shared" si="13"/>
        <v>0</v>
      </c>
      <c r="I27" s="161">
        <f t="shared" si="13"/>
        <v>0</v>
      </c>
      <c r="J27" s="161">
        <f t="shared" si="13"/>
        <v>0</v>
      </c>
      <c r="K27" s="161">
        <f t="shared" si="13"/>
        <v>0</v>
      </c>
      <c r="L27" s="161">
        <f t="shared" si="13"/>
        <v>0</v>
      </c>
      <c r="M27" s="162">
        <f t="shared" si="13"/>
        <v>0</v>
      </c>
    </row>
    <row r="28" ht="14.25" customHeight="1">
      <c r="D28" s="159" t="str">
        <f t="shared" si="8"/>
        <v>CJ</v>
      </c>
      <c r="E28" s="160">
        <f t="shared" si="9"/>
        <v>1.944444444</v>
      </c>
      <c r="F28" s="161">
        <f t="shared" si="10"/>
        <v>4.375</v>
      </c>
      <c r="G28" s="161">
        <f t="shared" ref="G28:M28" si="14">G6*G$21</f>
        <v>1.75</v>
      </c>
      <c r="H28" s="161">
        <f t="shared" si="14"/>
        <v>0</v>
      </c>
      <c r="I28" s="161">
        <f t="shared" si="14"/>
        <v>0</v>
      </c>
      <c r="J28" s="161">
        <f t="shared" si="14"/>
        <v>0</v>
      </c>
      <c r="K28" s="161">
        <f t="shared" si="14"/>
        <v>0</v>
      </c>
      <c r="L28" s="161">
        <f t="shared" si="14"/>
        <v>0</v>
      </c>
      <c r="M28" s="162">
        <f t="shared" si="14"/>
        <v>0</v>
      </c>
    </row>
    <row r="29" ht="14.25" customHeight="1">
      <c r="D29" s="159" t="str">
        <f t="shared" si="8"/>
        <v>HX</v>
      </c>
      <c r="E29" s="160">
        <f t="shared" si="9"/>
        <v>0</v>
      </c>
      <c r="F29" s="161">
        <f t="shared" si="10"/>
        <v>8.75</v>
      </c>
      <c r="G29" s="161">
        <f t="shared" ref="G29:M29" si="15">G7*G$21</f>
        <v>1.75</v>
      </c>
      <c r="H29" s="161">
        <f t="shared" si="15"/>
        <v>0</v>
      </c>
      <c r="I29" s="161">
        <f t="shared" si="15"/>
        <v>0</v>
      </c>
      <c r="J29" s="161">
        <f t="shared" si="15"/>
        <v>0</v>
      </c>
      <c r="K29" s="161">
        <f t="shared" si="15"/>
        <v>0</v>
      </c>
      <c r="L29" s="161">
        <f t="shared" si="15"/>
        <v>0</v>
      </c>
      <c r="M29" s="162">
        <f t="shared" si="15"/>
        <v>0</v>
      </c>
    </row>
    <row r="30" ht="14.25" customHeight="1">
      <c r="D30" s="159" t="str">
        <f t="shared" si="8"/>
        <v>JZ</v>
      </c>
      <c r="E30" s="160">
        <f t="shared" si="9"/>
        <v>0</v>
      </c>
      <c r="F30" s="161">
        <f t="shared" si="10"/>
        <v>0</v>
      </c>
      <c r="G30" s="161">
        <f t="shared" ref="G30:M30" si="16">G8*G$21</f>
        <v>1.75</v>
      </c>
      <c r="H30" s="161">
        <f t="shared" si="16"/>
        <v>0</v>
      </c>
      <c r="I30" s="161">
        <f t="shared" si="16"/>
        <v>0</v>
      </c>
      <c r="J30" s="161">
        <f t="shared" si="16"/>
        <v>0</v>
      </c>
      <c r="K30" s="161">
        <f t="shared" si="16"/>
        <v>0</v>
      </c>
      <c r="L30" s="161">
        <f t="shared" si="16"/>
        <v>0</v>
      </c>
      <c r="M30" s="162">
        <f t="shared" si="16"/>
        <v>0</v>
      </c>
    </row>
    <row r="31" ht="14.25" customHeight="1">
      <c r="D31" s="159" t="str">
        <f t="shared" si="8"/>
        <v>LW</v>
      </c>
      <c r="E31" s="160">
        <f t="shared" si="9"/>
        <v>1.944444444</v>
      </c>
      <c r="F31" s="161">
        <f t="shared" si="10"/>
        <v>0</v>
      </c>
      <c r="G31" s="161">
        <f t="shared" ref="G31:M31" si="17">G9*G$21</f>
        <v>0</v>
      </c>
      <c r="H31" s="161">
        <f t="shared" si="17"/>
        <v>0</v>
      </c>
      <c r="I31" s="161">
        <f t="shared" si="17"/>
        <v>0</v>
      </c>
      <c r="J31" s="161">
        <f t="shared" si="17"/>
        <v>0</v>
      </c>
      <c r="K31" s="161">
        <f t="shared" si="17"/>
        <v>0</v>
      </c>
      <c r="L31" s="161">
        <f t="shared" si="17"/>
        <v>0</v>
      </c>
      <c r="M31" s="162">
        <f t="shared" si="17"/>
        <v>0</v>
      </c>
    </row>
    <row r="32" ht="14.25" customHeight="1">
      <c r="D32" s="159" t="str">
        <f t="shared" si="8"/>
        <v>KY</v>
      </c>
      <c r="E32" s="160">
        <f t="shared" si="9"/>
        <v>1.944444444</v>
      </c>
      <c r="F32" s="161">
        <f t="shared" si="10"/>
        <v>4.375</v>
      </c>
      <c r="G32" s="161">
        <f t="shared" ref="G32:M32" si="18">G10*G$21</f>
        <v>1.75</v>
      </c>
      <c r="H32" s="161">
        <f t="shared" si="18"/>
        <v>0</v>
      </c>
      <c r="I32" s="161">
        <f t="shared" si="18"/>
        <v>0</v>
      </c>
      <c r="J32" s="161">
        <f t="shared" si="18"/>
        <v>0</v>
      </c>
      <c r="K32" s="161">
        <f t="shared" si="18"/>
        <v>0</v>
      </c>
      <c r="L32" s="161">
        <f t="shared" si="18"/>
        <v>0</v>
      </c>
      <c r="M32" s="162">
        <f t="shared" si="18"/>
        <v>0</v>
      </c>
    </row>
    <row r="33" ht="14.25" customHeight="1">
      <c r="D33" s="159" t="str">
        <f t="shared" si="8"/>
        <v>Jit Loong</v>
      </c>
      <c r="E33" s="163">
        <f t="shared" si="9"/>
        <v>0</v>
      </c>
      <c r="F33" s="164">
        <f t="shared" si="10"/>
        <v>0</v>
      </c>
      <c r="G33" s="164">
        <f t="shared" ref="G33:M33" si="19">G11*G$21</f>
        <v>0</v>
      </c>
      <c r="H33" s="164">
        <f t="shared" si="19"/>
        <v>0</v>
      </c>
      <c r="I33" s="164">
        <f t="shared" si="19"/>
        <v>0</v>
      </c>
      <c r="J33" s="164">
        <f t="shared" si="19"/>
        <v>0</v>
      </c>
      <c r="K33" s="164">
        <f t="shared" si="19"/>
        <v>0</v>
      </c>
      <c r="L33" s="164">
        <f t="shared" si="19"/>
        <v>0</v>
      </c>
      <c r="M33" s="165">
        <f t="shared" si="19"/>
        <v>0</v>
      </c>
    </row>
    <row r="34" ht="14.25" customHeight="1">
      <c r="D34" s="159" t="str">
        <f t="shared" si="8"/>
        <v>Matthew</v>
      </c>
      <c r="E34" s="166">
        <f t="shared" si="9"/>
        <v>1.944444444</v>
      </c>
      <c r="F34" s="167">
        <f t="shared" si="10"/>
        <v>0</v>
      </c>
      <c r="G34" s="167">
        <f t="shared" ref="G34:M34" si="20">G12*G$21</f>
        <v>0</v>
      </c>
      <c r="H34" s="167">
        <f t="shared" si="20"/>
        <v>0</v>
      </c>
      <c r="I34" s="167">
        <f t="shared" si="20"/>
        <v>0</v>
      </c>
      <c r="J34" s="167">
        <f t="shared" si="20"/>
        <v>0</v>
      </c>
      <c r="K34" s="167">
        <f t="shared" si="20"/>
        <v>0</v>
      </c>
      <c r="L34" s="167">
        <f t="shared" si="20"/>
        <v>0</v>
      </c>
      <c r="M34" s="168">
        <f t="shared" si="20"/>
        <v>0</v>
      </c>
    </row>
    <row r="35" ht="14.25" customHeight="1">
      <c r="D35" s="159" t="str">
        <f t="shared" si="8"/>
        <v>Hau Jin</v>
      </c>
      <c r="E35" s="166">
        <f t="shared" si="9"/>
        <v>0</v>
      </c>
      <c r="F35" s="167">
        <f t="shared" si="10"/>
        <v>0</v>
      </c>
      <c r="G35" s="167">
        <f t="shared" ref="G35:M35" si="21">G13*G$21</f>
        <v>0</v>
      </c>
      <c r="H35" s="167">
        <f t="shared" si="21"/>
        <v>0</v>
      </c>
      <c r="I35" s="167">
        <f t="shared" si="21"/>
        <v>0</v>
      </c>
      <c r="J35" s="167">
        <f t="shared" si="21"/>
        <v>0</v>
      </c>
      <c r="K35" s="167">
        <f t="shared" si="21"/>
        <v>0</v>
      </c>
      <c r="L35" s="167">
        <f t="shared" si="21"/>
        <v>0</v>
      </c>
      <c r="M35" s="168">
        <f t="shared" si="21"/>
        <v>0</v>
      </c>
    </row>
    <row r="36" ht="14.25" customHeight="1">
      <c r="D36" s="159" t="str">
        <f t="shared" si="8"/>
        <v>Kit Liang</v>
      </c>
      <c r="E36" s="166">
        <f t="shared" si="9"/>
        <v>0</v>
      </c>
      <c r="F36" s="167">
        <f t="shared" si="10"/>
        <v>0</v>
      </c>
      <c r="G36" s="167">
        <f t="shared" ref="G36:M36" si="22">G14*G$21</f>
        <v>0</v>
      </c>
      <c r="H36" s="167">
        <f t="shared" si="22"/>
        <v>0</v>
      </c>
      <c r="I36" s="167">
        <f t="shared" si="22"/>
        <v>0</v>
      </c>
      <c r="J36" s="167">
        <f t="shared" si="22"/>
        <v>0</v>
      </c>
      <c r="K36" s="167">
        <f t="shared" si="22"/>
        <v>0</v>
      </c>
      <c r="L36" s="167">
        <f t="shared" si="22"/>
        <v>0</v>
      </c>
      <c r="M36" s="168">
        <f t="shared" si="22"/>
        <v>0</v>
      </c>
    </row>
    <row r="37" ht="14.25" customHeight="1">
      <c r="D37" s="159" t="str">
        <f t="shared" si="8"/>
        <v>YL</v>
      </c>
      <c r="E37" s="166">
        <f t="shared" si="9"/>
        <v>1.944444444</v>
      </c>
      <c r="F37" s="167">
        <f t="shared" si="10"/>
        <v>4.375</v>
      </c>
      <c r="G37" s="167">
        <f t="shared" ref="G37:M37" si="23">G15*G$21</f>
        <v>1.75</v>
      </c>
      <c r="H37" s="167">
        <f t="shared" si="23"/>
        <v>0</v>
      </c>
      <c r="I37" s="167">
        <f t="shared" si="23"/>
        <v>0</v>
      </c>
      <c r="J37" s="167">
        <f t="shared" si="23"/>
        <v>0</v>
      </c>
      <c r="K37" s="167">
        <f t="shared" si="23"/>
        <v>0</v>
      </c>
      <c r="L37" s="167">
        <f t="shared" si="23"/>
        <v>0</v>
      </c>
      <c r="M37" s="168">
        <f t="shared" si="23"/>
        <v>0</v>
      </c>
    </row>
    <row r="38" ht="14.25" customHeight="1">
      <c r="D38" s="159" t="str">
        <f t="shared" si="8"/>
        <v>YX</v>
      </c>
      <c r="E38" s="166">
        <f t="shared" si="9"/>
        <v>0</v>
      </c>
      <c r="F38" s="167">
        <f t="shared" si="10"/>
        <v>0</v>
      </c>
      <c r="G38" s="167">
        <f t="shared" ref="G38:M38" si="24">G16*G$21</f>
        <v>0</v>
      </c>
      <c r="H38" s="167">
        <f t="shared" si="24"/>
        <v>0</v>
      </c>
      <c r="I38" s="167">
        <f t="shared" si="24"/>
        <v>0</v>
      </c>
      <c r="J38" s="167">
        <f t="shared" si="24"/>
        <v>0</v>
      </c>
      <c r="K38" s="167">
        <f t="shared" si="24"/>
        <v>0</v>
      </c>
      <c r="L38" s="167">
        <f t="shared" si="24"/>
        <v>0</v>
      </c>
      <c r="M38" s="168">
        <f t="shared" si="24"/>
        <v>0</v>
      </c>
    </row>
    <row r="39" ht="14.25" customHeight="1">
      <c r="D39" s="151" t="str">
        <f t="shared" si="8"/>
        <v>ZL</v>
      </c>
      <c r="E39" s="169">
        <f t="shared" si="9"/>
        <v>0</v>
      </c>
      <c r="F39" s="170">
        <f t="shared" si="10"/>
        <v>0</v>
      </c>
      <c r="G39" s="170">
        <f t="shared" ref="G39:M39" si="25">G17*G$21</f>
        <v>0</v>
      </c>
      <c r="H39" s="170">
        <f t="shared" si="25"/>
        <v>0</v>
      </c>
      <c r="I39" s="170">
        <f t="shared" si="25"/>
        <v>0</v>
      </c>
      <c r="J39" s="170">
        <f t="shared" si="25"/>
        <v>0</v>
      </c>
      <c r="K39" s="170">
        <f t="shared" si="25"/>
        <v>0</v>
      </c>
      <c r="L39" s="170">
        <f t="shared" si="25"/>
        <v>0</v>
      </c>
      <c r="M39" s="171">
        <f t="shared" si="25"/>
        <v>0</v>
      </c>
    </row>
    <row r="40" ht="14.25" customHeight="1"/>
    <row r="41" ht="14.25" customHeight="1">
      <c r="D41" s="172" t="s">
        <v>105</v>
      </c>
      <c r="E41" s="173">
        <f t="shared" ref="E41:M41" si="26">SUM(E24:E39)</f>
        <v>17.5</v>
      </c>
      <c r="F41" s="174">
        <f t="shared" si="26"/>
        <v>43.75</v>
      </c>
      <c r="G41" s="174">
        <f t="shared" si="26"/>
        <v>17.5</v>
      </c>
      <c r="H41" s="174">
        <f t="shared" si="26"/>
        <v>0</v>
      </c>
      <c r="I41" s="174">
        <f t="shared" si="26"/>
        <v>0</v>
      </c>
      <c r="J41" s="174">
        <f t="shared" si="26"/>
        <v>0</v>
      </c>
      <c r="K41" s="174">
        <f t="shared" si="26"/>
        <v>0</v>
      </c>
      <c r="L41" s="174">
        <f t="shared" si="26"/>
        <v>0</v>
      </c>
      <c r="M41" s="175">
        <f t="shared" si="26"/>
        <v>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:M11">
    <cfRule type="cellIs" dxfId="0" priority="1" operator="equal">
      <formula>0.5</formula>
    </cfRule>
  </conditionalFormatting>
  <conditionalFormatting sqref="E2:M11">
    <cfRule type="cellIs" dxfId="1" priority="2" operator="equal">
      <formula>1</formula>
    </cfRule>
  </conditionalFormatting>
  <conditionalFormatting sqref="E2:M11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71"/>
    <col customWidth="1" min="3" max="3" width="3.86"/>
    <col customWidth="1" min="4" max="4" width="14.86"/>
    <col customWidth="1" min="5" max="13" width="8.71"/>
    <col customWidth="1" min="14" max="14" width="4.14"/>
    <col customWidth="1" min="15" max="15" width="8.57"/>
    <col customWidth="1" min="16" max="18" width="8.71"/>
    <col customWidth="1" min="19" max="19" width="10.0"/>
    <col customWidth="1" min="20" max="26" width="8.71"/>
  </cols>
  <sheetData>
    <row r="1" ht="14.25" customHeight="1">
      <c r="A1" s="94" t="s">
        <v>97</v>
      </c>
      <c r="B1" s="95">
        <v>69.36</v>
      </c>
      <c r="D1" s="96" t="s">
        <v>98</v>
      </c>
      <c r="E1" s="97">
        <v>45296.0</v>
      </c>
      <c r="F1" s="98">
        <v>45298.0</v>
      </c>
      <c r="G1" s="98">
        <v>45305.0</v>
      </c>
      <c r="H1" s="98">
        <v>45340.0</v>
      </c>
      <c r="I1" s="98"/>
      <c r="J1" s="98"/>
      <c r="K1" s="98"/>
      <c r="L1" s="98"/>
      <c r="M1" s="99"/>
      <c r="O1" s="100" t="s">
        <v>86</v>
      </c>
      <c r="P1" s="101" t="s">
        <v>54</v>
      </c>
      <c r="S1" s="102" t="s">
        <v>99</v>
      </c>
    </row>
    <row r="2" ht="14.25" customHeight="1">
      <c r="A2" s="103" t="s">
        <v>100</v>
      </c>
      <c r="B2" s="103">
        <v>12.0</v>
      </c>
      <c r="D2" s="104" t="s">
        <v>20</v>
      </c>
      <c r="E2" s="105">
        <v>1.0</v>
      </c>
      <c r="F2" s="106">
        <v>1.0</v>
      </c>
      <c r="G2" s="106">
        <v>1.0</v>
      </c>
      <c r="H2" s="106">
        <v>1.0</v>
      </c>
      <c r="I2" s="106"/>
      <c r="J2" s="106"/>
      <c r="K2" s="106"/>
      <c r="L2" s="107"/>
      <c r="M2" s="108"/>
      <c r="O2" s="109" t="str">
        <f t="shared" ref="O2:O17" si="1">D2</f>
        <v>Poi</v>
      </c>
      <c r="P2" s="110">
        <f t="shared" ref="P2:P17" si="2">SUM(E24:M24)</f>
        <v>14.62202381</v>
      </c>
      <c r="S2" s="111">
        <f t="shared" ref="S2:S17" si="3">COUNT(E2:M2)</f>
        <v>4</v>
      </c>
    </row>
    <row r="3" ht="14.25" customHeight="1">
      <c r="A3" s="112" t="s">
        <v>84</v>
      </c>
      <c r="B3" s="112">
        <f>B1/B2</f>
        <v>5.78</v>
      </c>
      <c r="D3" s="104" t="s">
        <v>24</v>
      </c>
      <c r="E3" s="105"/>
      <c r="F3" s="106">
        <v>1.0</v>
      </c>
      <c r="G3" s="106">
        <v>1.0</v>
      </c>
      <c r="H3" s="106"/>
      <c r="I3" s="106"/>
      <c r="J3" s="106"/>
      <c r="K3" s="106"/>
      <c r="L3" s="107"/>
      <c r="M3" s="108"/>
      <c r="O3" s="109" t="str">
        <f t="shared" si="1"/>
        <v>ZT</v>
      </c>
      <c r="P3" s="110">
        <f t="shared" si="2"/>
        <v>6.915357143</v>
      </c>
      <c r="S3" s="111">
        <f t="shared" si="3"/>
        <v>2</v>
      </c>
    </row>
    <row r="4" ht="14.25" customHeight="1">
      <c r="A4" s="113"/>
      <c r="B4" s="113"/>
      <c r="D4" s="104" t="s">
        <v>26</v>
      </c>
      <c r="E4" s="105"/>
      <c r="F4" s="106">
        <v>1.0</v>
      </c>
      <c r="G4" s="106">
        <v>1.0</v>
      </c>
      <c r="H4" s="106">
        <v>1.0</v>
      </c>
      <c r="I4" s="107"/>
      <c r="J4" s="107"/>
      <c r="K4" s="107"/>
      <c r="L4" s="107"/>
      <c r="M4" s="108"/>
      <c r="O4" s="109" t="str">
        <f t="shared" si="1"/>
        <v>YZ</v>
      </c>
      <c r="P4" s="110">
        <f t="shared" si="2"/>
        <v>8.84202381</v>
      </c>
      <c r="S4" s="111">
        <f t="shared" si="3"/>
        <v>3</v>
      </c>
    </row>
    <row r="5" ht="14.25" customHeight="1">
      <c r="A5" s="114" t="s">
        <v>101</v>
      </c>
      <c r="B5" s="115" t="s">
        <v>20</v>
      </c>
      <c r="D5" s="104" t="s">
        <v>28</v>
      </c>
      <c r="E5" s="105"/>
      <c r="F5" s="106">
        <v>1.0</v>
      </c>
      <c r="G5" s="106">
        <v>1.0</v>
      </c>
      <c r="H5" s="106">
        <v>1.0</v>
      </c>
      <c r="I5" s="106"/>
      <c r="J5" s="106"/>
      <c r="K5" s="106"/>
      <c r="L5" s="107"/>
      <c r="M5" s="108"/>
      <c r="O5" s="109" t="str">
        <f t="shared" si="1"/>
        <v>KC</v>
      </c>
      <c r="P5" s="110">
        <f t="shared" si="2"/>
        <v>8.84202381</v>
      </c>
      <c r="S5" s="111">
        <f t="shared" si="3"/>
        <v>3</v>
      </c>
    </row>
    <row r="6" ht="14.25" customHeight="1">
      <c r="A6" s="113"/>
      <c r="B6" s="113"/>
      <c r="D6" s="104" t="s">
        <v>30</v>
      </c>
      <c r="E6" s="105"/>
      <c r="F6" s="106">
        <v>1.0</v>
      </c>
      <c r="G6" s="106">
        <v>1.0</v>
      </c>
      <c r="H6" s="106"/>
      <c r="I6" s="106"/>
      <c r="J6" s="106"/>
      <c r="K6" s="106"/>
      <c r="L6" s="107"/>
      <c r="M6" s="108"/>
      <c r="O6" s="109" t="str">
        <f t="shared" si="1"/>
        <v>CJ</v>
      </c>
      <c r="P6" s="110">
        <f t="shared" si="2"/>
        <v>6.915357143</v>
      </c>
      <c r="S6" s="111">
        <f t="shared" si="3"/>
        <v>2</v>
      </c>
    </row>
    <row r="7" ht="14.25" customHeight="1">
      <c r="A7" s="116" t="s">
        <v>102</v>
      </c>
      <c r="B7" s="116">
        <f>B2-SUM(E20:M20)</f>
        <v>0</v>
      </c>
      <c r="D7" s="104" t="s">
        <v>32</v>
      </c>
      <c r="E7" s="105"/>
      <c r="F7" s="106"/>
      <c r="G7" s="106">
        <v>1.0</v>
      </c>
      <c r="H7" s="106">
        <v>2.0</v>
      </c>
      <c r="I7" s="106"/>
      <c r="J7" s="106"/>
      <c r="K7" s="106"/>
      <c r="L7" s="107"/>
      <c r="M7" s="108"/>
      <c r="O7" s="109" t="str">
        <f t="shared" si="1"/>
        <v>HX</v>
      </c>
      <c r="P7" s="110">
        <f t="shared" si="2"/>
        <v>7.465833333</v>
      </c>
      <c r="S7" s="111">
        <f t="shared" si="3"/>
        <v>2</v>
      </c>
    </row>
    <row r="8" ht="14.25" customHeight="1">
      <c r="D8" s="104" t="s">
        <v>34</v>
      </c>
      <c r="E8" s="105"/>
      <c r="F8" s="107"/>
      <c r="G8" s="106">
        <v>1.0</v>
      </c>
      <c r="H8" s="107"/>
      <c r="I8" s="106"/>
      <c r="J8" s="107"/>
      <c r="K8" s="107"/>
      <c r="L8" s="107"/>
      <c r="M8" s="108"/>
      <c r="O8" s="109" t="str">
        <f t="shared" si="1"/>
        <v>JZ</v>
      </c>
      <c r="P8" s="110">
        <f t="shared" si="2"/>
        <v>3.6125</v>
      </c>
      <c r="S8" s="111">
        <f t="shared" si="3"/>
        <v>1</v>
      </c>
    </row>
    <row r="9" ht="14.25" customHeight="1">
      <c r="D9" s="104" t="s">
        <v>36</v>
      </c>
      <c r="E9" s="105"/>
      <c r="F9" s="106"/>
      <c r="G9" s="106"/>
      <c r="H9" s="106"/>
      <c r="I9" s="106"/>
      <c r="J9" s="107"/>
      <c r="K9" s="107"/>
      <c r="L9" s="107"/>
      <c r="M9" s="108"/>
      <c r="O9" s="109" t="str">
        <f t="shared" si="1"/>
        <v>LW</v>
      </c>
      <c r="P9" s="110">
        <f t="shared" si="2"/>
        <v>0</v>
      </c>
      <c r="S9" s="111">
        <f t="shared" si="3"/>
        <v>0</v>
      </c>
    </row>
    <row r="10" ht="14.25" customHeight="1">
      <c r="D10" s="117" t="s">
        <v>38</v>
      </c>
      <c r="E10" s="118"/>
      <c r="F10" s="119">
        <v>1.0</v>
      </c>
      <c r="G10" s="119">
        <v>1.0</v>
      </c>
      <c r="H10" s="119"/>
      <c r="I10" s="119"/>
      <c r="J10" s="119"/>
      <c r="K10" s="119"/>
      <c r="L10" s="120"/>
      <c r="M10" s="121"/>
      <c r="O10" s="122" t="str">
        <f t="shared" si="1"/>
        <v>KY</v>
      </c>
      <c r="P10" s="123">
        <f t="shared" si="2"/>
        <v>6.915357143</v>
      </c>
      <c r="S10" s="111">
        <f t="shared" si="3"/>
        <v>2</v>
      </c>
    </row>
    <row r="11" ht="14.25" customHeight="1">
      <c r="D11" s="124" t="s">
        <v>40</v>
      </c>
      <c r="E11" s="125"/>
      <c r="F11" s="126"/>
      <c r="G11" s="126"/>
      <c r="H11" s="127"/>
      <c r="I11" s="127"/>
      <c r="J11" s="127"/>
      <c r="K11" s="127"/>
      <c r="L11" s="127"/>
      <c r="M11" s="128"/>
      <c r="O11" s="129" t="str">
        <f t="shared" si="1"/>
        <v>Jit Loong</v>
      </c>
      <c r="P11" s="130">
        <f t="shared" si="2"/>
        <v>0</v>
      </c>
      <c r="S11" s="111">
        <f t="shared" si="3"/>
        <v>0</v>
      </c>
    </row>
    <row r="12" ht="14.25" customHeight="1">
      <c r="D12" s="131" t="s">
        <v>42</v>
      </c>
      <c r="E12" s="132"/>
      <c r="F12" s="133"/>
      <c r="G12" s="133"/>
      <c r="H12" s="133"/>
      <c r="I12" s="133"/>
      <c r="J12" s="133"/>
      <c r="K12" s="134"/>
      <c r="L12" s="134"/>
      <c r="M12" s="135"/>
      <c r="O12" s="129" t="str">
        <f t="shared" si="1"/>
        <v>Matthew</v>
      </c>
      <c r="P12" s="130">
        <f t="shared" si="2"/>
        <v>0</v>
      </c>
      <c r="S12" s="111">
        <f t="shared" si="3"/>
        <v>0</v>
      </c>
    </row>
    <row r="13" ht="14.25" customHeight="1">
      <c r="A13" s="111"/>
      <c r="D13" s="131" t="s">
        <v>44</v>
      </c>
      <c r="E13" s="132"/>
      <c r="F13" s="134"/>
      <c r="G13" s="133"/>
      <c r="H13" s="133">
        <v>1.0</v>
      </c>
      <c r="I13" s="133"/>
      <c r="J13" s="133"/>
      <c r="K13" s="133"/>
      <c r="L13" s="134"/>
      <c r="M13" s="135"/>
      <c r="O13" s="129" t="str">
        <f t="shared" si="1"/>
        <v>Hau Jin</v>
      </c>
      <c r="P13" s="130">
        <f t="shared" si="2"/>
        <v>1.926666667</v>
      </c>
      <c r="S13" s="111">
        <f t="shared" si="3"/>
        <v>1</v>
      </c>
    </row>
    <row r="14" ht="14.25" customHeight="1">
      <c r="D14" s="131" t="s">
        <v>46</v>
      </c>
      <c r="E14" s="136"/>
      <c r="F14" s="134"/>
      <c r="G14" s="133"/>
      <c r="H14" s="134"/>
      <c r="I14" s="134"/>
      <c r="J14" s="134"/>
      <c r="K14" s="134"/>
      <c r="L14" s="134"/>
      <c r="M14" s="135"/>
      <c r="O14" s="129" t="str">
        <f t="shared" si="1"/>
        <v>Kit Liang</v>
      </c>
      <c r="P14" s="130">
        <f t="shared" si="2"/>
        <v>0</v>
      </c>
      <c r="S14" s="111">
        <f t="shared" si="3"/>
        <v>0</v>
      </c>
    </row>
    <row r="15" ht="14.25" customHeight="1">
      <c r="D15" s="131" t="s">
        <v>48</v>
      </c>
      <c r="E15" s="132"/>
      <c r="F15" s="133">
        <v>1.0</v>
      </c>
      <c r="G15" s="133"/>
      <c r="H15" s="133"/>
      <c r="I15" s="133"/>
      <c r="J15" s="133"/>
      <c r="K15" s="133"/>
      <c r="L15" s="134"/>
      <c r="M15" s="135"/>
      <c r="O15" s="129" t="str">
        <f t="shared" si="1"/>
        <v>YL</v>
      </c>
      <c r="P15" s="130">
        <f t="shared" si="2"/>
        <v>3.302857143</v>
      </c>
      <c r="S15" s="111">
        <f t="shared" si="3"/>
        <v>1</v>
      </c>
    </row>
    <row r="16" ht="14.25" customHeight="1">
      <c r="A16" s="111"/>
      <c r="B16" s="111"/>
      <c r="D16" s="131" t="s">
        <v>50</v>
      </c>
      <c r="E16" s="136"/>
      <c r="F16" s="133"/>
      <c r="G16" s="133"/>
      <c r="H16" s="133"/>
      <c r="I16" s="134"/>
      <c r="J16" s="134"/>
      <c r="K16" s="134"/>
      <c r="L16" s="134"/>
      <c r="M16" s="135"/>
      <c r="O16" s="129" t="str">
        <f t="shared" si="1"/>
        <v>YX</v>
      </c>
      <c r="P16" s="130">
        <f t="shared" si="2"/>
        <v>0</v>
      </c>
      <c r="S16" s="111">
        <f t="shared" si="3"/>
        <v>0</v>
      </c>
    </row>
    <row r="17" ht="14.25" customHeight="1">
      <c r="A17" s="111"/>
      <c r="B17" s="111"/>
      <c r="D17" s="137" t="s">
        <v>87</v>
      </c>
      <c r="E17" s="138"/>
      <c r="F17" s="139"/>
      <c r="G17" s="139"/>
      <c r="H17" s="139"/>
      <c r="I17" s="139"/>
      <c r="J17" s="139"/>
      <c r="K17" s="139"/>
      <c r="L17" s="139"/>
      <c r="M17" s="140"/>
      <c r="O17" s="141" t="str">
        <f t="shared" si="1"/>
        <v>ZL</v>
      </c>
      <c r="P17" s="142">
        <f t="shared" si="2"/>
        <v>0</v>
      </c>
      <c r="S17" s="111">
        <f t="shared" si="3"/>
        <v>0</v>
      </c>
    </row>
    <row r="18" ht="14.25" customHeight="1">
      <c r="A18" s="111"/>
      <c r="B18" s="111"/>
      <c r="P18" s="143">
        <f>SUM(P2:P17)</f>
        <v>69.36</v>
      </c>
    </row>
    <row r="19" ht="14.25" customHeight="1">
      <c r="A19" s="111"/>
      <c r="B19" s="111"/>
      <c r="D19" s="144" t="s">
        <v>83</v>
      </c>
      <c r="E19" s="145">
        <f t="shared" ref="E19:M19" si="4">SUM(E2:E17)</f>
        <v>1</v>
      </c>
      <c r="F19" s="145">
        <f t="shared" si="4"/>
        <v>7</v>
      </c>
      <c r="G19" s="145">
        <f t="shared" si="4"/>
        <v>8</v>
      </c>
      <c r="H19" s="145">
        <f t="shared" si="4"/>
        <v>6</v>
      </c>
      <c r="I19" s="145">
        <f t="shared" si="4"/>
        <v>0</v>
      </c>
      <c r="J19" s="145">
        <f t="shared" si="4"/>
        <v>0</v>
      </c>
      <c r="K19" s="145">
        <f t="shared" si="4"/>
        <v>0</v>
      </c>
      <c r="L19" s="145">
        <f t="shared" si="4"/>
        <v>0</v>
      </c>
      <c r="M19" s="146">
        <f t="shared" si="4"/>
        <v>0</v>
      </c>
    </row>
    <row r="20" ht="14.25" customHeight="1">
      <c r="D20" s="104" t="s">
        <v>103</v>
      </c>
      <c r="E20" s="147">
        <v>1.0</v>
      </c>
      <c r="F20" s="148">
        <v>4.0</v>
      </c>
      <c r="G20" s="148">
        <v>5.0</v>
      </c>
      <c r="H20" s="148">
        <v>2.0</v>
      </c>
      <c r="I20" s="148"/>
      <c r="J20" s="148"/>
      <c r="K20" s="148"/>
      <c r="L20" s="149"/>
      <c r="M20" s="150"/>
    </row>
    <row r="21" ht="14.25" customHeight="1">
      <c r="D21" s="151" t="s">
        <v>104</v>
      </c>
      <c r="E21" s="152">
        <f t="shared" ref="E21:M21" si="5">IF(E19=0, 0, $B$3*E20/E19)</f>
        <v>5.78</v>
      </c>
      <c r="F21" s="153">
        <f t="shared" si="5"/>
        <v>3.302857143</v>
      </c>
      <c r="G21" s="153">
        <f t="shared" si="5"/>
        <v>3.6125</v>
      </c>
      <c r="H21" s="153">
        <f t="shared" si="5"/>
        <v>1.926666667</v>
      </c>
      <c r="I21" s="153">
        <f t="shared" si="5"/>
        <v>0</v>
      </c>
      <c r="J21" s="153">
        <f t="shared" si="5"/>
        <v>0</v>
      </c>
      <c r="K21" s="153">
        <f t="shared" si="5"/>
        <v>0</v>
      </c>
      <c r="L21" s="153">
        <f t="shared" si="5"/>
        <v>0</v>
      </c>
      <c r="M21" s="154">
        <f t="shared" si="5"/>
        <v>0</v>
      </c>
    </row>
    <row r="22" ht="14.25" customHeight="1"/>
    <row r="23" ht="14.25" customHeight="1">
      <c r="D23" s="155" t="s">
        <v>86</v>
      </c>
      <c r="E23" s="156">
        <f t="shared" ref="E23:M23" si="6">E1</f>
        <v>45296</v>
      </c>
      <c r="F23" s="157">
        <f t="shared" si="6"/>
        <v>45298</v>
      </c>
      <c r="G23" s="157">
        <f t="shared" si="6"/>
        <v>45305</v>
      </c>
      <c r="H23" s="157">
        <f t="shared" si="6"/>
        <v>45340</v>
      </c>
      <c r="I23" s="157" t="str">
        <f t="shared" si="6"/>
        <v/>
      </c>
      <c r="J23" s="157" t="str">
        <f t="shared" si="6"/>
        <v/>
      </c>
      <c r="K23" s="157" t="str">
        <f t="shared" si="6"/>
        <v/>
      </c>
      <c r="L23" s="157" t="str">
        <f t="shared" si="6"/>
        <v/>
      </c>
      <c r="M23" s="158" t="str">
        <f t="shared" si="6"/>
        <v/>
      </c>
    </row>
    <row r="24" ht="14.25" customHeight="1">
      <c r="D24" s="159" t="str">
        <f t="shared" ref="D24:D39" si="8">D2</f>
        <v>Poi</v>
      </c>
      <c r="E24" s="160">
        <f t="shared" ref="E24:E39" si="9">E2*$E$21</f>
        <v>5.78</v>
      </c>
      <c r="F24" s="161">
        <f t="shared" ref="F24:F39" si="10">F2*$F$21</f>
        <v>3.302857143</v>
      </c>
      <c r="G24" s="161">
        <f t="shared" ref="G24:M24" si="7">G2*G$21</f>
        <v>3.6125</v>
      </c>
      <c r="H24" s="161">
        <f t="shared" si="7"/>
        <v>1.926666667</v>
      </c>
      <c r="I24" s="161">
        <f t="shared" si="7"/>
        <v>0</v>
      </c>
      <c r="J24" s="161">
        <f t="shared" si="7"/>
        <v>0</v>
      </c>
      <c r="K24" s="161">
        <f t="shared" si="7"/>
        <v>0</v>
      </c>
      <c r="L24" s="161">
        <f t="shared" si="7"/>
        <v>0</v>
      </c>
      <c r="M24" s="162">
        <f t="shared" si="7"/>
        <v>0</v>
      </c>
    </row>
    <row r="25" ht="14.25" customHeight="1">
      <c r="D25" s="159" t="str">
        <f t="shared" si="8"/>
        <v>ZT</v>
      </c>
      <c r="E25" s="160">
        <f t="shared" si="9"/>
        <v>0</v>
      </c>
      <c r="F25" s="161">
        <f t="shared" si="10"/>
        <v>3.302857143</v>
      </c>
      <c r="G25" s="161">
        <f t="shared" ref="G25:M25" si="11">G3*G$21</f>
        <v>3.6125</v>
      </c>
      <c r="H25" s="161">
        <f t="shared" si="11"/>
        <v>0</v>
      </c>
      <c r="I25" s="161">
        <f t="shared" si="11"/>
        <v>0</v>
      </c>
      <c r="J25" s="161">
        <f t="shared" si="11"/>
        <v>0</v>
      </c>
      <c r="K25" s="161">
        <f t="shared" si="11"/>
        <v>0</v>
      </c>
      <c r="L25" s="161">
        <f t="shared" si="11"/>
        <v>0</v>
      </c>
      <c r="M25" s="162">
        <f t="shared" si="11"/>
        <v>0</v>
      </c>
    </row>
    <row r="26" ht="14.25" customHeight="1">
      <c r="D26" s="159" t="str">
        <f t="shared" si="8"/>
        <v>YZ</v>
      </c>
      <c r="E26" s="160">
        <f t="shared" si="9"/>
        <v>0</v>
      </c>
      <c r="F26" s="161">
        <f t="shared" si="10"/>
        <v>3.302857143</v>
      </c>
      <c r="G26" s="161">
        <f t="shared" ref="G26:M26" si="12">G4*G$21</f>
        <v>3.6125</v>
      </c>
      <c r="H26" s="161">
        <f t="shared" si="12"/>
        <v>1.926666667</v>
      </c>
      <c r="I26" s="161">
        <f t="shared" si="12"/>
        <v>0</v>
      </c>
      <c r="J26" s="161">
        <f t="shared" si="12"/>
        <v>0</v>
      </c>
      <c r="K26" s="161">
        <f t="shared" si="12"/>
        <v>0</v>
      </c>
      <c r="L26" s="161">
        <f t="shared" si="12"/>
        <v>0</v>
      </c>
      <c r="M26" s="162">
        <f t="shared" si="12"/>
        <v>0</v>
      </c>
    </row>
    <row r="27" ht="14.25" customHeight="1">
      <c r="D27" s="159" t="str">
        <f t="shared" si="8"/>
        <v>KC</v>
      </c>
      <c r="E27" s="160">
        <f t="shared" si="9"/>
        <v>0</v>
      </c>
      <c r="F27" s="161">
        <f t="shared" si="10"/>
        <v>3.302857143</v>
      </c>
      <c r="G27" s="161">
        <f t="shared" ref="G27:M27" si="13">G5*G$21</f>
        <v>3.6125</v>
      </c>
      <c r="H27" s="161">
        <f t="shared" si="13"/>
        <v>1.926666667</v>
      </c>
      <c r="I27" s="161">
        <f t="shared" si="13"/>
        <v>0</v>
      </c>
      <c r="J27" s="161">
        <f t="shared" si="13"/>
        <v>0</v>
      </c>
      <c r="K27" s="161">
        <f t="shared" si="13"/>
        <v>0</v>
      </c>
      <c r="L27" s="161">
        <f t="shared" si="13"/>
        <v>0</v>
      </c>
      <c r="M27" s="162">
        <f t="shared" si="13"/>
        <v>0</v>
      </c>
    </row>
    <row r="28" ht="14.25" customHeight="1">
      <c r="D28" s="159" t="str">
        <f t="shared" si="8"/>
        <v>CJ</v>
      </c>
      <c r="E28" s="160">
        <f t="shared" si="9"/>
        <v>0</v>
      </c>
      <c r="F28" s="161">
        <f t="shared" si="10"/>
        <v>3.302857143</v>
      </c>
      <c r="G28" s="161">
        <f t="shared" ref="G28:M28" si="14">G6*G$21</f>
        <v>3.6125</v>
      </c>
      <c r="H28" s="161">
        <f t="shared" si="14"/>
        <v>0</v>
      </c>
      <c r="I28" s="161">
        <f t="shared" si="14"/>
        <v>0</v>
      </c>
      <c r="J28" s="161">
        <f t="shared" si="14"/>
        <v>0</v>
      </c>
      <c r="K28" s="161">
        <f t="shared" si="14"/>
        <v>0</v>
      </c>
      <c r="L28" s="161">
        <f t="shared" si="14"/>
        <v>0</v>
      </c>
      <c r="M28" s="162">
        <f t="shared" si="14"/>
        <v>0</v>
      </c>
    </row>
    <row r="29" ht="14.25" customHeight="1">
      <c r="D29" s="159" t="str">
        <f t="shared" si="8"/>
        <v>HX</v>
      </c>
      <c r="E29" s="160">
        <f t="shared" si="9"/>
        <v>0</v>
      </c>
      <c r="F29" s="161">
        <f t="shared" si="10"/>
        <v>0</v>
      </c>
      <c r="G29" s="161">
        <f t="shared" ref="G29:M29" si="15">G7*G$21</f>
        <v>3.6125</v>
      </c>
      <c r="H29" s="161">
        <f t="shared" si="15"/>
        <v>3.853333333</v>
      </c>
      <c r="I29" s="161">
        <f t="shared" si="15"/>
        <v>0</v>
      </c>
      <c r="J29" s="161">
        <f t="shared" si="15"/>
        <v>0</v>
      </c>
      <c r="K29" s="161">
        <f t="shared" si="15"/>
        <v>0</v>
      </c>
      <c r="L29" s="161">
        <f t="shared" si="15"/>
        <v>0</v>
      </c>
      <c r="M29" s="162">
        <f t="shared" si="15"/>
        <v>0</v>
      </c>
    </row>
    <row r="30" ht="14.25" customHeight="1">
      <c r="D30" s="159" t="str">
        <f t="shared" si="8"/>
        <v>JZ</v>
      </c>
      <c r="E30" s="160">
        <f t="shared" si="9"/>
        <v>0</v>
      </c>
      <c r="F30" s="161">
        <f t="shared" si="10"/>
        <v>0</v>
      </c>
      <c r="G30" s="161">
        <f t="shared" ref="G30:M30" si="16">G8*G$21</f>
        <v>3.6125</v>
      </c>
      <c r="H30" s="161">
        <f t="shared" si="16"/>
        <v>0</v>
      </c>
      <c r="I30" s="161">
        <f t="shared" si="16"/>
        <v>0</v>
      </c>
      <c r="J30" s="161">
        <f t="shared" si="16"/>
        <v>0</v>
      </c>
      <c r="K30" s="161">
        <f t="shared" si="16"/>
        <v>0</v>
      </c>
      <c r="L30" s="161">
        <f t="shared" si="16"/>
        <v>0</v>
      </c>
      <c r="M30" s="162">
        <f t="shared" si="16"/>
        <v>0</v>
      </c>
    </row>
    <row r="31" ht="14.25" customHeight="1">
      <c r="D31" s="159" t="str">
        <f t="shared" si="8"/>
        <v>LW</v>
      </c>
      <c r="E31" s="160">
        <f t="shared" si="9"/>
        <v>0</v>
      </c>
      <c r="F31" s="161">
        <f t="shared" si="10"/>
        <v>0</v>
      </c>
      <c r="G31" s="161">
        <f t="shared" ref="G31:M31" si="17">G9*G$21</f>
        <v>0</v>
      </c>
      <c r="H31" s="161">
        <f t="shared" si="17"/>
        <v>0</v>
      </c>
      <c r="I31" s="161">
        <f t="shared" si="17"/>
        <v>0</v>
      </c>
      <c r="J31" s="161">
        <f t="shared" si="17"/>
        <v>0</v>
      </c>
      <c r="K31" s="161">
        <f t="shared" si="17"/>
        <v>0</v>
      </c>
      <c r="L31" s="161">
        <f t="shared" si="17"/>
        <v>0</v>
      </c>
      <c r="M31" s="162">
        <f t="shared" si="17"/>
        <v>0</v>
      </c>
    </row>
    <row r="32" ht="14.25" customHeight="1">
      <c r="D32" s="159" t="str">
        <f t="shared" si="8"/>
        <v>KY</v>
      </c>
      <c r="E32" s="160">
        <f t="shared" si="9"/>
        <v>0</v>
      </c>
      <c r="F32" s="161">
        <f t="shared" si="10"/>
        <v>3.302857143</v>
      </c>
      <c r="G32" s="161">
        <f t="shared" ref="G32:M32" si="18">G10*G$21</f>
        <v>3.6125</v>
      </c>
      <c r="H32" s="161">
        <f t="shared" si="18"/>
        <v>0</v>
      </c>
      <c r="I32" s="161">
        <f t="shared" si="18"/>
        <v>0</v>
      </c>
      <c r="J32" s="161">
        <f t="shared" si="18"/>
        <v>0</v>
      </c>
      <c r="K32" s="161">
        <f t="shared" si="18"/>
        <v>0</v>
      </c>
      <c r="L32" s="161">
        <f t="shared" si="18"/>
        <v>0</v>
      </c>
      <c r="M32" s="162">
        <f t="shared" si="18"/>
        <v>0</v>
      </c>
    </row>
    <row r="33" ht="14.25" customHeight="1">
      <c r="D33" s="159" t="str">
        <f t="shared" si="8"/>
        <v>Jit Loong</v>
      </c>
      <c r="E33" s="163">
        <f t="shared" si="9"/>
        <v>0</v>
      </c>
      <c r="F33" s="164">
        <f t="shared" si="10"/>
        <v>0</v>
      </c>
      <c r="G33" s="164">
        <f t="shared" ref="G33:M33" si="19">G11*G$21</f>
        <v>0</v>
      </c>
      <c r="H33" s="164">
        <f t="shared" si="19"/>
        <v>0</v>
      </c>
      <c r="I33" s="164">
        <f t="shared" si="19"/>
        <v>0</v>
      </c>
      <c r="J33" s="164">
        <f t="shared" si="19"/>
        <v>0</v>
      </c>
      <c r="K33" s="164">
        <f t="shared" si="19"/>
        <v>0</v>
      </c>
      <c r="L33" s="164">
        <f t="shared" si="19"/>
        <v>0</v>
      </c>
      <c r="M33" s="165">
        <f t="shared" si="19"/>
        <v>0</v>
      </c>
    </row>
    <row r="34" ht="14.25" customHeight="1">
      <c r="D34" s="159" t="str">
        <f t="shared" si="8"/>
        <v>Matthew</v>
      </c>
      <c r="E34" s="166">
        <f t="shared" si="9"/>
        <v>0</v>
      </c>
      <c r="F34" s="167">
        <f t="shared" si="10"/>
        <v>0</v>
      </c>
      <c r="G34" s="167">
        <f t="shared" ref="G34:M34" si="20">G12*G$21</f>
        <v>0</v>
      </c>
      <c r="H34" s="167">
        <f t="shared" si="20"/>
        <v>0</v>
      </c>
      <c r="I34" s="167">
        <f t="shared" si="20"/>
        <v>0</v>
      </c>
      <c r="J34" s="167">
        <f t="shared" si="20"/>
        <v>0</v>
      </c>
      <c r="K34" s="167">
        <f t="shared" si="20"/>
        <v>0</v>
      </c>
      <c r="L34" s="167">
        <f t="shared" si="20"/>
        <v>0</v>
      </c>
      <c r="M34" s="168">
        <f t="shared" si="20"/>
        <v>0</v>
      </c>
    </row>
    <row r="35" ht="14.25" customHeight="1">
      <c r="D35" s="159" t="str">
        <f t="shared" si="8"/>
        <v>Hau Jin</v>
      </c>
      <c r="E35" s="166">
        <f t="shared" si="9"/>
        <v>0</v>
      </c>
      <c r="F35" s="167">
        <f t="shared" si="10"/>
        <v>0</v>
      </c>
      <c r="G35" s="167">
        <f t="shared" ref="G35:M35" si="21">G13*G$21</f>
        <v>0</v>
      </c>
      <c r="H35" s="167">
        <f t="shared" si="21"/>
        <v>1.926666667</v>
      </c>
      <c r="I35" s="167">
        <f t="shared" si="21"/>
        <v>0</v>
      </c>
      <c r="J35" s="167">
        <f t="shared" si="21"/>
        <v>0</v>
      </c>
      <c r="K35" s="167">
        <f t="shared" si="21"/>
        <v>0</v>
      </c>
      <c r="L35" s="167">
        <f t="shared" si="21"/>
        <v>0</v>
      </c>
      <c r="M35" s="168">
        <f t="shared" si="21"/>
        <v>0</v>
      </c>
    </row>
    <row r="36" ht="14.25" customHeight="1">
      <c r="D36" s="159" t="str">
        <f t="shared" si="8"/>
        <v>Kit Liang</v>
      </c>
      <c r="E36" s="166">
        <f t="shared" si="9"/>
        <v>0</v>
      </c>
      <c r="F36" s="167">
        <f t="shared" si="10"/>
        <v>0</v>
      </c>
      <c r="G36" s="167">
        <f t="shared" ref="G36:M36" si="22">G14*G$21</f>
        <v>0</v>
      </c>
      <c r="H36" s="167">
        <f t="shared" si="22"/>
        <v>0</v>
      </c>
      <c r="I36" s="167">
        <f t="shared" si="22"/>
        <v>0</v>
      </c>
      <c r="J36" s="167">
        <f t="shared" si="22"/>
        <v>0</v>
      </c>
      <c r="K36" s="167">
        <f t="shared" si="22"/>
        <v>0</v>
      </c>
      <c r="L36" s="167">
        <f t="shared" si="22"/>
        <v>0</v>
      </c>
      <c r="M36" s="168">
        <f t="shared" si="22"/>
        <v>0</v>
      </c>
    </row>
    <row r="37" ht="14.25" customHeight="1">
      <c r="D37" s="159" t="str">
        <f t="shared" si="8"/>
        <v>YL</v>
      </c>
      <c r="E37" s="166">
        <f t="shared" si="9"/>
        <v>0</v>
      </c>
      <c r="F37" s="167">
        <f t="shared" si="10"/>
        <v>3.302857143</v>
      </c>
      <c r="G37" s="167">
        <f t="shared" ref="G37:M37" si="23">G15*G$21</f>
        <v>0</v>
      </c>
      <c r="H37" s="167">
        <f t="shared" si="23"/>
        <v>0</v>
      </c>
      <c r="I37" s="167">
        <f t="shared" si="23"/>
        <v>0</v>
      </c>
      <c r="J37" s="167">
        <f t="shared" si="23"/>
        <v>0</v>
      </c>
      <c r="K37" s="167">
        <f t="shared" si="23"/>
        <v>0</v>
      </c>
      <c r="L37" s="167">
        <f t="shared" si="23"/>
        <v>0</v>
      </c>
      <c r="M37" s="168">
        <f t="shared" si="23"/>
        <v>0</v>
      </c>
    </row>
    <row r="38" ht="14.25" customHeight="1">
      <c r="D38" s="159" t="str">
        <f t="shared" si="8"/>
        <v>YX</v>
      </c>
      <c r="E38" s="166">
        <f t="shared" si="9"/>
        <v>0</v>
      </c>
      <c r="F38" s="167">
        <f t="shared" si="10"/>
        <v>0</v>
      </c>
      <c r="G38" s="167">
        <f t="shared" ref="G38:M38" si="24">G16*G$21</f>
        <v>0</v>
      </c>
      <c r="H38" s="167">
        <f t="shared" si="24"/>
        <v>0</v>
      </c>
      <c r="I38" s="167">
        <f t="shared" si="24"/>
        <v>0</v>
      </c>
      <c r="J38" s="167">
        <f t="shared" si="24"/>
        <v>0</v>
      </c>
      <c r="K38" s="167">
        <f t="shared" si="24"/>
        <v>0</v>
      </c>
      <c r="L38" s="167">
        <f t="shared" si="24"/>
        <v>0</v>
      </c>
      <c r="M38" s="168">
        <f t="shared" si="24"/>
        <v>0</v>
      </c>
    </row>
    <row r="39" ht="14.25" customHeight="1">
      <c r="D39" s="151" t="str">
        <f t="shared" si="8"/>
        <v>ZL</v>
      </c>
      <c r="E39" s="169">
        <f t="shared" si="9"/>
        <v>0</v>
      </c>
      <c r="F39" s="170">
        <f t="shared" si="10"/>
        <v>0</v>
      </c>
      <c r="G39" s="170">
        <f t="shared" ref="G39:M39" si="25">G17*G$21</f>
        <v>0</v>
      </c>
      <c r="H39" s="170">
        <f t="shared" si="25"/>
        <v>0</v>
      </c>
      <c r="I39" s="170">
        <f t="shared" si="25"/>
        <v>0</v>
      </c>
      <c r="J39" s="170">
        <f t="shared" si="25"/>
        <v>0</v>
      </c>
      <c r="K39" s="170">
        <f t="shared" si="25"/>
        <v>0</v>
      </c>
      <c r="L39" s="170">
        <f t="shared" si="25"/>
        <v>0</v>
      </c>
      <c r="M39" s="171">
        <f t="shared" si="25"/>
        <v>0</v>
      </c>
    </row>
    <row r="40" ht="14.25" customHeight="1"/>
    <row r="41" ht="14.25" customHeight="1">
      <c r="D41" s="172" t="s">
        <v>105</v>
      </c>
      <c r="E41" s="173">
        <f t="shared" ref="E41:M41" si="26">SUM(E24:E39)</f>
        <v>5.78</v>
      </c>
      <c r="F41" s="174">
        <f t="shared" si="26"/>
        <v>23.12</v>
      </c>
      <c r="G41" s="174">
        <f t="shared" si="26"/>
        <v>28.9</v>
      </c>
      <c r="H41" s="174">
        <f t="shared" si="26"/>
        <v>11.56</v>
      </c>
      <c r="I41" s="174">
        <f t="shared" si="26"/>
        <v>0</v>
      </c>
      <c r="J41" s="174">
        <f t="shared" si="26"/>
        <v>0</v>
      </c>
      <c r="K41" s="174">
        <f t="shared" si="26"/>
        <v>0</v>
      </c>
      <c r="L41" s="174">
        <f t="shared" si="26"/>
        <v>0</v>
      </c>
      <c r="M41" s="175">
        <f t="shared" si="26"/>
        <v>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:M11">
    <cfRule type="cellIs" dxfId="0" priority="1" operator="equal">
      <formula>0.5</formula>
    </cfRule>
  </conditionalFormatting>
  <conditionalFormatting sqref="E2:M11">
    <cfRule type="cellIs" dxfId="1" priority="2" operator="equal">
      <formula>1</formula>
    </cfRule>
  </conditionalFormatting>
  <conditionalFormatting sqref="E2:M11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71"/>
    <col customWidth="1" min="3" max="3" width="3.86"/>
    <col customWidth="1" min="4" max="4" width="14.86"/>
    <col customWidth="1" min="5" max="13" width="8.71"/>
    <col customWidth="1" min="14" max="14" width="4.14"/>
    <col customWidth="1" min="15" max="15" width="8.57"/>
    <col customWidth="1" min="16" max="18" width="8.71"/>
    <col customWidth="1" min="19" max="19" width="10.0"/>
    <col customWidth="1" min="20" max="26" width="8.71"/>
  </cols>
  <sheetData>
    <row r="1" ht="14.25" customHeight="1">
      <c r="A1" s="94" t="s">
        <v>97</v>
      </c>
      <c r="B1" s="95">
        <v>76.67</v>
      </c>
      <c r="D1" s="96" t="s">
        <v>98</v>
      </c>
      <c r="E1" s="97">
        <v>45236.0</v>
      </c>
      <c r="F1" s="98">
        <v>45242.0</v>
      </c>
      <c r="G1" s="98">
        <v>45250.0</v>
      </c>
      <c r="H1" s="98">
        <v>45257.0</v>
      </c>
      <c r="I1" s="98"/>
      <c r="J1" s="98"/>
      <c r="K1" s="98"/>
      <c r="L1" s="98"/>
      <c r="M1" s="99"/>
      <c r="O1" s="100" t="s">
        <v>86</v>
      </c>
      <c r="P1" s="101" t="s">
        <v>54</v>
      </c>
      <c r="S1" s="102" t="s">
        <v>99</v>
      </c>
    </row>
    <row r="2" ht="14.25" customHeight="1">
      <c r="A2" s="103" t="s">
        <v>100</v>
      </c>
      <c r="B2" s="103">
        <v>12.0</v>
      </c>
      <c r="D2" s="104" t="s">
        <v>20</v>
      </c>
      <c r="E2" s="105">
        <v>1.0</v>
      </c>
      <c r="F2" s="106">
        <v>1.0</v>
      </c>
      <c r="G2" s="106">
        <v>1.0</v>
      </c>
      <c r="H2" s="106">
        <v>1.0</v>
      </c>
      <c r="I2" s="106"/>
      <c r="J2" s="106"/>
      <c r="K2" s="106"/>
      <c r="L2" s="107"/>
      <c r="M2" s="108"/>
      <c r="O2" s="109" t="str">
        <f t="shared" ref="O2:O17" si="1">D2</f>
        <v>Poi</v>
      </c>
      <c r="P2" s="110">
        <f t="shared" ref="P2:P17" si="2">SUM(E24:M24)</f>
        <v>9.543183862</v>
      </c>
      <c r="S2" s="111">
        <f t="shared" ref="S2:S17" si="3">COUNT(E2:M2)</f>
        <v>4</v>
      </c>
    </row>
    <row r="3" ht="14.25" customHeight="1">
      <c r="A3" s="112" t="s">
        <v>84</v>
      </c>
      <c r="B3" s="112">
        <f>B1/B2</f>
        <v>6.389166667</v>
      </c>
      <c r="D3" s="104" t="s">
        <v>24</v>
      </c>
      <c r="E3" s="105">
        <v>1.0</v>
      </c>
      <c r="F3" s="106">
        <v>1.0</v>
      </c>
      <c r="G3" s="106">
        <v>1.0</v>
      </c>
      <c r="H3" s="106">
        <v>1.0</v>
      </c>
      <c r="I3" s="106"/>
      <c r="J3" s="106"/>
      <c r="K3" s="106"/>
      <c r="L3" s="107"/>
      <c r="M3" s="108"/>
      <c r="O3" s="109" t="str">
        <f t="shared" si="1"/>
        <v>ZT</v>
      </c>
      <c r="P3" s="110">
        <f t="shared" si="2"/>
        <v>9.543183862</v>
      </c>
      <c r="S3" s="111">
        <f t="shared" si="3"/>
        <v>4</v>
      </c>
    </row>
    <row r="4" ht="14.25" customHeight="1">
      <c r="A4" s="113"/>
      <c r="B4" s="113"/>
      <c r="D4" s="104" t="s">
        <v>26</v>
      </c>
      <c r="E4" s="105">
        <v>1.0</v>
      </c>
      <c r="F4" s="106"/>
      <c r="G4" s="106">
        <v>1.0</v>
      </c>
      <c r="H4" s="106">
        <v>1.0</v>
      </c>
      <c r="I4" s="107"/>
      <c r="J4" s="107"/>
      <c r="K4" s="107"/>
      <c r="L4" s="107"/>
      <c r="M4" s="108"/>
      <c r="O4" s="109" t="str">
        <f t="shared" si="1"/>
        <v>YZ</v>
      </c>
      <c r="P4" s="110">
        <f t="shared" si="2"/>
        <v>6.348600529</v>
      </c>
      <c r="S4" s="111">
        <f t="shared" si="3"/>
        <v>3</v>
      </c>
    </row>
    <row r="5" ht="14.25" customHeight="1">
      <c r="A5" s="114" t="s">
        <v>101</v>
      </c>
      <c r="B5" s="115" t="s">
        <v>20</v>
      </c>
      <c r="D5" s="104" t="s">
        <v>28</v>
      </c>
      <c r="E5" s="105">
        <v>1.0</v>
      </c>
      <c r="F5" s="106">
        <v>1.0</v>
      </c>
      <c r="G5" s="106">
        <v>1.0</v>
      </c>
      <c r="H5" s="106">
        <v>1.0</v>
      </c>
      <c r="I5" s="106"/>
      <c r="J5" s="106"/>
      <c r="K5" s="106"/>
      <c r="L5" s="107"/>
      <c r="M5" s="108"/>
      <c r="O5" s="109" t="str">
        <f t="shared" si="1"/>
        <v>KC</v>
      </c>
      <c r="P5" s="110">
        <f t="shared" si="2"/>
        <v>9.543183862</v>
      </c>
      <c r="S5" s="111">
        <f t="shared" si="3"/>
        <v>4</v>
      </c>
    </row>
    <row r="6" ht="14.25" customHeight="1">
      <c r="A6" s="113"/>
      <c r="B6" s="113"/>
      <c r="D6" s="104" t="s">
        <v>30</v>
      </c>
      <c r="E6" s="105">
        <v>1.0</v>
      </c>
      <c r="F6" s="106">
        <v>1.0</v>
      </c>
      <c r="G6" s="106">
        <v>1.0</v>
      </c>
      <c r="H6" s="106">
        <v>1.0</v>
      </c>
      <c r="I6" s="106"/>
      <c r="J6" s="106"/>
      <c r="K6" s="106"/>
      <c r="L6" s="107"/>
      <c r="M6" s="108"/>
      <c r="O6" s="109" t="str">
        <f t="shared" si="1"/>
        <v>CJ</v>
      </c>
      <c r="P6" s="110">
        <f t="shared" si="2"/>
        <v>9.543183862</v>
      </c>
      <c r="S6" s="111">
        <f t="shared" si="3"/>
        <v>4</v>
      </c>
    </row>
    <row r="7" ht="14.25" customHeight="1">
      <c r="A7" s="116" t="s">
        <v>102</v>
      </c>
      <c r="B7" s="116">
        <f>B2-SUM(E20:M20)</f>
        <v>0</v>
      </c>
      <c r="D7" s="104" t="s">
        <v>32</v>
      </c>
      <c r="E7" s="105">
        <v>1.0</v>
      </c>
      <c r="F7" s="106">
        <v>1.0</v>
      </c>
      <c r="G7" s="106"/>
      <c r="H7" s="106"/>
      <c r="I7" s="106"/>
      <c r="J7" s="106"/>
      <c r="K7" s="106"/>
      <c r="L7" s="107"/>
      <c r="M7" s="108"/>
      <c r="O7" s="109" t="str">
        <f t="shared" si="1"/>
        <v>HX</v>
      </c>
      <c r="P7" s="110">
        <f t="shared" si="2"/>
        <v>4.472416667</v>
      </c>
      <c r="S7" s="111">
        <f t="shared" si="3"/>
        <v>2</v>
      </c>
    </row>
    <row r="8" ht="14.25" customHeight="1">
      <c r="D8" s="104" t="s">
        <v>34</v>
      </c>
      <c r="E8" s="105">
        <v>1.0</v>
      </c>
      <c r="F8" s="107"/>
      <c r="G8" s="106"/>
      <c r="H8" s="107"/>
      <c r="I8" s="106"/>
      <c r="J8" s="107"/>
      <c r="K8" s="107"/>
      <c r="L8" s="107"/>
      <c r="M8" s="108"/>
      <c r="O8" s="109" t="str">
        <f t="shared" si="1"/>
        <v>JZ</v>
      </c>
      <c r="P8" s="110">
        <f t="shared" si="2"/>
        <v>1.277833333</v>
      </c>
      <c r="S8" s="111">
        <f t="shared" si="3"/>
        <v>1</v>
      </c>
    </row>
    <row r="9" ht="14.25" customHeight="1">
      <c r="D9" s="104" t="s">
        <v>36</v>
      </c>
      <c r="E9" s="105"/>
      <c r="F9" s="106">
        <v>1.0</v>
      </c>
      <c r="G9" s="106">
        <v>1.0</v>
      </c>
      <c r="H9" s="106"/>
      <c r="I9" s="106"/>
      <c r="J9" s="107"/>
      <c r="K9" s="107"/>
      <c r="L9" s="107"/>
      <c r="M9" s="108"/>
      <c r="O9" s="109" t="str">
        <f t="shared" si="1"/>
        <v>LW</v>
      </c>
      <c r="P9" s="110">
        <f t="shared" si="2"/>
        <v>4.614398148</v>
      </c>
      <c r="S9" s="111">
        <f t="shared" si="3"/>
        <v>2</v>
      </c>
    </row>
    <row r="10" ht="14.25" customHeight="1">
      <c r="D10" s="117" t="s">
        <v>38</v>
      </c>
      <c r="E10" s="118">
        <v>1.0</v>
      </c>
      <c r="F10" s="119">
        <v>1.0</v>
      </c>
      <c r="G10" s="119">
        <v>1.0</v>
      </c>
      <c r="H10" s="119">
        <v>1.0</v>
      </c>
      <c r="I10" s="119"/>
      <c r="J10" s="119"/>
      <c r="K10" s="119"/>
      <c r="L10" s="120"/>
      <c r="M10" s="121"/>
      <c r="O10" s="122" t="str">
        <f t="shared" si="1"/>
        <v>KY</v>
      </c>
      <c r="P10" s="123">
        <f t="shared" si="2"/>
        <v>9.543183862</v>
      </c>
      <c r="S10" s="111">
        <f t="shared" si="3"/>
        <v>4</v>
      </c>
    </row>
    <row r="11" ht="14.25" customHeight="1">
      <c r="D11" s="124" t="s">
        <v>40</v>
      </c>
      <c r="E11" s="125"/>
      <c r="F11" s="126"/>
      <c r="G11" s="127"/>
      <c r="H11" s="127"/>
      <c r="I11" s="127"/>
      <c r="J11" s="127"/>
      <c r="K11" s="127"/>
      <c r="L11" s="127"/>
      <c r="M11" s="128"/>
      <c r="O11" s="129" t="str">
        <f t="shared" si="1"/>
        <v>Jit Loong</v>
      </c>
      <c r="P11" s="130">
        <f t="shared" si="2"/>
        <v>0</v>
      </c>
      <c r="S11" s="111">
        <f t="shared" si="3"/>
        <v>0</v>
      </c>
    </row>
    <row r="12" ht="14.25" customHeight="1">
      <c r="D12" s="131" t="s">
        <v>42</v>
      </c>
      <c r="E12" s="132">
        <v>1.0</v>
      </c>
      <c r="F12" s="133"/>
      <c r="G12" s="133">
        <v>1.0</v>
      </c>
      <c r="H12" s="133">
        <v>1.0</v>
      </c>
      <c r="I12" s="133"/>
      <c r="J12" s="133"/>
      <c r="K12" s="134"/>
      <c r="L12" s="134"/>
      <c r="M12" s="135"/>
      <c r="O12" s="129" t="str">
        <f t="shared" si="1"/>
        <v>Matthew</v>
      </c>
      <c r="P12" s="130">
        <f t="shared" si="2"/>
        <v>6.348600529</v>
      </c>
      <c r="S12" s="111">
        <f t="shared" si="3"/>
        <v>3</v>
      </c>
    </row>
    <row r="13" ht="14.25" customHeight="1">
      <c r="A13" s="111"/>
      <c r="D13" s="131" t="s">
        <v>44</v>
      </c>
      <c r="E13" s="132"/>
      <c r="F13" s="134"/>
      <c r="G13" s="133"/>
      <c r="H13" s="134"/>
      <c r="I13" s="133"/>
      <c r="J13" s="133"/>
      <c r="K13" s="133"/>
      <c r="L13" s="134"/>
      <c r="M13" s="135"/>
      <c r="O13" s="129" t="str">
        <f t="shared" si="1"/>
        <v>Hau Jin</v>
      </c>
      <c r="P13" s="130">
        <f t="shared" si="2"/>
        <v>0</v>
      </c>
      <c r="S13" s="111">
        <f t="shared" si="3"/>
        <v>0</v>
      </c>
    </row>
    <row r="14" ht="14.25" customHeight="1">
      <c r="D14" s="131" t="s">
        <v>46</v>
      </c>
      <c r="E14" s="136"/>
      <c r="F14" s="134"/>
      <c r="G14" s="133"/>
      <c r="H14" s="134"/>
      <c r="I14" s="134"/>
      <c r="J14" s="134"/>
      <c r="K14" s="134"/>
      <c r="L14" s="134"/>
      <c r="M14" s="135"/>
      <c r="O14" s="129" t="str">
        <f t="shared" si="1"/>
        <v>Kit Liang</v>
      </c>
      <c r="P14" s="130">
        <f t="shared" si="2"/>
        <v>0</v>
      </c>
      <c r="S14" s="111">
        <f t="shared" si="3"/>
        <v>0</v>
      </c>
    </row>
    <row r="15" ht="14.25" customHeight="1">
      <c r="D15" s="131" t="s">
        <v>48</v>
      </c>
      <c r="E15" s="132">
        <v>1.0</v>
      </c>
      <c r="F15" s="133">
        <v>1.0</v>
      </c>
      <c r="G15" s="133">
        <v>1.0</v>
      </c>
      <c r="H15" s="133"/>
      <c r="I15" s="133"/>
      <c r="J15" s="133"/>
      <c r="K15" s="133"/>
      <c r="L15" s="134"/>
      <c r="M15" s="135"/>
      <c r="O15" s="129" t="str">
        <f t="shared" si="1"/>
        <v>YL</v>
      </c>
      <c r="P15" s="130">
        <f t="shared" si="2"/>
        <v>5.892231481</v>
      </c>
      <c r="S15" s="111">
        <f t="shared" si="3"/>
        <v>3</v>
      </c>
    </row>
    <row r="16" ht="14.25" customHeight="1">
      <c r="A16" s="111"/>
      <c r="B16" s="111"/>
      <c r="D16" s="131" t="s">
        <v>50</v>
      </c>
      <c r="E16" s="136"/>
      <c r="F16" s="133"/>
      <c r="G16" s="133"/>
      <c r="H16" s="133"/>
      <c r="I16" s="134"/>
      <c r="J16" s="134"/>
      <c r="K16" s="134"/>
      <c r="L16" s="134"/>
      <c r="M16" s="135"/>
      <c r="O16" s="129" t="str">
        <f t="shared" si="1"/>
        <v>YX</v>
      </c>
      <c r="P16" s="130">
        <f t="shared" si="2"/>
        <v>0</v>
      </c>
      <c r="S16" s="111">
        <f t="shared" si="3"/>
        <v>0</v>
      </c>
    </row>
    <row r="17" ht="14.25" customHeight="1">
      <c r="A17" s="111"/>
      <c r="B17" s="111"/>
      <c r="D17" s="137" t="s">
        <v>87</v>
      </c>
      <c r="E17" s="138"/>
      <c r="F17" s="139"/>
      <c r="G17" s="139"/>
      <c r="H17" s="139"/>
      <c r="I17" s="139"/>
      <c r="J17" s="139"/>
      <c r="K17" s="139"/>
      <c r="L17" s="139"/>
      <c r="M17" s="140"/>
      <c r="O17" s="141" t="str">
        <f t="shared" si="1"/>
        <v>ZL</v>
      </c>
      <c r="P17" s="142">
        <f t="shared" si="2"/>
        <v>0</v>
      </c>
      <c r="S17" s="111">
        <f t="shared" si="3"/>
        <v>0</v>
      </c>
    </row>
    <row r="18" ht="14.25" customHeight="1">
      <c r="A18" s="111"/>
      <c r="B18" s="111"/>
      <c r="P18" s="143">
        <f>SUM(P2:P17)</f>
        <v>76.67</v>
      </c>
    </row>
    <row r="19" ht="14.25" customHeight="1">
      <c r="A19" s="111"/>
      <c r="B19" s="111"/>
      <c r="D19" s="144" t="s">
        <v>83</v>
      </c>
      <c r="E19" s="145">
        <f t="shared" ref="E19:M19" si="4">SUM(E2:E17)</f>
        <v>10</v>
      </c>
      <c r="F19" s="145">
        <f t="shared" si="4"/>
        <v>8</v>
      </c>
      <c r="G19" s="145">
        <f t="shared" si="4"/>
        <v>9</v>
      </c>
      <c r="H19" s="145">
        <f t="shared" si="4"/>
        <v>7</v>
      </c>
      <c r="I19" s="145">
        <f t="shared" si="4"/>
        <v>0</v>
      </c>
      <c r="J19" s="145">
        <f t="shared" si="4"/>
        <v>0</v>
      </c>
      <c r="K19" s="145">
        <f t="shared" si="4"/>
        <v>0</v>
      </c>
      <c r="L19" s="145">
        <f t="shared" si="4"/>
        <v>0</v>
      </c>
      <c r="M19" s="146">
        <f t="shared" si="4"/>
        <v>0</v>
      </c>
    </row>
    <row r="20" ht="14.25" customHeight="1">
      <c r="D20" s="104" t="s">
        <v>103</v>
      </c>
      <c r="E20" s="147">
        <v>2.0</v>
      </c>
      <c r="F20" s="148">
        <v>4.0</v>
      </c>
      <c r="G20" s="148">
        <v>2.0</v>
      </c>
      <c r="H20" s="148">
        <v>4.0</v>
      </c>
      <c r="I20" s="148"/>
      <c r="J20" s="148"/>
      <c r="K20" s="148"/>
      <c r="L20" s="149"/>
      <c r="M20" s="150"/>
    </row>
    <row r="21" ht="14.25" customHeight="1">
      <c r="D21" s="151" t="s">
        <v>104</v>
      </c>
      <c r="E21" s="152">
        <f t="shared" ref="E21:M21" si="5">IF(E19=0, 0, $B$3*E20/E19)</f>
        <v>1.277833333</v>
      </c>
      <c r="F21" s="153">
        <f t="shared" si="5"/>
        <v>3.194583333</v>
      </c>
      <c r="G21" s="153">
        <f t="shared" si="5"/>
        <v>1.419814815</v>
      </c>
      <c r="H21" s="153">
        <f t="shared" si="5"/>
        <v>3.650952381</v>
      </c>
      <c r="I21" s="153">
        <f t="shared" si="5"/>
        <v>0</v>
      </c>
      <c r="J21" s="153">
        <f t="shared" si="5"/>
        <v>0</v>
      </c>
      <c r="K21" s="153">
        <f t="shared" si="5"/>
        <v>0</v>
      </c>
      <c r="L21" s="153">
        <f t="shared" si="5"/>
        <v>0</v>
      </c>
      <c r="M21" s="154">
        <f t="shared" si="5"/>
        <v>0</v>
      </c>
    </row>
    <row r="22" ht="14.25" customHeight="1"/>
    <row r="23" ht="14.25" customHeight="1">
      <c r="D23" s="155" t="s">
        <v>86</v>
      </c>
      <c r="E23" s="156">
        <f t="shared" ref="E23:M23" si="6">E1</f>
        <v>45236</v>
      </c>
      <c r="F23" s="157">
        <f t="shared" si="6"/>
        <v>45242</v>
      </c>
      <c r="G23" s="157">
        <f t="shared" si="6"/>
        <v>45250</v>
      </c>
      <c r="H23" s="157">
        <f t="shared" si="6"/>
        <v>45257</v>
      </c>
      <c r="I23" s="157" t="str">
        <f t="shared" si="6"/>
        <v/>
      </c>
      <c r="J23" s="157" t="str">
        <f t="shared" si="6"/>
        <v/>
      </c>
      <c r="K23" s="157" t="str">
        <f t="shared" si="6"/>
        <v/>
      </c>
      <c r="L23" s="157" t="str">
        <f t="shared" si="6"/>
        <v/>
      </c>
      <c r="M23" s="158" t="str">
        <f t="shared" si="6"/>
        <v/>
      </c>
    </row>
    <row r="24" ht="14.25" customHeight="1">
      <c r="D24" s="159" t="str">
        <f t="shared" ref="D24:D39" si="8">D2</f>
        <v>Poi</v>
      </c>
      <c r="E24" s="160">
        <f t="shared" ref="E24:E39" si="9">E2*$E$21</f>
        <v>1.277833333</v>
      </c>
      <c r="F24" s="161">
        <f t="shared" ref="F24:F39" si="10">F2*$F$21</f>
        <v>3.194583333</v>
      </c>
      <c r="G24" s="161">
        <f t="shared" ref="G24:M24" si="7">G2*G$21</f>
        <v>1.419814815</v>
      </c>
      <c r="H24" s="161">
        <f t="shared" si="7"/>
        <v>3.650952381</v>
      </c>
      <c r="I24" s="161">
        <f t="shared" si="7"/>
        <v>0</v>
      </c>
      <c r="J24" s="161">
        <f t="shared" si="7"/>
        <v>0</v>
      </c>
      <c r="K24" s="161">
        <f t="shared" si="7"/>
        <v>0</v>
      </c>
      <c r="L24" s="161">
        <f t="shared" si="7"/>
        <v>0</v>
      </c>
      <c r="M24" s="162">
        <f t="shared" si="7"/>
        <v>0</v>
      </c>
    </row>
    <row r="25" ht="14.25" customHeight="1">
      <c r="D25" s="159" t="str">
        <f t="shared" si="8"/>
        <v>ZT</v>
      </c>
      <c r="E25" s="160">
        <f t="shared" si="9"/>
        <v>1.277833333</v>
      </c>
      <c r="F25" s="161">
        <f t="shared" si="10"/>
        <v>3.194583333</v>
      </c>
      <c r="G25" s="161">
        <f t="shared" ref="G25:M25" si="11">G3*G$21</f>
        <v>1.419814815</v>
      </c>
      <c r="H25" s="161">
        <f t="shared" si="11"/>
        <v>3.650952381</v>
      </c>
      <c r="I25" s="161">
        <f t="shared" si="11"/>
        <v>0</v>
      </c>
      <c r="J25" s="161">
        <f t="shared" si="11"/>
        <v>0</v>
      </c>
      <c r="K25" s="161">
        <f t="shared" si="11"/>
        <v>0</v>
      </c>
      <c r="L25" s="161">
        <f t="shared" si="11"/>
        <v>0</v>
      </c>
      <c r="M25" s="162">
        <f t="shared" si="11"/>
        <v>0</v>
      </c>
    </row>
    <row r="26" ht="14.25" customHeight="1">
      <c r="D26" s="159" t="str">
        <f t="shared" si="8"/>
        <v>YZ</v>
      </c>
      <c r="E26" s="160">
        <f t="shared" si="9"/>
        <v>1.277833333</v>
      </c>
      <c r="F26" s="161">
        <f t="shared" si="10"/>
        <v>0</v>
      </c>
      <c r="G26" s="161">
        <f t="shared" ref="G26:M26" si="12">G4*G$21</f>
        <v>1.419814815</v>
      </c>
      <c r="H26" s="161">
        <f t="shared" si="12"/>
        <v>3.650952381</v>
      </c>
      <c r="I26" s="161">
        <f t="shared" si="12"/>
        <v>0</v>
      </c>
      <c r="J26" s="161">
        <f t="shared" si="12"/>
        <v>0</v>
      </c>
      <c r="K26" s="161">
        <f t="shared" si="12"/>
        <v>0</v>
      </c>
      <c r="L26" s="161">
        <f t="shared" si="12"/>
        <v>0</v>
      </c>
      <c r="M26" s="162">
        <f t="shared" si="12"/>
        <v>0</v>
      </c>
    </row>
    <row r="27" ht="14.25" customHeight="1">
      <c r="D27" s="159" t="str">
        <f t="shared" si="8"/>
        <v>KC</v>
      </c>
      <c r="E27" s="160">
        <f t="shared" si="9"/>
        <v>1.277833333</v>
      </c>
      <c r="F27" s="161">
        <f t="shared" si="10"/>
        <v>3.194583333</v>
      </c>
      <c r="G27" s="161">
        <f t="shared" ref="G27:M27" si="13">G5*G$21</f>
        <v>1.419814815</v>
      </c>
      <c r="H27" s="161">
        <f t="shared" si="13"/>
        <v>3.650952381</v>
      </c>
      <c r="I27" s="161">
        <f t="shared" si="13"/>
        <v>0</v>
      </c>
      <c r="J27" s="161">
        <f t="shared" si="13"/>
        <v>0</v>
      </c>
      <c r="K27" s="161">
        <f t="shared" si="13"/>
        <v>0</v>
      </c>
      <c r="L27" s="161">
        <f t="shared" si="13"/>
        <v>0</v>
      </c>
      <c r="M27" s="162">
        <f t="shared" si="13"/>
        <v>0</v>
      </c>
    </row>
    <row r="28" ht="14.25" customHeight="1">
      <c r="D28" s="159" t="str">
        <f t="shared" si="8"/>
        <v>CJ</v>
      </c>
      <c r="E28" s="160">
        <f t="shared" si="9"/>
        <v>1.277833333</v>
      </c>
      <c r="F28" s="161">
        <f t="shared" si="10"/>
        <v>3.194583333</v>
      </c>
      <c r="G28" s="161">
        <f t="shared" ref="G28:M28" si="14">G6*G$21</f>
        <v>1.419814815</v>
      </c>
      <c r="H28" s="161">
        <f t="shared" si="14"/>
        <v>3.650952381</v>
      </c>
      <c r="I28" s="161">
        <f t="shared" si="14"/>
        <v>0</v>
      </c>
      <c r="J28" s="161">
        <f t="shared" si="14"/>
        <v>0</v>
      </c>
      <c r="K28" s="161">
        <f t="shared" si="14"/>
        <v>0</v>
      </c>
      <c r="L28" s="161">
        <f t="shared" si="14"/>
        <v>0</v>
      </c>
      <c r="M28" s="162">
        <f t="shared" si="14"/>
        <v>0</v>
      </c>
    </row>
    <row r="29" ht="14.25" customHeight="1">
      <c r="D29" s="159" t="str">
        <f t="shared" si="8"/>
        <v>HX</v>
      </c>
      <c r="E29" s="160">
        <f t="shared" si="9"/>
        <v>1.277833333</v>
      </c>
      <c r="F29" s="161">
        <f t="shared" si="10"/>
        <v>3.194583333</v>
      </c>
      <c r="G29" s="161">
        <f t="shared" ref="G29:M29" si="15">G7*G$21</f>
        <v>0</v>
      </c>
      <c r="H29" s="161">
        <f t="shared" si="15"/>
        <v>0</v>
      </c>
      <c r="I29" s="161">
        <f t="shared" si="15"/>
        <v>0</v>
      </c>
      <c r="J29" s="161">
        <f t="shared" si="15"/>
        <v>0</v>
      </c>
      <c r="K29" s="161">
        <f t="shared" si="15"/>
        <v>0</v>
      </c>
      <c r="L29" s="161">
        <f t="shared" si="15"/>
        <v>0</v>
      </c>
      <c r="M29" s="162">
        <f t="shared" si="15"/>
        <v>0</v>
      </c>
    </row>
    <row r="30" ht="14.25" customHeight="1">
      <c r="D30" s="159" t="str">
        <f t="shared" si="8"/>
        <v>JZ</v>
      </c>
      <c r="E30" s="160">
        <f t="shared" si="9"/>
        <v>1.277833333</v>
      </c>
      <c r="F30" s="161">
        <f t="shared" si="10"/>
        <v>0</v>
      </c>
      <c r="G30" s="161">
        <f t="shared" ref="G30:M30" si="16">G8*G$21</f>
        <v>0</v>
      </c>
      <c r="H30" s="161">
        <f t="shared" si="16"/>
        <v>0</v>
      </c>
      <c r="I30" s="161">
        <f t="shared" si="16"/>
        <v>0</v>
      </c>
      <c r="J30" s="161">
        <f t="shared" si="16"/>
        <v>0</v>
      </c>
      <c r="K30" s="161">
        <f t="shared" si="16"/>
        <v>0</v>
      </c>
      <c r="L30" s="161">
        <f t="shared" si="16"/>
        <v>0</v>
      </c>
      <c r="M30" s="162">
        <f t="shared" si="16"/>
        <v>0</v>
      </c>
    </row>
    <row r="31" ht="14.25" customHeight="1">
      <c r="D31" s="159" t="str">
        <f t="shared" si="8"/>
        <v>LW</v>
      </c>
      <c r="E31" s="160">
        <f t="shared" si="9"/>
        <v>0</v>
      </c>
      <c r="F31" s="161">
        <f t="shared" si="10"/>
        <v>3.194583333</v>
      </c>
      <c r="G31" s="161">
        <f t="shared" ref="G31:M31" si="17">G9*G$21</f>
        <v>1.419814815</v>
      </c>
      <c r="H31" s="161">
        <f t="shared" si="17"/>
        <v>0</v>
      </c>
      <c r="I31" s="161">
        <f t="shared" si="17"/>
        <v>0</v>
      </c>
      <c r="J31" s="161">
        <f t="shared" si="17"/>
        <v>0</v>
      </c>
      <c r="K31" s="161">
        <f t="shared" si="17"/>
        <v>0</v>
      </c>
      <c r="L31" s="161">
        <f t="shared" si="17"/>
        <v>0</v>
      </c>
      <c r="M31" s="162">
        <f t="shared" si="17"/>
        <v>0</v>
      </c>
    </row>
    <row r="32" ht="14.25" customHeight="1">
      <c r="D32" s="159" t="str">
        <f t="shared" si="8"/>
        <v>KY</v>
      </c>
      <c r="E32" s="160">
        <f t="shared" si="9"/>
        <v>1.277833333</v>
      </c>
      <c r="F32" s="161">
        <f t="shared" si="10"/>
        <v>3.194583333</v>
      </c>
      <c r="G32" s="161">
        <f t="shared" ref="G32:M32" si="18">G10*G$21</f>
        <v>1.419814815</v>
      </c>
      <c r="H32" s="161">
        <f t="shared" si="18"/>
        <v>3.650952381</v>
      </c>
      <c r="I32" s="161">
        <f t="shared" si="18"/>
        <v>0</v>
      </c>
      <c r="J32" s="161">
        <f t="shared" si="18"/>
        <v>0</v>
      </c>
      <c r="K32" s="161">
        <f t="shared" si="18"/>
        <v>0</v>
      </c>
      <c r="L32" s="161">
        <f t="shared" si="18"/>
        <v>0</v>
      </c>
      <c r="M32" s="162">
        <f t="shared" si="18"/>
        <v>0</v>
      </c>
    </row>
    <row r="33" ht="14.25" customHeight="1">
      <c r="D33" s="159" t="str">
        <f t="shared" si="8"/>
        <v>Jit Loong</v>
      </c>
      <c r="E33" s="163">
        <f t="shared" si="9"/>
        <v>0</v>
      </c>
      <c r="F33" s="164">
        <f t="shared" si="10"/>
        <v>0</v>
      </c>
      <c r="G33" s="164">
        <f t="shared" ref="G33:M33" si="19">G11*G$21</f>
        <v>0</v>
      </c>
      <c r="H33" s="164">
        <f t="shared" si="19"/>
        <v>0</v>
      </c>
      <c r="I33" s="164">
        <f t="shared" si="19"/>
        <v>0</v>
      </c>
      <c r="J33" s="164">
        <f t="shared" si="19"/>
        <v>0</v>
      </c>
      <c r="K33" s="164">
        <f t="shared" si="19"/>
        <v>0</v>
      </c>
      <c r="L33" s="164">
        <f t="shared" si="19"/>
        <v>0</v>
      </c>
      <c r="M33" s="165">
        <f t="shared" si="19"/>
        <v>0</v>
      </c>
    </row>
    <row r="34" ht="14.25" customHeight="1">
      <c r="D34" s="159" t="str">
        <f t="shared" si="8"/>
        <v>Matthew</v>
      </c>
      <c r="E34" s="166">
        <f t="shared" si="9"/>
        <v>1.277833333</v>
      </c>
      <c r="F34" s="167">
        <f t="shared" si="10"/>
        <v>0</v>
      </c>
      <c r="G34" s="167">
        <f t="shared" ref="G34:M34" si="20">G12*G$21</f>
        <v>1.419814815</v>
      </c>
      <c r="H34" s="167">
        <f t="shared" si="20"/>
        <v>3.650952381</v>
      </c>
      <c r="I34" s="167">
        <f t="shared" si="20"/>
        <v>0</v>
      </c>
      <c r="J34" s="167">
        <f t="shared" si="20"/>
        <v>0</v>
      </c>
      <c r="K34" s="167">
        <f t="shared" si="20"/>
        <v>0</v>
      </c>
      <c r="L34" s="167">
        <f t="shared" si="20"/>
        <v>0</v>
      </c>
      <c r="M34" s="168">
        <f t="shared" si="20"/>
        <v>0</v>
      </c>
    </row>
    <row r="35" ht="14.25" customHeight="1">
      <c r="D35" s="159" t="str">
        <f t="shared" si="8"/>
        <v>Hau Jin</v>
      </c>
      <c r="E35" s="166">
        <f t="shared" si="9"/>
        <v>0</v>
      </c>
      <c r="F35" s="167">
        <f t="shared" si="10"/>
        <v>0</v>
      </c>
      <c r="G35" s="167">
        <f t="shared" ref="G35:M35" si="21">G13*G$21</f>
        <v>0</v>
      </c>
      <c r="H35" s="167">
        <f t="shared" si="21"/>
        <v>0</v>
      </c>
      <c r="I35" s="167">
        <f t="shared" si="21"/>
        <v>0</v>
      </c>
      <c r="J35" s="167">
        <f t="shared" si="21"/>
        <v>0</v>
      </c>
      <c r="K35" s="167">
        <f t="shared" si="21"/>
        <v>0</v>
      </c>
      <c r="L35" s="167">
        <f t="shared" si="21"/>
        <v>0</v>
      </c>
      <c r="M35" s="168">
        <f t="shared" si="21"/>
        <v>0</v>
      </c>
    </row>
    <row r="36" ht="14.25" customHeight="1">
      <c r="D36" s="159" t="str">
        <f t="shared" si="8"/>
        <v>Kit Liang</v>
      </c>
      <c r="E36" s="166">
        <f t="shared" si="9"/>
        <v>0</v>
      </c>
      <c r="F36" s="167">
        <f t="shared" si="10"/>
        <v>0</v>
      </c>
      <c r="G36" s="167">
        <f t="shared" ref="G36:M36" si="22">G14*G$21</f>
        <v>0</v>
      </c>
      <c r="H36" s="167">
        <f t="shared" si="22"/>
        <v>0</v>
      </c>
      <c r="I36" s="167">
        <f t="shared" si="22"/>
        <v>0</v>
      </c>
      <c r="J36" s="167">
        <f t="shared" si="22"/>
        <v>0</v>
      </c>
      <c r="K36" s="167">
        <f t="shared" si="22"/>
        <v>0</v>
      </c>
      <c r="L36" s="167">
        <f t="shared" si="22"/>
        <v>0</v>
      </c>
      <c r="M36" s="168">
        <f t="shared" si="22"/>
        <v>0</v>
      </c>
    </row>
    <row r="37" ht="14.25" customHeight="1">
      <c r="D37" s="159" t="str">
        <f t="shared" si="8"/>
        <v>YL</v>
      </c>
      <c r="E37" s="166">
        <f t="shared" si="9"/>
        <v>1.277833333</v>
      </c>
      <c r="F37" s="167">
        <f t="shared" si="10"/>
        <v>3.194583333</v>
      </c>
      <c r="G37" s="167">
        <f t="shared" ref="G37:M37" si="23">G15*G$21</f>
        <v>1.419814815</v>
      </c>
      <c r="H37" s="167">
        <f t="shared" si="23"/>
        <v>0</v>
      </c>
      <c r="I37" s="167">
        <f t="shared" si="23"/>
        <v>0</v>
      </c>
      <c r="J37" s="167">
        <f t="shared" si="23"/>
        <v>0</v>
      </c>
      <c r="K37" s="167">
        <f t="shared" si="23"/>
        <v>0</v>
      </c>
      <c r="L37" s="167">
        <f t="shared" si="23"/>
        <v>0</v>
      </c>
      <c r="M37" s="168">
        <f t="shared" si="23"/>
        <v>0</v>
      </c>
    </row>
    <row r="38" ht="14.25" customHeight="1">
      <c r="D38" s="159" t="str">
        <f t="shared" si="8"/>
        <v>YX</v>
      </c>
      <c r="E38" s="166">
        <f t="shared" si="9"/>
        <v>0</v>
      </c>
      <c r="F38" s="167">
        <f t="shared" si="10"/>
        <v>0</v>
      </c>
      <c r="G38" s="167">
        <f t="shared" ref="G38:M38" si="24">G16*G$21</f>
        <v>0</v>
      </c>
      <c r="H38" s="167">
        <f t="shared" si="24"/>
        <v>0</v>
      </c>
      <c r="I38" s="167">
        <f t="shared" si="24"/>
        <v>0</v>
      </c>
      <c r="J38" s="167">
        <f t="shared" si="24"/>
        <v>0</v>
      </c>
      <c r="K38" s="167">
        <f t="shared" si="24"/>
        <v>0</v>
      </c>
      <c r="L38" s="167">
        <f t="shared" si="24"/>
        <v>0</v>
      </c>
      <c r="M38" s="168">
        <f t="shared" si="24"/>
        <v>0</v>
      </c>
    </row>
    <row r="39" ht="14.25" customHeight="1">
      <c r="D39" s="151" t="str">
        <f t="shared" si="8"/>
        <v>ZL</v>
      </c>
      <c r="E39" s="169">
        <f t="shared" si="9"/>
        <v>0</v>
      </c>
      <c r="F39" s="170">
        <f t="shared" si="10"/>
        <v>0</v>
      </c>
      <c r="G39" s="170">
        <f t="shared" ref="G39:M39" si="25">G17*G$21</f>
        <v>0</v>
      </c>
      <c r="H39" s="170">
        <f t="shared" si="25"/>
        <v>0</v>
      </c>
      <c r="I39" s="170">
        <f t="shared" si="25"/>
        <v>0</v>
      </c>
      <c r="J39" s="170">
        <f t="shared" si="25"/>
        <v>0</v>
      </c>
      <c r="K39" s="170">
        <f t="shared" si="25"/>
        <v>0</v>
      </c>
      <c r="L39" s="170">
        <f t="shared" si="25"/>
        <v>0</v>
      </c>
      <c r="M39" s="171">
        <f t="shared" si="25"/>
        <v>0</v>
      </c>
    </row>
    <row r="40" ht="14.25" customHeight="1"/>
    <row r="41" ht="14.25" customHeight="1">
      <c r="D41" s="172" t="s">
        <v>105</v>
      </c>
      <c r="E41" s="173">
        <f t="shared" ref="E41:M41" si="26">SUM(E24:E39)</f>
        <v>12.77833333</v>
      </c>
      <c r="F41" s="174">
        <f t="shared" si="26"/>
        <v>25.55666667</v>
      </c>
      <c r="G41" s="174">
        <f t="shared" si="26"/>
        <v>12.77833333</v>
      </c>
      <c r="H41" s="174">
        <f t="shared" si="26"/>
        <v>25.55666667</v>
      </c>
      <c r="I41" s="174">
        <f t="shared" si="26"/>
        <v>0</v>
      </c>
      <c r="J41" s="174">
        <f t="shared" si="26"/>
        <v>0</v>
      </c>
      <c r="K41" s="174">
        <f t="shared" si="26"/>
        <v>0</v>
      </c>
      <c r="L41" s="174">
        <f t="shared" si="26"/>
        <v>0</v>
      </c>
      <c r="M41" s="175">
        <f t="shared" si="26"/>
        <v>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:M11">
    <cfRule type="cellIs" dxfId="0" priority="1" operator="equal">
      <formula>0.5</formula>
    </cfRule>
  </conditionalFormatting>
  <conditionalFormatting sqref="E2:M11">
    <cfRule type="cellIs" dxfId="1" priority="2" operator="equal">
      <formula>1</formula>
    </cfRule>
  </conditionalFormatting>
  <conditionalFormatting sqref="E2:M11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71"/>
    <col customWidth="1" min="3" max="3" width="3.86"/>
    <col customWidth="1" min="4" max="4" width="14.86"/>
    <col customWidth="1" min="5" max="13" width="8.71"/>
    <col customWidth="1" min="14" max="14" width="4.14"/>
    <col customWidth="1" min="15" max="15" width="8.57"/>
    <col customWidth="1" min="16" max="18" width="8.71"/>
    <col customWidth="1" min="19" max="19" width="10.0"/>
    <col customWidth="1" min="20" max="26" width="8.71"/>
  </cols>
  <sheetData>
    <row r="1" ht="14.25" customHeight="1">
      <c r="A1" s="94" t="s">
        <v>97</v>
      </c>
      <c r="B1" s="95">
        <v>86.0</v>
      </c>
      <c r="D1" s="96" t="s">
        <v>98</v>
      </c>
      <c r="E1" s="97">
        <v>45263.0</v>
      </c>
      <c r="F1" s="98">
        <v>45270.0</v>
      </c>
      <c r="G1" s="98">
        <v>45277.0</v>
      </c>
      <c r="H1" s="98">
        <v>45283.0</v>
      </c>
      <c r="I1" s="98"/>
      <c r="J1" s="98"/>
      <c r="K1" s="98"/>
      <c r="L1" s="98"/>
      <c r="M1" s="99"/>
      <c r="O1" s="100" t="s">
        <v>86</v>
      </c>
      <c r="P1" s="101" t="s">
        <v>54</v>
      </c>
      <c r="S1" s="102" t="s">
        <v>99</v>
      </c>
    </row>
    <row r="2" ht="14.25" customHeight="1">
      <c r="A2" s="103" t="s">
        <v>100</v>
      </c>
      <c r="B2" s="103">
        <v>12.0</v>
      </c>
      <c r="D2" s="104" t="s">
        <v>20</v>
      </c>
      <c r="E2" s="105">
        <v>1.0</v>
      </c>
      <c r="F2" s="106">
        <v>1.0</v>
      </c>
      <c r="G2" s="106">
        <v>1.0</v>
      </c>
      <c r="H2" s="106">
        <v>1.0</v>
      </c>
      <c r="I2" s="106"/>
      <c r="J2" s="106"/>
      <c r="K2" s="106"/>
      <c r="L2" s="107"/>
      <c r="M2" s="108"/>
      <c r="O2" s="109" t="str">
        <f t="shared" ref="O2:O17" si="1">D2</f>
        <v>Poi</v>
      </c>
      <c r="P2" s="110">
        <f t="shared" ref="P2:P17" si="2">SUM(E24:M24)</f>
        <v>13.30952381</v>
      </c>
      <c r="S2" s="111">
        <f t="shared" ref="S2:S17" si="3">COUNT(E2:M2)</f>
        <v>4</v>
      </c>
    </row>
    <row r="3" ht="14.25" customHeight="1">
      <c r="A3" s="112" t="s">
        <v>84</v>
      </c>
      <c r="B3" s="112">
        <f>B1/B2</f>
        <v>7.166666667</v>
      </c>
      <c r="D3" s="104" t="s">
        <v>24</v>
      </c>
      <c r="E3" s="105"/>
      <c r="F3" s="106">
        <v>1.0</v>
      </c>
      <c r="G3" s="106">
        <v>1.0</v>
      </c>
      <c r="H3" s="106">
        <v>1.0</v>
      </c>
      <c r="I3" s="106"/>
      <c r="J3" s="106"/>
      <c r="K3" s="106"/>
      <c r="L3" s="107"/>
      <c r="M3" s="108"/>
      <c r="O3" s="109" t="str">
        <f t="shared" si="1"/>
        <v>ZT</v>
      </c>
      <c r="P3" s="110">
        <f t="shared" si="2"/>
        <v>10.23809524</v>
      </c>
      <c r="S3" s="111">
        <f t="shared" si="3"/>
        <v>3</v>
      </c>
    </row>
    <row r="4" ht="14.25" customHeight="1">
      <c r="A4" s="113"/>
      <c r="B4" s="113"/>
      <c r="D4" s="104" t="s">
        <v>26</v>
      </c>
      <c r="E4" s="105"/>
      <c r="F4" s="106">
        <v>1.0</v>
      </c>
      <c r="G4" s="106">
        <v>1.0</v>
      </c>
      <c r="H4" s="106">
        <v>1.0</v>
      </c>
      <c r="I4" s="107"/>
      <c r="J4" s="107"/>
      <c r="K4" s="107"/>
      <c r="L4" s="107"/>
      <c r="M4" s="108"/>
      <c r="O4" s="109" t="str">
        <f t="shared" si="1"/>
        <v>YZ</v>
      </c>
      <c r="P4" s="110">
        <f t="shared" si="2"/>
        <v>10.23809524</v>
      </c>
      <c r="S4" s="111">
        <f t="shared" si="3"/>
        <v>3</v>
      </c>
    </row>
    <row r="5" ht="14.25" customHeight="1">
      <c r="A5" s="114" t="s">
        <v>101</v>
      </c>
      <c r="B5" s="115" t="s">
        <v>20</v>
      </c>
      <c r="D5" s="104" t="s">
        <v>28</v>
      </c>
      <c r="E5" s="105">
        <v>1.0</v>
      </c>
      <c r="F5" s="106">
        <v>1.0</v>
      </c>
      <c r="G5" s="106">
        <v>1.0</v>
      </c>
      <c r="H5" s="106">
        <v>1.0</v>
      </c>
      <c r="I5" s="106"/>
      <c r="J5" s="106"/>
      <c r="K5" s="106"/>
      <c r="L5" s="107"/>
      <c r="M5" s="108"/>
      <c r="O5" s="109" t="str">
        <f t="shared" si="1"/>
        <v>KC</v>
      </c>
      <c r="P5" s="110">
        <f t="shared" si="2"/>
        <v>13.30952381</v>
      </c>
      <c r="S5" s="111">
        <f t="shared" si="3"/>
        <v>4</v>
      </c>
    </row>
    <row r="6" ht="14.25" customHeight="1">
      <c r="A6" s="113"/>
      <c r="B6" s="113"/>
      <c r="D6" s="104" t="s">
        <v>30</v>
      </c>
      <c r="E6" s="105">
        <v>1.0</v>
      </c>
      <c r="F6" s="106">
        <v>1.0</v>
      </c>
      <c r="G6" s="106">
        <v>1.0</v>
      </c>
      <c r="H6" s="106">
        <v>1.0</v>
      </c>
      <c r="I6" s="106"/>
      <c r="J6" s="106"/>
      <c r="K6" s="106"/>
      <c r="L6" s="107"/>
      <c r="M6" s="108"/>
      <c r="O6" s="109" t="str">
        <f t="shared" si="1"/>
        <v>CJ</v>
      </c>
      <c r="P6" s="110">
        <f t="shared" si="2"/>
        <v>13.30952381</v>
      </c>
      <c r="S6" s="111">
        <f t="shared" si="3"/>
        <v>4</v>
      </c>
    </row>
    <row r="7" ht="14.25" customHeight="1">
      <c r="A7" s="116" t="s">
        <v>102</v>
      </c>
      <c r="B7" s="116">
        <f>B2-SUM(E20:M20)</f>
        <v>0</v>
      </c>
      <c r="D7" s="104" t="s">
        <v>32</v>
      </c>
      <c r="E7" s="105">
        <v>2.0</v>
      </c>
      <c r="F7" s="106">
        <v>1.0</v>
      </c>
      <c r="G7" s="106"/>
      <c r="H7" s="106">
        <v>1.0</v>
      </c>
      <c r="I7" s="106"/>
      <c r="J7" s="106"/>
      <c r="K7" s="106"/>
      <c r="L7" s="107"/>
      <c r="M7" s="108"/>
      <c r="O7" s="109" t="str">
        <f t="shared" si="1"/>
        <v>HX</v>
      </c>
      <c r="P7" s="110">
        <f t="shared" si="2"/>
        <v>12.79761905</v>
      </c>
      <c r="S7" s="111">
        <f t="shared" si="3"/>
        <v>3</v>
      </c>
    </row>
    <row r="8" ht="14.25" customHeight="1">
      <c r="D8" s="104" t="s">
        <v>34</v>
      </c>
      <c r="E8" s="105"/>
      <c r="F8" s="107"/>
      <c r="G8" s="106"/>
      <c r="H8" s="107"/>
      <c r="I8" s="106"/>
      <c r="J8" s="107"/>
      <c r="K8" s="107"/>
      <c r="L8" s="107"/>
      <c r="M8" s="108"/>
      <c r="O8" s="109" t="str">
        <f t="shared" si="1"/>
        <v>JZ</v>
      </c>
      <c r="P8" s="110">
        <f t="shared" si="2"/>
        <v>0</v>
      </c>
      <c r="S8" s="111">
        <f t="shared" si="3"/>
        <v>0</v>
      </c>
    </row>
    <row r="9" ht="14.25" customHeight="1">
      <c r="D9" s="104" t="s">
        <v>36</v>
      </c>
      <c r="E9" s="105"/>
      <c r="F9" s="106"/>
      <c r="G9" s="106"/>
      <c r="H9" s="106"/>
      <c r="I9" s="106"/>
      <c r="J9" s="107"/>
      <c r="K9" s="107"/>
      <c r="L9" s="107"/>
      <c r="M9" s="108"/>
      <c r="O9" s="109" t="str">
        <f t="shared" si="1"/>
        <v>LW</v>
      </c>
      <c r="P9" s="110">
        <f t="shared" si="2"/>
        <v>0</v>
      </c>
      <c r="S9" s="111">
        <f t="shared" si="3"/>
        <v>0</v>
      </c>
    </row>
    <row r="10" ht="14.25" customHeight="1">
      <c r="D10" s="117" t="s">
        <v>38</v>
      </c>
      <c r="E10" s="118">
        <v>1.0</v>
      </c>
      <c r="F10" s="119"/>
      <c r="G10" s="119"/>
      <c r="H10" s="119"/>
      <c r="I10" s="119"/>
      <c r="J10" s="119"/>
      <c r="K10" s="119"/>
      <c r="L10" s="120"/>
      <c r="M10" s="121"/>
      <c r="O10" s="122" t="str">
        <f t="shared" si="1"/>
        <v>KY</v>
      </c>
      <c r="P10" s="123">
        <f t="shared" si="2"/>
        <v>3.071428571</v>
      </c>
      <c r="S10" s="111">
        <f t="shared" si="3"/>
        <v>1</v>
      </c>
    </row>
    <row r="11" ht="14.25" customHeight="1">
      <c r="D11" s="124" t="s">
        <v>40</v>
      </c>
      <c r="E11" s="125"/>
      <c r="F11" s="126"/>
      <c r="G11" s="127"/>
      <c r="H11" s="127"/>
      <c r="I11" s="127"/>
      <c r="J11" s="127"/>
      <c r="K11" s="127"/>
      <c r="L11" s="127"/>
      <c r="M11" s="128"/>
      <c r="O11" s="129" t="str">
        <f t="shared" si="1"/>
        <v>Jit Loong</v>
      </c>
      <c r="P11" s="130">
        <f t="shared" si="2"/>
        <v>0</v>
      </c>
      <c r="S11" s="111">
        <f t="shared" si="3"/>
        <v>0</v>
      </c>
    </row>
    <row r="12" ht="14.25" customHeight="1">
      <c r="D12" s="131" t="s">
        <v>42</v>
      </c>
      <c r="E12" s="132">
        <v>1.0</v>
      </c>
      <c r="F12" s="133"/>
      <c r="G12" s="133"/>
      <c r="H12" s="133"/>
      <c r="I12" s="133"/>
      <c r="J12" s="133"/>
      <c r="K12" s="134"/>
      <c r="L12" s="134"/>
      <c r="M12" s="135"/>
      <c r="O12" s="129" t="str">
        <f t="shared" si="1"/>
        <v>Matthew</v>
      </c>
      <c r="P12" s="130">
        <f t="shared" si="2"/>
        <v>3.071428571</v>
      </c>
      <c r="S12" s="111">
        <f t="shared" si="3"/>
        <v>1</v>
      </c>
    </row>
    <row r="13" ht="14.25" customHeight="1">
      <c r="A13" s="111"/>
      <c r="D13" s="131" t="s">
        <v>44</v>
      </c>
      <c r="E13" s="132"/>
      <c r="F13" s="134"/>
      <c r="G13" s="133"/>
      <c r="H13" s="134"/>
      <c r="I13" s="133"/>
      <c r="J13" s="133"/>
      <c r="K13" s="133"/>
      <c r="L13" s="134"/>
      <c r="M13" s="135"/>
      <c r="O13" s="129" t="str">
        <f t="shared" si="1"/>
        <v>Hau Jin</v>
      </c>
      <c r="P13" s="130">
        <f t="shared" si="2"/>
        <v>0</v>
      </c>
      <c r="S13" s="111">
        <f t="shared" si="3"/>
        <v>0</v>
      </c>
    </row>
    <row r="14" ht="14.25" customHeight="1">
      <c r="D14" s="131" t="s">
        <v>46</v>
      </c>
      <c r="E14" s="136"/>
      <c r="F14" s="134"/>
      <c r="G14" s="133"/>
      <c r="H14" s="134"/>
      <c r="I14" s="134"/>
      <c r="J14" s="134"/>
      <c r="K14" s="134"/>
      <c r="L14" s="134"/>
      <c r="M14" s="135"/>
      <c r="O14" s="129" t="str">
        <f t="shared" si="1"/>
        <v>Kit Liang</v>
      </c>
      <c r="P14" s="130">
        <f t="shared" si="2"/>
        <v>0</v>
      </c>
      <c r="S14" s="111">
        <f t="shared" si="3"/>
        <v>0</v>
      </c>
    </row>
    <row r="15" ht="14.25" customHeight="1">
      <c r="D15" s="131" t="s">
        <v>48</v>
      </c>
      <c r="E15" s="132"/>
      <c r="F15" s="133"/>
      <c r="G15" s="133">
        <v>1.0</v>
      </c>
      <c r="H15" s="133">
        <v>1.0</v>
      </c>
      <c r="I15" s="133"/>
      <c r="J15" s="133"/>
      <c r="K15" s="133"/>
      <c r="L15" s="134"/>
      <c r="M15" s="135"/>
      <c r="O15" s="129" t="str">
        <f t="shared" si="1"/>
        <v>YL</v>
      </c>
      <c r="P15" s="130">
        <f t="shared" si="2"/>
        <v>6.654761905</v>
      </c>
      <c r="S15" s="111">
        <f t="shared" si="3"/>
        <v>2</v>
      </c>
    </row>
    <row r="16" ht="14.25" customHeight="1">
      <c r="A16" s="111"/>
      <c r="B16" s="111"/>
      <c r="D16" s="131" t="s">
        <v>50</v>
      </c>
      <c r="E16" s="136"/>
      <c r="F16" s="133"/>
      <c r="G16" s="133"/>
      <c r="H16" s="133"/>
      <c r="I16" s="134"/>
      <c r="J16" s="134"/>
      <c r="K16" s="134"/>
      <c r="L16" s="134"/>
      <c r="M16" s="135"/>
      <c r="O16" s="129" t="str">
        <f t="shared" si="1"/>
        <v>YX</v>
      </c>
      <c r="P16" s="130">
        <f t="shared" si="2"/>
        <v>0</v>
      </c>
      <c r="S16" s="111">
        <f t="shared" si="3"/>
        <v>0</v>
      </c>
    </row>
    <row r="17" ht="14.25" customHeight="1">
      <c r="A17" s="111"/>
      <c r="B17" s="111"/>
      <c r="D17" s="137" t="s">
        <v>87</v>
      </c>
      <c r="E17" s="138"/>
      <c r="F17" s="139"/>
      <c r="G17" s="139"/>
      <c r="H17" s="139"/>
      <c r="I17" s="139"/>
      <c r="J17" s="139"/>
      <c r="K17" s="139"/>
      <c r="L17" s="139"/>
      <c r="M17" s="140"/>
      <c r="O17" s="141" t="str">
        <f t="shared" si="1"/>
        <v>ZL</v>
      </c>
      <c r="P17" s="142">
        <f t="shared" si="2"/>
        <v>0</v>
      </c>
      <c r="S17" s="111">
        <f t="shared" si="3"/>
        <v>0</v>
      </c>
    </row>
    <row r="18" ht="14.25" customHeight="1">
      <c r="A18" s="111"/>
      <c r="B18" s="111"/>
      <c r="P18" s="143">
        <f>SUM(P2:P17)</f>
        <v>86</v>
      </c>
    </row>
    <row r="19" ht="14.25" customHeight="1">
      <c r="A19" s="111"/>
      <c r="B19" s="111"/>
      <c r="D19" s="144" t="s">
        <v>83</v>
      </c>
      <c r="E19" s="145">
        <f t="shared" ref="E19:M19" si="4">SUM(E2:E17)</f>
        <v>7</v>
      </c>
      <c r="F19" s="145">
        <f t="shared" si="4"/>
        <v>6</v>
      </c>
      <c r="G19" s="145">
        <f t="shared" si="4"/>
        <v>6</v>
      </c>
      <c r="H19" s="145">
        <f t="shared" si="4"/>
        <v>7</v>
      </c>
      <c r="I19" s="145">
        <f t="shared" si="4"/>
        <v>0</v>
      </c>
      <c r="J19" s="145">
        <f t="shared" si="4"/>
        <v>0</v>
      </c>
      <c r="K19" s="145">
        <f t="shared" si="4"/>
        <v>0</v>
      </c>
      <c r="L19" s="145">
        <f t="shared" si="4"/>
        <v>0</v>
      </c>
      <c r="M19" s="146">
        <f t="shared" si="4"/>
        <v>0</v>
      </c>
    </row>
    <row r="20" ht="14.25" customHeight="1">
      <c r="D20" s="104" t="s">
        <v>103</v>
      </c>
      <c r="E20" s="147">
        <v>3.0</v>
      </c>
      <c r="F20" s="148">
        <v>3.0</v>
      </c>
      <c r="G20" s="148">
        <v>3.0</v>
      </c>
      <c r="H20" s="148">
        <v>3.0</v>
      </c>
      <c r="I20" s="148"/>
      <c r="J20" s="148"/>
      <c r="K20" s="148"/>
      <c r="L20" s="149"/>
      <c r="M20" s="150"/>
    </row>
    <row r="21" ht="14.25" customHeight="1">
      <c r="D21" s="151" t="s">
        <v>104</v>
      </c>
      <c r="E21" s="152">
        <f t="shared" ref="E21:M21" si="5">IF(E19=0, 0, $B$3*E20/E19)</f>
        <v>3.071428571</v>
      </c>
      <c r="F21" s="153">
        <f t="shared" si="5"/>
        <v>3.583333333</v>
      </c>
      <c r="G21" s="153">
        <f t="shared" si="5"/>
        <v>3.583333333</v>
      </c>
      <c r="H21" s="153">
        <f t="shared" si="5"/>
        <v>3.071428571</v>
      </c>
      <c r="I21" s="153">
        <f t="shared" si="5"/>
        <v>0</v>
      </c>
      <c r="J21" s="153">
        <f t="shared" si="5"/>
        <v>0</v>
      </c>
      <c r="K21" s="153">
        <f t="shared" si="5"/>
        <v>0</v>
      </c>
      <c r="L21" s="153">
        <f t="shared" si="5"/>
        <v>0</v>
      </c>
      <c r="M21" s="154">
        <f t="shared" si="5"/>
        <v>0</v>
      </c>
    </row>
    <row r="22" ht="14.25" customHeight="1"/>
    <row r="23" ht="14.25" customHeight="1">
      <c r="D23" s="155" t="s">
        <v>86</v>
      </c>
      <c r="E23" s="156">
        <f t="shared" ref="E23:M23" si="6">E1</f>
        <v>45263</v>
      </c>
      <c r="F23" s="157">
        <f t="shared" si="6"/>
        <v>45270</v>
      </c>
      <c r="G23" s="157">
        <f t="shared" si="6"/>
        <v>45277</v>
      </c>
      <c r="H23" s="157">
        <f t="shared" si="6"/>
        <v>45283</v>
      </c>
      <c r="I23" s="157" t="str">
        <f t="shared" si="6"/>
        <v/>
      </c>
      <c r="J23" s="157" t="str">
        <f t="shared" si="6"/>
        <v/>
      </c>
      <c r="K23" s="157" t="str">
        <f t="shared" si="6"/>
        <v/>
      </c>
      <c r="L23" s="157" t="str">
        <f t="shared" si="6"/>
        <v/>
      </c>
      <c r="M23" s="158" t="str">
        <f t="shared" si="6"/>
        <v/>
      </c>
    </row>
    <row r="24" ht="14.25" customHeight="1">
      <c r="D24" s="159" t="str">
        <f t="shared" ref="D24:D39" si="8">D2</f>
        <v>Poi</v>
      </c>
      <c r="E24" s="160">
        <f t="shared" ref="E24:E39" si="9">E2*$E$21</f>
        <v>3.071428571</v>
      </c>
      <c r="F24" s="161">
        <f t="shared" ref="F24:F39" si="10">F2*$F$21</f>
        <v>3.583333333</v>
      </c>
      <c r="G24" s="161">
        <f t="shared" ref="G24:M24" si="7">G2*G$21</f>
        <v>3.583333333</v>
      </c>
      <c r="H24" s="161">
        <f t="shared" si="7"/>
        <v>3.071428571</v>
      </c>
      <c r="I24" s="161">
        <f t="shared" si="7"/>
        <v>0</v>
      </c>
      <c r="J24" s="161">
        <f t="shared" si="7"/>
        <v>0</v>
      </c>
      <c r="K24" s="161">
        <f t="shared" si="7"/>
        <v>0</v>
      </c>
      <c r="L24" s="161">
        <f t="shared" si="7"/>
        <v>0</v>
      </c>
      <c r="M24" s="162">
        <f t="shared" si="7"/>
        <v>0</v>
      </c>
    </row>
    <row r="25" ht="14.25" customHeight="1">
      <c r="D25" s="159" t="str">
        <f t="shared" si="8"/>
        <v>ZT</v>
      </c>
      <c r="E25" s="160">
        <f t="shared" si="9"/>
        <v>0</v>
      </c>
      <c r="F25" s="161">
        <f t="shared" si="10"/>
        <v>3.583333333</v>
      </c>
      <c r="G25" s="161">
        <f t="shared" ref="G25:M25" si="11">G3*G$21</f>
        <v>3.583333333</v>
      </c>
      <c r="H25" s="161">
        <f t="shared" si="11"/>
        <v>3.071428571</v>
      </c>
      <c r="I25" s="161">
        <f t="shared" si="11"/>
        <v>0</v>
      </c>
      <c r="J25" s="161">
        <f t="shared" si="11"/>
        <v>0</v>
      </c>
      <c r="K25" s="161">
        <f t="shared" si="11"/>
        <v>0</v>
      </c>
      <c r="L25" s="161">
        <f t="shared" si="11"/>
        <v>0</v>
      </c>
      <c r="M25" s="162">
        <f t="shared" si="11"/>
        <v>0</v>
      </c>
    </row>
    <row r="26" ht="14.25" customHeight="1">
      <c r="D26" s="159" t="str">
        <f t="shared" si="8"/>
        <v>YZ</v>
      </c>
      <c r="E26" s="160">
        <f t="shared" si="9"/>
        <v>0</v>
      </c>
      <c r="F26" s="161">
        <f t="shared" si="10"/>
        <v>3.583333333</v>
      </c>
      <c r="G26" s="161">
        <f t="shared" ref="G26:M26" si="12">G4*G$21</f>
        <v>3.583333333</v>
      </c>
      <c r="H26" s="161">
        <f t="shared" si="12"/>
        <v>3.071428571</v>
      </c>
      <c r="I26" s="161">
        <f t="shared" si="12"/>
        <v>0</v>
      </c>
      <c r="J26" s="161">
        <f t="shared" si="12"/>
        <v>0</v>
      </c>
      <c r="K26" s="161">
        <f t="shared" si="12"/>
        <v>0</v>
      </c>
      <c r="L26" s="161">
        <f t="shared" si="12"/>
        <v>0</v>
      </c>
      <c r="M26" s="162">
        <f t="shared" si="12"/>
        <v>0</v>
      </c>
    </row>
    <row r="27" ht="14.25" customHeight="1">
      <c r="D27" s="159" t="str">
        <f t="shared" si="8"/>
        <v>KC</v>
      </c>
      <c r="E27" s="160">
        <f t="shared" si="9"/>
        <v>3.071428571</v>
      </c>
      <c r="F27" s="161">
        <f t="shared" si="10"/>
        <v>3.583333333</v>
      </c>
      <c r="G27" s="161">
        <f t="shared" ref="G27:M27" si="13">G5*G$21</f>
        <v>3.583333333</v>
      </c>
      <c r="H27" s="161">
        <f t="shared" si="13"/>
        <v>3.071428571</v>
      </c>
      <c r="I27" s="161">
        <f t="shared" si="13"/>
        <v>0</v>
      </c>
      <c r="J27" s="161">
        <f t="shared" si="13"/>
        <v>0</v>
      </c>
      <c r="K27" s="161">
        <f t="shared" si="13"/>
        <v>0</v>
      </c>
      <c r="L27" s="161">
        <f t="shared" si="13"/>
        <v>0</v>
      </c>
      <c r="M27" s="162">
        <f t="shared" si="13"/>
        <v>0</v>
      </c>
    </row>
    <row r="28" ht="14.25" customHeight="1">
      <c r="D28" s="159" t="str">
        <f t="shared" si="8"/>
        <v>CJ</v>
      </c>
      <c r="E28" s="160">
        <f t="shared" si="9"/>
        <v>3.071428571</v>
      </c>
      <c r="F28" s="161">
        <f t="shared" si="10"/>
        <v>3.583333333</v>
      </c>
      <c r="G28" s="161">
        <f t="shared" ref="G28:M28" si="14">G6*G$21</f>
        <v>3.583333333</v>
      </c>
      <c r="H28" s="161">
        <f t="shared" si="14"/>
        <v>3.071428571</v>
      </c>
      <c r="I28" s="161">
        <f t="shared" si="14"/>
        <v>0</v>
      </c>
      <c r="J28" s="161">
        <f t="shared" si="14"/>
        <v>0</v>
      </c>
      <c r="K28" s="161">
        <f t="shared" si="14"/>
        <v>0</v>
      </c>
      <c r="L28" s="161">
        <f t="shared" si="14"/>
        <v>0</v>
      </c>
      <c r="M28" s="162">
        <f t="shared" si="14"/>
        <v>0</v>
      </c>
    </row>
    <row r="29" ht="14.25" customHeight="1">
      <c r="D29" s="159" t="str">
        <f t="shared" si="8"/>
        <v>HX</v>
      </c>
      <c r="E29" s="160">
        <f t="shared" si="9"/>
        <v>6.142857143</v>
      </c>
      <c r="F29" s="161">
        <f t="shared" si="10"/>
        <v>3.583333333</v>
      </c>
      <c r="G29" s="161">
        <f t="shared" ref="G29:M29" si="15">G7*G$21</f>
        <v>0</v>
      </c>
      <c r="H29" s="161">
        <f t="shared" si="15"/>
        <v>3.071428571</v>
      </c>
      <c r="I29" s="161">
        <f t="shared" si="15"/>
        <v>0</v>
      </c>
      <c r="J29" s="161">
        <f t="shared" si="15"/>
        <v>0</v>
      </c>
      <c r="K29" s="161">
        <f t="shared" si="15"/>
        <v>0</v>
      </c>
      <c r="L29" s="161">
        <f t="shared" si="15"/>
        <v>0</v>
      </c>
      <c r="M29" s="162">
        <f t="shared" si="15"/>
        <v>0</v>
      </c>
    </row>
    <row r="30" ht="14.25" customHeight="1">
      <c r="D30" s="159" t="str">
        <f t="shared" si="8"/>
        <v>JZ</v>
      </c>
      <c r="E30" s="160">
        <f t="shared" si="9"/>
        <v>0</v>
      </c>
      <c r="F30" s="161">
        <f t="shared" si="10"/>
        <v>0</v>
      </c>
      <c r="G30" s="161">
        <f t="shared" ref="G30:M30" si="16">G8*G$21</f>
        <v>0</v>
      </c>
      <c r="H30" s="161">
        <f t="shared" si="16"/>
        <v>0</v>
      </c>
      <c r="I30" s="161">
        <f t="shared" si="16"/>
        <v>0</v>
      </c>
      <c r="J30" s="161">
        <f t="shared" si="16"/>
        <v>0</v>
      </c>
      <c r="K30" s="161">
        <f t="shared" si="16"/>
        <v>0</v>
      </c>
      <c r="L30" s="161">
        <f t="shared" si="16"/>
        <v>0</v>
      </c>
      <c r="M30" s="162">
        <f t="shared" si="16"/>
        <v>0</v>
      </c>
    </row>
    <row r="31" ht="14.25" customHeight="1">
      <c r="D31" s="159" t="str">
        <f t="shared" si="8"/>
        <v>LW</v>
      </c>
      <c r="E31" s="160">
        <f t="shared" si="9"/>
        <v>0</v>
      </c>
      <c r="F31" s="161">
        <f t="shared" si="10"/>
        <v>0</v>
      </c>
      <c r="G31" s="161">
        <f t="shared" ref="G31:M31" si="17">G9*G$21</f>
        <v>0</v>
      </c>
      <c r="H31" s="161">
        <f t="shared" si="17"/>
        <v>0</v>
      </c>
      <c r="I31" s="161">
        <f t="shared" si="17"/>
        <v>0</v>
      </c>
      <c r="J31" s="161">
        <f t="shared" si="17"/>
        <v>0</v>
      </c>
      <c r="K31" s="161">
        <f t="shared" si="17"/>
        <v>0</v>
      </c>
      <c r="L31" s="161">
        <f t="shared" si="17"/>
        <v>0</v>
      </c>
      <c r="M31" s="162">
        <f t="shared" si="17"/>
        <v>0</v>
      </c>
    </row>
    <row r="32" ht="14.25" customHeight="1">
      <c r="D32" s="159" t="str">
        <f t="shared" si="8"/>
        <v>KY</v>
      </c>
      <c r="E32" s="160">
        <f t="shared" si="9"/>
        <v>3.071428571</v>
      </c>
      <c r="F32" s="161">
        <f t="shared" si="10"/>
        <v>0</v>
      </c>
      <c r="G32" s="161">
        <f t="shared" ref="G32:M32" si="18">G10*G$21</f>
        <v>0</v>
      </c>
      <c r="H32" s="161">
        <f t="shared" si="18"/>
        <v>0</v>
      </c>
      <c r="I32" s="161">
        <f t="shared" si="18"/>
        <v>0</v>
      </c>
      <c r="J32" s="161">
        <f t="shared" si="18"/>
        <v>0</v>
      </c>
      <c r="K32" s="161">
        <f t="shared" si="18"/>
        <v>0</v>
      </c>
      <c r="L32" s="161">
        <f t="shared" si="18"/>
        <v>0</v>
      </c>
      <c r="M32" s="162">
        <f t="shared" si="18"/>
        <v>0</v>
      </c>
    </row>
    <row r="33" ht="14.25" customHeight="1">
      <c r="D33" s="159" t="str">
        <f t="shared" si="8"/>
        <v>Jit Loong</v>
      </c>
      <c r="E33" s="163">
        <f t="shared" si="9"/>
        <v>0</v>
      </c>
      <c r="F33" s="164">
        <f t="shared" si="10"/>
        <v>0</v>
      </c>
      <c r="G33" s="164">
        <f t="shared" ref="G33:M33" si="19">G11*G$21</f>
        <v>0</v>
      </c>
      <c r="H33" s="164">
        <f t="shared" si="19"/>
        <v>0</v>
      </c>
      <c r="I33" s="164">
        <f t="shared" si="19"/>
        <v>0</v>
      </c>
      <c r="J33" s="164">
        <f t="shared" si="19"/>
        <v>0</v>
      </c>
      <c r="K33" s="164">
        <f t="shared" si="19"/>
        <v>0</v>
      </c>
      <c r="L33" s="164">
        <f t="shared" si="19"/>
        <v>0</v>
      </c>
      <c r="M33" s="165">
        <f t="shared" si="19"/>
        <v>0</v>
      </c>
    </row>
    <row r="34" ht="14.25" customHeight="1">
      <c r="D34" s="159" t="str">
        <f t="shared" si="8"/>
        <v>Matthew</v>
      </c>
      <c r="E34" s="166">
        <f t="shared" si="9"/>
        <v>3.071428571</v>
      </c>
      <c r="F34" s="167">
        <f t="shared" si="10"/>
        <v>0</v>
      </c>
      <c r="G34" s="167">
        <f t="shared" ref="G34:M34" si="20">G12*G$21</f>
        <v>0</v>
      </c>
      <c r="H34" s="167">
        <f t="shared" si="20"/>
        <v>0</v>
      </c>
      <c r="I34" s="167">
        <f t="shared" si="20"/>
        <v>0</v>
      </c>
      <c r="J34" s="167">
        <f t="shared" si="20"/>
        <v>0</v>
      </c>
      <c r="K34" s="167">
        <f t="shared" si="20"/>
        <v>0</v>
      </c>
      <c r="L34" s="167">
        <f t="shared" si="20"/>
        <v>0</v>
      </c>
      <c r="M34" s="168">
        <f t="shared" si="20"/>
        <v>0</v>
      </c>
    </row>
    <row r="35" ht="14.25" customHeight="1">
      <c r="D35" s="159" t="str">
        <f t="shared" si="8"/>
        <v>Hau Jin</v>
      </c>
      <c r="E35" s="166">
        <f t="shared" si="9"/>
        <v>0</v>
      </c>
      <c r="F35" s="167">
        <f t="shared" si="10"/>
        <v>0</v>
      </c>
      <c r="G35" s="167">
        <f t="shared" ref="G35:M35" si="21">G13*G$21</f>
        <v>0</v>
      </c>
      <c r="H35" s="167">
        <f t="shared" si="21"/>
        <v>0</v>
      </c>
      <c r="I35" s="167">
        <f t="shared" si="21"/>
        <v>0</v>
      </c>
      <c r="J35" s="167">
        <f t="shared" si="21"/>
        <v>0</v>
      </c>
      <c r="K35" s="167">
        <f t="shared" si="21"/>
        <v>0</v>
      </c>
      <c r="L35" s="167">
        <f t="shared" si="21"/>
        <v>0</v>
      </c>
      <c r="M35" s="168">
        <f t="shared" si="21"/>
        <v>0</v>
      </c>
    </row>
    <row r="36" ht="14.25" customHeight="1">
      <c r="D36" s="159" t="str">
        <f t="shared" si="8"/>
        <v>Kit Liang</v>
      </c>
      <c r="E36" s="166">
        <f t="shared" si="9"/>
        <v>0</v>
      </c>
      <c r="F36" s="167">
        <f t="shared" si="10"/>
        <v>0</v>
      </c>
      <c r="G36" s="167">
        <f t="shared" ref="G36:M36" si="22">G14*G$21</f>
        <v>0</v>
      </c>
      <c r="H36" s="167">
        <f t="shared" si="22"/>
        <v>0</v>
      </c>
      <c r="I36" s="167">
        <f t="shared" si="22"/>
        <v>0</v>
      </c>
      <c r="J36" s="167">
        <f t="shared" si="22"/>
        <v>0</v>
      </c>
      <c r="K36" s="167">
        <f t="shared" si="22"/>
        <v>0</v>
      </c>
      <c r="L36" s="167">
        <f t="shared" si="22"/>
        <v>0</v>
      </c>
      <c r="M36" s="168">
        <f t="shared" si="22"/>
        <v>0</v>
      </c>
    </row>
    <row r="37" ht="14.25" customHeight="1">
      <c r="D37" s="159" t="str">
        <f t="shared" si="8"/>
        <v>YL</v>
      </c>
      <c r="E37" s="166">
        <f t="shared" si="9"/>
        <v>0</v>
      </c>
      <c r="F37" s="167">
        <f t="shared" si="10"/>
        <v>0</v>
      </c>
      <c r="G37" s="167">
        <f t="shared" ref="G37:M37" si="23">G15*G$21</f>
        <v>3.583333333</v>
      </c>
      <c r="H37" s="167">
        <f t="shared" si="23"/>
        <v>3.071428571</v>
      </c>
      <c r="I37" s="167">
        <f t="shared" si="23"/>
        <v>0</v>
      </c>
      <c r="J37" s="167">
        <f t="shared" si="23"/>
        <v>0</v>
      </c>
      <c r="K37" s="167">
        <f t="shared" si="23"/>
        <v>0</v>
      </c>
      <c r="L37" s="167">
        <f t="shared" si="23"/>
        <v>0</v>
      </c>
      <c r="M37" s="168">
        <f t="shared" si="23"/>
        <v>0</v>
      </c>
    </row>
    <row r="38" ht="14.25" customHeight="1">
      <c r="D38" s="159" t="str">
        <f t="shared" si="8"/>
        <v>YX</v>
      </c>
      <c r="E38" s="166">
        <f t="shared" si="9"/>
        <v>0</v>
      </c>
      <c r="F38" s="167">
        <f t="shared" si="10"/>
        <v>0</v>
      </c>
      <c r="G38" s="167">
        <f t="shared" ref="G38:M38" si="24">G16*G$21</f>
        <v>0</v>
      </c>
      <c r="H38" s="167">
        <f t="shared" si="24"/>
        <v>0</v>
      </c>
      <c r="I38" s="167">
        <f t="shared" si="24"/>
        <v>0</v>
      </c>
      <c r="J38" s="167">
        <f t="shared" si="24"/>
        <v>0</v>
      </c>
      <c r="K38" s="167">
        <f t="shared" si="24"/>
        <v>0</v>
      </c>
      <c r="L38" s="167">
        <f t="shared" si="24"/>
        <v>0</v>
      </c>
      <c r="M38" s="168">
        <f t="shared" si="24"/>
        <v>0</v>
      </c>
    </row>
    <row r="39" ht="14.25" customHeight="1">
      <c r="D39" s="151" t="str">
        <f t="shared" si="8"/>
        <v>ZL</v>
      </c>
      <c r="E39" s="169">
        <f t="shared" si="9"/>
        <v>0</v>
      </c>
      <c r="F39" s="170">
        <f t="shared" si="10"/>
        <v>0</v>
      </c>
      <c r="G39" s="170">
        <f t="shared" ref="G39:M39" si="25">G17*G$21</f>
        <v>0</v>
      </c>
      <c r="H39" s="170">
        <f t="shared" si="25"/>
        <v>0</v>
      </c>
      <c r="I39" s="170">
        <f t="shared" si="25"/>
        <v>0</v>
      </c>
      <c r="J39" s="170">
        <f t="shared" si="25"/>
        <v>0</v>
      </c>
      <c r="K39" s="170">
        <f t="shared" si="25"/>
        <v>0</v>
      </c>
      <c r="L39" s="170">
        <f t="shared" si="25"/>
        <v>0</v>
      </c>
      <c r="M39" s="171">
        <f t="shared" si="25"/>
        <v>0</v>
      </c>
    </row>
    <row r="40" ht="14.25" customHeight="1"/>
    <row r="41" ht="14.25" customHeight="1">
      <c r="D41" s="172" t="s">
        <v>105</v>
      </c>
      <c r="E41" s="173">
        <f t="shared" ref="E41:M41" si="26">SUM(E24:E39)</f>
        <v>21.5</v>
      </c>
      <c r="F41" s="174">
        <f t="shared" si="26"/>
        <v>21.5</v>
      </c>
      <c r="G41" s="174">
        <f t="shared" si="26"/>
        <v>21.5</v>
      </c>
      <c r="H41" s="174">
        <f t="shared" si="26"/>
        <v>21.5</v>
      </c>
      <c r="I41" s="174">
        <f t="shared" si="26"/>
        <v>0</v>
      </c>
      <c r="J41" s="174">
        <f t="shared" si="26"/>
        <v>0</v>
      </c>
      <c r="K41" s="174">
        <f t="shared" si="26"/>
        <v>0</v>
      </c>
      <c r="L41" s="174">
        <f t="shared" si="26"/>
        <v>0</v>
      </c>
      <c r="M41" s="175">
        <f t="shared" si="26"/>
        <v>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:M11">
    <cfRule type="cellIs" dxfId="0" priority="1" operator="equal">
      <formula>0.5</formula>
    </cfRule>
  </conditionalFormatting>
  <conditionalFormatting sqref="E2:M11">
    <cfRule type="cellIs" dxfId="1" priority="2" operator="equal">
      <formula>1</formula>
    </cfRule>
  </conditionalFormatting>
  <conditionalFormatting sqref="E2:M11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71"/>
    <col customWidth="1" min="3" max="3" width="3.86"/>
    <col customWidth="1" min="4" max="4" width="14.86"/>
    <col customWidth="1" min="5" max="13" width="8.71"/>
    <col customWidth="1" min="14" max="14" width="4.14"/>
    <col customWidth="1" min="15" max="15" width="8.57"/>
    <col customWidth="1" min="16" max="18" width="8.71"/>
    <col customWidth="1" min="19" max="19" width="10.0"/>
    <col customWidth="1" min="20" max="26" width="8.71"/>
  </cols>
  <sheetData>
    <row r="1" ht="14.25" customHeight="1">
      <c r="A1" s="94" t="s">
        <v>97</v>
      </c>
      <c r="B1" s="95">
        <v>78.41</v>
      </c>
      <c r="D1" s="96" t="s">
        <v>98</v>
      </c>
      <c r="E1" s="97">
        <v>45221.0</v>
      </c>
      <c r="F1" s="98">
        <v>45228.0</v>
      </c>
      <c r="G1" s="98">
        <v>45235.0</v>
      </c>
      <c r="H1" s="98"/>
      <c r="I1" s="98"/>
      <c r="J1" s="98"/>
      <c r="K1" s="98"/>
      <c r="L1" s="98"/>
      <c r="M1" s="99"/>
      <c r="O1" s="100" t="s">
        <v>86</v>
      </c>
      <c r="P1" s="101" t="s">
        <v>54</v>
      </c>
      <c r="S1" s="102" t="s">
        <v>99</v>
      </c>
    </row>
    <row r="2" ht="14.25" customHeight="1">
      <c r="A2" s="103" t="s">
        <v>100</v>
      </c>
      <c r="B2" s="103">
        <v>12.0</v>
      </c>
      <c r="D2" s="104" t="s">
        <v>20</v>
      </c>
      <c r="E2" s="105">
        <v>1.0</v>
      </c>
      <c r="F2" s="106">
        <v>1.0</v>
      </c>
      <c r="G2" s="106">
        <v>1.0</v>
      </c>
      <c r="H2" s="106"/>
      <c r="I2" s="106"/>
      <c r="J2" s="106"/>
      <c r="K2" s="106"/>
      <c r="L2" s="107"/>
      <c r="M2" s="108"/>
      <c r="O2" s="109" t="str">
        <f t="shared" ref="O2:O17" si="1">D2</f>
        <v>Poi</v>
      </c>
      <c r="P2" s="110">
        <f t="shared" ref="P2:P17" si="2">SUM(E24:M24)</f>
        <v>8.494416667</v>
      </c>
      <c r="S2" s="111">
        <f t="shared" ref="S2:S17" si="3">COUNT(E2:M2)</f>
        <v>3</v>
      </c>
    </row>
    <row r="3" ht="14.25" customHeight="1">
      <c r="A3" s="112" t="s">
        <v>84</v>
      </c>
      <c r="B3" s="112">
        <f>B1/B2</f>
        <v>6.534166667</v>
      </c>
      <c r="D3" s="104" t="s">
        <v>24</v>
      </c>
      <c r="E3" s="105">
        <v>1.0</v>
      </c>
      <c r="F3" s="106">
        <v>1.0</v>
      </c>
      <c r="G3" s="106">
        <v>1.0</v>
      </c>
      <c r="H3" s="106"/>
      <c r="I3" s="106"/>
      <c r="J3" s="106"/>
      <c r="K3" s="106"/>
      <c r="L3" s="107"/>
      <c r="M3" s="108"/>
      <c r="O3" s="109" t="str">
        <f t="shared" si="1"/>
        <v>ZT</v>
      </c>
      <c r="P3" s="110">
        <f t="shared" si="2"/>
        <v>8.494416667</v>
      </c>
      <c r="S3" s="111">
        <f t="shared" si="3"/>
        <v>3</v>
      </c>
    </row>
    <row r="4" ht="14.25" customHeight="1">
      <c r="A4" s="113"/>
      <c r="B4" s="113"/>
      <c r="D4" s="104" t="s">
        <v>26</v>
      </c>
      <c r="E4" s="105"/>
      <c r="F4" s="106">
        <v>1.0</v>
      </c>
      <c r="G4" s="106">
        <v>1.0</v>
      </c>
      <c r="H4" s="106"/>
      <c r="I4" s="107"/>
      <c r="J4" s="107"/>
      <c r="K4" s="107"/>
      <c r="L4" s="107"/>
      <c r="M4" s="108"/>
      <c r="O4" s="109" t="str">
        <f t="shared" si="1"/>
        <v>YZ</v>
      </c>
      <c r="P4" s="110">
        <f t="shared" si="2"/>
        <v>4.864324074</v>
      </c>
      <c r="S4" s="111">
        <f t="shared" si="3"/>
        <v>2</v>
      </c>
    </row>
    <row r="5" ht="14.25" customHeight="1">
      <c r="A5" s="114" t="s">
        <v>101</v>
      </c>
      <c r="B5" s="115" t="s">
        <v>20</v>
      </c>
      <c r="D5" s="104" t="s">
        <v>28</v>
      </c>
      <c r="E5" s="105">
        <v>1.0</v>
      </c>
      <c r="F5" s="106">
        <v>1.0</v>
      </c>
      <c r="G5" s="106">
        <v>1.0</v>
      </c>
      <c r="H5" s="106"/>
      <c r="I5" s="106"/>
      <c r="J5" s="106"/>
      <c r="K5" s="106"/>
      <c r="L5" s="107"/>
      <c r="M5" s="108"/>
      <c r="O5" s="109" t="str">
        <f t="shared" si="1"/>
        <v>KC</v>
      </c>
      <c r="P5" s="110">
        <f t="shared" si="2"/>
        <v>8.494416667</v>
      </c>
      <c r="S5" s="111">
        <f t="shared" si="3"/>
        <v>3</v>
      </c>
    </row>
    <row r="6" ht="14.25" customHeight="1">
      <c r="A6" s="113"/>
      <c r="B6" s="113"/>
      <c r="D6" s="104" t="s">
        <v>30</v>
      </c>
      <c r="E6" s="105">
        <v>1.0</v>
      </c>
      <c r="F6" s="106">
        <v>1.0</v>
      </c>
      <c r="G6" s="106">
        <v>1.0</v>
      </c>
      <c r="H6" s="106"/>
      <c r="I6" s="106"/>
      <c r="J6" s="106"/>
      <c r="K6" s="106"/>
      <c r="L6" s="107"/>
      <c r="M6" s="108"/>
      <c r="O6" s="109" t="str">
        <f t="shared" si="1"/>
        <v>CJ</v>
      </c>
      <c r="P6" s="110">
        <f t="shared" si="2"/>
        <v>8.494416667</v>
      </c>
      <c r="S6" s="111">
        <f t="shared" si="3"/>
        <v>3</v>
      </c>
    </row>
    <row r="7" ht="14.25" customHeight="1">
      <c r="A7" s="116" t="s">
        <v>102</v>
      </c>
      <c r="B7" s="116">
        <f>B2-SUM(E20:M20)</f>
        <v>0</v>
      </c>
      <c r="D7" s="104" t="s">
        <v>32</v>
      </c>
      <c r="E7" s="105"/>
      <c r="F7" s="106">
        <v>1.0</v>
      </c>
      <c r="G7" s="106">
        <v>1.0</v>
      </c>
      <c r="H7" s="106"/>
      <c r="I7" s="106"/>
      <c r="J7" s="106"/>
      <c r="K7" s="106"/>
      <c r="L7" s="107"/>
      <c r="M7" s="108"/>
      <c r="O7" s="109" t="str">
        <f t="shared" si="1"/>
        <v>HX</v>
      </c>
      <c r="P7" s="110">
        <f t="shared" si="2"/>
        <v>4.864324074</v>
      </c>
      <c r="S7" s="111">
        <f t="shared" si="3"/>
        <v>2</v>
      </c>
    </row>
    <row r="8" ht="14.25" customHeight="1">
      <c r="D8" s="104" t="s">
        <v>34</v>
      </c>
      <c r="E8" s="105"/>
      <c r="F8" s="107"/>
      <c r="G8" s="106">
        <v>1.0</v>
      </c>
      <c r="H8" s="107"/>
      <c r="I8" s="106"/>
      <c r="J8" s="107"/>
      <c r="K8" s="107"/>
      <c r="L8" s="107"/>
      <c r="M8" s="108"/>
      <c r="O8" s="109" t="str">
        <f t="shared" si="1"/>
        <v>JZ</v>
      </c>
      <c r="P8" s="110">
        <f t="shared" si="2"/>
        <v>1.96025</v>
      </c>
      <c r="S8" s="111">
        <f t="shared" si="3"/>
        <v>1</v>
      </c>
    </row>
    <row r="9" ht="14.25" customHeight="1">
      <c r="D9" s="104" t="s">
        <v>36</v>
      </c>
      <c r="E9" s="105">
        <v>1.0</v>
      </c>
      <c r="F9" s="106"/>
      <c r="G9" s="106"/>
      <c r="H9" s="106"/>
      <c r="I9" s="106"/>
      <c r="J9" s="107"/>
      <c r="K9" s="107"/>
      <c r="L9" s="107"/>
      <c r="M9" s="108"/>
      <c r="O9" s="109" t="str">
        <f t="shared" si="1"/>
        <v>LW</v>
      </c>
      <c r="P9" s="110">
        <f t="shared" si="2"/>
        <v>3.630092593</v>
      </c>
      <c r="S9" s="111">
        <f t="shared" si="3"/>
        <v>1</v>
      </c>
    </row>
    <row r="10" ht="14.25" customHeight="1">
      <c r="D10" s="117" t="s">
        <v>38</v>
      </c>
      <c r="E10" s="118">
        <v>1.0</v>
      </c>
      <c r="F10" s="119">
        <v>1.0</v>
      </c>
      <c r="G10" s="119">
        <v>1.0</v>
      </c>
      <c r="H10" s="119"/>
      <c r="I10" s="119"/>
      <c r="J10" s="119"/>
      <c r="K10" s="119"/>
      <c r="L10" s="120"/>
      <c r="M10" s="121"/>
      <c r="O10" s="122" t="str">
        <f t="shared" si="1"/>
        <v>KY</v>
      </c>
      <c r="P10" s="123">
        <f t="shared" si="2"/>
        <v>8.494416667</v>
      </c>
      <c r="S10" s="111">
        <f t="shared" si="3"/>
        <v>3</v>
      </c>
    </row>
    <row r="11" ht="14.25" customHeight="1">
      <c r="D11" s="124" t="s">
        <v>40</v>
      </c>
      <c r="E11" s="125">
        <v>1.0</v>
      </c>
      <c r="F11" s="126"/>
      <c r="G11" s="127"/>
      <c r="H11" s="127"/>
      <c r="I11" s="127"/>
      <c r="J11" s="127"/>
      <c r="K11" s="127"/>
      <c r="L11" s="127"/>
      <c r="M11" s="128"/>
      <c r="O11" s="129" t="str">
        <f t="shared" si="1"/>
        <v>Jit Loong</v>
      </c>
      <c r="P11" s="130">
        <f t="shared" si="2"/>
        <v>3.630092593</v>
      </c>
      <c r="S11" s="111">
        <f t="shared" si="3"/>
        <v>1</v>
      </c>
    </row>
    <row r="12" ht="14.25" customHeight="1">
      <c r="D12" s="131" t="s">
        <v>42</v>
      </c>
      <c r="E12" s="132">
        <v>1.0</v>
      </c>
      <c r="F12" s="133">
        <v>1.0</v>
      </c>
      <c r="G12" s="133">
        <v>1.0</v>
      </c>
      <c r="H12" s="133"/>
      <c r="I12" s="133"/>
      <c r="J12" s="133"/>
      <c r="K12" s="134"/>
      <c r="L12" s="134"/>
      <c r="M12" s="135"/>
      <c r="O12" s="129" t="str">
        <f t="shared" si="1"/>
        <v>Matthew</v>
      </c>
      <c r="P12" s="130">
        <f t="shared" si="2"/>
        <v>8.494416667</v>
      </c>
      <c r="S12" s="111">
        <f t="shared" si="3"/>
        <v>3</v>
      </c>
    </row>
    <row r="13" ht="14.25" customHeight="1">
      <c r="A13" s="111"/>
      <c r="D13" s="131" t="s">
        <v>44</v>
      </c>
      <c r="E13" s="132"/>
      <c r="F13" s="134"/>
      <c r="G13" s="133"/>
      <c r="H13" s="134"/>
      <c r="I13" s="133"/>
      <c r="J13" s="133"/>
      <c r="K13" s="133"/>
      <c r="L13" s="134"/>
      <c r="M13" s="135"/>
      <c r="O13" s="129" t="str">
        <f t="shared" si="1"/>
        <v>Hau Jin</v>
      </c>
      <c r="P13" s="130">
        <f t="shared" si="2"/>
        <v>0</v>
      </c>
      <c r="S13" s="111">
        <f t="shared" si="3"/>
        <v>0</v>
      </c>
    </row>
    <row r="14" ht="14.25" customHeight="1">
      <c r="D14" s="131" t="s">
        <v>46</v>
      </c>
      <c r="E14" s="136"/>
      <c r="F14" s="134"/>
      <c r="G14" s="133"/>
      <c r="H14" s="134"/>
      <c r="I14" s="134"/>
      <c r="J14" s="134"/>
      <c r="K14" s="134"/>
      <c r="L14" s="134"/>
      <c r="M14" s="135"/>
      <c r="O14" s="129" t="str">
        <f t="shared" si="1"/>
        <v>Kit Liang</v>
      </c>
      <c r="P14" s="130">
        <f t="shared" si="2"/>
        <v>0</v>
      </c>
      <c r="S14" s="111">
        <f t="shared" si="3"/>
        <v>0</v>
      </c>
    </row>
    <row r="15" ht="14.25" customHeight="1">
      <c r="D15" s="131" t="s">
        <v>48</v>
      </c>
      <c r="E15" s="132">
        <v>1.0</v>
      </c>
      <c r="F15" s="133">
        <v>1.0</v>
      </c>
      <c r="G15" s="133">
        <v>1.0</v>
      </c>
      <c r="H15" s="133"/>
      <c r="I15" s="133"/>
      <c r="J15" s="133"/>
      <c r="K15" s="133"/>
      <c r="L15" s="134"/>
      <c r="M15" s="135"/>
      <c r="O15" s="129" t="str">
        <f t="shared" si="1"/>
        <v>YL</v>
      </c>
      <c r="P15" s="130">
        <f t="shared" si="2"/>
        <v>8.494416667</v>
      </c>
      <c r="S15" s="111">
        <f t="shared" si="3"/>
        <v>3</v>
      </c>
    </row>
    <row r="16" ht="14.25" customHeight="1">
      <c r="A16" s="111"/>
      <c r="B16" s="111"/>
      <c r="D16" s="131" t="s">
        <v>50</v>
      </c>
      <c r="E16" s="136"/>
      <c r="F16" s="133"/>
      <c r="G16" s="133"/>
      <c r="H16" s="133"/>
      <c r="I16" s="134"/>
      <c r="J16" s="134"/>
      <c r="K16" s="134"/>
      <c r="L16" s="134"/>
      <c r="M16" s="135"/>
      <c r="O16" s="129" t="str">
        <f t="shared" si="1"/>
        <v>YX</v>
      </c>
      <c r="P16" s="130">
        <f t="shared" si="2"/>
        <v>0</v>
      </c>
      <c r="S16" s="111">
        <f t="shared" si="3"/>
        <v>0</v>
      </c>
    </row>
    <row r="17" ht="14.25" customHeight="1">
      <c r="A17" s="111"/>
      <c r="B17" s="111"/>
      <c r="D17" s="137" t="s">
        <v>87</v>
      </c>
      <c r="E17" s="138"/>
      <c r="F17" s="139"/>
      <c r="G17" s="139"/>
      <c r="H17" s="139"/>
      <c r="I17" s="139"/>
      <c r="J17" s="139"/>
      <c r="K17" s="139"/>
      <c r="L17" s="139"/>
      <c r="M17" s="140"/>
      <c r="O17" s="141" t="str">
        <f t="shared" si="1"/>
        <v>ZL</v>
      </c>
      <c r="P17" s="142">
        <f t="shared" si="2"/>
        <v>0</v>
      </c>
      <c r="S17" s="111">
        <f t="shared" si="3"/>
        <v>0</v>
      </c>
    </row>
    <row r="18" ht="14.25" customHeight="1">
      <c r="A18" s="111"/>
      <c r="B18" s="111"/>
      <c r="P18" s="143">
        <f>SUM(P2:P17)</f>
        <v>78.41</v>
      </c>
    </row>
    <row r="19" ht="14.25" customHeight="1">
      <c r="A19" s="111"/>
      <c r="B19" s="111"/>
      <c r="D19" s="144" t="s">
        <v>83</v>
      </c>
      <c r="E19" s="145">
        <f t="shared" ref="E19:M19" si="4">SUM(E2:E17)</f>
        <v>9</v>
      </c>
      <c r="F19" s="145">
        <f t="shared" si="4"/>
        <v>9</v>
      </c>
      <c r="G19" s="145">
        <f t="shared" si="4"/>
        <v>10</v>
      </c>
      <c r="H19" s="145">
        <f t="shared" si="4"/>
        <v>0</v>
      </c>
      <c r="I19" s="145">
        <f t="shared" si="4"/>
        <v>0</v>
      </c>
      <c r="J19" s="145">
        <f t="shared" si="4"/>
        <v>0</v>
      </c>
      <c r="K19" s="145">
        <f t="shared" si="4"/>
        <v>0</v>
      </c>
      <c r="L19" s="145">
        <f t="shared" si="4"/>
        <v>0</v>
      </c>
      <c r="M19" s="146">
        <f t="shared" si="4"/>
        <v>0</v>
      </c>
    </row>
    <row r="20" ht="14.25" customHeight="1">
      <c r="D20" s="104" t="s">
        <v>103</v>
      </c>
      <c r="E20" s="147">
        <v>5.0</v>
      </c>
      <c r="F20" s="148">
        <v>4.0</v>
      </c>
      <c r="G20" s="148">
        <v>3.0</v>
      </c>
      <c r="H20" s="148"/>
      <c r="I20" s="148"/>
      <c r="J20" s="148"/>
      <c r="K20" s="148"/>
      <c r="L20" s="149"/>
      <c r="M20" s="150"/>
    </row>
    <row r="21" ht="14.25" customHeight="1">
      <c r="D21" s="151" t="s">
        <v>104</v>
      </c>
      <c r="E21" s="152">
        <f t="shared" ref="E21:M21" si="5">IF(E19=0, 0, $B$3*E20/E19)</f>
        <v>3.630092593</v>
      </c>
      <c r="F21" s="153">
        <f t="shared" si="5"/>
        <v>2.904074074</v>
      </c>
      <c r="G21" s="153">
        <f t="shared" si="5"/>
        <v>1.96025</v>
      </c>
      <c r="H21" s="153">
        <f t="shared" si="5"/>
        <v>0</v>
      </c>
      <c r="I21" s="153">
        <f t="shared" si="5"/>
        <v>0</v>
      </c>
      <c r="J21" s="153">
        <f t="shared" si="5"/>
        <v>0</v>
      </c>
      <c r="K21" s="153">
        <f t="shared" si="5"/>
        <v>0</v>
      </c>
      <c r="L21" s="153">
        <f t="shared" si="5"/>
        <v>0</v>
      </c>
      <c r="M21" s="154">
        <f t="shared" si="5"/>
        <v>0</v>
      </c>
    </row>
    <row r="22" ht="14.25" customHeight="1"/>
    <row r="23" ht="14.25" customHeight="1">
      <c r="D23" s="155" t="s">
        <v>86</v>
      </c>
      <c r="E23" s="156">
        <f t="shared" ref="E23:M23" si="6">E1</f>
        <v>45221</v>
      </c>
      <c r="F23" s="157">
        <f t="shared" si="6"/>
        <v>45228</v>
      </c>
      <c r="G23" s="157">
        <f t="shared" si="6"/>
        <v>45235</v>
      </c>
      <c r="H23" s="157" t="str">
        <f t="shared" si="6"/>
        <v/>
      </c>
      <c r="I23" s="157" t="str">
        <f t="shared" si="6"/>
        <v/>
      </c>
      <c r="J23" s="157" t="str">
        <f t="shared" si="6"/>
        <v/>
      </c>
      <c r="K23" s="157" t="str">
        <f t="shared" si="6"/>
        <v/>
      </c>
      <c r="L23" s="157" t="str">
        <f t="shared" si="6"/>
        <v/>
      </c>
      <c r="M23" s="158" t="str">
        <f t="shared" si="6"/>
        <v/>
      </c>
    </row>
    <row r="24" ht="14.25" customHeight="1">
      <c r="D24" s="159" t="str">
        <f t="shared" ref="D24:D39" si="8">D2</f>
        <v>Poi</v>
      </c>
      <c r="E24" s="160">
        <f t="shared" ref="E24:E39" si="9">E2*$E$21</f>
        <v>3.630092593</v>
      </c>
      <c r="F24" s="161">
        <f t="shared" ref="F24:F39" si="10">F2*$F$21</f>
        <v>2.904074074</v>
      </c>
      <c r="G24" s="161">
        <f t="shared" ref="G24:M24" si="7">G2*G$21</f>
        <v>1.96025</v>
      </c>
      <c r="H24" s="161">
        <f t="shared" si="7"/>
        <v>0</v>
      </c>
      <c r="I24" s="161">
        <f t="shared" si="7"/>
        <v>0</v>
      </c>
      <c r="J24" s="161">
        <f t="shared" si="7"/>
        <v>0</v>
      </c>
      <c r="K24" s="161">
        <f t="shared" si="7"/>
        <v>0</v>
      </c>
      <c r="L24" s="161">
        <f t="shared" si="7"/>
        <v>0</v>
      </c>
      <c r="M24" s="162">
        <f t="shared" si="7"/>
        <v>0</v>
      </c>
    </row>
    <row r="25" ht="14.25" customHeight="1">
      <c r="D25" s="159" t="str">
        <f t="shared" si="8"/>
        <v>ZT</v>
      </c>
      <c r="E25" s="160">
        <f t="shared" si="9"/>
        <v>3.630092593</v>
      </c>
      <c r="F25" s="161">
        <f t="shared" si="10"/>
        <v>2.904074074</v>
      </c>
      <c r="G25" s="161">
        <f t="shared" ref="G25:M25" si="11">G3*G$21</f>
        <v>1.96025</v>
      </c>
      <c r="H25" s="161">
        <f t="shared" si="11"/>
        <v>0</v>
      </c>
      <c r="I25" s="161">
        <f t="shared" si="11"/>
        <v>0</v>
      </c>
      <c r="J25" s="161">
        <f t="shared" si="11"/>
        <v>0</v>
      </c>
      <c r="K25" s="161">
        <f t="shared" si="11"/>
        <v>0</v>
      </c>
      <c r="L25" s="161">
        <f t="shared" si="11"/>
        <v>0</v>
      </c>
      <c r="M25" s="162">
        <f t="shared" si="11"/>
        <v>0</v>
      </c>
    </row>
    <row r="26" ht="14.25" customHeight="1">
      <c r="D26" s="159" t="str">
        <f t="shared" si="8"/>
        <v>YZ</v>
      </c>
      <c r="E26" s="160">
        <f t="shared" si="9"/>
        <v>0</v>
      </c>
      <c r="F26" s="161">
        <f t="shared" si="10"/>
        <v>2.904074074</v>
      </c>
      <c r="G26" s="161">
        <f t="shared" ref="G26:M26" si="12">G4*G$21</f>
        <v>1.96025</v>
      </c>
      <c r="H26" s="161">
        <f t="shared" si="12"/>
        <v>0</v>
      </c>
      <c r="I26" s="161">
        <f t="shared" si="12"/>
        <v>0</v>
      </c>
      <c r="J26" s="161">
        <f t="shared" si="12"/>
        <v>0</v>
      </c>
      <c r="K26" s="161">
        <f t="shared" si="12"/>
        <v>0</v>
      </c>
      <c r="L26" s="161">
        <f t="shared" si="12"/>
        <v>0</v>
      </c>
      <c r="M26" s="162">
        <f t="shared" si="12"/>
        <v>0</v>
      </c>
    </row>
    <row r="27" ht="14.25" customHeight="1">
      <c r="D27" s="159" t="str">
        <f t="shared" si="8"/>
        <v>KC</v>
      </c>
      <c r="E27" s="160">
        <f t="shared" si="9"/>
        <v>3.630092593</v>
      </c>
      <c r="F27" s="161">
        <f t="shared" si="10"/>
        <v>2.904074074</v>
      </c>
      <c r="G27" s="161">
        <f t="shared" ref="G27:M27" si="13">G5*G$21</f>
        <v>1.96025</v>
      </c>
      <c r="H27" s="161">
        <f t="shared" si="13"/>
        <v>0</v>
      </c>
      <c r="I27" s="161">
        <f t="shared" si="13"/>
        <v>0</v>
      </c>
      <c r="J27" s="161">
        <f t="shared" si="13"/>
        <v>0</v>
      </c>
      <c r="K27" s="161">
        <f t="shared" si="13"/>
        <v>0</v>
      </c>
      <c r="L27" s="161">
        <f t="shared" si="13"/>
        <v>0</v>
      </c>
      <c r="M27" s="162">
        <f t="shared" si="13"/>
        <v>0</v>
      </c>
    </row>
    <row r="28" ht="14.25" customHeight="1">
      <c r="D28" s="159" t="str">
        <f t="shared" si="8"/>
        <v>CJ</v>
      </c>
      <c r="E28" s="160">
        <f t="shared" si="9"/>
        <v>3.630092593</v>
      </c>
      <c r="F28" s="161">
        <f t="shared" si="10"/>
        <v>2.904074074</v>
      </c>
      <c r="G28" s="161">
        <f t="shared" ref="G28:M28" si="14">G6*G$21</f>
        <v>1.96025</v>
      </c>
      <c r="H28" s="161">
        <f t="shared" si="14"/>
        <v>0</v>
      </c>
      <c r="I28" s="161">
        <f t="shared" si="14"/>
        <v>0</v>
      </c>
      <c r="J28" s="161">
        <f t="shared" si="14"/>
        <v>0</v>
      </c>
      <c r="K28" s="161">
        <f t="shared" si="14"/>
        <v>0</v>
      </c>
      <c r="L28" s="161">
        <f t="shared" si="14"/>
        <v>0</v>
      </c>
      <c r="M28" s="162">
        <f t="shared" si="14"/>
        <v>0</v>
      </c>
    </row>
    <row r="29" ht="14.25" customHeight="1">
      <c r="D29" s="159" t="str">
        <f t="shared" si="8"/>
        <v>HX</v>
      </c>
      <c r="E29" s="160">
        <f t="shared" si="9"/>
        <v>0</v>
      </c>
      <c r="F29" s="161">
        <f t="shared" si="10"/>
        <v>2.904074074</v>
      </c>
      <c r="G29" s="161">
        <f t="shared" ref="G29:M29" si="15">G7*G$21</f>
        <v>1.96025</v>
      </c>
      <c r="H29" s="161">
        <f t="shared" si="15"/>
        <v>0</v>
      </c>
      <c r="I29" s="161">
        <f t="shared" si="15"/>
        <v>0</v>
      </c>
      <c r="J29" s="161">
        <f t="shared" si="15"/>
        <v>0</v>
      </c>
      <c r="K29" s="161">
        <f t="shared" si="15"/>
        <v>0</v>
      </c>
      <c r="L29" s="161">
        <f t="shared" si="15"/>
        <v>0</v>
      </c>
      <c r="M29" s="162">
        <f t="shared" si="15"/>
        <v>0</v>
      </c>
    </row>
    <row r="30" ht="14.25" customHeight="1">
      <c r="D30" s="159" t="str">
        <f t="shared" si="8"/>
        <v>JZ</v>
      </c>
      <c r="E30" s="160">
        <f t="shared" si="9"/>
        <v>0</v>
      </c>
      <c r="F30" s="161">
        <f t="shared" si="10"/>
        <v>0</v>
      </c>
      <c r="G30" s="161">
        <f t="shared" ref="G30:M30" si="16">G8*G$21</f>
        <v>1.96025</v>
      </c>
      <c r="H30" s="161">
        <f t="shared" si="16"/>
        <v>0</v>
      </c>
      <c r="I30" s="161">
        <f t="shared" si="16"/>
        <v>0</v>
      </c>
      <c r="J30" s="161">
        <f t="shared" si="16"/>
        <v>0</v>
      </c>
      <c r="K30" s="161">
        <f t="shared" si="16"/>
        <v>0</v>
      </c>
      <c r="L30" s="161">
        <f t="shared" si="16"/>
        <v>0</v>
      </c>
      <c r="M30" s="162">
        <f t="shared" si="16"/>
        <v>0</v>
      </c>
    </row>
    <row r="31" ht="14.25" customHeight="1">
      <c r="D31" s="159" t="str">
        <f t="shared" si="8"/>
        <v>LW</v>
      </c>
      <c r="E31" s="160">
        <f t="shared" si="9"/>
        <v>3.630092593</v>
      </c>
      <c r="F31" s="161">
        <f t="shared" si="10"/>
        <v>0</v>
      </c>
      <c r="G31" s="161">
        <f t="shared" ref="G31:M31" si="17">G9*G$21</f>
        <v>0</v>
      </c>
      <c r="H31" s="161">
        <f t="shared" si="17"/>
        <v>0</v>
      </c>
      <c r="I31" s="161">
        <f t="shared" si="17"/>
        <v>0</v>
      </c>
      <c r="J31" s="161">
        <f t="shared" si="17"/>
        <v>0</v>
      </c>
      <c r="K31" s="161">
        <f t="shared" si="17"/>
        <v>0</v>
      </c>
      <c r="L31" s="161">
        <f t="shared" si="17"/>
        <v>0</v>
      </c>
      <c r="M31" s="162">
        <f t="shared" si="17"/>
        <v>0</v>
      </c>
    </row>
    <row r="32" ht="14.25" customHeight="1">
      <c r="D32" s="159" t="str">
        <f t="shared" si="8"/>
        <v>KY</v>
      </c>
      <c r="E32" s="160">
        <f t="shared" si="9"/>
        <v>3.630092593</v>
      </c>
      <c r="F32" s="161">
        <f t="shared" si="10"/>
        <v>2.904074074</v>
      </c>
      <c r="G32" s="161">
        <f t="shared" ref="G32:M32" si="18">G10*G$21</f>
        <v>1.96025</v>
      </c>
      <c r="H32" s="161">
        <f t="shared" si="18"/>
        <v>0</v>
      </c>
      <c r="I32" s="161">
        <f t="shared" si="18"/>
        <v>0</v>
      </c>
      <c r="J32" s="161">
        <f t="shared" si="18"/>
        <v>0</v>
      </c>
      <c r="K32" s="161">
        <f t="shared" si="18"/>
        <v>0</v>
      </c>
      <c r="L32" s="161">
        <f t="shared" si="18"/>
        <v>0</v>
      </c>
      <c r="M32" s="162">
        <f t="shared" si="18"/>
        <v>0</v>
      </c>
    </row>
    <row r="33" ht="14.25" customHeight="1">
      <c r="D33" s="159" t="str">
        <f t="shared" si="8"/>
        <v>Jit Loong</v>
      </c>
      <c r="E33" s="163">
        <f t="shared" si="9"/>
        <v>3.630092593</v>
      </c>
      <c r="F33" s="164">
        <f t="shared" si="10"/>
        <v>0</v>
      </c>
      <c r="G33" s="164">
        <f t="shared" ref="G33:M33" si="19">G11*G$21</f>
        <v>0</v>
      </c>
      <c r="H33" s="164">
        <f t="shared" si="19"/>
        <v>0</v>
      </c>
      <c r="I33" s="164">
        <f t="shared" si="19"/>
        <v>0</v>
      </c>
      <c r="J33" s="164">
        <f t="shared" si="19"/>
        <v>0</v>
      </c>
      <c r="K33" s="164">
        <f t="shared" si="19"/>
        <v>0</v>
      </c>
      <c r="L33" s="164">
        <f t="shared" si="19"/>
        <v>0</v>
      </c>
      <c r="M33" s="165">
        <f t="shared" si="19"/>
        <v>0</v>
      </c>
    </row>
    <row r="34" ht="14.25" customHeight="1">
      <c r="D34" s="159" t="str">
        <f t="shared" si="8"/>
        <v>Matthew</v>
      </c>
      <c r="E34" s="166">
        <f t="shared" si="9"/>
        <v>3.630092593</v>
      </c>
      <c r="F34" s="167">
        <f t="shared" si="10"/>
        <v>2.904074074</v>
      </c>
      <c r="G34" s="167">
        <f t="shared" ref="G34:M34" si="20">G12*G$21</f>
        <v>1.96025</v>
      </c>
      <c r="H34" s="167">
        <f t="shared" si="20"/>
        <v>0</v>
      </c>
      <c r="I34" s="167">
        <f t="shared" si="20"/>
        <v>0</v>
      </c>
      <c r="J34" s="167">
        <f t="shared" si="20"/>
        <v>0</v>
      </c>
      <c r="K34" s="167">
        <f t="shared" si="20"/>
        <v>0</v>
      </c>
      <c r="L34" s="167">
        <f t="shared" si="20"/>
        <v>0</v>
      </c>
      <c r="M34" s="168">
        <f t="shared" si="20"/>
        <v>0</v>
      </c>
    </row>
    <row r="35" ht="14.25" customHeight="1">
      <c r="D35" s="159" t="str">
        <f t="shared" si="8"/>
        <v>Hau Jin</v>
      </c>
      <c r="E35" s="166">
        <f t="shared" si="9"/>
        <v>0</v>
      </c>
      <c r="F35" s="167">
        <f t="shared" si="10"/>
        <v>0</v>
      </c>
      <c r="G35" s="167">
        <f t="shared" ref="G35:M35" si="21">G13*G$21</f>
        <v>0</v>
      </c>
      <c r="H35" s="167">
        <f t="shared" si="21"/>
        <v>0</v>
      </c>
      <c r="I35" s="167">
        <f t="shared" si="21"/>
        <v>0</v>
      </c>
      <c r="J35" s="167">
        <f t="shared" si="21"/>
        <v>0</v>
      </c>
      <c r="K35" s="167">
        <f t="shared" si="21"/>
        <v>0</v>
      </c>
      <c r="L35" s="167">
        <f t="shared" si="21"/>
        <v>0</v>
      </c>
      <c r="M35" s="168">
        <f t="shared" si="21"/>
        <v>0</v>
      </c>
    </row>
    <row r="36" ht="14.25" customHeight="1">
      <c r="D36" s="159" t="str">
        <f t="shared" si="8"/>
        <v>Kit Liang</v>
      </c>
      <c r="E36" s="166">
        <f t="shared" si="9"/>
        <v>0</v>
      </c>
      <c r="F36" s="167">
        <f t="shared" si="10"/>
        <v>0</v>
      </c>
      <c r="G36" s="167">
        <f t="shared" ref="G36:M36" si="22">G14*G$21</f>
        <v>0</v>
      </c>
      <c r="H36" s="167">
        <f t="shared" si="22"/>
        <v>0</v>
      </c>
      <c r="I36" s="167">
        <f t="shared" si="22"/>
        <v>0</v>
      </c>
      <c r="J36" s="167">
        <f t="shared" si="22"/>
        <v>0</v>
      </c>
      <c r="K36" s="167">
        <f t="shared" si="22"/>
        <v>0</v>
      </c>
      <c r="L36" s="167">
        <f t="shared" si="22"/>
        <v>0</v>
      </c>
      <c r="M36" s="168">
        <f t="shared" si="22"/>
        <v>0</v>
      </c>
    </row>
    <row r="37" ht="14.25" customHeight="1">
      <c r="D37" s="159" t="str">
        <f t="shared" si="8"/>
        <v>YL</v>
      </c>
      <c r="E37" s="166">
        <f t="shared" si="9"/>
        <v>3.630092593</v>
      </c>
      <c r="F37" s="167">
        <f t="shared" si="10"/>
        <v>2.904074074</v>
      </c>
      <c r="G37" s="167">
        <f t="shared" ref="G37:M37" si="23">G15*G$21</f>
        <v>1.96025</v>
      </c>
      <c r="H37" s="167">
        <f t="shared" si="23"/>
        <v>0</v>
      </c>
      <c r="I37" s="167">
        <f t="shared" si="23"/>
        <v>0</v>
      </c>
      <c r="J37" s="167">
        <f t="shared" si="23"/>
        <v>0</v>
      </c>
      <c r="K37" s="167">
        <f t="shared" si="23"/>
        <v>0</v>
      </c>
      <c r="L37" s="167">
        <f t="shared" si="23"/>
        <v>0</v>
      </c>
      <c r="M37" s="168">
        <f t="shared" si="23"/>
        <v>0</v>
      </c>
    </row>
    <row r="38" ht="14.25" customHeight="1">
      <c r="D38" s="159" t="str">
        <f t="shared" si="8"/>
        <v>YX</v>
      </c>
      <c r="E38" s="166">
        <f t="shared" si="9"/>
        <v>0</v>
      </c>
      <c r="F38" s="167">
        <f t="shared" si="10"/>
        <v>0</v>
      </c>
      <c r="G38" s="167">
        <f t="shared" ref="G38:M38" si="24">G16*G$21</f>
        <v>0</v>
      </c>
      <c r="H38" s="167">
        <f t="shared" si="24"/>
        <v>0</v>
      </c>
      <c r="I38" s="167">
        <f t="shared" si="24"/>
        <v>0</v>
      </c>
      <c r="J38" s="167">
        <f t="shared" si="24"/>
        <v>0</v>
      </c>
      <c r="K38" s="167">
        <f t="shared" si="24"/>
        <v>0</v>
      </c>
      <c r="L38" s="167">
        <f t="shared" si="24"/>
        <v>0</v>
      </c>
      <c r="M38" s="168">
        <f t="shared" si="24"/>
        <v>0</v>
      </c>
    </row>
    <row r="39" ht="14.25" customHeight="1">
      <c r="D39" s="151" t="str">
        <f t="shared" si="8"/>
        <v>ZL</v>
      </c>
      <c r="E39" s="169">
        <f t="shared" si="9"/>
        <v>0</v>
      </c>
      <c r="F39" s="170">
        <f t="shared" si="10"/>
        <v>0</v>
      </c>
      <c r="G39" s="170">
        <f t="shared" ref="G39:M39" si="25">G17*G$21</f>
        <v>0</v>
      </c>
      <c r="H39" s="170">
        <f t="shared" si="25"/>
        <v>0</v>
      </c>
      <c r="I39" s="170">
        <f t="shared" si="25"/>
        <v>0</v>
      </c>
      <c r="J39" s="170">
        <f t="shared" si="25"/>
        <v>0</v>
      </c>
      <c r="K39" s="170">
        <f t="shared" si="25"/>
        <v>0</v>
      </c>
      <c r="L39" s="170">
        <f t="shared" si="25"/>
        <v>0</v>
      </c>
      <c r="M39" s="171">
        <f t="shared" si="25"/>
        <v>0</v>
      </c>
    </row>
    <row r="40" ht="14.25" customHeight="1"/>
    <row r="41" ht="14.25" customHeight="1">
      <c r="D41" s="172" t="s">
        <v>105</v>
      </c>
      <c r="E41" s="173">
        <f t="shared" ref="E41:M41" si="26">SUM(E24:E39)</f>
        <v>32.67083333</v>
      </c>
      <c r="F41" s="174">
        <f t="shared" si="26"/>
        <v>26.13666667</v>
      </c>
      <c r="G41" s="174">
        <f t="shared" si="26"/>
        <v>19.6025</v>
      </c>
      <c r="H41" s="174">
        <f t="shared" si="26"/>
        <v>0</v>
      </c>
      <c r="I41" s="174">
        <f t="shared" si="26"/>
        <v>0</v>
      </c>
      <c r="J41" s="174">
        <f t="shared" si="26"/>
        <v>0</v>
      </c>
      <c r="K41" s="174">
        <f t="shared" si="26"/>
        <v>0</v>
      </c>
      <c r="L41" s="174">
        <f t="shared" si="26"/>
        <v>0</v>
      </c>
      <c r="M41" s="175">
        <f t="shared" si="26"/>
        <v>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:M11">
    <cfRule type="cellIs" dxfId="0" priority="1" operator="equal">
      <formula>0.5</formula>
    </cfRule>
  </conditionalFormatting>
  <conditionalFormatting sqref="E2:M11">
    <cfRule type="cellIs" dxfId="1" priority="2" operator="equal">
      <formula>1</formula>
    </cfRule>
  </conditionalFormatting>
  <conditionalFormatting sqref="E2:M11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71"/>
    <col customWidth="1" min="3" max="3" width="3.86"/>
    <col customWidth="1" min="4" max="4" width="14.86"/>
    <col customWidth="1" min="5" max="13" width="8.71"/>
    <col customWidth="1" min="14" max="14" width="4.14"/>
    <col customWidth="1" min="15" max="15" width="8.57"/>
    <col customWidth="1" min="16" max="18" width="8.71"/>
    <col customWidth="1" min="19" max="19" width="10.0"/>
    <col customWidth="1" min="20" max="26" width="8.71"/>
  </cols>
  <sheetData>
    <row r="1" ht="14.25" customHeight="1">
      <c r="A1" s="94" t="s">
        <v>97</v>
      </c>
      <c r="B1" s="95">
        <v>77.9</v>
      </c>
      <c r="D1" s="96" t="s">
        <v>98</v>
      </c>
      <c r="E1" s="97">
        <v>45182.0</v>
      </c>
      <c r="F1" s="98">
        <v>45197.0</v>
      </c>
      <c r="G1" s="98">
        <v>45200.0</v>
      </c>
      <c r="H1" s="98">
        <v>45207.0</v>
      </c>
      <c r="I1" s="98">
        <v>45219.0</v>
      </c>
      <c r="J1" s="98"/>
      <c r="K1" s="98"/>
      <c r="L1" s="98"/>
      <c r="M1" s="99"/>
      <c r="O1" s="100" t="s">
        <v>86</v>
      </c>
      <c r="P1" s="101" t="s">
        <v>54</v>
      </c>
      <c r="S1" s="102" t="s">
        <v>99</v>
      </c>
    </row>
    <row r="2" ht="14.25" customHeight="1">
      <c r="A2" s="103" t="s">
        <v>100</v>
      </c>
      <c r="B2" s="103">
        <v>12.0</v>
      </c>
      <c r="D2" s="104" t="s">
        <v>20</v>
      </c>
      <c r="E2" s="105">
        <v>1.0</v>
      </c>
      <c r="F2" s="106">
        <v>1.0</v>
      </c>
      <c r="G2" s="106">
        <v>1.0</v>
      </c>
      <c r="H2" s="106">
        <v>1.0</v>
      </c>
      <c r="I2" s="106">
        <v>1.0</v>
      </c>
      <c r="J2" s="106"/>
      <c r="K2" s="106"/>
      <c r="L2" s="107"/>
      <c r="M2" s="108"/>
      <c r="O2" s="109" t="str">
        <f t="shared" ref="O2:O17" si="1">D2</f>
        <v>Poi</v>
      </c>
      <c r="P2" s="110">
        <f t="shared" ref="P2:P17" si="2">SUM(E24:M24)</f>
        <v>16.04720328</v>
      </c>
      <c r="S2" s="111">
        <f t="shared" ref="S2:S17" si="3">COUNT(E2:M2)</f>
        <v>5</v>
      </c>
    </row>
    <row r="3" ht="14.25" customHeight="1">
      <c r="A3" s="112" t="s">
        <v>84</v>
      </c>
      <c r="B3" s="112">
        <f>B1/B2</f>
        <v>6.491666667</v>
      </c>
      <c r="D3" s="104" t="s">
        <v>24</v>
      </c>
      <c r="E3" s="105"/>
      <c r="F3" s="106"/>
      <c r="G3" s="106">
        <v>1.0</v>
      </c>
      <c r="H3" s="106">
        <v>1.0</v>
      </c>
      <c r="I3" s="106"/>
      <c r="J3" s="106"/>
      <c r="K3" s="106"/>
      <c r="L3" s="107"/>
      <c r="M3" s="108"/>
      <c r="O3" s="109" t="str">
        <f t="shared" si="1"/>
        <v>ZT</v>
      </c>
      <c r="P3" s="110">
        <f t="shared" si="2"/>
        <v>4.524494949</v>
      </c>
      <c r="S3" s="111">
        <f t="shared" si="3"/>
        <v>2</v>
      </c>
    </row>
    <row r="4" ht="14.25" customHeight="1">
      <c r="A4" s="113"/>
      <c r="B4" s="113"/>
      <c r="D4" s="104" t="s">
        <v>26</v>
      </c>
      <c r="E4" s="105"/>
      <c r="F4" s="106">
        <v>1.0</v>
      </c>
      <c r="G4" s="106">
        <v>1.0</v>
      </c>
      <c r="H4" s="106">
        <v>1.0</v>
      </c>
      <c r="I4" s="107"/>
      <c r="J4" s="107"/>
      <c r="K4" s="107"/>
      <c r="L4" s="107"/>
      <c r="M4" s="108"/>
      <c r="O4" s="109" t="str">
        <f t="shared" si="1"/>
        <v>YZ</v>
      </c>
      <c r="P4" s="110">
        <f t="shared" si="2"/>
        <v>6.958869949</v>
      </c>
      <c r="S4" s="111">
        <f t="shared" si="3"/>
        <v>3</v>
      </c>
    </row>
    <row r="5" ht="14.25" customHeight="1">
      <c r="A5" s="114" t="s">
        <v>101</v>
      </c>
      <c r="B5" s="115" t="s">
        <v>20</v>
      </c>
      <c r="D5" s="104" t="s">
        <v>28</v>
      </c>
      <c r="E5" s="105">
        <v>1.0</v>
      </c>
      <c r="F5" s="106">
        <v>1.0</v>
      </c>
      <c r="G5" s="106">
        <v>1.0</v>
      </c>
      <c r="H5" s="106">
        <v>1.0</v>
      </c>
      <c r="I5" s="106"/>
      <c r="J5" s="106"/>
      <c r="K5" s="106"/>
      <c r="L5" s="107"/>
      <c r="M5" s="108"/>
      <c r="O5" s="109" t="str">
        <f t="shared" si="1"/>
        <v>KC</v>
      </c>
      <c r="P5" s="110">
        <f t="shared" si="2"/>
        <v>9.555536616</v>
      </c>
      <c r="S5" s="111">
        <f t="shared" si="3"/>
        <v>4</v>
      </c>
    </row>
    <row r="6" ht="14.25" customHeight="1">
      <c r="A6" s="113"/>
      <c r="B6" s="113"/>
      <c r="D6" s="104" t="s">
        <v>30</v>
      </c>
      <c r="E6" s="105"/>
      <c r="F6" s="106"/>
      <c r="G6" s="106">
        <v>1.0</v>
      </c>
      <c r="H6" s="106">
        <v>1.0</v>
      </c>
      <c r="I6" s="106"/>
      <c r="J6" s="106"/>
      <c r="K6" s="106"/>
      <c r="L6" s="107"/>
      <c r="M6" s="108"/>
      <c r="O6" s="109" t="str">
        <f t="shared" si="1"/>
        <v>CJ</v>
      </c>
      <c r="P6" s="110">
        <f t="shared" si="2"/>
        <v>4.524494949</v>
      </c>
      <c r="S6" s="111">
        <f t="shared" si="3"/>
        <v>2</v>
      </c>
    </row>
    <row r="7" ht="14.25" customHeight="1">
      <c r="A7" s="116" t="s">
        <v>102</v>
      </c>
      <c r="B7" s="116">
        <f>B2-SUM(E20:M20)</f>
        <v>0</v>
      </c>
      <c r="D7" s="104" t="s">
        <v>32</v>
      </c>
      <c r="E7" s="105">
        <v>2.0</v>
      </c>
      <c r="F7" s="106">
        <v>2.0</v>
      </c>
      <c r="G7" s="106"/>
      <c r="H7" s="106"/>
      <c r="I7" s="106"/>
      <c r="J7" s="106"/>
      <c r="K7" s="106"/>
      <c r="L7" s="107"/>
      <c r="M7" s="108"/>
      <c r="O7" s="109" t="str">
        <f t="shared" si="1"/>
        <v>HX</v>
      </c>
      <c r="P7" s="110">
        <f t="shared" si="2"/>
        <v>10.06208333</v>
      </c>
      <c r="S7" s="111">
        <f t="shared" si="3"/>
        <v>2</v>
      </c>
    </row>
    <row r="8" ht="14.25" customHeight="1">
      <c r="D8" s="104" t="s">
        <v>34</v>
      </c>
      <c r="E8" s="105"/>
      <c r="F8" s="107"/>
      <c r="G8" s="106">
        <v>1.0</v>
      </c>
      <c r="H8" s="107"/>
      <c r="I8" s="106"/>
      <c r="J8" s="107"/>
      <c r="K8" s="107"/>
      <c r="L8" s="107"/>
      <c r="M8" s="108"/>
      <c r="O8" s="109" t="str">
        <f t="shared" si="1"/>
        <v>JZ</v>
      </c>
      <c r="P8" s="110">
        <f t="shared" si="2"/>
        <v>2.360606061</v>
      </c>
      <c r="S8" s="111">
        <f t="shared" si="3"/>
        <v>1</v>
      </c>
    </row>
    <row r="9" ht="14.25" customHeight="1">
      <c r="D9" s="104" t="s">
        <v>36</v>
      </c>
      <c r="E9" s="105"/>
      <c r="F9" s="106"/>
      <c r="G9" s="106">
        <v>1.0</v>
      </c>
      <c r="H9" s="106"/>
      <c r="I9" s="106"/>
      <c r="J9" s="107"/>
      <c r="K9" s="107"/>
      <c r="L9" s="107"/>
      <c r="M9" s="108"/>
      <c r="O9" s="109" t="str">
        <f t="shared" si="1"/>
        <v>LW</v>
      </c>
      <c r="P9" s="110">
        <f t="shared" si="2"/>
        <v>2.360606061</v>
      </c>
      <c r="S9" s="111">
        <f t="shared" si="3"/>
        <v>1</v>
      </c>
    </row>
    <row r="10" ht="14.25" customHeight="1">
      <c r="D10" s="117" t="s">
        <v>38</v>
      </c>
      <c r="E10" s="118"/>
      <c r="F10" s="119">
        <v>1.0</v>
      </c>
      <c r="G10" s="119">
        <v>1.0</v>
      </c>
      <c r="H10" s="119">
        <v>1.0</v>
      </c>
      <c r="I10" s="119"/>
      <c r="J10" s="119"/>
      <c r="K10" s="119"/>
      <c r="L10" s="120"/>
      <c r="M10" s="121"/>
      <c r="O10" s="122" t="str">
        <f t="shared" si="1"/>
        <v>KY</v>
      </c>
      <c r="P10" s="123">
        <f t="shared" si="2"/>
        <v>6.958869949</v>
      </c>
      <c r="S10" s="111">
        <f t="shared" si="3"/>
        <v>3</v>
      </c>
    </row>
    <row r="11" ht="14.25" customHeight="1">
      <c r="D11" s="124" t="s">
        <v>40</v>
      </c>
      <c r="E11" s="125"/>
      <c r="F11" s="126"/>
      <c r="G11" s="127"/>
      <c r="H11" s="127"/>
      <c r="I11" s="127"/>
      <c r="J11" s="127"/>
      <c r="K11" s="127"/>
      <c r="L11" s="127"/>
      <c r="M11" s="128"/>
      <c r="O11" s="129" t="str">
        <f t="shared" si="1"/>
        <v>Jit Loong</v>
      </c>
      <c r="P11" s="130">
        <f t="shared" si="2"/>
        <v>0</v>
      </c>
      <c r="S11" s="111">
        <f t="shared" si="3"/>
        <v>0</v>
      </c>
    </row>
    <row r="12" ht="14.25" customHeight="1">
      <c r="D12" s="131" t="s">
        <v>42</v>
      </c>
      <c r="E12" s="132"/>
      <c r="F12" s="133">
        <v>1.0</v>
      </c>
      <c r="G12" s="133">
        <v>1.0</v>
      </c>
      <c r="H12" s="133"/>
      <c r="I12" s="133"/>
      <c r="J12" s="133"/>
      <c r="K12" s="134"/>
      <c r="L12" s="134"/>
      <c r="M12" s="135"/>
      <c r="O12" s="129" t="str">
        <f t="shared" si="1"/>
        <v>Matthew</v>
      </c>
      <c r="P12" s="130">
        <f t="shared" si="2"/>
        <v>4.794981061</v>
      </c>
      <c r="S12" s="111">
        <f t="shared" si="3"/>
        <v>2</v>
      </c>
    </row>
    <row r="13" ht="14.25" customHeight="1">
      <c r="A13" s="111"/>
      <c r="D13" s="131" t="s">
        <v>44</v>
      </c>
      <c r="E13" s="132"/>
      <c r="F13" s="134"/>
      <c r="G13" s="133"/>
      <c r="H13" s="134"/>
      <c r="I13" s="133"/>
      <c r="J13" s="133"/>
      <c r="K13" s="133"/>
      <c r="L13" s="134"/>
      <c r="M13" s="135"/>
      <c r="O13" s="129" t="str">
        <f t="shared" si="1"/>
        <v>Hau Jin</v>
      </c>
      <c r="P13" s="130">
        <f t="shared" si="2"/>
        <v>0</v>
      </c>
      <c r="S13" s="111">
        <f t="shared" si="3"/>
        <v>0</v>
      </c>
    </row>
    <row r="14" ht="14.25" customHeight="1">
      <c r="D14" s="131" t="s">
        <v>46</v>
      </c>
      <c r="E14" s="136"/>
      <c r="F14" s="134"/>
      <c r="G14" s="133"/>
      <c r="H14" s="134"/>
      <c r="I14" s="134"/>
      <c r="J14" s="134"/>
      <c r="K14" s="134"/>
      <c r="L14" s="134"/>
      <c r="M14" s="135"/>
      <c r="O14" s="129" t="str">
        <f t="shared" si="1"/>
        <v>Kit Liang</v>
      </c>
      <c r="P14" s="130">
        <f t="shared" si="2"/>
        <v>0</v>
      </c>
      <c r="S14" s="111">
        <f t="shared" si="3"/>
        <v>0</v>
      </c>
    </row>
    <row r="15" ht="14.25" customHeight="1">
      <c r="D15" s="131" t="s">
        <v>48</v>
      </c>
      <c r="E15" s="132">
        <v>1.0</v>
      </c>
      <c r="F15" s="133"/>
      <c r="G15" s="133">
        <v>1.0</v>
      </c>
      <c r="H15" s="133"/>
      <c r="I15" s="133"/>
      <c r="J15" s="133"/>
      <c r="K15" s="133"/>
      <c r="L15" s="134"/>
      <c r="M15" s="135"/>
      <c r="O15" s="129" t="str">
        <f t="shared" si="1"/>
        <v>YL</v>
      </c>
      <c r="P15" s="130">
        <f t="shared" si="2"/>
        <v>4.957272727</v>
      </c>
      <c r="S15" s="111">
        <f t="shared" si="3"/>
        <v>2</v>
      </c>
    </row>
    <row r="16" ht="14.25" customHeight="1">
      <c r="A16" s="111"/>
      <c r="B16" s="111"/>
      <c r="D16" s="131" t="s">
        <v>50</v>
      </c>
      <c r="E16" s="136"/>
      <c r="F16" s="133">
        <v>1.0</v>
      </c>
      <c r="G16" s="133">
        <v>1.0</v>
      </c>
      <c r="H16" s="133"/>
      <c r="I16" s="134"/>
      <c r="J16" s="134"/>
      <c r="K16" s="134"/>
      <c r="L16" s="134"/>
      <c r="M16" s="135"/>
      <c r="O16" s="129" t="str">
        <f t="shared" si="1"/>
        <v>YX</v>
      </c>
      <c r="P16" s="130">
        <f t="shared" si="2"/>
        <v>4.794981061</v>
      </c>
      <c r="S16" s="111">
        <f t="shared" si="3"/>
        <v>2</v>
      </c>
    </row>
    <row r="17" ht="14.25" customHeight="1">
      <c r="A17" s="111"/>
      <c r="B17" s="111"/>
      <c r="D17" s="137" t="s">
        <v>87</v>
      </c>
      <c r="E17" s="138"/>
      <c r="F17" s="139"/>
      <c r="G17" s="139"/>
      <c r="H17" s="139"/>
      <c r="I17" s="139"/>
      <c r="J17" s="139"/>
      <c r="K17" s="139"/>
      <c r="L17" s="139"/>
      <c r="M17" s="140"/>
      <c r="O17" s="141" t="str">
        <f t="shared" si="1"/>
        <v>ZL</v>
      </c>
      <c r="P17" s="142">
        <f t="shared" si="2"/>
        <v>0</v>
      </c>
      <c r="S17" s="111">
        <f t="shared" si="3"/>
        <v>0</v>
      </c>
    </row>
    <row r="18" ht="14.25" customHeight="1">
      <c r="A18" s="111"/>
      <c r="B18" s="111"/>
      <c r="P18" s="143">
        <f>SUM(P2:P17)</f>
        <v>77.9</v>
      </c>
      <c r="Q18" s="12"/>
    </row>
    <row r="19" ht="14.25" customHeight="1">
      <c r="A19" s="111"/>
      <c r="B19" s="111"/>
      <c r="D19" s="144" t="s">
        <v>83</v>
      </c>
      <c r="E19" s="145">
        <f t="shared" ref="E19:M19" si="4">SUM(E2:E17)</f>
        <v>5</v>
      </c>
      <c r="F19" s="145">
        <f t="shared" si="4"/>
        <v>8</v>
      </c>
      <c r="G19" s="145">
        <f t="shared" si="4"/>
        <v>11</v>
      </c>
      <c r="H19" s="145">
        <f t="shared" si="4"/>
        <v>6</v>
      </c>
      <c r="I19" s="145">
        <f t="shared" si="4"/>
        <v>1</v>
      </c>
      <c r="J19" s="145">
        <f t="shared" si="4"/>
        <v>0</v>
      </c>
      <c r="K19" s="145">
        <f t="shared" si="4"/>
        <v>0</v>
      </c>
      <c r="L19" s="145">
        <f t="shared" si="4"/>
        <v>0</v>
      </c>
      <c r="M19" s="146">
        <f t="shared" si="4"/>
        <v>0</v>
      </c>
    </row>
    <row r="20" ht="14.25" customHeight="1">
      <c r="D20" s="104" t="s">
        <v>103</v>
      </c>
      <c r="E20" s="147">
        <v>2.0</v>
      </c>
      <c r="F20" s="148">
        <v>3.0</v>
      </c>
      <c r="G20" s="148">
        <v>4.0</v>
      </c>
      <c r="H20" s="148">
        <v>2.0</v>
      </c>
      <c r="I20" s="148">
        <v>1.0</v>
      </c>
      <c r="J20" s="148"/>
      <c r="K20" s="148"/>
      <c r="L20" s="149"/>
      <c r="M20" s="150"/>
    </row>
    <row r="21" ht="14.25" customHeight="1">
      <c r="D21" s="151" t="s">
        <v>104</v>
      </c>
      <c r="E21" s="152">
        <f t="shared" ref="E21:M21" si="5">IF(E19=0, 0, $B$3*E20/E19)</f>
        <v>2.596666667</v>
      </c>
      <c r="F21" s="153">
        <f t="shared" si="5"/>
        <v>2.434375</v>
      </c>
      <c r="G21" s="153">
        <f t="shared" si="5"/>
        <v>2.360606061</v>
      </c>
      <c r="H21" s="153">
        <f t="shared" si="5"/>
        <v>2.163888889</v>
      </c>
      <c r="I21" s="153">
        <f t="shared" si="5"/>
        <v>6.491666667</v>
      </c>
      <c r="J21" s="153">
        <f t="shared" si="5"/>
        <v>0</v>
      </c>
      <c r="K21" s="153">
        <f t="shared" si="5"/>
        <v>0</v>
      </c>
      <c r="L21" s="153">
        <f t="shared" si="5"/>
        <v>0</v>
      </c>
      <c r="M21" s="154">
        <f t="shared" si="5"/>
        <v>0</v>
      </c>
    </row>
    <row r="22" ht="14.25" customHeight="1"/>
    <row r="23" ht="14.25" customHeight="1">
      <c r="D23" s="155" t="s">
        <v>86</v>
      </c>
      <c r="E23" s="156">
        <f t="shared" ref="E23:M23" si="6">E1</f>
        <v>45182</v>
      </c>
      <c r="F23" s="157">
        <f t="shared" si="6"/>
        <v>45197</v>
      </c>
      <c r="G23" s="157">
        <f t="shared" si="6"/>
        <v>45200</v>
      </c>
      <c r="H23" s="157">
        <f t="shared" si="6"/>
        <v>45207</v>
      </c>
      <c r="I23" s="157">
        <f t="shared" si="6"/>
        <v>45219</v>
      </c>
      <c r="J23" s="157" t="str">
        <f t="shared" si="6"/>
        <v/>
      </c>
      <c r="K23" s="157" t="str">
        <f t="shared" si="6"/>
        <v/>
      </c>
      <c r="L23" s="157" t="str">
        <f t="shared" si="6"/>
        <v/>
      </c>
      <c r="M23" s="158" t="str">
        <f t="shared" si="6"/>
        <v/>
      </c>
    </row>
    <row r="24" ht="14.25" customHeight="1">
      <c r="D24" s="159" t="str">
        <f t="shared" ref="D24:D39" si="8">D2</f>
        <v>Poi</v>
      </c>
      <c r="E24" s="160">
        <f t="shared" ref="E24:E39" si="9">E2*$E$21</f>
        <v>2.596666667</v>
      </c>
      <c r="F24" s="161">
        <f t="shared" ref="F24:F39" si="10">F2*$F$21</f>
        <v>2.434375</v>
      </c>
      <c r="G24" s="161">
        <f t="shared" ref="G24:M24" si="7">G2*G$21</f>
        <v>2.360606061</v>
      </c>
      <c r="H24" s="161">
        <f t="shared" si="7"/>
        <v>2.163888889</v>
      </c>
      <c r="I24" s="161">
        <f t="shared" si="7"/>
        <v>6.491666667</v>
      </c>
      <c r="J24" s="161">
        <f t="shared" si="7"/>
        <v>0</v>
      </c>
      <c r="K24" s="161">
        <f t="shared" si="7"/>
        <v>0</v>
      </c>
      <c r="L24" s="161">
        <f t="shared" si="7"/>
        <v>0</v>
      </c>
      <c r="M24" s="162">
        <f t="shared" si="7"/>
        <v>0</v>
      </c>
    </row>
    <row r="25" ht="14.25" customHeight="1">
      <c r="D25" s="159" t="str">
        <f t="shared" si="8"/>
        <v>ZT</v>
      </c>
      <c r="E25" s="160">
        <f t="shared" si="9"/>
        <v>0</v>
      </c>
      <c r="F25" s="161">
        <f t="shared" si="10"/>
        <v>0</v>
      </c>
      <c r="G25" s="161">
        <f t="shared" ref="G25:M25" si="11">G3*G$21</f>
        <v>2.360606061</v>
      </c>
      <c r="H25" s="161">
        <f t="shared" si="11"/>
        <v>2.163888889</v>
      </c>
      <c r="I25" s="161">
        <f t="shared" si="11"/>
        <v>0</v>
      </c>
      <c r="J25" s="161">
        <f t="shared" si="11"/>
        <v>0</v>
      </c>
      <c r="K25" s="161">
        <f t="shared" si="11"/>
        <v>0</v>
      </c>
      <c r="L25" s="161">
        <f t="shared" si="11"/>
        <v>0</v>
      </c>
      <c r="M25" s="162">
        <f t="shared" si="11"/>
        <v>0</v>
      </c>
    </row>
    <row r="26" ht="14.25" customHeight="1">
      <c r="D26" s="159" t="str">
        <f t="shared" si="8"/>
        <v>YZ</v>
      </c>
      <c r="E26" s="160">
        <f t="shared" si="9"/>
        <v>0</v>
      </c>
      <c r="F26" s="161">
        <f t="shared" si="10"/>
        <v>2.434375</v>
      </c>
      <c r="G26" s="161">
        <f t="shared" ref="G26:M26" si="12">G4*G$21</f>
        <v>2.360606061</v>
      </c>
      <c r="H26" s="161">
        <f t="shared" si="12"/>
        <v>2.163888889</v>
      </c>
      <c r="I26" s="161">
        <f t="shared" si="12"/>
        <v>0</v>
      </c>
      <c r="J26" s="161">
        <f t="shared" si="12"/>
        <v>0</v>
      </c>
      <c r="K26" s="161">
        <f t="shared" si="12"/>
        <v>0</v>
      </c>
      <c r="L26" s="161">
        <f t="shared" si="12"/>
        <v>0</v>
      </c>
      <c r="M26" s="162">
        <f t="shared" si="12"/>
        <v>0</v>
      </c>
    </row>
    <row r="27" ht="14.25" customHeight="1">
      <c r="D27" s="159" t="str">
        <f t="shared" si="8"/>
        <v>KC</v>
      </c>
      <c r="E27" s="160">
        <f t="shared" si="9"/>
        <v>2.596666667</v>
      </c>
      <c r="F27" s="161">
        <f t="shared" si="10"/>
        <v>2.434375</v>
      </c>
      <c r="G27" s="161">
        <f t="shared" ref="G27:M27" si="13">G5*G$21</f>
        <v>2.360606061</v>
      </c>
      <c r="H27" s="161">
        <f t="shared" si="13"/>
        <v>2.163888889</v>
      </c>
      <c r="I27" s="161">
        <f t="shared" si="13"/>
        <v>0</v>
      </c>
      <c r="J27" s="161">
        <f t="shared" si="13"/>
        <v>0</v>
      </c>
      <c r="K27" s="161">
        <f t="shared" si="13"/>
        <v>0</v>
      </c>
      <c r="L27" s="161">
        <f t="shared" si="13"/>
        <v>0</v>
      </c>
      <c r="M27" s="162">
        <f t="shared" si="13"/>
        <v>0</v>
      </c>
    </row>
    <row r="28" ht="14.25" customHeight="1">
      <c r="D28" s="159" t="str">
        <f t="shared" si="8"/>
        <v>CJ</v>
      </c>
      <c r="E28" s="160">
        <f t="shared" si="9"/>
        <v>0</v>
      </c>
      <c r="F28" s="161">
        <f t="shared" si="10"/>
        <v>0</v>
      </c>
      <c r="G28" s="161">
        <f t="shared" ref="G28:M28" si="14">G6*G$21</f>
        <v>2.360606061</v>
      </c>
      <c r="H28" s="161">
        <f t="shared" si="14"/>
        <v>2.163888889</v>
      </c>
      <c r="I28" s="161">
        <f t="shared" si="14"/>
        <v>0</v>
      </c>
      <c r="J28" s="161">
        <f t="shared" si="14"/>
        <v>0</v>
      </c>
      <c r="K28" s="161">
        <f t="shared" si="14"/>
        <v>0</v>
      </c>
      <c r="L28" s="161">
        <f t="shared" si="14"/>
        <v>0</v>
      </c>
      <c r="M28" s="162">
        <f t="shared" si="14"/>
        <v>0</v>
      </c>
    </row>
    <row r="29" ht="14.25" customHeight="1">
      <c r="D29" s="159" t="str">
        <f t="shared" si="8"/>
        <v>HX</v>
      </c>
      <c r="E29" s="160">
        <f t="shared" si="9"/>
        <v>5.193333333</v>
      </c>
      <c r="F29" s="161">
        <f t="shared" si="10"/>
        <v>4.86875</v>
      </c>
      <c r="G29" s="161">
        <f t="shared" ref="G29:M29" si="15">G7*G$21</f>
        <v>0</v>
      </c>
      <c r="H29" s="161">
        <f t="shared" si="15"/>
        <v>0</v>
      </c>
      <c r="I29" s="161">
        <f t="shared" si="15"/>
        <v>0</v>
      </c>
      <c r="J29" s="161">
        <f t="shared" si="15"/>
        <v>0</v>
      </c>
      <c r="K29" s="161">
        <f t="shared" si="15"/>
        <v>0</v>
      </c>
      <c r="L29" s="161">
        <f t="shared" si="15"/>
        <v>0</v>
      </c>
      <c r="M29" s="162">
        <f t="shared" si="15"/>
        <v>0</v>
      </c>
    </row>
    <row r="30" ht="14.25" customHeight="1">
      <c r="D30" s="159" t="str">
        <f t="shared" si="8"/>
        <v>JZ</v>
      </c>
      <c r="E30" s="160">
        <f t="shared" si="9"/>
        <v>0</v>
      </c>
      <c r="F30" s="161">
        <f t="shared" si="10"/>
        <v>0</v>
      </c>
      <c r="G30" s="161">
        <f t="shared" ref="G30:M30" si="16">G8*G$21</f>
        <v>2.360606061</v>
      </c>
      <c r="H30" s="161">
        <f t="shared" si="16"/>
        <v>0</v>
      </c>
      <c r="I30" s="161">
        <f t="shared" si="16"/>
        <v>0</v>
      </c>
      <c r="J30" s="161">
        <f t="shared" si="16"/>
        <v>0</v>
      </c>
      <c r="K30" s="161">
        <f t="shared" si="16"/>
        <v>0</v>
      </c>
      <c r="L30" s="161">
        <f t="shared" si="16"/>
        <v>0</v>
      </c>
      <c r="M30" s="162">
        <f t="shared" si="16"/>
        <v>0</v>
      </c>
    </row>
    <row r="31" ht="14.25" customHeight="1">
      <c r="D31" s="159" t="str">
        <f t="shared" si="8"/>
        <v>LW</v>
      </c>
      <c r="E31" s="160">
        <f t="shared" si="9"/>
        <v>0</v>
      </c>
      <c r="F31" s="161">
        <f t="shared" si="10"/>
        <v>0</v>
      </c>
      <c r="G31" s="161">
        <f t="shared" ref="G31:M31" si="17">G9*G$21</f>
        <v>2.360606061</v>
      </c>
      <c r="H31" s="161">
        <f t="shared" si="17"/>
        <v>0</v>
      </c>
      <c r="I31" s="161">
        <f t="shared" si="17"/>
        <v>0</v>
      </c>
      <c r="J31" s="161">
        <f t="shared" si="17"/>
        <v>0</v>
      </c>
      <c r="K31" s="161">
        <f t="shared" si="17"/>
        <v>0</v>
      </c>
      <c r="L31" s="161">
        <f t="shared" si="17"/>
        <v>0</v>
      </c>
      <c r="M31" s="162">
        <f t="shared" si="17"/>
        <v>0</v>
      </c>
    </row>
    <row r="32" ht="14.25" customHeight="1">
      <c r="D32" s="159" t="str">
        <f t="shared" si="8"/>
        <v>KY</v>
      </c>
      <c r="E32" s="160">
        <f t="shared" si="9"/>
        <v>0</v>
      </c>
      <c r="F32" s="161">
        <f t="shared" si="10"/>
        <v>2.434375</v>
      </c>
      <c r="G32" s="161">
        <f t="shared" ref="G32:M32" si="18">G10*G$21</f>
        <v>2.360606061</v>
      </c>
      <c r="H32" s="161">
        <f t="shared" si="18"/>
        <v>2.163888889</v>
      </c>
      <c r="I32" s="161">
        <f t="shared" si="18"/>
        <v>0</v>
      </c>
      <c r="J32" s="161">
        <f t="shared" si="18"/>
        <v>0</v>
      </c>
      <c r="K32" s="161">
        <f t="shared" si="18"/>
        <v>0</v>
      </c>
      <c r="L32" s="161">
        <f t="shared" si="18"/>
        <v>0</v>
      </c>
      <c r="M32" s="162">
        <f t="shared" si="18"/>
        <v>0</v>
      </c>
    </row>
    <row r="33" ht="14.25" customHeight="1">
      <c r="D33" s="159" t="str">
        <f t="shared" si="8"/>
        <v>Jit Loong</v>
      </c>
      <c r="E33" s="163">
        <f t="shared" si="9"/>
        <v>0</v>
      </c>
      <c r="F33" s="164">
        <f t="shared" si="10"/>
        <v>0</v>
      </c>
      <c r="G33" s="164">
        <f t="shared" ref="G33:M33" si="19">G11*G$21</f>
        <v>0</v>
      </c>
      <c r="H33" s="164">
        <f t="shared" si="19"/>
        <v>0</v>
      </c>
      <c r="I33" s="164">
        <f t="shared" si="19"/>
        <v>0</v>
      </c>
      <c r="J33" s="164">
        <f t="shared" si="19"/>
        <v>0</v>
      </c>
      <c r="K33" s="164">
        <f t="shared" si="19"/>
        <v>0</v>
      </c>
      <c r="L33" s="164">
        <f t="shared" si="19"/>
        <v>0</v>
      </c>
      <c r="M33" s="165">
        <f t="shared" si="19"/>
        <v>0</v>
      </c>
    </row>
    <row r="34" ht="14.25" customHeight="1">
      <c r="D34" s="159" t="str">
        <f t="shared" si="8"/>
        <v>Matthew</v>
      </c>
      <c r="E34" s="166">
        <f t="shared" si="9"/>
        <v>0</v>
      </c>
      <c r="F34" s="167">
        <f t="shared" si="10"/>
        <v>2.434375</v>
      </c>
      <c r="G34" s="167">
        <f t="shared" ref="G34:M34" si="20">G12*G$21</f>
        <v>2.360606061</v>
      </c>
      <c r="H34" s="167">
        <f t="shared" si="20"/>
        <v>0</v>
      </c>
      <c r="I34" s="167">
        <f t="shared" si="20"/>
        <v>0</v>
      </c>
      <c r="J34" s="167">
        <f t="shared" si="20"/>
        <v>0</v>
      </c>
      <c r="K34" s="167">
        <f t="shared" si="20"/>
        <v>0</v>
      </c>
      <c r="L34" s="167">
        <f t="shared" si="20"/>
        <v>0</v>
      </c>
      <c r="M34" s="168">
        <f t="shared" si="20"/>
        <v>0</v>
      </c>
    </row>
    <row r="35" ht="14.25" customHeight="1">
      <c r="D35" s="159" t="str">
        <f t="shared" si="8"/>
        <v>Hau Jin</v>
      </c>
      <c r="E35" s="166">
        <f t="shared" si="9"/>
        <v>0</v>
      </c>
      <c r="F35" s="167">
        <f t="shared" si="10"/>
        <v>0</v>
      </c>
      <c r="G35" s="167">
        <f t="shared" ref="G35:M35" si="21">G13*G$21</f>
        <v>0</v>
      </c>
      <c r="H35" s="167">
        <f t="shared" si="21"/>
        <v>0</v>
      </c>
      <c r="I35" s="167">
        <f t="shared" si="21"/>
        <v>0</v>
      </c>
      <c r="J35" s="167">
        <f t="shared" si="21"/>
        <v>0</v>
      </c>
      <c r="K35" s="167">
        <f t="shared" si="21"/>
        <v>0</v>
      </c>
      <c r="L35" s="167">
        <f t="shared" si="21"/>
        <v>0</v>
      </c>
      <c r="M35" s="168">
        <f t="shared" si="21"/>
        <v>0</v>
      </c>
    </row>
    <row r="36" ht="14.25" customHeight="1">
      <c r="D36" s="159" t="str">
        <f t="shared" si="8"/>
        <v>Kit Liang</v>
      </c>
      <c r="E36" s="166">
        <f t="shared" si="9"/>
        <v>0</v>
      </c>
      <c r="F36" s="167">
        <f t="shared" si="10"/>
        <v>0</v>
      </c>
      <c r="G36" s="167">
        <f t="shared" ref="G36:M36" si="22">G14*G$21</f>
        <v>0</v>
      </c>
      <c r="H36" s="167">
        <f t="shared" si="22"/>
        <v>0</v>
      </c>
      <c r="I36" s="167">
        <f t="shared" si="22"/>
        <v>0</v>
      </c>
      <c r="J36" s="167">
        <f t="shared" si="22"/>
        <v>0</v>
      </c>
      <c r="K36" s="167">
        <f t="shared" si="22"/>
        <v>0</v>
      </c>
      <c r="L36" s="167">
        <f t="shared" si="22"/>
        <v>0</v>
      </c>
      <c r="M36" s="168">
        <f t="shared" si="22"/>
        <v>0</v>
      </c>
    </row>
    <row r="37" ht="14.25" customHeight="1">
      <c r="D37" s="159" t="str">
        <f t="shared" si="8"/>
        <v>YL</v>
      </c>
      <c r="E37" s="166">
        <f t="shared" si="9"/>
        <v>2.596666667</v>
      </c>
      <c r="F37" s="167">
        <f t="shared" si="10"/>
        <v>0</v>
      </c>
      <c r="G37" s="167">
        <f t="shared" ref="G37:M37" si="23">G15*G$21</f>
        <v>2.360606061</v>
      </c>
      <c r="H37" s="167">
        <f t="shared" si="23"/>
        <v>0</v>
      </c>
      <c r="I37" s="167">
        <f t="shared" si="23"/>
        <v>0</v>
      </c>
      <c r="J37" s="167">
        <f t="shared" si="23"/>
        <v>0</v>
      </c>
      <c r="K37" s="167">
        <f t="shared" si="23"/>
        <v>0</v>
      </c>
      <c r="L37" s="167">
        <f t="shared" si="23"/>
        <v>0</v>
      </c>
      <c r="M37" s="168">
        <f t="shared" si="23"/>
        <v>0</v>
      </c>
    </row>
    <row r="38" ht="14.25" customHeight="1">
      <c r="D38" s="159" t="str">
        <f t="shared" si="8"/>
        <v>YX</v>
      </c>
      <c r="E38" s="166">
        <f t="shared" si="9"/>
        <v>0</v>
      </c>
      <c r="F38" s="167">
        <f t="shared" si="10"/>
        <v>2.434375</v>
      </c>
      <c r="G38" s="167">
        <f t="shared" ref="G38:M38" si="24">G16*G$21</f>
        <v>2.360606061</v>
      </c>
      <c r="H38" s="167">
        <f t="shared" si="24"/>
        <v>0</v>
      </c>
      <c r="I38" s="167">
        <f t="shared" si="24"/>
        <v>0</v>
      </c>
      <c r="J38" s="167">
        <f t="shared" si="24"/>
        <v>0</v>
      </c>
      <c r="K38" s="167">
        <f t="shared" si="24"/>
        <v>0</v>
      </c>
      <c r="L38" s="167">
        <f t="shared" si="24"/>
        <v>0</v>
      </c>
      <c r="M38" s="168">
        <f t="shared" si="24"/>
        <v>0</v>
      </c>
    </row>
    <row r="39" ht="14.25" customHeight="1">
      <c r="D39" s="151" t="str">
        <f t="shared" si="8"/>
        <v>ZL</v>
      </c>
      <c r="E39" s="169">
        <f t="shared" si="9"/>
        <v>0</v>
      </c>
      <c r="F39" s="170">
        <f t="shared" si="10"/>
        <v>0</v>
      </c>
      <c r="G39" s="170">
        <f t="shared" ref="G39:M39" si="25">G17*G$21</f>
        <v>0</v>
      </c>
      <c r="H39" s="170">
        <f t="shared" si="25"/>
        <v>0</v>
      </c>
      <c r="I39" s="170">
        <f t="shared" si="25"/>
        <v>0</v>
      </c>
      <c r="J39" s="170">
        <f t="shared" si="25"/>
        <v>0</v>
      </c>
      <c r="K39" s="170">
        <f t="shared" si="25"/>
        <v>0</v>
      </c>
      <c r="L39" s="170">
        <f t="shared" si="25"/>
        <v>0</v>
      </c>
      <c r="M39" s="171">
        <f t="shared" si="25"/>
        <v>0</v>
      </c>
    </row>
    <row r="40" ht="14.25" customHeight="1"/>
    <row r="41" ht="14.25" customHeight="1">
      <c r="D41" s="172" t="s">
        <v>105</v>
      </c>
      <c r="E41" s="173">
        <f t="shared" ref="E41:M41" si="26">SUM(E24:E39)</f>
        <v>12.98333333</v>
      </c>
      <c r="F41" s="174">
        <f t="shared" si="26"/>
        <v>19.475</v>
      </c>
      <c r="G41" s="174">
        <f t="shared" si="26"/>
        <v>25.96666667</v>
      </c>
      <c r="H41" s="174">
        <f t="shared" si="26"/>
        <v>12.98333333</v>
      </c>
      <c r="I41" s="174">
        <f t="shared" si="26"/>
        <v>6.491666667</v>
      </c>
      <c r="J41" s="174">
        <f t="shared" si="26"/>
        <v>0</v>
      </c>
      <c r="K41" s="174">
        <f t="shared" si="26"/>
        <v>0</v>
      </c>
      <c r="L41" s="174">
        <f t="shared" si="26"/>
        <v>0</v>
      </c>
      <c r="M41" s="175">
        <f t="shared" si="26"/>
        <v>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:M11">
    <cfRule type="cellIs" dxfId="0" priority="1" operator="equal">
      <formula>0.5</formula>
    </cfRule>
  </conditionalFormatting>
  <conditionalFormatting sqref="E2:M11">
    <cfRule type="cellIs" dxfId="1" priority="2" operator="equal">
      <formula>1</formula>
    </cfRule>
  </conditionalFormatting>
  <conditionalFormatting sqref="E2:M11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C1" s="87" t="s">
        <v>106</v>
      </c>
      <c r="D1" s="87" t="s">
        <v>107</v>
      </c>
      <c r="E1" s="87" t="s">
        <v>51</v>
      </c>
    </row>
    <row r="2">
      <c r="B2" s="85" t="s">
        <v>86</v>
      </c>
      <c r="C2" s="85" t="s">
        <v>54</v>
      </c>
      <c r="D2" s="85" t="s">
        <v>54</v>
      </c>
      <c r="E2" s="85" t="s">
        <v>54</v>
      </c>
      <c r="F2" s="85"/>
      <c r="H2" s="85" t="s">
        <v>86</v>
      </c>
      <c r="I2" s="12" t="s">
        <v>21</v>
      </c>
      <c r="J2" s="12" t="s">
        <v>16</v>
      </c>
    </row>
    <row r="3">
      <c r="B3" s="85" t="s">
        <v>20</v>
      </c>
      <c r="C3" s="86">
        <v>23.721428571428575</v>
      </c>
      <c r="D3" s="86">
        <v>10.87961111111111</v>
      </c>
      <c r="E3" s="86">
        <v>7.235618055555555</v>
      </c>
      <c r="F3" s="86">
        <f t="shared" ref="F3:F19" si="1">SUM(C3:E3)</f>
        <v>41.83665774</v>
      </c>
      <c r="H3" s="85" t="s">
        <v>20</v>
      </c>
      <c r="I3" s="86">
        <f t="shared" ref="I3:I18" si="2">SUM(F3:H3)</f>
        <v>41.83665774</v>
      </c>
      <c r="J3" s="12" t="b">
        <v>1</v>
      </c>
    </row>
    <row r="4">
      <c r="B4" s="85" t="s">
        <v>24</v>
      </c>
      <c r="C4" s="86">
        <v>2.6035714285714286</v>
      </c>
      <c r="D4" s="86">
        <v>3.9041666666666663</v>
      </c>
      <c r="E4" s="86">
        <v>5.961243055555556</v>
      </c>
      <c r="F4" s="86">
        <f t="shared" si="1"/>
        <v>12.46898115</v>
      </c>
      <c r="H4" s="85" t="s">
        <v>24</v>
      </c>
      <c r="I4" s="86">
        <f t="shared" si="2"/>
        <v>12.46898115</v>
      </c>
      <c r="J4" s="12" t="b">
        <v>1</v>
      </c>
    </row>
    <row r="5">
      <c r="B5" s="85" t="s">
        <v>26</v>
      </c>
      <c r="C5" s="86">
        <v>7.521428571428571</v>
      </c>
      <c r="D5" s="86">
        <v>9.317944444444445</v>
      </c>
      <c r="E5" s="86">
        <v>3.0585000000000004</v>
      </c>
      <c r="F5" s="86">
        <f t="shared" si="1"/>
        <v>19.89787302</v>
      </c>
      <c r="H5" s="85" t="s">
        <v>26</v>
      </c>
      <c r="I5" s="86">
        <f t="shared" si="2"/>
        <v>19.89787302</v>
      </c>
      <c r="J5" s="12" t="b">
        <v>1</v>
      </c>
    </row>
    <row r="6">
      <c r="B6" s="85" t="s">
        <v>28</v>
      </c>
      <c r="C6" s="86">
        <v>11.571428571428573</v>
      </c>
      <c r="D6" s="86">
        <v>10.87961111111111</v>
      </c>
      <c r="E6" s="86">
        <v>7.235618055555555</v>
      </c>
      <c r="F6" s="86">
        <f t="shared" si="1"/>
        <v>29.68665774</v>
      </c>
      <c r="H6" s="85" t="s">
        <v>28</v>
      </c>
      <c r="I6" s="86">
        <f t="shared" si="2"/>
        <v>29.68665774</v>
      </c>
      <c r="J6" s="12" t="b">
        <v>1</v>
      </c>
    </row>
    <row r="7">
      <c r="B7" s="85" t="s">
        <v>30</v>
      </c>
      <c r="C7" s="86">
        <v>2.6035714285714286</v>
      </c>
      <c r="D7" s="86">
        <v>9.317944444444443</v>
      </c>
      <c r="E7" s="86">
        <v>5.961243055555556</v>
      </c>
      <c r="F7" s="86">
        <f t="shared" si="1"/>
        <v>17.88275893</v>
      </c>
      <c r="H7" s="85" t="s">
        <v>30</v>
      </c>
      <c r="I7" s="86">
        <f t="shared" si="2"/>
        <v>17.88275893</v>
      </c>
      <c r="J7" s="12" t="b">
        <v>1</v>
      </c>
    </row>
    <row r="8">
      <c r="B8" s="85" t="s">
        <v>32</v>
      </c>
      <c r="C8" s="86">
        <v>5.785714285714286</v>
      </c>
      <c r="D8" s="86">
        <v>15.356388888888887</v>
      </c>
      <c r="E8" s="86">
        <v>7.235618055555555</v>
      </c>
      <c r="F8" s="86">
        <f t="shared" si="1"/>
        <v>28.37772123</v>
      </c>
      <c r="H8" s="85" t="s">
        <v>32</v>
      </c>
      <c r="I8" s="86">
        <f t="shared" si="2"/>
        <v>28.37772123</v>
      </c>
      <c r="J8" s="12" t="b">
        <v>1</v>
      </c>
    </row>
    <row r="9">
      <c r="B9" s="85" t="s">
        <v>34</v>
      </c>
      <c r="C9" s="86">
        <v>0.0</v>
      </c>
      <c r="D9" s="86">
        <v>0.0</v>
      </c>
      <c r="E9" s="86">
        <v>0.0</v>
      </c>
      <c r="F9" s="86">
        <f t="shared" si="1"/>
        <v>0</v>
      </c>
      <c r="H9" s="85" t="s">
        <v>34</v>
      </c>
      <c r="I9" s="86">
        <f t="shared" si="2"/>
        <v>0</v>
      </c>
      <c r="J9" s="12" t="b">
        <v>1</v>
      </c>
    </row>
    <row r="10">
      <c r="B10" s="85" t="s">
        <v>36</v>
      </c>
      <c r="C10" s="86">
        <v>2.6035714285714286</v>
      </c>
      <c r="D10" s="86">
        <v>1.5616666666666665</v>
      </c>
      <c r="E10" s="86">
        <v>3.285055555555556</v>
      </c>
      <c r="F10" s="86">
        <f t="shared" si="1"/>
        <v>7.450293651</v>
      </c>
      <c r="H10" s="85" t="s">
        <v>36</v>
      </c>
      <c r="I10" s="86">
        <f t="shared" si="2"/>
        <v>7.450293651</v>
      </c>
      <c r="J10" s="12" t="b">
        <v>1</v>
      </c>
      <c r="M10" s="86">
        <f>I10</f>
        <v>7.450293651</v>
      </c>
    </row>
    <row r="11">
      <c r="B11" s="85" t="s">
        <v>38</v>
      </c>
      <c r="C11" s="86">
        <v>4.917857142857143</v>
      </c>
      <c r="D11" s="86">
        <v>5.153499999999999</v>
      </c>
      <c r="E11" s="86">
        <v>5.961243055555556</v>
      </c>
      <c r="F11" s="86">
        <f t="shared" si="1"/>
        <v>16.0326002</v>
      </c>
      <c r="H11" s="85" t="s">
        <v>38</v>
      </c>
      <c r="I11" s="86">
        <f t="shared" si="2"/>
        <v>16.0326002</v>
      </c>
      <c r="J11" s="12" t="b">
        <v>1</v>
      </c>
    </row>
    <row r="12">
      <c r="B12" s="85" t="s">
        <v>40</v>
      </c>
      <c r="C12" s="86">
        <v>0.0</v>
      </c>
      <c r="D12" s="86">
        <v>0.0</v>
      </c>
      <c r="E12" s="86">
        <v>2.039</v>
      </c>
      <c r="F12" s="86">
        <f t="shared" si="1"/>
        <v>2.039</v>
      </c>
      <c r="H12" s="85" t="s">
        <v>40</v>
      </c>
      <c r="I12" s="86">
        <f t="shared" si="2"/>
        <v>2.039</v>
      </c>
      <c r="J12" s="12" t="b">
        <v>1</v>
      </c>
      <c r="K12" s="86">
        <v>1.165</v>
      </c>
      <c r="M12" s="86">
        <f>I12+K12</f>
        <v>3.204</v>
      </c>
    </row>
    <row r="13">
      <c r="B13" s="85" t="s">
        <v>42</v>
      </c>
      <c r="C13" s="86">
        <v>3.4714285714285715</v>
      </c>
      <c r="D13" s="86">
        <v>5.465833333333332</v>
      </c>
      <c r="E13" s="86">
        <v>5.961243055555556</v>
      </c>
      <c r="F13" s="86">
        <f t="shared" si="1"/>
        <v>14.89850496</v>
      </c>
      <c r="H13" s="85" t="s">
        <v>42</v>
      </c>
      <c r="I13" s="86">
        <f t="shared" si="2"/>
        <v>14.89850496</v>
      </c>
      <c r="J13" s="12" t="b">
        <v>1</v>
      </c>
    </row>
    <row r="14">
      <c r="B14" s="85" t="s">
        <v>44</v>
      </c>
      <c r="C14" s="86">
        <v>4.05</v>
      </c>
      <c r="D14" s="86">
        <v>0.0</v>
      </c>
      <c r="E14" s="86">
        <v>0.0</v>
      </c>
      <c r="F14" s="86">
        <f t="shared" si="1"/>
        <v>4.05</v>
      </c>
      <c r="H14" s="85" t="s">
        <v>44</v>
      </c>
      <c r="I14" s="86">
        <f t="shared" si="2"/>
        <v>4.05</v>
      </c>
      <c r="J14" s="12" t="b">
        <v>1</v>
      </c>
      <c r="K14" s="86">
        <v>5.790327380952382</v>
      </c>
      <c r="L14" s="86">
        <v>3.4154166666666663</v>
      </c>
      <c r="M14" s="86">
        <f>I14+K14+L14</f>
        <v>13.25574405</v>
      </c>
    </row>
    <row r="15">
      <c r="B15" s="85" t="s">
        <v>46</v>
      </c>
      <c r="C15" s="86">
        <v>0.0</v>
      </c>
      <c r="D15" s="86">
        <v>0.0</v>
      </c>
      <c r="E15" s="86">
        <v>0.0</v>
      </c>
      <c r="F15" s="86">
        <f t="shared" si="1"/>
        <v>0</v>
      </c>
      <c r="H15" s="85" t="s">
        <v>46</v>
      </c>
      <c r="I15" s="86">
        <f t="shared" si="2"/>
        <v>0</v>
      </c>
      <c r="J15" s="12" t="b">
        <v>1</v>
      </c>
      <c r="L15" s="86">
        <v>1.3661666666666668</v>
      </c>
      <c r="M15" s="86">
        <f>L15</f>
        <v>1.366166667</v>
      </c>
    </row>
    <row r="16">
      <c r="B16" s="85" t="s">
        <v>48</v>
      </c>
      <c r="C16" s="86">
        <v>4.05</v>
      </c>
      <c r="D16" s="86">
        <v>1.5616666666666665</v>
      </c>
      <c r="E16" s="86">
        <v>7.235618055555555</v>
      </c>
      <c r="F16" s="86">
        <f t="shared" si="1"/>
        <v>12.84728472</v>
      </c>
      <c r="H16" s="85" t="s">
        <v>48</v>
      </c>
      <c r="I16" s="86">
        <f t="shared" si="2"/>
        <v>12.84728472</v>
      </c>
      <c r="J16" s="12" t="b">
        <v>1</v>
      </c>
    </row>
    <row r="17">
      <c r="B17" s="85" t="s">
        <v>50</v>
      </c>
      <c r="C17" s="86">
        <v>0.0</v>
      </c>
      <c r="D17" s="86">
        <v>1.5616666666666665</v>
      </c>
      <c r="E17" s="86">
        <v>0.0</v>
      </c>
      <c r="F17" s="86">
        <f t="shared" si="1"/>
        <v>1.561666667</v>
      </c>
      <c r="H17" s="85" t="s">
        <v>50</v>
      </c>
      <c r="I17" s="86">
        <f t="shared" si="2"/>
        <v>1.561666667</v>
      </c>
      <c r="J17" s="12" t="b">
        <v>1</v>
      </c>
    </row>
    <row r="18">
      <c r="B18" s="85" t="s">
        <v>87</v>
      </c>
      <c r="C18" s="86">
        <v>0.0</v>
      </c>
      <c r="D18" s="86">
        <v>0.0</v>
      </c>
      <c r="E18" s="86">
        <v>0.0</v>
      </c>
      <c r="F18" s="86">
        <f t="shared" si="1"/>
        <v>0</v>
      </c>
      <c r="H18" s="85" t="s">
        <v>87</v>
      </c>
      <c r="I18" s="86">
        <f t="shared" si="2"/>
        <v>0</v>
      </c>
      <c r="J18" s="12" t="b">
        <v>1</v>
      </c>
    </row>
    <row r="19">
      <c r="C19" s="86">
        <v>72.89999999999999</v>
      </c>
      <c r="D19" s="86">
        <v>74.96</v>
      </c>
      <c r="E19" s="86">
        <v>61.17000000000001</v>
      </c>
      <c r="F19" s="86">
        <f t="shared" si="1"/>
        <v>209.03</v>
      </c>
    </row>
    <row r="21">
      <c r="C21" s="176"/>
    </row>
  </sheetData>
  <hyperlinks>
    <hyperlink display="Victor" location="'Victor (Poi)'!A1" ref="C1"/>
    <hyperlink display="RCL T2" location="'RCL T2 (Poi)'!A1" ref="D1"/>
    <hyperlink display="RCL T" location="'RCL T (Poi)'!A1" ref="E1"/>
  </hyperlin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71"/>
    <col customWidth="1" min="3" max="3" width="3.86"/>
    <col customWidth="1" min="4" max="4" width="14.86"/>
    <col customWidth="1" min="5" max="13" width="8.71"/>
    <col customWidth="1" min="14" max="14" width="4.14"/>
    <col customWidth="1" min="15" max="15" width="8.57"/>
    <col customWidth="1" min="16" max="18" width="8.71"/>
    <col customWidth="1" min="19" max="19" width="10.0"/>
    <col customWidth="1" min="20" max="26" width="8.71"/>
  </cols>
  <sheetData>
    <row r="1" ht="14.25" customHeight="1">
      <c r="A1" s="94" t="s">
        <v>97</v>
      </c>
      <c r="B1" s="95">
        <v>72.9</v>
      </c>
      <c r="D1" s="96" t="s">
        <v>98</v>
      </c>
      <c r="E1" s="97">
        <v>45171.0</v>
      </c>
      <c r="F1" s="98">
        <v>45186.0</v>
      </c>
      <c r="G1" s="98">
        <v>45187.0</v>
      </c>
      <c r="H1" s="98">
        <v>45191.0</v>
      </c>
      <c r="I1" s="98">
        <v>45197.0</v>
      </c>
      <c r="J1" s="98"/>
      <c r="K1" s="98"/>
      <c r="L1" s="98"/>
      <c r="M1" s="99"/>
      <c r="O1" s="100" t="s">
        <v>86</v>
      </c>
      <c r="P1" s="101" t="s">
        <v>54</v>
      </c>
      <c r="S1" s="102" t="s">
        <v>99</v>
      </c>
    </row>
    <row r="2" ht="14.25" customHeight="1">
      <c r="A2" s="103" t="s">
        <v>100</v>
      </c>
      <c r="B2" s="103">
        <v>12.0</v>
      </c>
      <c r="D2" s="104" t="s">
        <v>20</v>
      </c>
      <c r="E2" s="105">
        <v>1.0</v>
      </c>
      <c r="F2" s="106">
        <v>1.0</v>
      </c>
      <c r="G2" s="106">
        <v>1.0</v>
      </c>
      <c r="H2" s="106">
        <v>1.0</v>
      </c>
      <c r="I2" s="106">
        <v>1.0</v>
      </c>
      <c r="J2" s="106"/>
      <c r="K2" s="106"/>
      <c r="L2" s="107"/>
      <c r="M2" s="108"/>
      <c r="O2" s="109" t="str">
        <f t="shared" ref="O2:O17" si="1">D2</f>
        <v>Poi</v>
      </c>
      <c r="P2" s="110">
        <f t="shared" ref="P2:P17" si="2">SUM(E24:M24)</f>
        <v>23.72142857</v>
      </c>
      <c r="S2" s="111">
        <f t="shared" ref="S2:S17" si="3">COUNT(E2:M2)</f>
        <v>5</v>
      </c>
    </row>
    <row r="3" ht="14.25" customHeight="1">
      <c r="A3" s="112" t="s">
        <v>84</v>
      </c>
      <c r="B3" s="112">
        <f>B1/B2</f>
        <v>6.075</v>
      </c>
      <c r="D3" s="104" t="s">
        <v>24</v>
      </c>
      <c r="E3" s="105">
        <v>1.0</v>
      </c>
      <c r="F3" s="106"/>
      <c r="G3" s="106"/>
      <c r="H3" s="106"/>
      <c r="I3" s="106"/>
      <c r="J3" s="106"/>
      <c r="K3" s="106"/>
      <c r="L3" s="107"/>
      <c r="M3" s="108"/>
      <c r="O3" s="109" t="str">
        <f t="shared" si="1"/>
        <v>ZT</v>
      </c>
      <c r="P3" s="110">
        <f t="shared" si="2"/>
        <v>2.603571429</v>
      </c>
      <c r="S3" s="111">
        <f t="shared" si="3"/>
        <v>1</v>
      </c>
    </row>
    <row r="4" ht="14.25" customHeight="1">
      <c r="A4" s="113"/>
      <c r="B4" s="113"/>
      <c r="D4" s="104" t="s">
        <v>26</v>
      </c>
      <c r="E4" s="105">
        <v>1.0</v>
      </c>
      <c r="F4" s="106"/>
      <c r="G4" s="106"/>
      <c r="H4" s="106">
        <v>1.0</v>
      </c>
      <c r="I4" s="106">
        <v>1.0</v>
      </c>
      <c r="J4" s="107"/>
      <c r="K4" s="107"/>
      <c r="L4" s="107"/>
      <c r="M4" s="108"/>
      <c r="O4" s="109" t="str">
        <f t="shared" si="1"/>
        <v>YZ</v>
      </c>
      <c r="P4" s="110">
        <f t="shared" si="2"/>
        <v>7.521428571</v>
      </c>
      <c r="S4" s="111">
        <f t="shared" si="3"/>
        <v>3</v>
      </c>
    </row>
    <row r="5" ht="14.25" customHeight="1">
      <c r="A5" s="114" t="s">
        <v>101</v>
      </c>
      <c r="B5" s="115" t="s">
        <v>20</v>
      </c>
      <c r="D5" s="104" t="s">
        <v>28</v>
      </c>
      <c r="E5" s="105">
        <v>1.0</v>
      </c>
      <c r="F5" s="106">
        <v>1.0</v>
      </c>
      <c r="G5" s="106"/>
      <c r="H5" s="106">
        <v>1.0</v>
      </c>
      <c r="I5" s="106">
        <v>1.0</v>
      </c>
      <c r="J5" s="106"/>
      <c r="K5" s="106"/>
      <c r="L5" s="107"/>
      <c r="M5" s="108"/>
      <c r="O5" s="109" t="str">
        <f t="shared" si="1"/>
        <v>KC</v>
      </c>
      <c r="P5" s="110">
        <f t="shared" si="2"/>
        <v>11.57142857</v>
      </c>
      <c r="S5" s="111">
        <f t="shared" si="3"/>
        <v>4</v>
      </c>
    </row>
    <row r="6" ht="14.25" customHeight="1">
      <c r="A6" s="113"/>
      <c r="B6" s="113"/>
      <c r="D6" s="104" t="s">
        <v>30</v>
      </c>
      <c r="E6" s="105">
        <v>1.0</v>
      </c>
      <c r="F6" s="106"/>
      <c r="G6" s="106"/>
      <c r="H6" s="106"/>
      <c r="I6" s="106"/>
      <c r="J6" s="106"/>
      <c r="K6" s="106"/>
      <c r="L6" s="107"/>
      <c r="M6" s="108"/>
      <c r="O6" s="109" t="str">
        <f t="shared" si="1"/>
        <v>CJ</v>
      </c>
      <c r="P6" s="110">
        <f t="shared" si="2"/>
        <v>2.603571429</v>
      </c>
      <c r="S6" s="111">
        <f t="shared" si="3"/>
        <v>1</v>
      </c>
    </row>
    <row r="7" ht="14.25" customHeight="1">
      <c r="A7" s="116" t="s">
        <v>102</v>
      </c>
      <c r="B7" s="116">
        <f>B2-SUM(E20:M20)</f>
        <v>0</v>
      </c>
      <c r="D7" s="104" t="s">
        <v>32</v>
      </c>
      <c r="E7" s="105"/>
      <c r="F7" s="106">
        <v>1.0</v>
      </c>
      <c r="G7" s="106"/>
      <c r="H7" s="106"/>
      <c r="I7" s="106">
        <v>2.0</v>
      </c>
      <c r="J7" s="106"/>
      <c r="K7" s="106"/>
      <c r="L7" s="107"/>
      <c r="M7" s="108"/>
      <c r="O7" s="109" t="str">
        <f t="shared" si="1"/>
        <v>HX</v>
      </c>
      <c r="P7" s="110">
        <f t="shared" si="2"/>
        <v>5.785714286</v>
      </c>
      <c r="S7" s="111">
        <f t="shared" si="3"/>
        <v>2</v>
      </c>
    </row>
    <row r="8" ht="14.25" customHeight="1">
      <c r="D8" s="104" t="s">
        <v>34</v>
      </c>
      <c r="E8" s="105"/>
      <c r="F8" s="107"/>
      <c r="G8" s="107"/>
      <c r="H8" s="107"/>
      <c r="I8" s="106"/>
      <c r="J8" s="107"/>
      <c r="K8" s="107"/>
      <c r="L8" s="107"/>
      <c r="M8" s="108"/>
      <c r="O8" s="109" t="str">
        <f t="shared" si="1"/>
        <v>JZ</v>
      </c>
      <c r="P8" s="110">
        <f t="shared" si="2"/>
        <v>0</v>
      </c>
      <c r="S8" s="111">
        <f t="shared" si="3"/>
        <v>0</v>
      </c>
    </row>
    <row r="9" ht="14.25" customHeight="1">
      <c r="D9" s="104" t="s">
        <v>36</v>
      </c>
      <c r="E9" s="105">
        <v>1.0</v>
      </c>
      <c r="F9" s="106"/>
      <c r="G9" s="106"/>
      <c r="H9" s="106"/>
      <c r="I9" s="106"/>
      <c r="J9" s="107"/>
      <c r="K9" s="107"/>
      <c r="L9" s="107"/>
      <c r="M9" s="108"/>
      <c r="O9" s="109" t="str">
        <f t="shared" si="1"/>
        <v>LW</v>
      </c>
      <c r="P9" s="110">
        <f t="shared" si="2"/>
        <v>2.603571429</v>
      </c>
      <c r="S9" s="111">
        <f t="shared" si="3"/>
        <v>1</v>
      </c>
    </row>
    <row r="10" ht="14.25" customHeight="1">
      <c r="D10" s="117" t="s">
        <v>38</v>
      </c>
      <c r="E10" s="118"/>
      <c r="F10" s="119">
        <v>1.0</v>
      </c>
      <c r="G10" s="119"/>
      <c r="H10" s="119"/>
      <c r="I10" s="119">
        <v>1.0</v>
      </c>
      <c r="J10" s="119"/>
      <c r="K10" s="119"/>
      <c r="L10" s="120"/>
      <c r="M10" s="121"/>
      <c r="O10" s="122" t="str">
        <f t="shared" si="1"/>
        <v>KY</v>
      </c>
      <c r="P10" s="123">
        <f t="shared" si="2"/>
        <v>4.917857143</v>
      </c>
      <c r="S10" s="111">
        <f t="shared" si="3"/>
        <v>2</v>
      </c>
    </row>
    <row r="11" ht="14.25" customHeight="1">
      <c r="D11" s="124" t="s">
        <v>40</v>
      </c>
      <c r="E11" s="125"/>
      <c r="F11" s="126"/>
      <c r="G11" s="127"/>
      <c r="H11" s="127"/>
      <c r="I11" s="127"/>
      <c r="J11" s="127"/>
      <c r="K11" s="127"/>
      <c r="L11" s="127"/>
      <c r="M11" s="128"/>
      <c r="O11" s="129" t="str">
        <f t="shared" si="1"/>
        <v>Jit Loong</v>
      </c>
      <c r="P11" s="130">
        <f t="shared" si="2"/>
        <v>0</v>
      </c>
      <c r="S11" s="111">
        <f t="shared" si="3"/>
        <v>0</v>
      </c>
    </row>
    <row r="12" ht="14.25" customHeight="1">
      <c r="D12" s="131" t="s">
        <v>42</v>
      </c>
      <c r="E12" s="132">
        <v>1.0</v>
      </c>
      <c r="F12" s="133"/>
      <c r="G12" s="133"/>
      <c r="H12" s="133"/>
      <c r="I12" s="133">
        <v>1.0</v>
      </c>
      <c r="J12" s="133"/>
      <c r="K12" s="134"/>
      <c r="L12" s="134"/>
      <c r="M12" s="135"/>
      <c r="O12" s="129" t="str">
        <f t="shared" si="1"/>
        <v>Matthew</v>
      </c>
      <c r="P12" s="130">
        <f t="shared" si="2"/>
        <v>3.471428571</v>
      </c>
      <c r="S12" s="111">
        <f t="shared" si="3"/>
        <v>2</v>
      </c>
    </row>
    <row r="13" ht="14.25" customHeight="1">
      <c r="A13" s="111">
        <f>12.15/6</f>
        <v>2.025</v>
      </c>
      <c r="D13" s="131" t="s">
        <v>44</v>
      </c>
      <c r="E13" s="132"/>
      <c r="F13" s="133">
        <v>1.0</v>
      </c>
      <c r="G13" s="133"/>
      <c r="H13" s="134"/>
      <c r="I13" s="133"/>
      <c r="J13" s="133"/>
      <c r="K13" s="133"/>
      <c r="L13" s="134"/>
      <c r="M13" s="135"/>
      <c r="O13" s="129" t="str">
        <f t="shared" si="1"/>
        <v>Hau Jin</v>
      </c>
      <c r="P13" s="130">
        <f t="shared" si="2"/>
        <v>4.05</v>
      </c>
      <c r="S13" s="111">
        <f t="shared" si="3"/>
        <v>1</v>
      </c>
    </row>
    <row r="14" ht="14.25" customHeight="1">
      <c r="D14" s="131" t="s">
        <v>46</v>
      </c>
      <c r="E14" s="136"/>
      <c r="F14" s="134"/>
      <c r="G14" s="133"/>
      <c r="H14" s="134"/>
      <c r="I14" s="134"/>
      <c r="J14" s="134"/>
      <c r="K14" s="134"/>
      <c r="L14" s="134"/>
      <c r="M14" s="135"/>
      <c r="O14" s="129" t="str">
        <f t="shared" si="1"/>
        <v>Kit Liang</v>
      </c>
      <c r="P14" s="130">
        <f t="shared" si="2"/>
        <v>0</v>
      </c>
      <c r="S14" s="111">
        <f t="shared" si="3"/>
        <v>0</v>
      </c>
    </row>
    <row r="15" ht="14.25" customHeight="1">
      <c r="D15" s="131" t="s">
        <v>48</v>
      </c>
      <c r="E15" s="132"/>
      <c r="F15" s="133">
        <v>1.0</v>
      </c>
      <c r="G15" s="133"/>
      <c r="H15" s="133"/>
      <c r="I15" s="133"/>
      <c r="J15" s="133"/>
      <c r="K15" s="133"/>
      <c r="L15" s="134"/>
      <c r="M15" s="135"/>
      <c r="O15" s="129" t="str">
        <f t="shared" si="1"/>
        <v>YL</v>
      </c>
      <c r="P15" s="130">
        <f t="shared" si="2"/>
        <v>4.05</v>
      </c>
      <c r="S15" s="111">
        <f t="shared" si="3"/>
        <v>1</v>
      </c>
    </row>
    <row r="16" ht="14.25" customHeight="1">
      <c r="A16" s="111"/>
      <c r="B16" s="111"/>
      <c r="D16" s="131" t="s">
        <v>50</v>
      </c>
      <c r="E16" s="136"/>
      <c r="F16" s="133"/>
      <c r="G16" s="134"/>
      <c r="H16" s="133"/>
      <c r="I16" s="134"/>
      <c r="J16" s="134"/>
      <c r="K16" s="134"/>
      <c r="L16" s="134"/>
      <c r="M16" s="135"/>
      <c r="O16" s="129" t="str">
        <f t="shared" si="1"/>
        <v>YX</v>
      </c>
      <c r="P16" s="130">
        <f t="shared" si="2"/>
        <v>0</v>
      </c>
      <c r="S16" s="111">
        <f t="shared" si="3"/>
        <v>0</v>
      </c>
    </row>
    <row r="17" ht="14.25" customHeight="1">
      <c r="A17" s="111"/>
      <c r="B17" s="111"/>
      <c r="D17" s="137" t="s">
        <v>87</v>
      </c>
      <c r="E17" s="138"/>
      <c r="F17" s="139"/>
      <c r="G17" s="139"/>
      <c r="H17" s="139"/>
      <c r="I17" s="139"/>
      <c r="J17" s="139"/>
      <c r="K17" s="139"/>
      <c r="L17" s="139"/>
      <c r="M17" s="140"/>
      <c r="O17" s="141" t="str">
        <f t="shared" si="1"/>
        <v>ZL</v>
      </c>
      <c r="P17" s="142">
        <f t="shared" si="2"/>
        <v>0</v>
      </c>
      <c r="S17" s="111">
        <f t="shared" si="3"/>
        <v>0</v>
      </c>
    </row>
    <row r="18" ht="14.25" customHeight="1">
      <c r="A18" s="111"/>
      <c r="B18" s="111"/>
      <c r="P18" s="143">
        <f>SUM(P2:P17)</f>
        <v>72.9</v>
      </c>
      <c r="Q18" s="177" t="s">
        <v>54</v>
      </c>
    </row>
    <row r="19" ht="14.25" customHeight="1">
      <c r="A19" s="111"/>
      <c r="B19" s="111"/>
      <c r="D19" s="144" t="s">
        <v>83</v>
      </c>
      <c r="E19" s="145">
        <f t="shared" ref="E19:M19" si="4">SUM(E2:E17)</f>
        <v>7</v>
      </c>
      <c r="F19" s="145">
        <f t="shared" si="4"/>
        <v>6</v>
      </c>
      <c r="G19" s="145">
        <f t="shared" si="4"/>
        <v>1</v>
      </c>
      <c r="H19" s="145">
        <f t="shared" si="4"/>
        <v>3</v>
      </c>
      <c r="I19" s="145">
        <f t="shared" si="4"/>
        <v>7</v>
      </c>
      <c r="J19" s="145">
        <f t="shared" si="4"/>
        <v>0</v>
      </c>
      <c r="K19" s="145">
        <f t="shared" si="4"/>
        <v>0</v>
      </c>
      <c r="L19" s="145">
        <f t="shared" si="4"/>
        <v>0</v>
      </c>
      <c r="M19" s="146">
        <f t="shared" si="4"/>
        <v>0</v>
      </c>
    </row>
    <row r="20" ht="14.25" customHeight="1">
      <c r="D20" s="104" t="s">
        <v>103</v>
      </c>
      <c r="E20" s="147">
        <v>3.0</v>
      </c>
      <c r="F20" s="148">
        <v>4.0</v>
      </c>
      <c r="G20" s="148">
        <v>2.0</v>
      </c>
      <c r="H20" s="148">
        <v>2.0</v>
      </c>
      <c r="I20" s="148">
        <v>1.0</v>
      </c>
      <c r="J20" s="148"/>
      <c r="K20" s="148"/>
      <c r="L20" s="149"/>
      <c r="M20" s="150"/>
    </row>
    <row r="21" ht="14.25" customHeight="1">
      <c r="D21" s="151" t="s">
        <v>104</v>
      </c>
      <c r="E21" s="152">
        <f t="shared" ref="E21:M21" si="5">IF(E19=0, 0, $B$3*E20/E19)</f>
        <v>2.603571429</v>
      </c>
      <c r="F21" s="153">
        <f t="shared" si="5"/>
        <v>4.05</v>
      </c>
      <c r="G21" s="153">
        <f t="shared" si="5"/>
        <v>12.15</v>
      </c>
      <c r="H21" s="153">
        <f t="shared" si="5"/>
        <v>4.05</v>
      </c>
      <c r="I21" s="153">
        <f t="shared" si="5"/>
        <v>0.8678571429</v>
      </c>
      <c r="J21" s="153">
        <f t="shared" si="5"/>
        <v>0</v>
      </c>
      <c r="K21" s="153">
        <f t="shared" si="5"/>
        <v>0</v>
      </c>
      <c r="L21" s="153">
        <f t="shared" si="5"/>
        <v>0</v>
      </c>
      <c r="M21" s="154">
        <f t="shared" si="5"/>
        <v>0</v>
      </c>
    </row>
    <row r="22" ht="14.25" customHeight="1"/>
    <row r="23" ht="14.25" customHeight="1">
      <c r="D23" s="155" t="s">
        <v>86</v>
      </c>
      <c r="E23" s="156">
        <f t="shared" ref="E23:M23" si="6">E1</f>
        <v>45171</v>
      </c>
      <c r="F23" s="157">
        <f t="shared" si="6"/>
        <v>45186</v>
      </c>
      <c r="G23" s="157">
        <f t="shared" si="6"/>
        <v>45187</v>
      </c>
      <c r="H23" s="157">
        <f t="shared" si="6"/>
        <v>45191</v>
      </c>
      <c r="I23" s="157">
        <f t="shared" si="6"/>
        <v>45197</v>
      </c>
      <c r="J23" s="157" t="str">
        <f t="shared" si="6"/>
        <v/>
      </c>
      <c r="K23" s="157" t="str">
        <f t="shared" si="6"/>
        <v/>
      </c>
      <c r="L23" s="157" t="str">
        <f t="shared" si="6"/>
        <v/>
      </c>
      <c r="M23" s="158" t="str">
        <f t="shared" si="6"/>
        <v/>
      </c>
    </row>
    <row r="24" ht="14.25" customHeight="1">
      <c r="D24" s="159" t="str">
        <f t="shared" ref="D24:D39" si="8">D2</f>
        <v>Poi</v>
      </c>
      <c r="E24" s="160">
        <f t="shared" ref="E24:E39" si="9">E2*$E$21</f>
        <v>2.603571429</v>
      </c>
      <c r="F24" s="161">
        <f t="shared" ref="F24:F39" si="10">F2*$F$21</f>
        <v>4.05</v>
      </c>
      <c r="G24" s="161">
        <f t="shared" ref="G24:M24" si="7">G2*G$21</f>
        <v>12.15</v>
      </c>
      <c r="H24" s="161">
        <f t="shared" si="7"/>
        <v>4.05</v>
      </c>
      <c r="I24" s="161">
        <f t="shared" si="7"/>
        <v>0.8678571429</v>
      </c>
      <c r="J24" s="161">
        <f t="shared" si="7"/>
        <v>0</v>
      </c>
      <c r="K24" s="161">
        <f t="shared" si="7"/>
        <v>0</v>
      </c>
      <c r="L24" s="161">
        <f t="shared" si="7"/>
        <v>0</v>
      </c>
      <c r="M24" s="162">
        <f t="shared" si="7"/>
        <v>0</v>
      </c>
    </row>
    <row r="25" ht="14.25" customHeight="1">
      <c r="D25" s="159" t="str">
        <f t="shared" si="8"/>
        <v>ZT</v>
      </c>
      <c r="E25" s="160">
        <f t="shared" si="9"/>
        <v>2.603571429</v>
      </c>
      <c r="F25" s="161">
        <f t="shared" si="10"/>
        <v>0</v>
      </c>
      <c r="G25" s="161">
        <f t="shared" ref="G25:M25" si="11">G3*G$21</f>
        <v>0</v>
      </c>
      <c r="H25" s="161">
        <f t="shared" si="11"/>
        <v>0</v>
      </c>
      <c r="I25" s="161">
        <f t="shared" si="11"/>
        <v>0</v>
      </c>
      <c r="J25" s="161">
        <f t="shared" si="11"/>
        <v>0</v>
      </c>
      <c r="K25" s="161">
        <f t="shared" si="11"/>
        <v>0</v>
      </c>
      <c r="L25" s="161">
        <f t="shared" si="11"/>
        <v>0</v>
      </c>
      <c r="M25" s="162">
        <f t="shared" si="11"/>
        <v>0</v>
      </c>
    </row>
    <row r="26" ht="14.25" customHeight="1">
      <c r="D26" s="159" t="str">
        <f t="shared" si="8"/>
        <v>YZ</v>
      </c>
      <c r="E26" s="160">
        <f t="shared" si="9"/>
        <v>2.603571429</v>
      </c>
      <c r="F26" s="161">
        <f t="shared" si="10"/>
        <v>0</v>
      </c>
      <c r="G26" s="161">
        <f t="shared" ref="G26:M26" si="12">G4*G$21</f>
        <v>0</v>
      </c>
      <c r="H26" s="161">
        <f t="shared" si="12"/>
        <v>4.05</v>
      </c>
      <c r="I26" s="161">
        <f t="shared" si="12"/>
        <v>0.8678571429</v>
      </c>
      <c r="J26" s="161">
        <f t="shared" si="12"/>
        <v>0</v>
      </c>
      <c r="K26" s="161">
        <f t="shared" si="12"/>
        <v>0</v>
      </c>
      <c r="L26" s="161">
        <f t="shared" si="12"/>
        <v>0</v>
      </c>
      <c r="M26" s="162">
        <f t="shared" si="12"/>
        <v>0</v>
      </c>
    </row>
    <row r="27" ht="14.25" customHeight="1">
      <c r="D27" s="159" t="str">
        <f t="shared" si="8"/>
        <v>KC</v>
      </c>
      <c r="E27" s="160">
        <f t="shared" si="9"/>
        <v>2.603571429</v>
      </c>
      <c r="F27" s="161">
        <f t="shared" si="10"/>
        <v>4.05</v>
      </c>
      <c r="G27" s="161">
        <f t="shared" ref="G27:M27" si="13">G5*G$21</f>
        <v>0</v>
      </c>
      <c r="H27" s="161">
        <f t="shared" si="13"/>
        <v>4.05</v>
      </c>
      <c r="I27" s="161">
        <f t="shared" si="13"/>
        <v>0.8678571429</v>
      </c>
      <c r="J27" s="161">
        <f t="shared" si="13"/>
        <v>0</v>
      </c>
      <c r="K27" s="161">
        <f t="shared" si="13"/>
        <v>0</v>
      </c>
      <c r="L27" s="161">
        <f t="shared" si="13"/>
        <v>0</v>
      </c>
      <c r="M27" s="162">
        <f t="shared" si="13"/>
        <v>0</v>
      </c>
    </row>
    <row r="28" ht="14.25" customHeight="1">
      <c r="D28" s="159" t="str">
        <f t="shared" si="8"/>
        <v>CJ</v>
      </c>
      <c r="E28" s="160">
        <f t="shared" si="9"/>
        <v>2.603571429</v>
      </c>
      <c r="F28" s="161">
        <f t="shared" si="10"/>
        <v>0</v>
      </c>
      <c r="G28" s="161">
        <f t="shared" ref="G28:M28" si="14">G6*G$21</f>
        <v>0</v>
      </c>
      <c r="H28" s="161">
        <f t="shared" si="14"/>
        <v>0</v>
      </c>
      <c r="I28" s="161">
        <f t="shared" si="14"/>
        <v>0</v>
      </c>
      <c r="J28" s="161">
        <f t="shared" si="14"/>
        <v>0</v>
      </c>
      <c r="K28" s="161">
        <f t="shared" si="14"/>
        <v>0</v>
      </c>
      <c r="L28" s="161">
        <f t="shared" si="14"/>
        <v>0</v>
      </c>
      <c r="M28" s="162">
        <f t="shared" si="14"/>
        <v>0</v>
      </c>
    </row>
    <row r="29" ht="14.25" customHeight="1">
      <c r="D29" s="159" t="str">
        <f t="shared" si="8"/>
        <v>HX</v>
      </c>
      <c r="E29" s="160">
        <f t="shared" si="9"/>
        <v>0</v>
      </c>
      <c r="F29" s="161">
        <f t="shared" si="10"/>
        <v>4.05</v>
      </c>
      <c r="G29" s="161">
        <f t="shared" ref="G29:M29" si="15">G7*G$21</f>
        <v>0</v>
      </c>
      <c r="H29" s="161">
        <f t="shared" si="15"/>
        <v>0</v>
      </c>
      <c r="I29" s="161">
        <f t="shared" si="15"/>
        <v>1.735714286</v>
      </c>
      <c r="J29" s="161">
        <f t="shared" si="15"/>
        <v>0</v>
      </c>
      <c r="K29" s="161">
        <f t="shared" si="15"/>
        <v>0</v>
      </c>
      <c r="L29" s="161">
        <f t="shared" si="15"/>
        <v>0</v>
      </c>
      <c r="M29" s="162">
        <f t="shared" si="15"/>
        <v>0</v>
      </c>
    </row>
    <row r="30" ht="14.25" customHeight="1">
      <c r="D30" s="159" t="str">
        <f t="shared" si="8"/>
        <v>JZ</v>
      </c>
      <c r="E30" s="160">
        <f t="shared" si="9"/>
        <v>0</v>
      </c>
      <c r="F30" s="161">
        <f t="shared" si="10"/>
        <v>0</v>
      </c>
      <c r="G30" s="161">
        <f t="shared" ref="G30:M30" si="16">G8*G$21</f>
        <v>0</v>
      </c>
      <c r="H30" s="161">
        <f t="shared" si="16"/>
        <v>0</v>
      </c>
      <c r="I30" s="161">
        <f t="shared" si="16"/>
        <v>0</v>
      </c>
      <c r="J30" s="161">
        <f t="shared" si="16"/>
        <v>0</v>
      </c>
      <c r="K30" s="161">
        <f t="shared" si="16"/>
        <v>0</v>
      </c>
      <c r="L30" s="161">
        <f t="shared" si="16"/>
        <v>0</v>
      </c>
      <c r="M30" s="162">
        <f t="shared" si="16"/>
        <v>0</v>
      </c>
    </row>
    <row r="31" ht="14.25" customHeight="1">
      <c r="D31" s="159" t="str">
        <f t="shared" si="8"/>
        <v>LW</v>
      </c>
      <c r="E31" s="160">
        <f t="shared" si="9"/>
        <v>2.603571429</v>
      </c>
      <c r="F31" s="161">
        <f t="shared" si="10"/>
        <v>0</v>
      </c>
      <c r="G31" s="161">
        <f t="shared" ref="G31:M31" si="17">G9*G$21</f>
        <v>0</v>
      </c>
      <c r="H31" s="161">
        <f t="shared" si="17"/>
        <v>0</v>
      </c>
      <c r="I31" s="161">
        <f t="shared" si="17"/>
        <v>0</v>
      </c>
      <c r="J31" s="161">
        <f t="shared" si="17"/>
        <v>0</v>
      </c>
      <c r="K31" s="161">
        <f t="shared" si="17"/>
        <v>0</v>
      </c>
      <c r="L31" s="161">
        <f t="shared" si="17"/>
        <v>0</v>
      </c>
      <c r="M31" s="162">
        <f t="shared" si="17"/>
        <v>0</v>
      </c>
    </row>
    <row r="32" ht="14.25" customHeight="1">
      <c r="D32" s="159" t="str">
        <f t="shared" si="8"/>
        <v>KY</v>
      </c>
      <c r="E32" s="160">
        <f t="shared" si="9"/>
        <v>0</v>
      </c>
      <c r="F32" s="161">
        <f t="shared" si="10"/>
        <v>4.05</v>
      </c>
      <c r="G32" s="161">
        <f t="shared" ref="G32:M32" si="18">G10*G$21</f>
        <v>0</v>
      </c>
      <c r="H32" s="161">
        <f t="shared" si="18"/>
        <v>0</v>
      </c>
      <c r="I32" s="161">
        <f t="shared" si="18"/>
        <v>0.8678571429</v>
      </c>
      <c r="J32" s="161">
        <f t="shared" si="18"/>
        <v>0</v>
      </c>
      <c r="K32" s="161">
        <f t="shared" si="18"/>
        <v>0</v>
      </c>
      <c r="L32" s="161">
        <f t="shared" si="18"/>
        <v>0</v>
      </c>
      <c r="M32" s="162">
        <f t="shared" si="18"/>
        <v>0</v>
      </c>
    </row>
    <row r="33" ht="14.25" customHeight="1">
      <c r="D33" s="159" t="str">
        <f t="shared" si="8"/>
        <v>Jit Loong</v>
      </c>
      <c r="E33" s="163">
        <f t="shared" si="9"/>
        <v>0</v>
      </c>
      <c r="F33" s="164">
        <f t="shared" si="10"/>
        <v>0</v>
      </c>
      <c r="G33" s="164">
        <f t="shared" ref="G33:M33" si="19">G11*G$21</f>
        <v>0</v>
      </c>
      <c r="H33" s="164">
        <f t="shared" si="19"/>
        <v>0</v>
      </c>
      <c r="I33" s="164">
        <f t="shared" si="19"/>
        <v>0</v>
      </c>
      <c r="J33" s="164">
        <f t="shared" si="19"/>
        <v>0</v>
      </c>
      <c r="K33" s="164">
        <f t="shared" si="19"/>
        <v>0</v>
      </c>
      <c r="L33" s="164">
        <f t="shared" si="19"/>
        <v>0</v>
      </c>
      <c r="M33" s="165">
        <f t="shared" si="19"/>
        <v>0</v>
      </c>
    </row>
    <row r="34" ht="14.25" customHeight="1">
      <c r="D34" s="159" t="str">
        <f t="shared" si="8"/>
        <v>Matthew</v>
      </c>
      <c r="E34" s="166">
        <f t="shared" si="9"/>
        <v>2.603571429</v>
      </c>
      <c r="F34" s="167">
        <f t="shared" si="10"/>
        <v>0</v>
      </c>
      <c r="G34" s="167">
        <f t="shared" ref="G34:M34" si="20">G12*G$21</f>
        <v>0</v>
      </c>
      <c r="H34" s="167">
        <f t="shared" si="20"/>
        <v>0</v>
      </c>
      <c r="I34" s="167">
        <f t="shared" si="20"/>
        <v>0.8678571429</v>
      </c>
      <c r="J34" s="167">
        <f t="shared" si="20"/>
        <v>0</v>
      </c>
      <c r="K34" s="167">
        <f t="shared" si="20"/>
        <v>0</v>
      </c>
      <c r="L34" s="167">
        <f t="shared" si="20"/>
        <v>0</v>
      </c>
      <c r="M34" s="168">
        <f t="shared" si="20"/>
        <v>0</v>
      </c>
    </row>
    <row r="35" ht="14.25" customHeight="1">
      <c r="D35" s="159" t="str">
        <f t="shared" si="8"/>
        <v>Hau Jin</v>
      </c>
      <c r="E35" s="166">
        <f t="shared" si="9"/>
        <v>0</v>
      </c>
      <c r="F35" s="167">
        <f t="shared" si="10"/>
        <v>4.05</v>
      </c>
      <c r="G35" s="167">
        <f t="shared" ref="G35:M35" si="21">G13*G$21</f>
        <v>0</v>
      </c>
      <c r="H35" s="167">
        <f t="shared" si="21"/>
        <v>0</v>
      </c>
      <c r="I35" s="167">
        <f t="shared" si="21"/>
        <v>0</v>
      </c>
      <c r="J35" s="167">
        <f t="shared" si="21"/>
        <v>0</v>
      </c>
      <c r="K35" s="167">
        <f t="shared" si="21"/>
        <v>0</v>
      </c>
      <c r="L35" s="167">
        <f t="shared" si="21"/>
        <v>0</v>
      </c>
      <c r="M35" s="168">
        <f t="shared" si="21"/>
        <v>0</v>
      </c>
    </row>
    <row r="36" ht="14.25" customHeight="1">
      <c r="D36" s="159" t="str">
        <f t="shared" si="8"/>
        <v>Kit Liang</v>
      </c>
      <c r="E36" s="166">
        <f t="shared" si="9"/>
        <v>0</v>
      </c>
      <c r="F36" s="167">
        <f t="shared" si="10"/>
        <v>0</v>
      </c>
      <c r="G36" s="167">
        <f t="shared" ref="G36:M36" si="22">G14*G$21</f>
        <v>0</v>
      </c>
      <c r="H36" s="167">
        <f t="shared" si="22"/>
        <v>0</v>
      </c>
      <c r="I36" s="167">
        <f t="shared" si="22"/>
        <v>0</v>
      </c>
      <c r="J36" s="167">
        <f t="shared" si="22"/>
        <v>0</v>
      </c>
      <c r="K36" s="167">
        <f t="shared" si="22"/>
        <v>0</v>
      </c>
      <c r="L36" s="167">
        <f t="shared" si="22"/>
        <v>0</v>
      </c>
      <c r="M36" s="168">
        <f t="shared" si="22"/>
        <v>0</v>
      </c>
    </row>
    <row r="37" ht="14.25" customHeight="1">
      <c r="D37" s="159" t="str">
        <f t="shared" si="8"/>
        <v>YL</v>
      </c>
      <c r="E37" s="166">
        <f t="shared" si="9"/>
        <v>0</v>
      </c>
      <c r="F37" s="167">
        <f t="shared" si="10"/>
        <v>4.05</v>
      </c>
      <c r="G37" s="167">
        <f t="shared" ref="G37:M37" si="23">G15*G$21</f>
        <v>0</v>
      </c>
      <c r="H37" s="167">
        <f t="shared" si="23"/>
        <v>0</v>
      </c>
      <c r="I37" s="167">
        <f t="shared" si="23"/>
        <v>0</v>
      </c>
      <c r="J37" s="167">
        <f t="shared" si="23"/>
        <v>0</v>
      </c>
      <c r="K37" s="167">
        <f t="shared" si="23"/>
        <v>0</v>
      </c>
      <c r="L37" s="167">
        <f t="shared" si="23"/>
        <v>0</v>
      </c>
      <c r="M37" s="168">
        <f t="shared" si="23"/>
        <v>0</v>
      </c>
    </row>
    <row r="38" ht="14.25" customHeight="1">
      <c r="D38" s="159" t="str">
        <f t="shared" si="8"/>
        <v>YX</v>
      </c>
      <c r="E38" s="166">
        <f t="shared" si="9"/>
        <v>0</v>
      </c>
      <c r="F38" s="167">
        <f t="shared" si="10"/>
        <v>0</v>
      </c>
      <c r="G38" s="167">
        <f t="shared" ref="G38:M38" si="24">G16*G$21</f>
        <v>0</v>
      </c>
      <c r="H38" s="167">
        <f t="shared" si="24"/>
        <v>0</v>
      </c>
      <c r="I38" s="167">
        <f t="shared" si="24"/>
        <v>0</v>
      </c>
      <c r="J38" s="167">
        <f t="shared" si="24"/>
        <v>0</v>
      </c>
      <c r="K38" s="167">
        <f t="shared" si="24"/>
        <v>0</v>
      </c>
      <c r="L38" s="167">
        <f t="shared" si="24"/>
        <v>0</v>
      </c>
      <c r="M38" s="168">
        <f t="shared" si="24"/>
        <v>0</v>
      </c>
    </row>
    <row r="39" ht="14.25" customHeight="1">
      <c r="D39" s="151" t="str">
        <f t="shared" si="8"/>
        <v>ZL</v>
      </c>
      <c r="E39" s="169">
        <f t="shared" si="9"/>
        <v>0</v>
      </c>
      <c r="F39" s="170">
        <f t="shared" si="10"/>
        <v>0</v>
      </c>
      <c r="G39" s="170">
        <f t="shared" ref="G39:M39" si="25">G17*G$21</f>
        <v>0</v>
      </c>
      <c r="H39" s="170">
        <f t="shared" si="25"/>
        <v>0</v>
      </c>
      <c r="I39" s="170">
        <f t="shared" si="25"/>
        <v>0</v>
      </c>
      <c r="J39" s="170">
        <f t="shared" si="25"/>
        <v>0</v>
      </c>
      <c r="K39" s="170">
        <f t="shared" si="25"/>
        <v>0</v>
      </c>
      <c r="L39" s="170">
        <f t="shared" si="25"/>
        <v>0</v>
      </c>
      <c r="M39" s="171">
        <f t="shared" si="25"/>
        <v>0</v>
      </c>
    </row>
    <row r="40" ht="14.25" customHeight="1"/>
    <row r="41" ht="14.25" customHeight="1">
      <c r="D41" s="172" t="s">
        <v>105</v>
      </c>
      <c r="E41" s="173">
        <f t="shared" ref="E41:M41" si="26">SUM(E24:E39)</f>
        <v>18.225</v>
      </c>
      <c r="F41" s="174">
        <f t="shared" si="26"/>
        <v>24.3</v>
      </c>
      <c r="G41" s="174">
        <f t="shared" si="26"/>
        <v>12.15</v>
      </c>
      <c r="H41" s="174">
        <f t="shared" si="26"/>
        <v>12.15</v>
      </c>
      <c r="I41" s="174">
        <f t="shared" si="26"/>
        <v>6.075</v>
      </c>
      <c r="J41" s="174">
        <f t="shared" si="26"/>
        <v>0</v>
      </c>
      <c r="K41" s="174">
        <f t="shared" si="26"/>
        <v>0</v>
      </c>
      <c r="L41" s="174">
        <f t="shared" si="26"/>
        <v>0</v>
      </c>
      <c r="M41" s="175">
        <f t="shared" si="26"/>
        <v>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:M11">
    <cfRule type="cellIs" dxfId="0" priority="1" operator="equal">
      <formula>0.5</formula>
    </cfRule>
  </conditionalFormatting>
  <conditionalFormatting sqref="E2:M11">
    <cfRule type="cellIs" dxfId="1" priority="2" operator="equal">
      <formula>1</formula>
    </cfRule>
  </conditionalFormatting>
  <conditionalFormatting sqref="E2:M11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71"/>
    <col customWidth="1" min="3" max="3" width="3.86"/>
    <col customWidth="1" min="4" max="4" width="14.86"/>
    <col customWidth="1" min="5" max="13" width="8.71"/>
    <col customWidth="1" min="14" max="14" width="4.14"/>
    <col customWidth="1" min="15" max="15" width="8.57"/>
    <col customWidth="1" min="16" max="18" width="8.71"/>
    <col customWidth="1" min="19" max="19" width="10.0"/>
    <col customWidth="1" min="20" max="26" width="8.71"/>
  </cols>
  <sheetData>
    <row r="1" ht="14.25" customHeight="1">
      <c r="A1" s="94" t="s">
        <v>97</v>
      </c>
      <c r="B1" s="95">
        <v>74.96</v>
      </c>
      <c r="D1" s="96" t="s">
        <v>98</v>
      </c>
      <c r="E1" s="97">
        <v>45123.0</v>
      </c>
      <c r="F1" s="98">
        <v>45149.0</v>
      </c>
      <c r="G1" s="98">
        <v>45151.0</v>
      </c>
      <c r="H1" s="98">
        <v>45158.0</v>
      </c>
      <c r="I1" s="98">
        <v>45197.0</v>
      </c>
      <c r="J1" s="98"/>
      <c r="K1" s="98"/>
      <c r="L1" s="98"/>
      <c r="M1" s="99"/>
      <c r="O1" s="100" t="s">
        <v>86</v>
      </c>
      <c r="P1" s="101" t="s">
        <v>54</v>
      </c>
      <c r="S1" s="102" t="s">
        <v>99</v>
      </c>
    </row>
    <row r="2" ht="14.25" customHeight="1">
      <c r="A2" s="103" t="s">
        <v>100</v>
      </c>
      <c r="B2" s="103">
        <v>12.0</v>
      </c>
      <c r="D2" s="104" t="s">
        <v>20</v>
      </c>
      <c r="E2" s="105">
        <v>1.0</v>
      </c>
      <c r="F2" s="106">
        <v>1.0</v>
      </c>
      <c r="G2" s="106">
        <v>1.0</v>
      </c>
      <c r="H2" s="106">
        <v>1.0</v>
      </c>
      <c r="I2" s="106">
        <v>1.0</v>
      </c>
      <c r="J2" s="106"/>
      <c r="K2" s="106"/>
      <c r="L2" s="107"/>
      <c r="M2" s="108"/>
      <c r="O2" s="109" t="str">
        <f t="shared" ref="O2:O17" si="1">D2</f>
        <v>Poi</v>
      </c>
      <c r="P2" s="110">
        <f t="shared" ref="P2:P17" si="2">SUM(E24:M24)</f>
        <v>10.87961111</v>
      </c>
      <c r="S2" s="111">
        <f t="shared" ref="S2:S17" si="3">COUNT(E2:M2)</f>
        <v>5</v>
      </c>
    </row>
    <row r="3" ht="14.25" customHeight="1">
      <c r="A3" s="112" t="s">
        <v>84</v>
      </c>
      <c r="B3" s="112">
        <f>B1/B2</f>
        <v>6.246666667</v>
      </c>
      <c r="D3" s="104" t="s">
        <v>24</v>
      </c>
      <c r="E3" s="105">
        <v>1.0</v>
      </c>
      <c r="F3" s="106"/>
      <c r="G3" s="106">
        <v>1.0</v>
      </c>
      <c r="H3" s="106"/>
      <c r="I3" s="107"/>
      <c r="J3" s="106"/>
      <c r="K3" s="106"/>
      <c r="L3" s="107"/>
      <c r="M3" s="108"/>
      <c r="O3" s="109" t="str">
        <f t="shared" si="1"/>
        <v>ZT</v>
      </c>
      <c r="P3" s="110">
        <f t="shared" si="2"/>
        <v>3.904166667</v>
      </c>
      <c r="S3" s="111">
        <f t="shared" si="3"/>
        <v>2</v>
      </c>
    </row>
    <row r="4" ht="14.25" customHeight="1">
      <c r="A4" s="113"/>
      <c r="B4" s="113"/>
      <c r="D4" s="104" t="s">
        <v>26</v>
      </c>
      <c r="E4" s="105"/>
      <c r="F4" s="106">
        <v>1.0</v>
      </c>
      <c r="G4" s="106">
        <v>1.0</v>
      </c>
      <c r="H4" s="106">
        <v>1.0</v>
      </c>
      <c r="I4" s="106">
        <v>1.0</v>
      </c>
      <c r="J4" s="107"/>
      <c r="K4" s="107"/>
      <c r="L4" s="107"/>
      <c r="M4" s="108"/>
      <c r="O4" s="109" t="str">
        <f t="shared" si="1"/>
        <v>YZ</v>
      </c>
      <c r="P4" s="110">
        <f t="shared" si="2"/>
        <v>9.317944444</v>
      </c>
      <c r="S4" s="111">
        <f t="shared" si="3"/>
        <v>4</v>
      </c>
    </row>
    <row r="5" ht="14.25" customHeight="1">
      <c r="A5" s="114" t="s">
        <v>101</v>
      </c>
      <c r="B5" s="115" t="s">
        <v>20</v>
      </c>
      <c r="D5" s="104" t="s">
        <v>28</v>
      </c>
      <c r="E5" s="105">
        <v>1.0</v>
      </c>
      <c r="F5" s="106">
        <v>1.0</v>
      </c>
      <c r="G5" s="106">
        <v>1.0</v>
      </c>
      <c r="H5" s="106">
        <v>1.0</v>
      </c>
      <c r="I5" s="106">
        <v>1.0</v>
      </c>
      <c r="J5" s="106"/>
      <c r="K5" s="106"/>
      <c r="L5" s="107"/>
      <c r="M5" s="108"/>
      <c r="O5" s="109" t="str">
        <f t="shared" si="1"/>
        <v>KC</v>
      </c>
      <c r="P5" s="110">
        <f t="shared" si="2"/>
        <v>10.87961111</v>
      </c>
      <c r="S5" s="111">
        <f t="shared" si="3"/>
        <v>5</v>
      </c>
    </row>
    <row r="6" ht="14.25" customHeight="1">
      <c r="A6" s="113"/>
      <c r="B6" s="113"/>
      <c r="D6" s="104" t="s">
        <v>30</v>
      </c>
      <c r="E6" s="105">
        <v>1.0</v>
      </c>
      <c r="F6" s="106">
        <v>1.0</v>
      </c>
      <c r="G6" s="106">
        <v>1.0</v>
      </c>
      <c r="H6" s="106">
        <v>1.0</v>
      </c>
      <c r="I6" s="106"/>
      <c r="J6" s="106"/>
      <c r="K6" s="106"/>
      <c r="L6" s="107"/>
      <c r="M6" s="108"/>
      <c r="O6" s="109" t="str">
        <f t="shared" si="1"/>
        <v>CJ</v>
      </c>
      <c r="P6" s="110">
        <f t="shared" si="2"/>
        <v>9.317944444</v>
      </c>
      <c r="S6" s="111">
        <f t="shared" si="3"/>
        <v>4</v>
      </c>
    </row>
    <row r="7" ht="14.25" customHeight="1">
      <c r="A7" s="116" t="s">
        <v>102</v>
      </c>
      <c r="B7" s="116">
        <f>B2-SUM(E20:M20)</f>
        <v>0</v>
      </c>
      <c r="D7" s="104" t="s">
        <v>32</v>
      </c>
      <c r="E7" s="105">
        <v>1.0</v>
      </c>
      <c r="F7" s="106">
        <v>2.0</v>
      </c>
      <c r="G7" s="106">
        <v>1.0</v>
      </c>
      <c r="H7" s="107"/>
      <c r="I7" s="106">
        <v>2.0</v>
      </c>
      <c r="J7" s="106"/>
      <c r="K7" s="106"/>
      <c r="L7" s="107"/>
      <c r="M7" s="108"/>
      <c r="O7" s="109" t="str">
        <f t="shared" si="1"/>
        <v>HX</v>
      </c>
      <c r="P7" s="110">
        <f t="shared" si="2"/>
        <v>15.35638889</v>
      </c>
      <c r="S7" s="111">
        <f t="shared" si="3"/>
        <v>4</v>
      </c>
    </row>
    <row r="8" ht="14.25" customHeight="1">
      <c r="D8" s="104" t="s">
        <v>34</v>
      </c>
      <c r="E8" s="105"/>
      <c r="F8" s="107"/>
      <c r="G8" s="107"/>
      <c r="H8" s="107"/>
      <c r="I8" s="107"/>
      <c r="J8" s="107"/>
      <c r="K8" s="107"/>
      <c r="L8" s="107"/>
      <c r="M8" s="108"/>
      <c r="O8" s="109" t="str">
        <f t="shared" si="1"/>
        <v>JZ</v>
      </c>
      <c r="P8" s="110">
        <f t="shared" si="2"/>
        <v>0</v>
      </c>
      <c r="S8" s="111">
        <f t="shared" si="3"/>
        <v>0</v>
      </c>
    </row>
    <row r="9" ht="14.25" customHeight="1">
      <c r="D9" s="104" t="s">
        <v>36</v>
      </c>
      <c r="E9" s="105">
        <v>1.0</v>
      </c>
      <c r="F9" s="106"/>
      <c r="G9" s="106"/>
      <c r="H9" s="106"/>
      <c r="I9" s="106"/>
      <c r="J9" s="107"/>
      <c r="K9" s="107"/>
      <c r="L9" s="107"/>
      <c r="M9" s="108"/>
      <c r="O9" s="109" t="str">
        <f t="shared" si="1"/>
        <v>LW</v>
      </c>
      <c r="P9" s="110">
        <f t="shared" si="2"/>
        <v>1.561666667</v>
      </c>
      <c r="S9" s="111">
        <f t="shared" si="3"/>
        <v>1</v>
      </c>
    </row>
    <row r="10" ht="14.25" customHeight="1">
      <c r="D10" s="117" t="s">
        <v>38</v>
      </c>
      <c r="E10" s="118"/>
      <c r="F10" s="119"/>
      <c r="G10" s="119">
        <v>1.0</v>
      </c>
      <c r="H10" s="119">
        <v>1.0</v>
      </c>
      <c r="I10" s="119">
        <v>1.0</v>
      </c>
      <c r="J10" s="119"/>
      <c r="K10" s="119"/>
      <c r="L10" s="120"/>
      <c r="M10" s="121"/>
      <c r="O10" s="122" t="str">
        <f t="shared" si="1"/>
        <v>KY</v>
      </c>
      <c r="P10" s="123">
        <f t="shared" si="2"/>
        <v>5.1535</v>
      </c>
      <c r="S10" s="111">
        <f t="shared" si="3"/>
        <v>3</v>
      </c>
    </row>
    <row r="11" ht="14.25" customHeight="1">
      <c r="D11" s="124" t="s">
        <v>40</v>
      </c>
      <c r="E11" s="125"/>
      <c r="F11" s="127"/>
      <c r="G11" s="127"/>
      <c r="H11" s="127"/>
      <c r="I11" s="127"/>
      <c r="J11" s="127"/>
      <c r="K11" s="127"/>
      <c r="L11" s="127"/>
      <c r="M11" s="128"/>
      <c r="O11" s="129" t="str">
        <f t="shared" si="1"/>
        <v>Jit Loong</v>
      </c>
      <c r="P11" s="130">
        <f t="shared" si="2"/>
        <v>0</v>
      </c>
      <c r="S11" s="111">
        <f t="shared" si="3"/>
        <v>0</v>
      </c>
    </row>
    <row r="12" ht="14.25" customHeight="1">
      <c r="D12" s="131" t="s">
        <v>42</v>
      </c>
      <c r="E12" s="132">
        <v>1.0</v>
      </c>
      <c r="F12" s="133"/>
      <c r="G12" s="133">
        <v>1.0</v>
      </c>
      <c r="H12" s="133"/>
      <c r="I12" s="133">
        <v>1.0</v>
      </c>
      <c r="J12" s="133"/>
      <c r="K12" s="134"/>
      <c r="L12" s="134"/>
      <c r="M12" s="135"/>
      <c r="O12" s="129" t="str">
        <f t="shared" si="1"/>
        <v>Matthew</v>
      </c>
      <c r="P12" s="130">
        <f t="shared" si="2"/>
        <v>5.465833333</v>
      </c>
      <c r="S12" s="111">
        <f t="shared" si="3"/>
        <v>3</v>
      </c>
    </row>
    <row r="13" ht="14.25" customHeight="1">
      <c r="A13" s="111"/>
      <c r="D13" s="131" t="s">
        <v>44</v>
      </c>
      <c r="E13" s="132"/>
      <c r="F13" s="134"/>
      <c r="G13" s="133"/>
      <c r="H13" s="134"/>
      <c r="I13" s="133"/>
      <c r="J13" s="133"/>
      <c r="K13" s="133"/>
      <c r="L13" s="134"/>
      <c r="M13" s="135"/>
      <c r="O13" s="129" t="str">
        <f t="shared" si="1"/>
        <v>Hau Jin</v>
      </c>
      <c r="P13" s="130">
        <f t="shared" si="2"/>
        <v>0</v>
      </c>
      <c r="S13" s="111">
        <f t="shared" si="3"/>
        <v>0</v>
      </c>
    </row>
    <row r="14" ht="14.25" customHeight="1">
      <c r="D14" s="131" t="s">
        <v>46</v>
      </c>
      <c r="E14" s="136"/>
      <c r="F14" s="134"/>
      <c r="G14" s="133"/>
      <c r="H14" s="134"/>
      <c r="I14" s="134"/>
      <c r="J14" s="134"/>
      <c r="K14" s="134"/>
      <c r="L14" s="134"/>
      <c r="M14" s="135"/>
      <c r="O14" s="129" t="str">
        <f t="shared" si="1"/>
        <v>Kit Liang</v>
      </c>
      <c r="P14" s="130">
        <f t="shared" si="2"/>
        <v>0</v>
      </c>
      <c r="S14" s="111">
        <f t="shared" si="3"/>
        <v>0</v>
      </c>
    </row>
    <row r="15" ht="14.25" customHeight="1">
      <c r="D15" s="131" t="s">
        <v>48</v>
      </c>
      <c r="E15" s="132">
        <v>1.0</v>
      </c>
      <c r="F15" s="133"/>
      <c r="G15" s="133"/>
      <c r="H15" s="133"/>
      <c r="I15" s="133"/>
      <c r="J15" s="133"/>
      <c r="K15" s="133"/>
      <c r="L15" s="134"/>
      <c r="M15" s="135"/>
      <c r="O15" s="129" t="str">
        <f t="shared" si="1"/>
        <v>YL</v>
      </c>
      <c r="P15" s="130">
        <f t="shared" si="2"/>
        <v>1.561666667</v>
      </c>
      <c r="S15" s="111">
        <f t="shared" si="3"/>
        <v>1</v>
      </c>
    </row>
    <row r="16" ht="14.25" customHeight="1">
      <c r="A16" s="111"/>
      <c r="B16" s="111"/>
      <c r="D16" s="131" t="s">
        <v>50</v>
      </c>
      <c r="E16" s="136"/>
      <c r="F16" s="133"/>
      <c r="G16" s="134"/>
      <c r="H16" s="133"/>
      <c r="I16" s="133">
        <v>1.0</v>
      </c>
      <c r="J16" s="134"/>
      <c r="K16" s="134"/>
      <c r="L16" s="134"/>
      <c r="M16" s="135"/>
      <c r="O16" s="129" t="str">
        <f t="shared" si="1"/>
        <v>YX</v>
      </c>
      <c r="P16" s="130">
        <f t="shared" si="2"/>
        <v>1.561666667</v>
      </c>
      <c r="S16" s="111">
        <f t="shared" si="3"/>
        <v>1</v>
      </c>
    </row>
    <row r="17" ht="14.25" customHeight="1">
      <c r="A17" s="111"/>
      <c r="B17" s="111"/>
      <c r="D17" s="137" t="s">
        <v>87</v>
      </c>
      <c r="E17" s="138"/>
      <c r="F17" s="139"/>
      <c r="G17" s="178"/>
      <c r="H17" s="139"/>
      <c r="I17" s="139"/>
      <c r="J17" s="139"/>
      <c r="K17" s="139"/>
      <c r="L17" s="139"/>
      <c r="M17" s="140"/>
      <c r="O17" s="141" t="str">
        <f t="shared" si="1"/>
        <v>ZL</v>
      </c>
      <c r="P17" s="142">
        <f t="shared" si="2"/>
        <v>0</v>
      </c>
      <c r="S17" s="111">
        <f t="shared" si="3"/>
        <v>0</v>
      </c>
    </row>
    <row r="18" ht="14.25" customHeight="1">
      <c r="A18" s="111"/>
      <c r="B18" s="111"/>
      <c r="P18" s="143">
        <f>SUM(P2:P17)</f>
        <v>74.96</v>
      </c>
      <c r="Q18" s="177" t="s">
        <v>108</v>
      </c>
    </row>
    <row r="19" ht="14.25" customHeight="1">
      <c r="A19" s="111"/>
      <c r="B19" s="111"/>
      <c r="D19" s="144" t="s">
        <v>83</v>
      </c>
      <c r="E19" s="145">
        <f t="shared" ref="E19:M19" si="4">SUM(E2:E17)</f>
        <v>8</v>
      </c>
      <c r="F19" s="145">
        <f t="shared" si="4"/>
        <v>6</v>
      </c>
      <c r="G19" s="145">
        <f t="shared" si="4"/>
        <v>8</v>
      </c>
      <c r="H19" s="145">
        <f t="shared" si="4"/>
        <v>5</v>
      </c>
      <c r="I19" s="145">
        <f t="shared" si="4"/>
        <v>8</v>
      </c>
      <c r="J19" s="145">
        <f t="shared" si="4"/>
        <v>0</v>
      </c>
      <c r="K19" s="145">
        <f t="shared" si="4"/>
        <v>0</v>
      </c>
      <c r="L19" s="145">
        <f t="shared" si="4"/>
        <v>0</v>
      </c>
      <c r="M19" s="146">
        <f t="shared" si="4"/>
        <v>0</v>
      </c>
    </row>
    <row r="20" ht="14.25" customHeight="1">
      <c r="D20" s="104" t="s">
        <v>103</v>
      </c>
      <c r="E20" s="147">
        <v>2.0</v>
      </c>
      <c r="F20" s="148">
        <v>4.0</v>
      </c>
      <c r="G20" s="148">
        <v>3.0</v>
      </c>
      <c r="H20" s="148">
        <v>1.0</v>
      </c>
      <c r="I20" s="148">
        <v>2.0</v>
      </c>
      <c r="J20" s="148"/>
      <c r="K20" s="148"/>
      <c r="L20" s="149"/>
      <c r="M20" s="150"/>
    </row>
    <row r="21" ht="14.25" customHeight="1">
      <c r="D21" s="151" t="s">
        <v>104</v>
      </c>
      <c r="E21" s="152">
        <f t="shared" ref="E21:M21" si="5">IF(E19=0, 0, $B$3*E20/E19)</f>
        <v>1.561666667</v>
      </c>
      <c r="F21" s="153">
        <f t="shared" si="5"/>
        <v>4.164444444</v>
      </c>
      <c r="G21" s="153">
        <f t="shared" si="5"/>
        <v>2.3425</v>
      </c>
      <c r="H21" s="153">
        <f t="shared" si="5"/>
        <v>1.249333333</v>
      </c>
      <c r="I21" s="153">
        <f t="shared" si="5"/>
        <v>1.561666667</v>
      </c>
      <c r="J21" s="153">
        <f t="shared" si="5"/>
        <v>0</v>
      </c>
      <c r="K21" s="153">
        <f t="shared" si="5"/>
        <v>0</v>
      </c>
      <c r="L21" s="153">
        <f t="shared" si="5"/>
        <v>0</v>
      </c>
      <c r="M21" s="154">
        <f t="shared" si="5"/>
        <v>0</v>
      </c>
    </row>
    <row r="22" ht="14.25" customHeight="1"/>
    <row r="23" ht="14.25" customHeight="1">
      <c r="D23" s="155" t="s">
        <v>86</v>
      </c>
      <c r="E23" s="156">
        <f t="shared" ref="E23:M23" si="6">E1</f>
        <v>45123</v>
      </c>
      <c r="F23" s="157">
        <f t="shared" si="6"/>
        <v>45149</v>
      </c>
      <c r="G23" s="157">
        <f t="shared" si="6"/>
        <v>45151</v>
      </c>
      <c r="H23" s="157">
        <f t="shared" si="6"/>
        <v>45158</v>
      </c>
      <c r="I23" s="157">
        <f t="shared" si="6"/>
        <v>45197</v>
      </c>
      <c r="J23" s="157" t="str">
        <f t="shared" si="6"/>
        <v/>
      </c>
      <c r="K23" s="157" t="str">
        <f t="shared" si="6"/>
        <v/>
      </c>
      <c r="L23" s="157" t="str">
        <f t="shared" si="6"/>
        <v/>
      </c>
      <c r="M23" s="158" t="str">
        <f t="shared" si="6"/>
        <v/>
      </c>
    </row>
    <row r="24" ht="14.25" customHeight="1">
      <c r="D24" s="159" t="str">
        <f t="shared" ref="D24:D39" si="8">D2</f>
        <v>Poi</v>
      </c>
      <c r="E24" s="160">
        <f t="shared" ref="E24:E39" si="9">E2*$E$21</f>
        <v>1.561666667</v>
      </c>
      <c r="F24" s="161">
        <f t="shared" ref="F24:F39" si="10">F2*$F$21</f>
        <v>4.164444444</v>
      </c>
      <c r="G24" s="161">
        <f t="shared" ref="G24:M24" si="7">G2*G$21</f>
        <v>2.3425</v>
      </c>
      <c r="H24" s="161">
        <f t="shared" si="7"/>
        <v>1.249333333</v>
      </c>
      <c r="I24" s="161">
        <f t="shared" si="7"/>
        <v>1.561666667</v>
      </c>
      <c r="J24" s="161">
        <f t="shared" si="7"/>
        <v>0</v>
      </c>
      <c r="K24" s="161">
        <f t="shared" si="7"/>
        <v>0</v>
      </c>
      <c r="L24" s="161">
        <f t="shared" si="7"/>
        <v>0</v>
      </c>
      <c r="M24" s="162">
        <f t="shared" si="7"/>
        <v>0</v>
      </c>
    </row>
    <row r="25" ht="14.25" customHeight="1">
      <c r="D25" s="159" t="str">
        <f t="shared" si="8"/>
        <v>ZT</v>
      </c>
      <c r="E25" s="160">
        <f t="shared" si="9"/>
        <v>1.561666667</v>
      </c>
      <c r="F25" s="161">
        <f t="shared" si="10"/>
        <v>0</v>
      </c>
      <c r="G25" s="161">
        <f t="shared" ref="G25:M25" si="11">G3*G$21</f>
        <v>2.3425</v>
      </c>
      <c r="H25" s="161">
        <f t="shared" si="11"/>
        <v>0</v>
      </c>
      <c r="I25" s="161">
        <f t="shared" si="11"/>
        <v>0</v>
      </c>
      <c r="J25" s="161">
        <f t="shared" si="11"/>
        <v>0</v>
      </c>
      <c r="K25" s="161">
        <f t="shared" si="11"/>
        <v>0</v>
      </c>
      <c r="L25" s="161">
        <f t="shared" si="11"/>
        <v>0</v>
      </c>
      <c r="M25" s="162">
        <f t="shared" si="11"/>
        <v>0</v>
      </c>
    </row>
    <row r="26" ht="14.25" customHeight="1">
      <c r="D26" s="159" t="str">
        <f t="shared" si="8"/>
        <v>YZ</v>
      </c>
      <c r="E26" s="160">
        <f t="shared" si="9"/>
        <v>0</v>
      </c>
      <c r="F26" s="161">
        <f t="shared" si="10"/>
        <v>4.164444444</v>
      </c>
      <c r="G26" s="161">
        <f t="shared" ref="G26:M26" si="12">G4*G$21</f>
        <v>2.3425</v>
      </c>
      <c r="H26" s="161">
        <f t="shared" si="12"/>
        <v>1.249333333</v>
      </c>
      <c r="I26" s="161">
        <f t="shared" si="12"/>
        <v>1.561666667</v>
      </c>
      <c r="J26" s="161">
        <f t="shared" si="12"/>
        <v>0</v>
      </c>
      <c r="K26" s="161">
        <f t="shared" si="12"/>
        <v>0</v>
      </c>
      <c r="L26" s="161">
        <f t="shared" si="12"/>
        <v>0</v>
      </c>
      <c r="M26" s="162">
        <f t="shared" si="12"/>
        <v>0</v>
      </c>
    </row>
    <row r="27" ht="14.25" customHeight="1">
      <c r="D27" s="159" t="str">
        <f t="shared" si="8"/>
        <v>KC</v>
      </c>
      <c r="E27" s="160">
        <f t="shared" si="9"/>
        <v>1.561666667</v>
      </c>
      <c r="F27" s="161">
        <f t="shared" si="10"/>
        <v>4.164444444</v>
      </c>
      <c r="G27" s="161">
        <f t="shared" ref="G27:M27" si="13">G5*G$21</f>
        <v>2.3425</v>
      </c>
      <c r="H27" s="161">
        <f t="shared" si="13"/>
        <v>1.249333333</v>
      </c>
      <c r="I27" s="161">
        <f t="shared" si="13"/>
        <v>1.561666667</v>
      </c>
      <c r="J27" s="161">
        <f t="shared" si="13"/>
        <v>0</v>
      </c>
      <c r="K27" s="161">
        <f t="shared" si="13"/>
        <v>0</v>
      </c>
      <c r="L27" s="161">
        <f t="shared" si="13"/>
        <v>0</v>
      </c>
      <c r="M27" s="162">
        <f t="shared" si="13"/>
        <v>0</v>
      </c>
    </row>
    <row r="28" ht="14.25" customHeight="1">
      <c r="D28" s="159" t="str">
        <f t="shared" si="8"/>
        <v>CJ</v>
      </c>
      <c r="E28" s="160">
        <f t="shared" si="9"/>
        <v>1.561666667</v>
      </c>
      <c r="F28" s="161">
        <f t="shared" si="10"/>
        <v>4.164444444</v>
      </c>
      <c r="G28" s="161">
        <f t="shared" ref="G28:M28" si="14">G6*G$21</f>
        <v>2.3425</v>
      </c>
      <c r="H28" s="161">
        <f t="shared" si="14"/>
        <v>1.249333333</v>
      </c>
      <c r="I28" s="161">
        <f t="shared" si="14"/>
        <v>0</v>
      </c>
      <c r="J28" s="161">
        <f t="shared" si="14"/>
        <v>0</v>
      </c>
      <c r="K28" s="161">
        <f t="shared" si="14"/>
        <v>0</v>
      </c>
      <c r="L28" s="161">
        <f t="shared" si="14"/>
        <v>0</v>
      </c>
      <c r="M28" s="162">
        <f t="shared" si="14"/>
        <v>0</v>
      </c>
    </row>
    <row r="29" ht="14.25" customHeight="1">
      <c r="D29" s="159" t="str">
        <f t="shared" si="8"/>
        <v>HX</v>
      </c>
      <c r="E29" s="160">
        <f t="shared" si="9"/>
        <v>1.561666667</v>
      </c>
      <c r="F29" s="161">
        <f t="shared" si="10"/>
        <v>8.328888889</v>
      </c>
      <c r="G29" s="161">
        <f t="shared" ref="G29:M29" si="15">G7*G$21</f>
        <v>2.3425</v>
      </c>
      <c r="H29" s="161">
        <f t="shared" si="15"/>
        <v>0</v>
      </c>
      <c r="I29" s="161">
        <f t="shared" si="15"/>
        <v>3.123333333</v>
      </c>
      <c r="J29" s="161">
        <f t="shared" si="15"/>
        <v>0</v>
      </c>
      <c r="K29" s="161">
        <f t="shared" si="15"/>
        <v>0</v>
      </c>
      <c r="L29" s="161">
        <f t="shared" si="15"/>
        <v>0</v>
      </c>
      <c r="M29" s="162">
        <f t="shared" si="15"/>
        <v>0</v>
      </c>
    </row>
    <row r="30" ht="14.25" customHeight="1">
      <c r="D30" s="159" t="str">
        <f t="shared" si="8"/>
        <v>JZ</v>
      </c>
      <c r="E30" s="160">
        <f t="shared" si="9"/>
        <v>0</v>
      </c>
      <c r="F30" s="161">
        <f t="shared" si="10"/>
        <v>0</v>
      </c>
      <c r="G30" s="161">
        <f t="shared" ref="G30:M30" si="16">G8*G$21</f>
        <v>0</v>
      </c>
      <c r="H30" s="161">
        <f t="shared" si="16"/>
        <v>0</v>
      </c>
      <c r="I30" s="161">
        <f t="shared" si="16"/>
        <v>0</v>
      </c>
      <c r="J30" s="161">
        <f t="shared" si="16"/>
        <v>0</v>
      </c>
      <c r="K30" s="161">
        <f t="shared" si="16"/>
        <v>0</v>
      </c>
      <c r="L30" s="161">
        <f t="shared" si="16"/>
        <v>0</v>
      </c>
      <c r="M30" s="162">
        <f t="shared" si="16"/>
        <v>0</v>
      </c>
    </row>
    <row r="31" ht="14.25" customHeight="1">
      <c r="D31" s="159" t="str">
        <f t="shared" si="8"/>
        <v>LW</v>
      </c>
      <c r="E31" s="160">
        <f t="shared" si="9"/>
        <v>1.561666667</v>
      </c>
      <c r="F31" s="161">
        <f t="shared" si="10"/>
        <v>0</v>
      </c>
      <c r="G31" s="161">
        <f t="shared" ref="G31:M31" si="17">G9*G$21</f>
        <v>0</v>
      </c>
      <c r="H31" s="161">
        <f t="shared" si="17"/>
        <v>0</v>
      </c>
      <c r="I31" s="161">
        <f t="shared" si="17"/>
        <v>0</v>
      </c>
      <c r="J31" s="161">
        <f t="shared" si="17"/>
        <v>0</v>
      </c>
      <c r="K31" s="161">
        <f t="shared" si="17"/>
        <v>0</v>
      </c>
      <c r="L31" s="161">
        <f t="shared" si="17"/>
        <v>0</v>
      </c>
      <c r="M31" s="162">
        <f t="shared" si="17"/>
        <v>0</v>
      </c>
    </row>
    <row r="32" ht="14.25" customHeight="1">
      <c r="D32" s="159" t="str">
        <f t="shared" si="8"/>
        <v>KY</v>
      </c>
      <c r="E32" s="160">
        <f t="shared" si="9"/>
        <v>0</v>
      </c>
      <c r="F32" s="161">
        <f t="shared" si="10"/>
        <v>0</v>
      </c>
      <c r="G32" s="161">
        <f t="shared" ref="G32:M32" si="18">G10*G$21</f>
        <v>2.3425</v>
      </c>
      <c r="H32" s="161">
        <f t="shared" si="18"/>
        <v>1.249333333</v>
      </c>
      <c r="I32" s="161">
        <f t="shared" si="18"/>
        <v>1.561666667</v>
      </c>
      <c r="J32" s="161">
        <f t="shared" si="18"/>
        <v>0</v>
      </c>
      <c r="K32" s="161">
        <f t="shared" si="18"/>
        <v>0</v>
      </c>
      <c r="L32" s="161">
        <f t="shared" si="18"/>
        <v>0</v>
      </c>
      <c r="M32" s="162">
        <f t="shared" si="18"/>
        <v>0</v>
      </c>
    </row>
    <row r="33" ht="14.25" customHeight="1">
      <c r="D33" s="159" t="str">
        <f t="shared" si="8"/>
        <v>Jit Loong</v>
      </c>
      <c r="E33" s="163">
        <f t="shared" si="9"/>
        <v>0</v>
      </c>
      <c r="F33" s="164">
        <f t="shared" si="10"/>
        <v>0</v>
      </c>
      <c r="G33" s="164">
        <f t="shared" ref="G33:M33" si="19">G11*G$21</f>
        <v>0</v>
      </c>
      <c r="H33" s="164">
        <f t="shared" si="19"/>
        <v>0</v>
      </c>
      <c r="I33" s="164">
        <f t="shared" si="19"/>
        <v>0</v>
      </c>
      <c r="J33" s="164">
        <f t="shared" si="19"/>
        <v>0</v>
      </c>
      <c r="K33" s="164">
        <f t="shared" si="19"/>
        <v>0</v>
      </c>
      <c r="L33" s="164">
        <f t="shared" si="19"/>
        <v>0</v>
      </c>
      <c r="M33" s="165">
        <f t="shared" si="19"/>
        <v>0</v>
      </c>
    </row>
    <row r="34" ht="14.25" customHeight="1">
      <c r="D34" s="159" t="str">
        <f t="shared" si="8"/>
        <v>Matthew</v>
      </c>
      <c r="E34" s="166">
        <f t="shared" si="9"/>
        <v>1.561666667</v>
      </c>
      <c r="F34" s="167">
        <f t="shared" si="10"/>
        <v>0</v>
      </c>
      <c r="G34" s="167">
        <f t="shared" ref="G34:M34" si="20">G12*G$21</f>
        <v>2.3425</v>
      </c>
      <c r="H34" s="167">
        <f t="shared" si="20"/>
        <v>0</v>
      </c>
      <c r="I34" s="167">
        <f t="shared" si="20"/>
        <v>1.561666667</v>
      </c>
      <c r="J34" s="167">
        <f t="shared" si="20"/>
        <v>0</v>
      </c>
      <c r="K34" s="167">
        <f t="shared" si="20"/>
        <v>0</v>
      </c>
      <c r="L34" s="167">
        <f t="shared" si="20"/>
        <v>0</v>
      </c>
      <c r="M34" s="168">
        <f t="shared" si="20"/>
        <v>0</v>
      </c>
    </row>
    <row r="35" ht="14.25" customHeight="1">
      <c r="D35" s="159" t="str">
        <f t="shared" si="8"/>
        <v>Hau Jin</v>
      </c>
      <c r="E35" s="166">
        <f t="shared" si="9"/>
        <v>0</v>
      </c>
      <c r="F35" s="167">
        <f t="shared" si="10"/>
        <v>0</v>
      </c>
      <c r="G35" s="167">
        <f t="shared" ref="G35:M35" si="21">G13*G$21</f>
        <v>0</v>
      </c>
      <c r="H35" s="167">
        <f t="shared" si="21"/>
        <v>0</v>
      </c>
      <c r="I35" s="167">
        <f t="shared" si="21"/>
        <v>0</v>
      </c>
      <c r="J35" s="167">
        <f t="shared" si="21"/>
        <v>0</v>
      </c>
      <c r="K35" s="167">
        <f t="shared" si="21"/>
        <v>0</v>
      </c>
      <c r="L35" s="167">
        <f t="shared" si="21"/>
        <v>0</v>
      </c>
      <c r="M35" s="168">
        <f t="shared" si="21"/>
        <v>0</v>
      </c>
    </row>
    <row r="36" ht="14.25" customHeight="1">
      <c r="D36" s="159" t="str">
        <f t="shared" si="8"/>
        <v>Kit Liang</v>
      </c>
      <c r="E36" s="166">
        <f t="shared" si="9"/>
        <v>0</v>
      </c>
      <c r="F36" s="167">
        <f t="shared" si="10"/>
        <v>0</v>
      </c>
      <c r="G36" s="167">
        <f t="shared" ref="G36:M36" si="22">G14*G$21</f>
        <v>0</v>
      </c>
      <c r="H36" s="167">
        <f t="shared" si="22"/>
        <v>0</v>
      </c>
      <c r="I36" s="167">
        <f t="shared" si="22"/>
        <v>0</v>
      </c>
      <c r="J36" s="167">
        <f t="shared" si="22"/>
        <v>0</v>
      </c>
      <c r="K36" s="167">
        <f t="shared" si="22"/>
        <v>0</v>
      </c>
      <c r="L36" s="167">
        <f t="shared" si="22"/>
        <v>0</v>
      </c>
      <c r="M36" s="168">
        <f t="shared" si="22"/>
        <v>0</v>
      </c>
    </row>
    <row r="37" ht="14.25" customHeight="1">
      <c r="D37" s="159" t="str">
        <f t="shared" si="8"/>
        <v>YL</v>
      </c>
      <c r="E37" s="166">
        <f t="shared" si="9"/>
        <v>1.561666667</v>
      </c>
      <c r="F37" s="167">
        <f t="shared" si="10"/>
        <v>0</v>
      </c>
      <c r="G37" s="167">
        <f t="shared" ref="G37:M37" si="23">G15*G$21</f>
        <v>0</v>
      </c>
      <c r="H37" s="167">
        <f t="shared" si="23"/>
        <v>0</v>
      </c>
      <c r="I37" s="167">
        <f t="shared" si="23"/>
        <v>0</v>
      </c>
      <c r="J37" s="167">
        <f t="shared" si="23"/>
        <v>0</v>
      </c>
      <c r="K37" s="167">
        <f t="shared" si="23"/>
        <v>0</v>
      </c>
      <c r="L37" s="167">
        <f t="shared" si="23"/>
        <v>0</v>
      </c>
      <c r="M37" s="168">
        <f t="shared" si="23"/>
        <v>0</v>
      </c>
    </row>
    <row r="38" ht="14.25" customHeight="1">
      <c r="D38" s="159" t="str">
        <f t="shared" si="8"/>
        <v>YX</v>
      </c>
      <c r="E38" s="166">
        <f t="shared" si="9"/>
        <v>0</v>
      </c>
      <c r="F38" s="167">
        <f t="shared" si="10"/>
        <v>0</v>
      </c>
      <c r="G38" s="167">
        <f t="shared" ref="G38:M38" si="24">G16*G$21</f>
        <v>0</v>
      </c>
      <c r="H38" s="167">
        <f t="shared" si="24"/>
        <v>0</v>
      </c>
      <c r="I38" s="167">
        <f t="shared" si="24"/>
        <v>1.561666667</v>
      </c>
      <c r="J38" s="167">
        <f t="shared" si="24"/>
        <v>0</v>
      </c>
      <c r="K38" s="167">
        <f t="shared" si="24"/>
        <v>0</v>
      </c>
      <c r="L38" s="167">
        <f t="shared" si="24"/>
        <v>0</v>
      </c>
      <c r="M38" s="168">
        <f t="shared" si="24"/>
        <v>0</v>
      </c>
    </row>
    <row r="39" ht="14.25" customHeight="1">
      <c r="D39" s="151" t="str">
        <f t="shared" si="8"/>
        <v>ZL</v>
      </c>
      <c r="E39" s="169">
        <f t="shared" si="9"/>
        <v>0</v>
      </c>
      <c r="F39" s="170">
        <f t="shared" si="10"/>
        <v>0</v>
      </c>
      <c r="G39" s="170">
        <f t="shared" ref="G39:M39" si="25">G17*G$21</f>
        <v>0</v>
      </c>
      <c r="H39" s="170">
        <f t="shared" si="25"/>
        <v>0</v>
      </c>
      <c r="I39" s="170">
        <f t="shared" si="25"/>
        <v>0</v>
      </c>
      <c r="J39" s="170">
        <f t="shared" si="25"/>
        <v>0</v>
      </c>
      <c r="K39" s="170">
        <f t="shared" si="25"/>
        <v>0</v>
      </c>
      <c r="L39" s="170">
        <f t="shared" si="25"/>
        <v>0</v>
      </c>
      <c r="M39" s="171">
        <f t="shared" si="25"/>
        <v>0</v>
      </c>
    </row>
    <row r="40" ht="14.25" customHeight="1"/>
    <row r="41" ht="14.25" customHeight="1">
      <c r="D41" s="172" t="s">
        <v>105</v>
      </c>
      <c r="E41" s="173">
        <f t="shared" ref="E41:M41" si="26">SUM(E24:E39)</f>
        <v>12.49333333</v>
      </c>
      <c r="F41" s="174">
        <f t="shared" si="26"/>
        <v>24.98666667</v>
      </c>
      <c r="G41" s="174">
        <f t="shared" si="26"/>
        <v>18.74</v>
      </c>
      <c r="H41" s="174">
        <f t="shared" si="26"/>
        <v>6.246666667</v>
      </c>
      <c r="I41" s="174">
        <f t="shared" si="26"/>
        <v>12.49333333</v>
      </c>
      <c r="J41" s="174">
        <f t="shared" si="26"/>
        <v>0</v>
      </c>
      <c r="K41" s="174">
        <f t="shared" si="26"/>
        <v>0</v>
      </c>
      <c r="L41" s="174">
        <f t="shared" si="26"/>
        <v>0</v>
      </c>
      <c r="M41" s="175">
        <f t="shared" si="26"/>
        <v>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:M11">
    <cfRule type="cellIs" dxfId="0" priority="1" operator="equal">
      <formula>0.5</formula>
    </cfRule>
  </conditionalFormatting>
  <conditionalFormatting sqref="E2:M11">
    <cfRule type="cellIs" dxfId="1" priority="2" operator="equal">
      <formula>1</formula>
    </cfRule>
  </conditionalFormatting>
  <conditionalFormatting sqref="E2:M11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71"/>
    <col customWidth="1" min="3" max="3" width="3.86"/>
    <col customWidth="1" min="4" max="4" width="14.86"/>
    <col customWidth="1" min="5" max="13" width="8.71"/>
    <col customWidth="1" min="14" max="14" width="4.14"/>
    <col customWidth="1" min="15" max="15" width="8.57"/>
    <col customWidth="1" min="16" max="18" width="8.71"/>
    <col customWidth="1" min="19" max="19" width="10.0"/>
    <col customWidth="1" min="20" max="26" width="8.71"/>
  </cols>
  <sheetData>
    <row r="1" ht="14.25" customHeight="1">
      <c r="A1" s="94" t="s">
        <v>97</v>
      </c>
      <c r="B1" s="95">
        <v>61.17</v>
      </c>
      <c r="D1" s="96" t="s">
        <v>98</v>
      </c>
      <c r="E1" s="97">
        <v>45116.0</v>
      </c>
      <c r="F1" s="98">
        <v>45130.0</v>
      </c>
      <c r="G1" s="98">
        <v>45137.0</v>
      </c>
      <c r="H1" s="98">
        <v>45142.0</v>
      </c>
      <c r="I1" s="98">
        <v>45144.0</v>
      </c>
      <c r="J1" s="98"/>
      <c r="K1" s="98"/>
      <c r="L1" s="98"/>
      <c r="M1" s="99"/>
      <c r="O1" s="100" t="s">
        <v>86</v>
      </c>
      <c r="P1" s="101" t="s">
        <v>54</v>
      </c>
      <c r="S1" s="102" t="s">
        <v>99</v>
      </c>
    </row>
    <row r="2" ht="14.25" customHeight="1">
      <c r="A2" s="103" t="s">
        <v>100</v>
      </c>
      <c r="B2" s="103">
        <v>12.0</v>
      </c>
      <c r="D2" s="104" t="s">
        <v>20</v>
      </c>
      <c r="E2" s="105">
        <v>1.0</v>
      </c>
      <c r="F2" s="106">
        <v>1.0</v>
      </c>
      <c r="G2" s="106">
        <v>1.0</v>
      </c>
      <c r="H2" s="106">
        <v>1.0</v>
      </c>
      <c r="I2" s="106">
        <v>1.0</v>
      </c>
      <c r="J2" s="106"/>
      <c r="K2" s="106"/>
      <c r="L2" s="107"/>
      <c r="M2" s="108"/>
      <c r="O2" s="109" t="str">
        <f t="shared" ref="O2:O17" si="1">D2</f>
        <v>Poi</v>
      </c>
      <c r="P2" s="110">
        <f t="shared" ref="P2:P17" si="2">SUM(E24:M24)</f>
        <v>7.235618056</v>
      </c>
      <c r="S2" s="111">
        <f t="shared" ref="S2:S17" si="3">COUNT(E2:M2)</f>
        <v>5</v>
      </c>
    </row>
    <row r="3" ht="14.25" customHeight="1">
      <c r="A3" s="112" t="s">
        <v>84</v>
      </c>
      <c r="B3" s="112">
        <f>B1/B2</f>
        <v>5.0975</v>
      </c>
      <c r="D3" s="104" t="s">
        <v>24</v>
      </c>
      <c r="E3" s="105">
        <v>1.0</v>
      </c>
      <c r="F3" s="106">
        <v>1.0</v>
      </c>
      <c r="G3" s="106">
        <v>1.0</v>
      </c>
      <c r="H3" s="106"/>
      <c r="I3" s="106">
        <v>1.0</v>
      </c>
      <c r="J3" s="106"/>
      <c r="K3" s="106"/>
      <c r="L3" s="107"/>
      <c r="M3" s="108"/>
      <c r="O3" s="109" t="str">
        <f t="shared" si="1"/>
        <v>ZT</v>
      </c>
      <c r="P3" s="110">
        <f t="shared" si="2"/>
        <v>5.961243056</v>
      </c>
      <c r="S3" s="111">
        <f t="shared" si="3"/>
        <v>4</v>
      </c>
    </row>
    <row r="4" ht="14.25" customHeight="1">
      <c r="A4" s="113"/>
      <c r="B4" s="113"/>
      <c r="D4" s="104" t="s">
        <v>26</v>
      </c>
      <c r="E4" s="105"/>
      <c r="F4" s="106">
        <v>1.0</v>
      </c>
      <c r="G4" s="106">
        <v>1.0</v>
      </c>
      <c r="H4" s="107"/>
      <c r="I4" s="107"/>
      <c r="J4" s="107"/>
      <c r="K4" s="107"/>
      <c r="L4" s="107"/>
      <c r="M4" s="108"/>
      <c r="O4" s="109" t="str">
        <f t="shared" si="1"/>
        <v>YZ</v>
      </c>
      <c r="P4" s="110">
        <f t="shared" si="2"/>
        <v>3.0585</v>
      </c>
      <c r="S4" s="111">
        <f t="shared" si="3"/>
        <v>2</v>
      </c>
    </row>
    <row r="5" ht="14.25" customHeight="1">
      <c r="A5" s="114" t="s">
        <v>101</v>
      </c>
      <c r="B5" s="115" t="s">
        <v>20</v>
      </c>
      <c r="D5" s="104" t="s">
        <v>28</v>
      </c>
      <c r="E5" s="105">
        <v>1.0</v>
      </c>
      <c r="F5" s="106">
        <v>1.0</v>
      </c>
      <c r="G5" s="106">
        <v>1.0</v>
      </c>
      <c r="H5" s="106">
        <v>1.0</v>
      </c>
      <c r="I5" s="106">
        <v>1.0</v>
      </c>
      <c r="J5" s="106"/>
      <c r="K5" s="106"/>
      <c r="L5" s="107"/>
      <c r="M5" s="108"/>
      <c r="O5" s="109" t="str">
        <f t="shared" si="1"/>
        <v>KC</v>
      </c>
      <c r="P5" s="110">
        <f t="shared" si="2"/>
        <v>7.235618056</v>
      </c>
      <c r="S5" s="111">
        <f t="shared" si="3"/>
        <v>5</v>
      </c>
    </row>
    <row r="6" ht="14.25" customHeight="1">
      <c r="A6" s="113"/>
      <c r="B6" s="113"/>
      <c r="D6" s="104" t="s">
        <v>30</v>
      </c>
      <c r="E6" s="105">
        <v>1.0</v>
      </c>
      <c r="F6" s="106">
        <v>1.0</v>
      </c>
      <c r="G6" s="106">
        <v>1.0</v>
      </c>
      <c r="H6" s="106"/>
      <c r="I6" s="106">
        <v>1.0</v>
      </c>
      <c r="J6" s="106"/>
      <c r="K6" s="106"/>
      <c r="L6" s="107"/>
      <c r="M6" s="108"/>
      <c r="O6" s="109" t="str">
        <f t="shared" si="1"/>
        <v>CJ</v>
      </c>
      <c r="P6" s="110">
        <f t="shared" si="2"/>
        <v>5.961243056</v>
      </c>
      <c r="S6" s="111">
        <f t="shared" si="3"/>
        <v>4</v>
      </c>
    </row>
    <row r="7" ht="14.25" customHeight="1">
      <c r="A7" s="116" t="s">
        <v>102</v>
      </c>
      <c r="B7" s="116">
        <f>B2-SUM(E20:M20)</f>
        <v>0</v>
      </c>
      <c r="D7" s="104" t="s">
        <v>32</v>
      </c>
      <c r="E7" s="105">
        <v>1.0</v>
      </c>
      <c r="F7" s="106">
        <v>1.0</v>
      </c>
      <c r="G7" s="106">
        <v>1.0</v>
      </c>
      <c r="H7" s="106">
        <v>1.0</v>
      </c>
      <c r="I7" s="106">
        <v>1.0</v>
      </c>
      <c r="J7" s="106"/>
      <c r="K7" s="106"/>
      <c r="L7" s="107"/>
      <c r="M7" s="108"/>
      <c r="O7" s="109" t="str">
        <f t="shared" si="1"/>
        <v>HX</v>
      </c>
      <c r="P7" s="110">
        <f t="shared" si="2"/>
        <v>7.235618056</v>
      </c>
      <c r="S7" s="111">
        <f t="shared" si="3"/>
        <v>5</v>
      </c>
    </row>
    <row r="8" ht="14.25" customHeight="1">
      <c r="D8" s="104" t="s">
        <v>34</v>
      </c>
      <c r="E8" s="105"/>
      <c r="F8" s="107"/>
      <c r="G8" s="107"/>
      <c r="H8" s="107"/>
      <c r="I8" s="106"/>
      <c r="J8" s="107"/>
      <c r="K8" s="107"/>
      <c r="L8" s="107"/>
      <c r="M8" s="108"/>
      <c r="O8" s="109" t="str">
        <f t="shared" si="1"/>
        <v>JZ</v>
      </c>
      <c r="P8" s="110">
        <f t="shared" si="2"/>
        <v>0</v>
      </c>
      <c r="S8" s="111">
        <f t="shared" si="3"/>
        <v>0</v>
      </c>
    </row>
    <row r="9" ht="14.25" customHeight="1">
      <c r="D9" s="104" t="s">
        <v>36</v>
      </c>
      <c r="E9" s="179"/>
      <c r="F9" s="106"/>
      <c r="G9" s="106">
        <v>1.0</v>
      </c>
      <c r="H9" s="106"/>
      <c r="I9" s="106">
        <v>1.0</v>
      </c>
      <c r="J9" s="107"/>
      <c r="K9" s="107"/>
      <c r="L9" s="107"/>
      <c r="M9" s="108"/>
      <c r="O9" s="109" t="str">
        <f t="shared" si="1"/>
        <v>LW</v>
      </c>
      <c r="P9" s="110">
        <f t="shared" si="2"/>
        <v>3.285055556</v>
      </c>
      <c r="S9" s="111">
        <f t="shared" si="3"/>
        <v>2</v>
      </c>
    </row>
    <row r="10" ht="14.25" customHeight="1">
      <c r="D10" s="117" t="s">
        <v>38</v>
      </c>
      <c r="E10" s="118">
        <v>1.0</v>
      </c>
      <c r="F10" s="119">
        <v>1.0</v>
      </c>
      <c r="G10" s="119">
        <v>1.0</v>
      </c>
      <c r="H10" s="119"/>
      <c r="I10" s="119">
        <v>1.0</v>
      </c>
      <c r="J10" s="119"/>
      <c r="K10" s="119"/>
      <c r="L10" s="120"/>
      <c r="M10" s="121"/>
      <c r="O10" s="122" t="str">
        <f t="shared" si="1"/>
        <v>KY</v>
      </c>
      <c r="P10" s="123">
        <f t="shared" si="2"/>
        <v>5.961243056</v>
      </c>
      <c r="S10" s="111">
        <f t="shared" si="3"/>
        <v>4</v>
      </c>
    </row>
    <row r="11" ht="14.25" customHeight="1">
      <c r="D11" s="124" t="s">
        <v>40</v>
      </c>
      <c r="E11" s="125"/>
      <c r="F11" s="126">
        <v>1.0</v>
      </c>
      <c r="G11" s="127"/>
      <c r="H11" s="127"/>
      <c r="I11" s="127"/>
      <c r="J11" s="127"/>
      <c r="K11" s="127"/>
      <c r="L11" s="127"/>
      <c r="M11" s="128"/>
      <c r="O11" s="129" t="str">
        <f t="shared" si="1"/>
        <v>Jit Loong</v>
      </c>
      <c r="P11" s="130">
        <f t="shared" si="2"/>
        <v>2.039</v>
      </c>
      <c r="S11" s="111">
        <f t="shared" si="3"/>
        <v>1</v>
      </c>
    </row>
    <row r="12" ht="14.25" customHeight="1">
      <c r="D12" s="131" t="s">
        <v>42</v>
      </c>
      <c r="E12" s="132">
        <v>1.0</v>
      </c>
      <c r="F12" s="133">
        <v>1.0</v>
      </c>
      <c r="G12" s="133">
        <v>1.0</v>
      </c>
      <c r="H12" s="133"/>
      <c r="I12" s="133">
        <v>1.0</v>
      </c>
      <c r="J12" s="133"/>
      <c r="K12" s="134"/>
      <c r="L12" s="134"/>
      <c r="M12" s="135"/>
      <c r="O12" s="129" t="str">
        <f t="shared" si="1"/>
        <v>Matthew</v>
      </c>
      <c r="P12" s="130">
        <f t="shared" si="2"/>
        <v>5.961243056</v>
      </c>
      <c r="S12" s="111">
        <f t="shared" si="3"/>
        <v>4</v>
      </c>
    </row>
    <row r="13" ht="14.25" customHeight="1">
      <c r="A13" s="111"/>
      <c r="D13" s="131" t="s">
        <v>44</v>
      </c>
      <c r="E13" s="132"/>
      <c r="F13" s="134"/>
      <c r="G13" s="133"/>
      <c r="H13" s="134"/>
      <c r="I13" s="133"/>
      <c r="J13" s="133"/>
      <c r="K13" s="133"/>
      <c r="L13" s="134"/>
      <c r="M13" s="135"/>
      <c r="O13" s="129" t="str">
        <f t="shared" si="1"/>
        <v>Hau Jin</v>
      </c>
      <c r="P13" s="130">
        <f t="shared" si="2"/>
        <v>0</v>
      </c>
      <c r="S13" s="111">
        <f t="shared" si="3"/>
        <v>0</v>
      </c>
    </row>
    <row r="14" ht="14.25" customHeight="1">
      <c r="D14" s="131" t="s">
        <v>46</v>
      </c>
      <c r="E14" s="136"/>
      <c r="F14" s="134"/>
      <c r="G14" s="133"/>
      <c r="H14" s="134"/>
      <c r="I14" s="134"/>
      <c r="J14" s="134"/>
      <c r="K14" s="134"/>
      <c r="L14" s="134"/>
      <c r="M14" s="135"/>
      <c r="O14" s="129" t="str">
        <f t="shared" si="1"/>
        <v>Kit Liang</v>
      </c>
      <c r="P14" s="130">
        <f t="shared" si="2"/>
        <v>0</v>
      </c>
      <c r="S14" s="111">
        <f t="shared" si="3"/>
        <v>0</v>
      </c>
    </row>
    <row r="15" ht="14.25" customHeight="1">
      <c r="D15" s="131" t="s">
        <v>48</v>
      </c>
      <c r="E15" s="132">
        <v>1.0</v>
      </c>
      <c r="F15" s="133">
        <v>1.0</v>
      </c>
      <c r="G15" s="133">
        <v>1.0</v>
      </c>
      <c r="H15" s="133">
        <v>1.0</v>
      </c>
      <c r="I15" s="133">
        <v>1.0</v>
      </c>
      <c r="J15" s="133"/>
      <c r="K15" s="133"/>
      <c r="L15" s="134"/>
      <c r="M15" s="135"/>
      <c r="O15" s="129" t="str">
        <f t="shared" si="1"/>
        <v>YL</v>
      </c>
      <c r="P15" s="130">
        <f t="shared" si="2"/>
        <v>7.235618056</v>
      </c>
      <c r="S15" s="111">
        <f t="shared" si="3"/>
        <v>5</v>
      </c>
    </row>
    <row r="16" ht="14.25" customHeight="1">
      <c r="A16" s="111"/>
      <c r="B16" s="111"/>
      <c r="D16" s="131" t="s">
        <v>109</v>
      </c>
      <c r="E16" s="136"/>
      <c r="F16" s="133"/>
      <c r="G16" s="134"/>
      <c r="H16" s="133"/>
      <c r="I16" s="134"/>
      <c r="J16" s="134"/>
      <c r="K16" s="134"/>
      <c r="L16" s="134"/>
      <c r="M16" s="135"/>
      <c r="O16" s="129" t="str">
        <f t="shared" si="1"/>
        <v>TM</v>
      </c>
      <c r="P16" s="130">
        <f t="shared" si="2"/>
        <v>0</v>
      </c>
      <c r="S16" s="111">
        <f t="shared" si="3"/>
        <v>0</v>
      </c>
    </row>
    <row r="17" ht="14.25" customHeight="1">
      <c r="A17" s="111"/>
      <c r="B17" s="111"/>
      <c r="D17" s="137" t="s">
        <v>87</v>
      </c>
      <c r="E17" s="138"/>
      <c r="F17" s="139"/>
      <c r="G17" s="139"/>
      <c r="H17" s="139"/>
      <c r="I17" s="139"/>
      <c r="J17" s="139"/>
      <c r="K17" s="139"/>
      <c r="L17" s="139"/>
      <c r="M17" s="140"/>
      <c r="O17" s="141" t="str">
        <f t="shared" si="1"/>
        <v>ZL</v>
      </c>
      <c r="P17" s="142">
        <f t="shared" si="2"/>
        <v>0</v>
      </c>
      <c r="S17" s="111">
        <f t="shared" si="3"/>
        <v>0</v>
      </c>
    </row>
    <row r="18" ht="14.25" customHeight="1">
      <c r="A18" s="111"/>
      <c r="B18" s="111"/>
      <c r="P18" s="143">
        <f>SUM(P2:P17)</f>
        <v>61.17</v>
      </c>
      <c r="Q18" s="177" t="s">
        <v>54</v>
      </c>
    </row>
    <row r="19" ht="14.25" customHeight="1">
      <c r="A19" s="111"/>
      <c r="B19" s="111"/>
      <c r="D19" s="144" t="s">
        <v>83</v>
      </c>
      <c r="E19" s="145">
        <f t="shared" ref="E19:M19" si="4">SUM(E2:E17)</f>
        <v>8</v>
      </c>
      <c r="F19" s="145">
        <f t="shared" si="4"/>
        <v>10</v>
      </c>
      <c r="G19" s="145">
        <f t="shared" si="4"/>
        <v>10</v>
      </c>
      <c r="H19" s="145">
        <f t="shared" si="4"/>
        <v>4</v>
      </c>
      <c r="I19" s="145">
        <f t="shared" si="4"/>
        <v>9</v>
      </c>
      <c r="J19" s="145">
        <f t="shared" si="4"/>
        <v>0</v>
      </c>
      <c r="K19" s="145">
        <f t="shared" si="4"/>
        <v>0</v>
      </c>
      <c r="L19" s="145">
        <f t="shared" si="4"/>
        <v>0</v>
      </c>
      <c r="M19" s="146">
        <f t="shared" si="4"/>
        <v>0</v>
      </c>
    </row>
    <row r="20" ht="14.25" customHeight="1">
      <c r="D20" s="104" t="s">
        <v>103</v>
      </c>
      <c r="E20" s="147">
        <v>1.0</v>
      </c>
      <c r="F20" s="148">
        <v>4.0</v>
      </c>
      <c r="G20" s="148">
        <v>2.0</v>
      </c>
      <c r="H20" s="148">
        <v>1.0</v>
      </c>
      <c r="I20" s="148">
        <v>4.0</v>
      </c>
      <c r="J20" s="148"/>
      <c r="K20" s="148"/>
      <c r="L20" s="149"/>
      <c r="M20" s="150"/>
    </row>
    <row r="21" ht="14.25" customHeight="1">
      <c r="D21" s="151" t="s">
        <v>104</v>
      </c>
      <c r="E21" s="152">
        <f t="shared" ref="E21:M21" si="5">IF(E19=0, 0, $B$3*E20/E19)</f>
        <v>0.6371875</v>
      </c>
      <c r="F21" s="153">
        <f t="shared" si="5"/>
        <v>2.039</v>
      </c>
      <c r="G21" s="153">
        <f t="shared" si="5"/>
        <v>1.0195</v>
      </c>
      <c r="H21" s="153">
        <f t="shared" si="5"/>
        <v>1.274375</v>
      </c>
      <c r="I21" s="153">
        <f t="shared" si="5"/>
        <v>2.265555556</v>
      </c>
      <c r="J21" s="153">
        <f t="shared" si="5"/>
        <v>0</v>
      </c>
      <c r="K21" s="153">
        <f t="shared" si="5"/>
        <v>0</v>
      </c>
      <c r="L21" s="153">
        <f t="shared" si="5"/>
        <v>0</v>
      </c>
      <c r="M21" s="154">
        <f t="shared" si="5"/>
        <v>0</v>
      </c>
    </row>
    <row r="22" ht="14.25" customHeight="1"/>
    <row r="23" ht="14.25" customHeight="1">
      <c r="D23" s="155" t="s">
        <v>86</v>
      </c>
      <c r="E23" s="156">
        <f t="shared" ref="E23:M23" si="6">E1</f>
        <v>45116</v>
      </c>
      <c r="F23" s="157">
        <f t="shared" si="6"/>
        <v>45130</v>
      </c>
      <c r="G23" s="157">
        <f t="shared" si="6"/>
        <v>45137</v>
      </c>
      <c r="H23" s="157">
        <f t="shared" si="6"/>
        <v>45142</v>
      </c>
      <c r="I23" s="157">
        <f t="shared" si="6"/>
        <v>45144</v>
      </c>
      <c r="J23" s="157" t="str">
        <f t="shared" si="6"/>
        <v/>
      </c>
      <c r="K23" s="157" t="str">
        <f t="shared" si="6"/>
        <v/>
      </c>
      <c r="L23" s="157" t="str">
        <f t="shared" si="6"/>
        <v/>
      </c>
      <c r="M23" s="158" t="str">
        <f t="shared" si="6"/>
        <v/>
      </c>
    </row>
    <row r="24" ht="14.25" customHeight="1">
      <c r="D24" s="159" t="str">
        <f t="shared" ref="D24:D33" si="8">D2</f>
        <v>Poi</v>
      </c>
      <c r="E24" s="160">
        <f t="shared" ref="E24:E39" si="9">E2*$E$21</f>
        <v>0.6371875</v>
      </c>
      <c r="F24" s="161">
        <f t="shared" ref="F24:F39" si="10">F2*$F$21</f>
        <v>2.039</v>
      </c>
      <c r="G24" s="161">
        <f t="shared" ref="G24:M24" si="7">G2*G$21</f>
        <v>1.0195</v>
      </c>
      <c r="H24" s="161">
        <f t="shared" si="7"/>
        <v>1.274375</v>
      </c>
      <c r="I24" s="161">
        <f t="shared" si="7"/>
        <v>2.265555556</v>
      </c>
      <c r="J24" s="161">
        <f t="shared" si="7"/>
        <v>0</v>
      </c>
      <c r="K24" s="161">
        <f t="shared" si="7"/>
        <v>0</v>
      </c>
      <c r="L24" s="161">
        <f t="shared" si="7"/>
        <v>0</v>
      </c>
      <c r="M24" s="162">
        <f t="shared" si="7"/>
        <v>0</v>
      </c>
    </row>
    <row r="25" ht="14.25" customHeight="1">
      <c r="D25" s="159" t="str">
        <f t="shared" si="8"/>
        <v>ZT</v>
      </c>
      <c r="E25" s="160">
        <f t="shared" si="9"/>
        <v>0.6371875</v>
      </c>
      <c r="F25" s="161">
        <f t="shared" si="10"/>
        <v>2.039</v>
      </c>
      <c r="G25" s="161">
        <f t="shared" ref="G25:M25" si="11">G3*G$21</f>
        <v>1.0195</v>
      </c>
      <c r="H25" s="161">
        <f t="shared" si="11"/>
        <v>0</v>
      </c>
      <c r="I25" s="161">
        <f t="shared" si="11"/>
        <v>2.265555556</v>
      </c>
      <c r="J25" s="161">
        <f t="shared" si="11"/>
        <v>0</v>
      </c>
      <c r="K25" s="161">
        <f t="shared" si="11"/>
        <v>0</v>
      </c>
      <c r="L25" s="161">
        <f t="shared" si="11"/>
        <v>0</v>
      </c>
      <c r="M25" s="162">
        <f t="shared" si="11"/>
        <v>0</v>
      </c>
    </row>
    <row r="26" ht="14.25" customHeight="1">
      <c r="D26" s="159" t="str">
        <f t="shared" si="8"/>
        <v>YZ</v>
      </c>
      <c r="E26" s="160">
        <f t="shared" si="9"/>
        <v>0</v>
      </c>
      <c r="F26" s="161">
        <f t="shared" si="10"/>
        <v>2.039</v>
      </c>
      <c r="G26" s="161">
        <f t="shared" ref="G26:M26" si="12">G4*G$21</f>
        <v>1.0195</v>
      </c>
      <c r="H26" s="161">
        <f t="shared" si="12"/>
        <v>0</v>
      </c>
      <c r="I26" s="161">
        <f t="shared" si="12"/>
        <v>0</v>
      </c>
      <c r="J26" s="161">
        <f t="shared" si="12"/>
        <v>0</v>
      </c>
      <c r="K26" s="161">
        <f t="shared" si="12"/>
        <v>0</v>
      </c>
      <c r="L26" s="161">
        <f t="shared" si="12"/>
        <v>0</v>
      </c>
      <c r="M26" s="162">
        <f t="shared" si="12"/>
        <v>0</v>
      </c>
    </row>
    <row r="27" ht="14.25" customHeight="1">
      <c r="D27" s="159" t="str">
        <f t="shared" si="8"/>
        <v>KC</v>
      </c>
      <c r="E27" s="160">
        <f t="shared" si="9"/>
        <v>0.6371875</v>
      </c>
      <c r="F27" s="161">
        <f t="shared" si="10"/>
        <v>2.039</v>
      </c>
      <c r="G27" s="161">
        <f t="shared" ref="G27:M27" si="13">G5*G$21</f>
        <v>1.0195</v>
      </c>
      <c r="H27" s="161">
        <f t="shared" si="13"/>
        <v>1.274375</v>
      </c>
      <c r="I27" s="161">
        <f t="shared" si="13"/>
        <v>2.265555556</v>
      </c>
      <c r="J27" s="161">
        <f t="shared" si="13"/>
        <v>0</v>
      </c>
      <c r="K27" s="161">
        <f t="shared" si="13"/>
        <v>0</v>
      </c>
      <c r="L27" s="161">
        <f t="shared" si="13"/>
        <v>0</v>
      </c>
      <c r="M27" s="162">
        <f t="shared" si="13"/>
        <v>0</v>
      </c>
    </row>
    <row r="28" ht="14.25" customHeight="1">
      <c r="D28" s="159" t="str">
        <f t="shared" si="8"/>
        <v>CJ</v>
      </c>
      <c r="E28" s="160">
        <f t="shared" si="9"/>
        <v>0.6371875</v>
      </c>
      <c r="F28" s="161">
        <f t="shared" si="10"/>
        <v>2.039</v>
      </c>
      <c r="G28" s="161">
        <f t="shared" ref="G28:M28" si="14">G6*G$21</f>
        <v>1.0195</v>
      </c>
      <c r="H28" s="161">
        <f t="shared" si="14"/>
        <v>0</v>
      </c>
      <c r="I28" s="161">
        <f t="shared" si="14"/>
        <v>2.265555556</v>
      </c>
      <c r="J28" s="161">
        <f t="shared" si="14"/>
        <v>0</v>
      </c>
      <c r="K28" s="161">
        <f t="shared" si="14"/>
        <v>0</v>
      </c>
      <c r="L28" s="161">
        <f t="shared" si="14"/>
        <v>0</v>
      </c>
      <c r="M28" s="162">
        <f t="shared" si="14"/>
        <v>0</v>
      </c>
    </row>
    <row r="29" ht="14.25" customHeight="1">
      <c r="D29" s="159" t="str">
        <f t="shared" si="8"/>
        <v>HX</v>
      </c>
      <c r="E29" s="160">
        <f t="shared" si="9"/>
        <v>0.6371875</v>
      </c>
      <c r="F29" s="161">
        <f t="shared" si="10"/>
        <v>2.039</v>
      </c>
      <c r="G29" s="161">
        <f t="shared" ref="G29:M29" si="15">G7*G$21</f>
        <v>1.0195</v>
      </c>
      <c r="H29" s="161">
        <f t="shared" si="15"/>
        <v>1.274375</v>
      </c>
      <c r="I29" s="161">
        <f t="shared" si="15"/>
        <v>2.265555556</v>
      </c>
      <c r="J29" s="161">
        <f t="shared" si="15"/>
        <v>0</v>
      </c>
      <c r="K29" s="161">
        <f t="shared" si="15"/>
        <v>0</v>
      </c>
      <c r="L29" s="161">
        <f t="shared" si="15"/>
        <v>0</v>
      </c>
      <c r="M29" s="162">
        <f t="shared" si="15"/>
        <v>0</v>
      </c>
    </row>
    <row r="30" ht="14.25" customHeight="1">
      <c r="D30" s="159" t="str">
        <f t="shared" si="8"/>
        <v>JZ</v>
      </c>
      <c r="E30" s="160">
        <f t="shared" si="9"/>
        <v>0</v>
      </c>
      <c r="F30" s="161">
        <f t="shared" si="10"/>
        <v>0</v>
      </c>
      <c r="G30" s="161">
        <f t="shared" ref="G30:M30" si="16">G8*G$21</f>
        <v>0</v>
      </c>
      <c r="H30" s="161">
        <f t="shared" si="16"/>
        <v>0</v>
      </c>
      <c r="I30" s="161">
        <f t="shared" si="16"/>
        <v>0</v>
      </c>
      <c r="J30" s="161">
        <f t="shared" si="16"/>
        <v>0</v>
      </c>
      <c r="K30" s="161">
        <f t="shared" si="16"/>
        <v>0</v>
      </c>
      <c r="L30" s="161">
        <f t="shared" si="16"/>
        <v>0</v>
      </c>
      <c r="M30" s="162">
        <f t="shared" si="16"/>
        <v>0</v>
      </c>
    </row>
    <row r="31" ht="14.25" customHeight="1">
      <c r="D31" s="159" t="str">
        <f t="shared" si="8"/>
        <v>LW</v>
      </c>
      <c r="E31" s="160">
        <f t="shared" si="9"/>
        <v>0</v>
      </c>
      <c r="F31" s="161">
        <f t="shared" si="10"/>
        <v>0</v>
      </c>
      <c r="G31" s="161">
        <f t="shared" ref="G31:M31" si="17">G9*G$21</f>
        <v>1.0195</v>
      </c>
      <c r="H31" s="161">
        <f t="shared" si="17"/>
        <v>0</v>
      </c>
      <c r="I31" s="161">
        <f t="shared" si="17"/>
        <v>2.265555556</v>
      </c>
      <c r="J31" s="161">
        <f t="shared" si="17"/>
        <v>0</v>
      </c>
      <c r="K31" s="161">
        <f t="shared" si="17"/>
        <v>0</v>
      </c>
      <c r="L31" s="161">
        <f t="shared" si="17"/>
        <v>0</v>
      </c>
      <c r="M31" s="162">
        <f t="shared" si="17"/>
        <v>0</v>
      </c>
    </row>
    <row r="32" ht="14.25" customHeight="1">
      <c r="D32" s="159" t="str">
        <f t="shared" si="8"/>
        <v>KY</v>
      </c>
      <c r="E32" s="160">
        <f t="shared" si="9"/>
        <v>0.6371875</v>
      </c>
      <c r="F32" s="161">
        <f t="shared" si="10"/>
        <v>2.039</v>
      </c>
      <c r="G32" s="161">
        <f t="shared" ref="G32:M32" si="18">G10*G$21</f>
        <v>1.0195</v>
      </c>
      <c r="H32" s="161">
        <f t="shared" si="18"/>
        <v>0</v>
      </c>
      <c r="I32" s="161">
        <f t="shared" si="18"/>
        <v>2.265555556</v>
      </c>
      <c r="J32" s="161">
        <f t="shared" si="18"/>
        <v>0</v>
      </c>
      <c r="K32" s="161">
        <f t="shared" si="18"/>
        <v>0</v>
      </c>
      <c r="L32" s="161">
        <f t="shared" si="18"/>
        <v>0</v>
      </c>
      <c r="M32" s="162">
        <f t="shared" si="18"/>
        <v>0</v>
      </c>
    </row>
    <row r="33" ht="14.25" customHeight="1">
      <c r="D33" s="180" t="str">
        <f t="shared" si="8"/>
        <v>Jit Loong</v>
      </c>
      <c r="E33" s="163">
        <f t="shared" si="9"/>
        <v>0</v>
      </c>
      <c r="F33" s="164">
        <f t="shared" si="10"/>
        <v>2.039</v>
      </c>
      <c r="G33" s="164">
        <f t="shared" ref="G33:M33" si="19">G11*G$21</f>
        <v>0</v>
      </c>
      <c r="H33" s="164">
        <f t="shared" si="19"/>
        <v>0</v>
      </c>
      <c r="I33" s="164">
        <f t="shared" si="19"/>
        <v>0</v>
      </c>
      <c r="J33" s="164">
        <f t="shared" si="19"/>
        <v>0</v>
      </c>
      <c r="K33" s="164">
        <f t="shared" si="19"/>
        <v>0</v>
      </c>
      <c r="L33" s="164">
        <f t="shared" si="19"/>
        <v>0</v>
      </c>
      <c r="M33" s="165">
        <f t="shared" si="19"/>
        <v>0</v>
      </c>
    </row>
    <row r="34" ht="14.25" customHeight="1">
      <c r="D34" s="181" t="s">
        <v>42</v>
      </c>
      <c r="E34" s="166">
        <f t="shared" si="9"/>
        <v>0.6371875</v>
      </c>
      <c r="F34" s="167">
        <f t="shared" si="10"/>
        <v>2.039</v>
      </c>
      <c r="G34" s="167">
        <f t="shared" ref="G34:M34" si="20">G12*G$21</f>
        <v>1.0195</v>
      </c>
      <c r="H34" s="167">
        <f t="shared" si="20"/>
        <v>0</v>
      </c>
      <c r="I34" s="167">
        <f t="shared" si="20"/>
        <v>2.265555556</v>
      </c>
      <c r="J34" s="167">
        <f t="shared" si="20"/>
        <v>0</v>
      </c>
      <c r="K34" s="167">
        <f t="shared" si="20"/>
        <v>0</v>
      </c>
      <c r="L34" s="167">
        <f t="shared" si="20"/>
        <v>0</v>
      </c>
      <c r="M34" s="168">
        <f t="shared" si="20"/>
        <v>0</v>
      </c>
    </row>
    <row r="35" ht="14.25" customHeight="1">
      <c r="D35" s="181" t="s">
        <v>110</v>
      </c>
      <c r="E35" s="166">
        <f t="shared" si="9"/>
        <v>0</v>
      </c>
      <c r="F35" s="167">
        <f t="shared" si="10"/>
        <v>0</v>
      </c>
      <c r="G35" s="167">
        <f t="shared" ref="G35:M35" si="21">G13*G$21</f>
        <v>0</v>
      </c>
      <c r="H35" s="167">
        <f t="shared" si="21"/>
        <v>0</v>
      </c>
      <c r="I35" s="167">
        <f t="shared" si="21"/>
        <v>0</v>
      </c>
      <c r="J35" s="167">
        <f t="shared" si="21"/>
        <v>0</v>
      </c>
      <c r="K35" s="167">
        <f t="shared" si="21"/>
        <v>0</v>
      </c>
      <c r="L35" s="167">
        <f t="shared" si="21"/>
        <v>0</v>
      </c>
      <c r="M35" s="168">
        <f t="shared" si="21"/>
        <v>0</v>
      </c>
    </row>
    <row r="36" ht="14.25" customHeight="1">
      <c r="D36" s="181" t="s">
        <v>111</v>
      </c>
      <c r="E36" s="166">
        <f t="shared" si="9"/>
        <v>0</v>
      </c>
      <c r="F36" s="167">
        <f t="shared" si="10"/>
        <v>0</v>
      </c>
      <c r="G36" s="167">
        <f t="shared" ref="G36:M36" si="22">G14*G$21</f>
        <v>0</v>
      </c>
      <c r="H36" s="167">
        <f t="shared" si="22"/>
        <v>0</v>
      </c>
      <c r="I36" s="167">
        <f t="shared" si="22"/>
        <v>0</v>
      </c>
      <c r="J36" s="167">
        <f t="shared" si="22"/>
        <v>0</v>
      </c>
      <c r="K36" s="167">
        <f t="shared" si="22"/>
        <v>0</v>
      </c>
      <c r="L36" s="167">
        <f t="shared" si="22"/>
        <v>0</v>
      </c>
      <c r="M36" s="168">
        <f t="shared" si="22"/>
        <v>0</v>
      </c>
    </row>
    <row r="37" ht="14.25" customHeight="1">
      <c r="D37" s="181" t="s">
        <v>48</v>
      </c>
      <c r="E37" s="166">
        <f t="shared" si="9"/>
        <v>0.6371875</v>
      </c>
      <c r="F37" s="167">
        <f t="shared" si="10"/>
        <v>2.039</v>
      </c>
      <c r="G37" s="167">
        <f t="shared" ref="G37:M37" si="23">G15*G$21</f>
        <v>1.0195</v>
      </c>
      <c r="H37" s="167">
        <f t="shared" si="23"/>
        <v>1.274375</v>
      </c>
      <c r="I37" s="167">
        <f t="shared" si="23"/>
        <v>2.265555556</v>
      </c>
      <c r="J37" s="167">
        <f t="shared" si="23"/>
        <v>0</v>
      </c>
      <c r="K37" s="167">
        <f t="shared" si="23"/>
        <v>0</v>
      </c>
      <c r="L37" s="167">
        <f t="shared" si="23"/>
        <v>0</v>
      </c>
      <c r="M37" s="168">
        <f t="shared" si="23"/>
        <v>0</v>
      </c>
    </row>
    <row r="38" ht="14.25" customHeight="1">
      <c r="D38" s="181" t="s">
        <v>112</v>
      </c>
      <c r="E38" s="166">
        <f t="shared" si="9"/>
        <v>0</v>
      </c>
      <c r="F38" s="167">
        <f t="shared" si="10"/>
        <v>0</v>
      </c>
      <c r="G38" s="167">
        <f t="shared" ref="G38:M38" si="24">G16*G$21</f>
        <v>0</v>
      </c>
      <c r="H38" s="167">
        <f t="shared" si="24"/>
        <v>0</v>
      </c>
      <c r="I38" s="167">
        <f t="shared" si="24"/>
        <v>0</v>
      </c>
      <c r="J38" s="167">
        <f t="shared" si="24"/>
        <v>0</v>
      </c>
      <c r="K38" s="167">
        <f t="shared" si="24"/>
        <v>0</v>
      </c>
      <c r="L38" s="167">
        <f t="shared" si="24"/>
        <v>0</v>
      </c>
      <c r="M38" s="168">
        <f t="shared" si="24"/>
        <v>0</v>
      </c>
    </row>
    <row r="39" ht="14.25" customHeight="1">
      <c r="D39" s="182" t="s">
        <v>87</v>
      </c>
      <c r="E39" s="169">
        <f t="shared" si="9"/>
        <v>0</v>
      </c>
      <c r="F39" s="170">
        <f t="shared" si="10"/>
        <v>0</v>
      </c>
      <c r="G39" s="170">
        <f t="shared" ref="G39:M39" si="25">G17*G$21</f>
        <v>0</v>
      </c>
      <c r="H39" s="170">
        <f t="shared" si="25"/>
        <v>0</v>
      </c>
      <c r="I39" s="170">
        <f t="shared" si="25"/>
        <v>0</v>
      </c>
      <c r="J39" s="170">
        <f t="shared" si="25"/>
        <v>0</v>
      </c>
      <c r="K39" s="170">
        <f t="shared" si="25"/>
        <v>0</v>
      </c>
      <c r="L39" s="170">
        <f t="shared" si="25"/>
        <v>0</v>
      </c>
      <c r="M39" s="171">
        <f t="shared" si="25"/>
        <v>0</v>
      </c>
    </row>
    <row r="40" ht="14.25" customHeight="1"/>
    <row r="41" ht="14.25" customHeight="1">
      <c r="D41" s="172" t="s">
        <v>105</v>
      </c>
      <c r="E41" s="173">
        <f t="shared" ref="E41:M41" si="26">SUM(E24:E39)</f>
        <v>5.0975</v>
      </c>
      <c r="F41" s="174">
        <f t="shared" si="26"/>
        <v>20.39</v>
      </c>
      <c r="G41" s="174">
        <f t="shared" si="26"/>
        <v>10.195</v>
      </c>
      <c r="H41" s="174">
        <f t="shared" si="26"/>
        <v>5.0975</v>
      </c>
      <c r="I41" s="174">
        <f t="shared" si="26"/>
        <v>20.39</v>
      </c>
      <c r="J41" s="174">
        <f t="shared" si="26"/>
        <v>0</v>
      </c>
      <c r="K41" s="174">
        <f t="shared" si="26"/>
        <v>0</v>
      </c>
      <c r="L41" s="174">
        <f t="shared" si="26"/>
        <v>0</v>
      </c>
      <c r="M41" s="175">
        <f t="shared" si="26"/>
        <v>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:M11">
    <cfRule type="cellIs" dxfId="0" priority="1" operator="equal">
      <formula>0.5</formula>
    </cfRule>
  </conditionalFormatting>
  <conditionalFormatting sqref="E2:M11">
    <cfRule type="cellIs" dxfId="1" priority="2" operator="equal">
      <formula>1</formula>
    </cfRule>
  </conditionalFormatting>
  <conditionalFormatting sqref="E2:M11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71"/>
    <col customWidth="1" min="3" max="3" width="3.86"/>
    <col customWidth="1" min="4" max="4" width="14.86"/>
    <col customWidth="1" min="5" max="13" width="8.71"/>
    <col customWidth="1" min="14" max="14" width="7.14"/>
    <col customWidth="1" min="15" max="15" width="8.57"/>
    <col customWidth="1" min="16" max="26" width="8.71"/>
  </cols>
  <sheetData>
    <row r="1" ht="14.25" customHeight="1">
      <c r="A1" s="95" t="s">
        <v>113</v>
      </c>
      <c r="B1" s="95">
        <v>89.4</v>
      </c>
      <c r="D1" s="96" t="s">
        <v>98</v>
      </c>
      <c r="E1" s="97">
        <v>45011.0</v>
      </c>
      <c r="F1" s="98">
        <v>45034.0</v>
      </c>
      <c r="G1" s="98">
        <v>45039.0</v>
      </c>
      <c r="H1" s="98">
        <v>45046.0</v>
      </c>
      <c r="I1" s="98">
        <v>45050.0</v>
      </c>
      <c r="J1" s="98">
        <v>45051.0</v>
      </c>
      <c r="K1" s="98">
        <v>45057.0</v>
      </c>
      <c r="L1" s="98">
        <v>45066.0</v>
      </c>
      <c r="M1" s="99">
        <v>45113.0</v>
      </c>
      <c r="N1" s="99">
        <v>45118.0</v>
      </c>
      <c r="O1" s="99">
        <v>45121.0</v>
      </c>
      <c r="P1" s="89">
        <v>45156.0</v>
      </c>
      <c r="Q1" s="89">
        <v>45171.0</v>
      </c>
      <c r="R1" s="89">
        <v>45182.0</v>
      </c>
      <c r="T1" s="100" t="s">
        <v>86</v>
      </c>
      <c r="U1" s="101" t="s">
        <v>54</v>
      </c>
    </row>
    <row r="2" ht="14.25" customHeight="1">
      <c r="A2" s="103" t="s">
        <v>100</v>
      </c>
      <c r="B2" s="183">
        <v>30.0</v>
      </c>
      <c r="D2" s="104" t="s">
        <v>20</v>
      </c>
      <c r="E2" s="105">
        <v>1.0</v>
      </c>
      <c r="F2" s="106">
        <v>1.0</v>
      </c>
      <c r="G2" s="106">
        <v>1.0</v>
      </c>
      <c r="H2" s="106">
        <v>1.0</v>
      </c>
      <c r="I2" s="106">
        <v>1.0</v>
      </c>
      <c r="J2" s="106">
        <v>1.0</v>
      </c>
      <c r="K2" s="106">
        <v>1.0</v>
      </c>
      <c r="L2" s="106">
        <v>1.0</v>
      </c>
      <c r="M2" s="184">
        <v>1.0</v>
      </c>
      <c r="N2" s="12">
        <v>1.0</v>
      </c>
      <c r="O2" s="12">
        <v>1.0</v>
      </c>
      <c r="P2" s="12">
        <v>1.0</v>
      </c>
      <c r="Q2" s="12">
        <v>1.0</v>
      </c>
      <c r="R2" s="12">
        <v>1.0</v>
      </c>
      <c r="T2" s="109" t="str">
        <f t="shared" ref="T2:T17" si="1">D2</f>
        <v>Poi</v>
      </c>
      <c r="U2" s="110">
        <f t="shared" ref="U2:U17" si="2">SUM(E24:R24)</f>
        <v>27.07542857</v>
      </c>
      <c r="V2" s="185"/>
    </row>
    <row r="3" ht="14.25" customHeight="1">
      <c r="A3" s="112" t="s">
        <v>84</v>
      </c>
      <c r="B3" s="112">
        <f>B1/B2</f>
        <v>2.98</v>
      </c>
      <c r="D3" s="104" t="s">
        <v>24</v>
      </c>
      <c r="E3" s="105"/>
      <c r="F3" s="107"/>
      <c r="G3" s="106">
        <v>1.0</v>
      </c>
      <c r="H3" s="106"/>
      <c r="I3" s="106"/>
      <c r="J3" s="106"/>
      <c r="K3" s="106"/>
      <c r="L3" s="107"/>
      <c r="M3" s="108"/>
      <c r="Q3" s="12">
        <v>1.0</v>
      </c>
      <c r="T3" s="109" t="str">
        <f t="shared" si="1"/>
        <v>ZT</v>
      </c>
      <c r="U3" s="110">
        <f t="shared" si="2"/>
        <v>2.838095238</v>
      </c>
      <c r="V3" s="185"/>
    </row>
    <row r="4" ht="14.25" customHeight="1">
      <c r="A4" s="113"/>
      <c r="B4" s="113"/>
      <c r="D4" s="104" t="s">
        <v>26</v>
      </c>
      <c r="E4" s="105"/>
      <c r="F4" s="106">
        <v>1.0</v>
      </c>
      <c r="G4" s="106">
        <v>1.0</v>
      </c>
      <c r="H4" s="106">
        <v>1.0</v>
      </c>
      <c r="I4" s="106">
        <v>1.0</v>
      </c>
      <c r="J4" s="106">
        <v>1.0</v>
      </c>
      <c r="K4" s="106">
        <v>1.0</v>
      </c>
      <c r="L4" s="107"/>
      <c r="M4" s="184">
        <v>1.0</v>
      </c>
      <c r="N4" s="12">
        <v>1.0</v>
      </c>
      <c r="O4" s="12">
        <v>1.0</v>
      </c>
      <c r="P4" s="12">
        <v>1.0</v>
      </c>
      <c r="Q4" s="12">
        <v>1.0</v>
      </c>
      <c r="T4" s="109" t="str">
        <f t="shared" si="1"/>
        <v>YZ</v>
      </c>
      <c r="U4" s="110">
        <f t="shared" si="2"/>
        <v>14.55942857</v>
      </c>
    </row>
    <row r="5" ht="14.25" customHeight="1">
      <c r="A5" s="114" t="s">
        <v>101</v>
      </c>
      <c r="B5" s="115" t="s">
        <v>20</v>
      </c>
      <c r="D5" s="104" t="s">
        <v>28</v>
      </c>
      <c r="E5" s="105"/>
      <c r="F5" s="106">
        <v>1.0</v>
      </c>
      <c r="G5" s="106">
        <v>1.0</v>
      </c>
      <c r="H5" s="106">
        <v>1.0</v>
      </c>
      <c r="I5" s="106">
        <v>1.0</v>
      </c>
      <c r="J5" s="106">
        <v>1.0</v>
      </c>
      <c r="K5" s="106">
        <v>1.0</v>
      </c>
      <c r="L5" s="107"/>
      <c r="M5" s="184">
        <v>1.0</v>
      </c>
      <c r="N5" s="12">
        <v>1.0</v>
      </c>
      <c r="O5" s="12">
        <v>1.0</v>
      </c>
      <c r="P5" s="12">
        <v>1.0</v>
      </c>
      <c r="Q5" s="12">
        <v>1.0</v>
      </c>
      <c r="R5" s="12">
        <v>1.0</v>
      </c>
      <c r="T5" s="109" t="str">
        <f t="shared" si="1"/>
        <v>KC</v>
      </c>
      <c r="U5" s="110">
        <f t="shared" si="2"/>
        <v>15.15542857</v>
      </c>
      <c r="V5" s="185"/>
    </row>
    <row r="6" ht="14.25" customHeight="1">
      <c r="A6" s="113"/>
      <c r="B6" s="113"/>
      <c r="D6" s="104" t="s">
        <v>30</v>
      </c>
      <c r="E6" s="105"/>
      <c r="F6" s="106"/>
      <c r="G6" s="106">
        <v>1.0</v>
      </c>
      <c r="H6" s="106">
        <v>1.0</v>
      </c>
      <c r="I6" s="106"/>
      <c r="J6" s="106"/>
      <c r="K6" s="106"/>
      <c r="L6" s="107"/>
      <c r="M6" s="108"/>
      <c r="Q6" s="12">
        <v>1.0</v>
      </c>
      <c r="T6" s="109" t="str">
        <f t="shared" si="1"/>
        <v>CJ</v>
      </c>
      <c r="U6" s="110">
        <f t="shared" si="2"/>
        <v>3.136095238</v>
      </c>
    </row>
    <row r="7" ht="14.25" customHeight="1">
      <c r="A7" s="116" t="s">
        <v>102</v>
      </c>
      <c r="B7" s="186">
        <f>B2-SUM(E20:R20)-3</f>
        <v>0</v>
      </c>
      <c r="D7" s="104" t="s">
        <v>32</v>
      </c>
      <c r="E7" s="105"/>
      <c r="F7" s="107"/>
      <c r="G7" s="107"/>
      <c r="H7" s="106">
        <v>1.0</v>
      </c>
      <c r="I7" s="107"/>
      <c r="J7" s="106"/>
      <c r="K7" s="106"/>
      <c r="L7" s="107"/>
      <c r="M7" s="108"/>
      <c r="P7" s="12">
        <v>2.0</v>
      </c>
      <c r="R7" s="12">
        <v>2.0</v>
      </c>
      <c r="T7" s="109" t="str">
        <f t="shared" si="1"/>
        <v>HX</v>
      </c>
      <c r="U7" s="110">
        <f t="shared" si="2"/>
        <v>4.47</v>
      </c>
      <c r="V7" s="185"/>
    </row>
    <row r="8" ht="14.25" customHeight="1">
      <c r="D8" s="104" t="s">
        <v>34</v>
      </c>
      <c r="E8" s="179"/>
      <c r="F8" s="107"/>
      <c r="G8" s="107"/>
      <c r="H8" s="107"/>
      <c r="I8" s="107"/>
      <c r="J8" s="107"/>
      <c r="K8" s="107"/>
      <c r="L8" s="107"/>
      <c r="M8" s="108"/>
      <c r="T8" s="109" t="str">
        <f t="shared" si="1"/>
        <v>JZ</v>
      </c>
      <c r="U8" s="110">
        <f t="shared" si="2"/>
        <v>0</v>
      </c>
      <c r="V8" s="185"/>
    </row>
    <row r="9" ht="14.25" customHeight="1">
      <c r="D9" s="104" t="s">
        <v>36</v>
      </c>
      <c r="E9" s="179"/>
      <c r="F9" s="107"/>
      <c r="G9" s="106">
        <v>1.0</v>
      </c>
      <c r="H9" s="106"/>
      <c r="I9" s="106"/>
      <c r="J9" s="107"/>
      <c r="K9" s="107"/>
      <c r="L9" s="107"/>
      <c r="M9" s="108"/>
      <c r="Q9" s="12">
        <v>1.0</v>
      </c>
      <c r="T9" s="109" t="str">
        <f t="shared" si="1"/>
        <v>LW</v>
      </c>
      <c r="U9" s="110">
        <f t="shared" si="2"/>
        <v>2.838095238</v>
      </c>
      <c r="V9" s="185"/>
    </row>
    <row r="10" ht="14.25" customHeight="1">
      <c r="D10" s="117" t="s">
        <v>38</v>
      </c>
      <c r="E10" s="118"/>
      <c r="F10" s="119"/>
      <c r="G10" s="119">
        <v>1.0</v>
      </c>
      <c r="H10" s="119">
        <v>1.0</v>
      </c>
      <c r="I10" s="119"/>
      <c r="J10" s="119"/>
      <c r="K10" s="119"/>
      <c r="L10" s="120"/>
      <c r="M10" s="121"/>
      <c r="T10" s="122" t="str">
        <f t="shared" si="1"/>
        <v>KY</v>
      </c>
      <c r="U10" s="110">
        <f t="shared" si="2"/>
        <v>2.284666667</v>
      </c>
      <c r="V10" s="185"/>
    </row>
    <row r="11" ht="14.25" customHeight="1">
      <c r="D11" s="187" t="s">
        <v>114</v>
      </c>
      <c r="E11" s="125"/>
      <c r="F11" s="127"/>
      <c r="G11" s="127"/>
      <c r="H11" s="127"/>
      <c r="I11" s="127"/>
      <c r="J11" s="127"/>
      <c r="K11" s="127"/>
      <c r="L11" s="127"/>
      <c r="M11" s="128"/>
      <c r="T11" s="129" t="str">
        <f t="shared" si="1"/>
        <v>JL</v>
      </c>
      <c r="U11" s="110">
        <f t="shared" si="2"/>
        <v>0</v>
      </c>
      <c r="V11" s="185"/>
    </row>
    <row r="12" ht="14.25" customHeight="1">
      <c r="D12" s="131" t="s">
        <v>42</v>
      </c>
      <c r="E12" s="132"/>
      <c r="F12" s="134"/>
      <c r="G12" s="133">
        <v>1.0</v>
      </c>
      <c r="H12" s="133">
        <v>1.0</v>
      </c>
      <c r="I12" s="133"/>
      <c r="J12" s="133"/>
      <c r="K12" s="134"/>
      <c r="L12" s="134"/>
      <c r="M12" s="135"/>
      <c r="P12" s="12">
        <v>1.0</v>
      </c>
      <c r="Q12" s="12">
        <v>1.0</v>
      </c>
      <c r="T12" s="129" t="str">
        <f t="shared" si="1"/>
        <v>Matthew</v>
      </c>
      <c r="U12" s="110">
        <f t="shared" si="2"/>
        <v>4.626095238</v>
      </c>
      <c r="V12" s="185"/>
    </row>
    <row r="13" ht="14.25" customHeight="1">
      <c r="A13" s="111"/>
      <c r="D13" s="131" t="s">
        <v>110</v>
      </c>
      <c r="E13" s="132"/>
      <c r="F13" s="134"/>
      <c r="G13" s="133"/>
      <c r="H13" s="133">
        <v>1.0</v>
      </c>
      <c r="I13" s="133"/>
      <c r="J13" s="133"/>
      <c r="K13" s="133"/>
      <c r="L13" s="134"/>
      <c r="M13" s="135"/>
      <c r="T13" s="129" t="str">
        <f t="shared" si="1"/>
        <v>HJ</v>
      </c>
      <c r="U13" s="110">
        <f t="shared" si="2"/>
        <v>0.298</v>
      </c>
      <c r="V13" s="185"/>
    </row>
    <row r="14" ht="14.25" customHeight="1">
      <c r="D14" s="131" t="s">
        <v>111</v>
      </c>
      <c r="E14" s="136"/>
      <c r="F14" s="134"/>
      <c r="G14" s="134"/>
      <c r="H14" s="133">
        <v>1.0</v>
      </c>
      <c r="I14" s="134"/>
      <c r="J14" s="134"/>
      <c r="K14" s="134"/>
      <c r="L14" s="134"/>
      <c r="M14" s="135"/>
      <c r="T14" s="129" t="str">
        <f t="shared" si="1"/>
        <v>KL</v>
      </c>
      <c r="U14" s="110">
        <f t="shared" si="2"/>
        <v>0.298</v>
      </c>
      <c r="V14" s="185"/>
    </row>
    <row r="15" ht="14.25" customHeight="1">
      <c r="D15" s="131" t="s">
        <v>48</v>
      </c>
      <c r="E15" s="136"/>
      <c r="F15" s="134"/>
      <c r="G15" s="133">
        <v>1.0</v>
      </c>
      <c r="H15" s="133">
        <v>1.0</v>
      </c>
      <c r="I15" s="133"/>
      <c r="J15" s="133"/>
      <c r="K15" s="133"/>
      <c r="L15" s="134"/>
      <c r="M15" s="135"/>
      <c r="R15" s="12">
        <v>1.0</v>
      </c>
      <c r="T15" s="129" t="str">
        <f t="shared" si="1"/>
        <v>YL</v>
      </c>
      <c r="U15" s="110">
        <f t="shared" si="2"/>
        <v>2.880666667</v>
      </c>
      <c r="V15" s="185"/>
    </row>
    <row r="16" ht="14.25" customHeight="1">
      <c r="A16" s="111"/>
      <c r="B16" s="111"/>
      <c r="D16" s="131" t="s">
        <v>112</v>
      </c>
      <c r="E16" s="136"/>
      <c r="F16" s="134"/>
      <c r="G16" s="134"/>
      <c r="H16" s="133"/>
      <c r="I16" s="134"/>
      <c r="J16" s="134"/>
      <c r="K16" s="134"/>
      <c r="L16" s="134"/>
      <c r="M16" s="135"/>
      <c r="T16" s="129" t="str">
        <f t="shared" si="1"/>
        <v>Jess</v>
      </c>
      <c r="U16" s="110">
        <f t="shared" si="2"/>
        <v>0</v>
      </c>
      <c r="V16" s="185"/>
    </row>
    <row r="17" ht="14.25" customHeight="1">
      <c r="A17" s="111"/>
      <c r="B17" s="111"/>
      <c r="D17" s="137" t="s">
        <v>87</v>
      </c>
      <c r="E17" s="138"/>
      <c r="F17" s="139"/>
      <c r="G17" s="139"/>
      <c r="H17" s="139"/>
      <c r="I17" s="139"/>
      <c r="J17" s="139"/>
      <c r="K17" s="139"/>
      <c r="L17" s="139"/>
      <c r="M17" s="140"/>
      <c r="T17" s="141" t="str">
        <f t="shared" si="1"/>
        <v>ZL</v>
      </c>
      <c r="U17" s="110">
        <f t="shared" si="2"/>
        <v>0</v>
      </c>
      <c r="V17" s="185"/>
    </row>
    <row r="18" ht="14.25" customHeight="1">
      <c r="A18" s="111"/>
      <c r="B18" s="111"/>
      <c r="U18" s="143">
        <f>SUM(U2:U17)</f>
        <v>80.46</v>
      </c>
    </row>
    <row r="19" ht="14.25" customHeight="1">
      <c r="A19" s="111"/>
      <c r="B19" s="111"/>
      <c r="D19" s="144" t="s">
        <v>83</v>
      </c>
      <c r="E19" s="145">
        <f t="shared" ref="E19:R19" si="3">SUM(E2:E17)</f>
        <v>1</v>
      </c>
      <c r="F19" s="145">
        <f t="shared" si="3"/>
        <v>3</v>
      </c>
      <c r="G19" s="145">
        <f t="shared" si="3"/>
        <v>9</v>
      </c>
      <c r="H19" s="145">
        <f t="shared" si="3"/>
        <v>10</v>
      </c>
      <c r="I19" s="145">
        <f t="shared" si="3"/>
        <v>3</v>
      </c>
      <c r="J19" s="145">
        <f t="shared" si="3"/>
        <v>3</v>
      </c>
      <c r="K19" s="145">
        <f t="shared" si="3"/>
        <v>3</v>
      </c>
      <c r="L19" s="145">
        <f t="shared" si="3"/>
        <v>1</v>
      </c>
      <c r="M19" s="146">
        <f t="shared" si="3"/>
        <v>3</v>
      </c>
      <c r="N19" s="146">
        <f t="shared" si="3"/>
        <v>3</v>
      </c>
      <c r="O19" s="146">
        <f t="shared" si="3"/>
        <v>3</v>
      </c>
      <c r="P19" s="146">
        <f t="shared" si="3"/>
        <v>6</v>
      </c>
      <c r="Q19" s="146">
        <f t="shared" si="3"/>
        <v>7</v>
      </c>
      <c r="R19" s="146">
        <f t="shared" si="3"/>
        <v>5</v>
      </c>
    </row>
    <row r="20" ht="14.25" customHeight="1">
      <c r="D20" s="104" t="s">
        <v>103</v>
      </c>
      <c r="E20" s="147">
        <v>3.0</v>
      </c>
      <c r="F20" s="148">
        <v>2.0</v>
      </c>
      <c r="G20" s="148">
        <v>6.0</v>
      </c>
      <c r="H20" s="148">
        <v>1.0</v>
      </c>
      <c r="I20" s="148">
        <v>1.0</v>
      </c>
      <c r="J20" s="148">
        <v>2.0</v>
      </c>
      <c r="K20" s="148">
        <v>2.0</v>
      </c>
      <c r="L20" s="148">
        <v>1.0</v>
      </c>
      <c r="M20" s="188">
        <v>1.0</v>
      </c>
      <c r="N20" s="188">
        <v>1.0</v>
      </c>
      <c r="O20" s="188">
        <v>1.0</v>
      </c>
      <c r="P20" s="188">
        <v>3.0</v>
      </c>
      <c r="Q20" s="188">
        <v>2.0</v>
      </c>
      <c r="R20" s="188">
        <v>1.0</v>
      </c>
    </row>
    <row r="21" ht="14.25" customHeight="1">
      <c r="D21" s="151" t="s">
        <v>104</v>
      </c>
      <c r="E21" s="152">
        <f t="shared" ref="E21:R21" si="4">IF(E19=0, 0, $B$3*E20/E19)</f>
        <v>8.94</v>
      </c>
      <c r="F21" s="153">
        <f t="shared" si="4"/>
        <v>1.986666667</v>
      </c>
      <c r="G21" s="153">
        <f t="shared" si="4"/>
        <v>1.986666667</v>
      </c>
      <c r="H21" s="153">
        <f t="shared" si="4"/>
        <v>0.298</v>
      </c>
      <c r="I21" s="153">
        <f t="shared" si="4"/>
        <v>0.9933333333</v>
      </c>
      <c r="J21" s="153">
        <f t="shared" si="4"/>
        <v>1.986666667</v>
      </c>
      <c r="K21" s="153">
        <f t="shared" si="4"/>
        <v>1.986666667</v>
      </c>
      <c r="L21" s="153">
        <f t="shared" si="4"/>
        <v>2.98</v>
      </c>
      <c r="M21" s="154">
        <f t="shared" si="4"/>
        <v>0.9933333333</v>
      </c>
      <c r="N21" s="154">
        <f t="shared" si="4"/>
        <v>0.9933333333</v>
      </c>
      <c r="O21" s="154">
        <f t="shared" si="4"/>
        <v>0.9933333333</v>
      </c>
      <c r="P21" s="154">
        <f t="shared" si="4"/>
        <v>1.49</v>
      </c>
      <c r="Q21" s="154">
        <f t="shared" si="4"/>
        <v>0.8514285714</v>
      </c>
      <c r="R21" s="154">
        <f t="shared" si="4"/>
        <v>0.596</v>
      </c>
    </row>
    <row r="22" ht="14.25" customHeight="1"/>
    <row r="23" ht="14.25" customHeight="1">
      <c r="D23" s="155" t="s">
        <v>86</v>
      </c>
      <c r="E23" s="156">
        <f t="shared" ref="E23:R23" si="5">E1</f>
        <v>45011</v>
      </c>
      <c r="F23" s="157">
        <f t="shared" si="5"/>
        <v>45034</v>
      </c>
      <c r="G23" s="157">
        <f t="shared" si="5"/>
        <v>45039</v>
      </c>
      <c r="H23" s="157">
        <f t="shared" si="5"/>
        <v>45046</v>
      </c>
      <c r="I23" s="157">
        <f t="shared" si="5"/>
        <v>45050</v>
      </c>
      <c r="J23" s="157">
        <f t="shared" si="5"/>
        <v>45051</v>
      </c>
      <c r="K23" s="157">
        <f t="shared" si="5"/>
        <v>45057</v>
      </c>
      <c r="L23" s="157">
        <f t="shared" si="5"/>
        <v>45066</v>
      </c>
      <c r="M23" s="158">
        <f t="shared" si="5"/>
        <v>45113</v>
      </c>
      <c r="N23" s="158">
        <f t="shared" si="5"/>
        <v>45118</v>
      </c>
      <c r="O23" s="158">
        <f t="shared" si="5"/>
        <v>45121</v>
      </c>
      <c r="P23" s="158">
        <f t="shared" si="5"/>
        <v>45156</v>
      </c>
      <c r="Q23" s="158">
        <f t="shared" si="5"/>
        <v>45171</v>
      </c>
      <c r="R23" s="158">
        <f t="shared" si="5"/>
        <v>45182</v>
      </c>
    </row>
    <row r="24" ht="14.25" customHeight="1">
      <c r="D24" s="159" t="str">
        <f t="shared" ref="D24:D33" si="7">D2</f>
        <v>Poi</v>
      </c>
      <c r="E24" s="160">
        <f t="shared" ref="E24:E39" si="8">E2*$E$21</f>
        <v>8.94</v>
      </c>
      <c r="F24" s="161">
        <f t="shared" ref="F24:F39" si="9">F2*$F$21</f>
        <v>1.986666667</v>
      </c>
      <c r="G24" s="161">
        <f t="shared" ref="G24:R24" si="6">G2*G$21</f>
        <v>1.986666667</v>
      </c>
      <c r="H24" s="161">
        <f t="shared" si="6"/>
        <v>0.298</v>
      </c>
      <c r="I24" s="161">
        <f t="shared" si="6"/>
        <v>0.9933333333</v>
      </c>
      <c r="J24" s="161">
        <f t="shared" si="6"/>
        <v>1.986666667</v>
      </c>
      <c r="K24" s="161">
        <f t="shared" si="6"/>
        <v>1.986666667</v>
      </c>
      <c r="L24" s="161">
        <f t="shared" si="6"/>
        <v>2.98</v>
      </c>
      <c r="M24" s="162">
        <f t="shared" si="6"/>
        <v>0.9933333333</v>
      </c>
      <c r="N24" s="162">
        <f t="shared" si="6"/>
        <v>0.9933333333</v>
      </c>
      <c r="O24" s="162">
        <f t="shared" si="6"/>
        <v>0.9933333333</v>
      </c>
      <c r="P24" s="162">
        <f t="shared" si="6"/>
        <v>1.49</v>
      </c>
      <c r="Q24" s="162">
        <f t="shared" si="6"/>
        <v>0.8514285714</v>
      </c>
      <c r="R24" s="162">
        <f t="shared" si="6"/>
        <v>0.596</v>
      </c>
    </row>
    <row r="25" ht="14.25" customHeight="1">
      <c r="D25" s="159" t="str">
        <f t="shared" si="7"/>
        <v>ZT</v>
      </c>
      <c r="E25" s="160">
        <f t="shared" si="8"/>
        <v>0</v>
      </c>
      <c r="F25" s="161">
        <f t="shared" si="9"/>
        <v>0</v>
      </c>
      <c r="G25" s="161">
        <f t="shared" ref="G25:R25" si="10">G3*G$21</f>
        <v>1.986666667</v>
      </c>
      <c r="H25" s="161">
        <f t="shared" si="10"/>
        <v>0</v>
      </c>
      <c r="I25" s="161">
        <f t="shared" si="10"/>
        <v>0</v>
      </c>
      <c r="J25" s="161">
        <f t="shared" si="10"/>
        <v>0</v>
      </c>
      <c r="K25" s="161">
        <f t="shared" si="10"/>
        <v>0</v>
      </c>
      <c r="L25" s="161">
        <f t="shared" si="10"/>
        <v>0</v>
      </c>
      <c r="M25" s="162">
        <f t="shared" si="10"/>
        <v>0</v>
      </c>
      <c r="N25" s="162">
        <f t="shared" si="10"/>
        <v>0</v>
      </c>
      <c r="O25" s="162">
        <f t="shared" si="10"/>
        <v>0</v>
      </c>
      <c r="P25" s="162">
        <f t="shared" si="10"/>
        <v>0</v>
      </c>
      <c r="Q25" s="162">
        <f t="shared" si="10"/>
        <v>0.8514285714</v>
      </c>
      <c r="R25" s="162">
        <f t="shared" si="10"/>
        <v>0</v>
      </c>
    </row>
    <row r="26" ht="14.25" customHeight="1">
      <c r="D26" s="159" t="str">
        <f t="shared" si="7"/>
        <v>YZ</v>
      </c>
      <c r="E26" s="160">
        <f t="shared" si="8"/>
        <v>0</v>
      </c>
      <c r="F26" s="161">
        <f t="shared" si="9"/>
        <v>1.986666667</v>
      </c>
      <c r="G26" s="161">
        <f t="shared" ref="G26:R26" si="11">G4*G$21</f>
        <v>1.986666667</v>
      </c>
      <c r="H26" s="161">
        <f t="shared" si="11"/>
        <v>0.298</v>
      </c>
      <c r="I26" s="161">
        <f t="shared" si="11"/>
        <v>0.9933333333</v>
      </c>
      <c r="J26" s="161">
        <f t="shared" si="11"/>
        <v>1.986666667</v>
      </c>
      <c r="K26" s="161">
        <f t="shared" si="11"/>
        <v>1.986666667</v>
      </c>
      <c r="L26" s="161">
        <f t="shared" si="11"/>
        <v>0</v>
      </c>
      <c r="M26" s="162">
        <f t="shared" si="11"/>
        <v>0.9933333333</v>
      </c>
      <c r="N26" s="162">
        <f t="shared" si="11"/>
        <v>0.9933333333</v>
      </c>
      <c r="O26" s="162">
        <f t="shared" si="11"/>
        <v>0.9933333333</v>
      </c>
      <c r="P26" s="162">
        <f t="shared" si="11"/>
        <v>1.49</v>
      </c>
      <c r="Q26" s="162">
        <f t="shared" si="11"/>
        <v>0.8514285714</v>
      </c>
      <c r="R26" s="162">
        <f t="shared" si="11"/>
        <v>0</v>
      </c>
    </row>
    <row r="27" ht="14.25" customHeight="1">
      <c r="D27" s="159" t="str">
        <f t="shared" si="7"/>
        <v>KC</v>
      </c>
      <c r="E27" s="160">
        <f t="shared" si="8"/>
        <v>0</v>
      </c>
      <c r="F27" s="161">
        <f t="shared" si="9"/>
        <v>1.986666667</v>
      </c>
      <c r="G27" s="161">
        <f t="shared" ref="G27:R27" si="12">G5*G$21</f>
        <v>1.986666667</v>
      </c>
      <c r="H27" s="161">
        <f t="shared" si="12"/>
        <v>0.298</v>
      </c>
      <c r="I27" s="161">
        <f t="shared" si="12"/>
        <v>0.9933333333</v>
      </c>
      <c r="J27" s="161">
        <f t="shared" si="12"/>
        <v>1.986666667</v>
      </c>
      <c r="K27" s="161">
        <f t="shared" si="12"/>
        <v>1.986666667</v>
      </c>
      <c r="L27" s="161">
        <f t="shared" si="12"/>
        <v>0</v>
      </c>
      <c r="M27" s="162">
        <f t="shared" si="12"/>
        <v>0.9933333333</v>
      </c>
      <c r="N27" s="162">
        <f t="shared" si="12"/>
        <v>0.9933333333</v>
      </c>
      <c r="O27" s="162">
        <f t="shared" si="12"/>
        <v>0.9933333333</v>
      </c>
      <c r="P27" s="162">
        <f t="shared" si="12"/>
        <v>1.49</v>
      </c>
      <c r="Q27" s="162">
        <f t="shared" si="12"/>
        <v>0.8514285714</v>
      </c>
      <c r="R27" s="162">
        <f t="shared" si="12"/>
        <v>0.596</v>
      </c>
    </row>
    <row r="28" ht="14.25" customHeight="1">
      <c r="D28" s="159" t="str">
        <f t="shared" si="7"/>
        <v>CJ</v>
      </c>
      <c r="E28" s="160">
        <f t="shared" si="8"/>
        <v>0</v>
      </c>
      <c r="F28" s="161">
        <f t="shared" si="9"/>
        <v>0</v>
      </c>
      <c r="G28" s="161">
        <f t="shared" ref="G28:R28" si="13">G6*G$21</f>
        <v>1.986666667</v>
      </c>
      <c r="H28" s="161">
        <f t="shared" si="13"/>
        <v>0.298</v>
      </c>
      <c r="I28" s="161">
        <f t="shared" si="13"/>
        <v>0</v>
      </c>
      <c r="J28" s="161">
        <f t="shared" si="13"/>
        <v>0</v>
      </c>
      <c r="K28" s="161">
        <f t="shared" si="13"/>
        <v>0</v>
      </c>
      <c r="L28" s="161">
        <f t="shared" si="13"/>
        <v>0</v>
      </c>
      <c r="M28" s="162">
        <f t="shared" si="13"/>
        <v>0</v>
      </c>
      <c r="N28" s="162">
        <f t="shared" si="13"/>
        <v>0</v>
      </c>
      <c r="O28" s="162">
        <f t="shared" si="13"/>
        <v>0</v>
      </c>
      <c r="P28" s="162">
        <f t="shared" si="13"/>
        <v>0</v>
      </c>
      <c r="Q28" s="162">
        <f t="shared" si="13"/>
        <v>0.8514285714</v>
      </c>
      <c r="R28" s="162">
        <f t="shared" si="13"/>
        <v>0</v>
      </c>
    </row>
    <row r="29" ht="14.25" customHeight="1">
      <c r="D29" s="159" t="str">
        <f t="shared" si="7"/>
        <v>HX</v>
      </c>
      <c r="E29" s="160">
        <f t="shared" si="8"/>
        <v>0</v>
      </c>
      <c r="F29" s="161">
        <f t="shared" si="9"/>
        <v>0</v>
      </c>
      <c r="G29" s="161">
        <f t="shared" ref="G29:R29" si="14">G7*G$21</f>
        <v>0</v>
      </c>
      <c r="H29" s="161">
        <f t="shared" si="14"/>
        <v>0.298</v>
      </c>
      <c r="I29" s="161">
        <f t="shared" si="14"/>
        <v>0</v>
      </c>
      <c r="J29" s="161">
        <f t="shared" si="14"/>
        <v>0</v>
      </c>
      <c r="K29" s="161">
        <f t="shared" si="14"/>
        <v>0</v>
      </c>
      <c r="L29" s="161">
        <f t="shared" si="14"/>
        <v>0</v>
      </c>
      <c r="M29" s="162">
        <f t="shared" si="14"/>
        <v>0</v>
      </c>
      <c r="N29" s="162">
        <f t="shared" si="14"/>
        <v>0</v>
      </c>
      <c r="O29" s="162">
        <f t="shared" si="14"/>
        <v>0</v>
      </c>
      <c r="P29" s="162">
        <f t="shared" si="14"/>
        <v>2.98</v>
      </c>
      <c r="Q29" s="162">
        <f t="shared" si="14"/>
        <v>0</v>
      </c>
      <c r="R29" s="162">
        <f t="shared" si="14"/>
        <v>1.192</v>
      </c>
    </row>
    <row r="30" ht="14.25" customHeight="1">
      <c r="D30" s="159" t="str">
        <f t="shared" si="7"/>
        <v>JZ</v>
      </c>
      <c r="E30" s="160">
        <f t="shared" si="8"/>
        <v>0</v>
      </c>
      <c r="F30" s="161">
        <f t="shared" si="9"/>
        <v>0</v>
      </c>
      <c r="G30" s="161">
        <f t="shared" ref="G30:R30" si="15">G8*G$21</f>
        <v>0</v>
      </c>
      <c r="H30" s="161">
        <f t="shared" si="15"/>
        <v>0</v>
      </c>
      <c r="I30" s="161">
        <f t="shared" si="15"/>
        <v>0</v>
      </c>
      <c r="J30" s="161">
        <f t="shared" si="15"/>
        <v>0</v>
      </c>
      <c r="K30" s="161">
        <f t="shared" si="15"/>
        <v>0</v>
      </c>
      <c r="L30" s="161">
        <f t="shared" si="15"/>
        <v>0</v>
      </c>
      <c r="M30" s="162">
        <f t="shared" si="15"/>
        <v>0</v>
      </c>
      <c r="N30" s="162">
        <f t="shared" si="15"/>
        <v>0</v>
      </c>
      <c r="O30" s="162">
        <f t="shared" si="15"/>
        <v>0</v>
      </c>
      <c r="P30" s="162">
        <f t="shared" si="15"/>
        <v>0</v>
      </c>
      <c r="Q30" s="162">
        <f t="shared" si="15"/>
        <v>0</v>
      </c>
      <c r="R30" s="162">
        <f t="shared" si="15"/>
        <v>0</v>
      </c>
    </row>
    <row r="31" ht="14.25" customHeight="1">
      <c r="D31" s="159" t="str">
        <f t="shared" si="7"/>
        <v>LW</v>
      </c>
      <c r="E31" s="160">
        <f t="shared" si="8"/>
        <v>0</v>
      </c>
      <c r="F31" s="161">
        <f t="shared" si="9"/>
        <v>0</v>
      </c>
      <c r="G31" s="161">
        <f t="shared" ref="G31:R31" si="16">G9*G$21</f>
        <v>1.986666667</v>
      </c>
      <c r="H31" s="161">
        <f t="shared" si="16"/>
        <v>0</v>
      </c>
      <c r="I31" s="161">
        <f t="shared" si="16"/>
        <v>0</v>
      </c>
      <c r="J31" s="161">
        <f t="shared" si="16"/>
        <v>0</v>
      </c>
      <c r="K31" s="161">
        <f t="shared" si="16"/>
        <v>0</v>
      </c>
      <c r="L31" s="161">
        <f t="shared" si="16"/>
        <v>0</v>
      </c>
      <c r="M31" s="162">
        <f t="shared" si="16"/>
        <v>0</v>
      </c>
      <c r="N31" s="162">
        <f t="shared" si="16"/>
        <v>0</v>
      </c>
      <c r="O31" s="162">
        <f t="shared" si="16"/>
        <v>0</v>
      </c>
      <c r="P31" s="162">
        <f t="shared" si="16"/>
        <v>0</v>
      </c>
      <c r="Q31" s="162">
        <f t="shared" si="16"/>
        <v>0.8514285714</v>
      </c>
      <c r="R31" s="162">
        <f t="shared" si="16"/>
        <v>0</v>
      </c>
    </row>
    <row r="32" ht="14.25" customHeight="1">
      <c r="D32" s="159" t="str">
        <f t="shared" si="7"/>
        <v>KY</v>
      </c>
      <c r="E32" s="160">
        <f t="shared" si="8"/>
        <v>0</v>
      </c>
      <c r="F32" s="161">
        <f t="shared" si="9"/>
        <v>0</v>
      </c>
      <c r="G32" s="161">
        <f t="shared" ref="G32:R32" si="17">G10*G$21</f>
        <v>1.986666667</v>
      </c>
      <c r="H32" s="161">
        <f t="shared" si="17"/>
        <v>0.298</v>
      </c>
      <c r="I32" s="161">
        <f t="shared" si="17"/>
        <v>0</v>
      </c>
      <c r="J32" s="161">
        <f t="shared" si="17"/>
        <v>0</v>
      </c>
      <c r="K32" s="161">
        <f t="shared" si="17"/>
        <v>0</v>
      </c>
      <c r="L32" s="161">
        <f t="shared" si="17"/>
        <v>0</v>
      </c>
      <c r="M32" s="162">
        <f t="shared" si="17"/>
        <v>0</v>
      </c>
      <c r="N32" s="162">
        <f t="shared" si="17"/>
        <v>0</v>
      </c>
      <c r="O32" s="162">
        <f t="shared" si="17"/>
        <v>0</v>
      </c>
      <c r="P32" s="162">
        <f t="shared" si="17"/>
        <v>0</v>
      </c>
      <c r="Q32" s="162">
        <f t="shared" si="17"/>
        <v>0</v>
      </c>
      <c r="R32" s="162">
        <f t="shared" si="17"/>
        <v>0</v>
      </c>
    </row>
    <row r="33" ht="14.25" customHeight="1">
      <c r="D33" s="180" t="str">
        <f t="shared" si="7"/>
        <v>JL</v>
      </c>
      <c r="E33" s="163">
        <f t="shared" si="8"/>
        <v>0</v>
      </c>
      <c r="F33" s="164">
        <f t="shared" si="9"/>
        <v>0</v>
      </c>
      <c r="G33" s="164">
        <f t="shared" ref="G33:R33" si="18">G11*G$21</f>
        <v>0</v>
      </c>
      <c r="H33" s="164">
        <f t="shared" si="18"/>
        <v>0</v>
      </c>
      <c r="I33" s="164">
        <f t="shared" si="18"/>
        <v>0</v>
      </c>
      <c r="J33" s="164">
        <f t="shared" si="18"/>
        <v>0</v>
      </c>
      <c r="K33" s="164">
        <f t="shared" si="18"/>
        <v>0</v>
      </c>
      <c r="L33" s="164">
        <f t="shared" si="18"/>
        <v>0</v>
      </c>
      <c r="M33" s="165">
        <f t="shared" si="18"/>
        <v>0</v>
      </c>
      <c r="N33" s="165">
        <f t="shared" si="18"/>
        <v>0</v>
      </c>
      <c r="O33" s="165">
        <f t="shared" si="18"/>
        <v>0</v>
      </c>
      <c r="P33" s="165">
        <f t="shared" si="18"/>
        <v>0</v>
      </c>
      <c r="Q33" s="165">
        <f t="shared" si="18"/>
        <v>0</v>
      </c>
      <c r="R33" s="165">
        <f t="shared" si="18"/>
        <v>0</v>
      </c>
    </row>
    <row r="34" ht="14.25" customHeight="1">
      <c r="D34" s="181" t="s">
        <v>42</v>
      </c>
      <c r="E34" s="166">
        <f t="shared" si="8"/>
        <v>0</v>
      </c>
      <c r="F34" s="167">
        <f t="shared" si="9"/>
        <v>0</v>
      </c>
      <c r="G34" s="167">
        <f t="shared" ref="G34:R34" si="19">G12*G$21</f>
        <v>1.986666667</v>
      </c>
      <c r="H34" s="167">
        <f t="shared" si="19"/>
        <v>0.298</v>
      </c>
      <c r="I34" s="167">
        <f t="shared" si="19"/>
        <v>0</v>
      </c>
      <c r="J34" s="167">
        <f t="shared" si="19"/>
        <v>0</v>
      </c>
      <c r="K34" s="167">
        <f t="shared" si="19"/>
        <v>0</v>
      </c>
      <c r="L34" s="167">
        <f t="shared" si="19"/>
        <v>0</v>
      </c>
      <c r="M34" s="168">
        <f t="shared" si="19"/>
        <v>0</v>
      </c>
      <c r="N34" s="168">
        <f t="shared" si="19"/>
        <v>0</v>
      </c>
      <c r="O34" s="168">
        <f t="shared" si="19"/>
        <v>0</v>
      </c>
      <c r="P34" s="168">
        <f t="shared" si="19"/>
        <v>1.49</v>
      </c>
      <c r="Q34" s="168">
        <f t="shared" si="19"/>
        <v>0.8514285714</v>
      </c>
      <c r="R34" s="168">
        <f t="shared" si="19"/>
        <v>0</v>
      </c>
    </row>
    <row r="35" ht="14.25" customHeight="1">
      <c r="D35" s="181" t="s">
        <v>110</v>
      </c>
      <c r="E35" s="166">
        <f t="shared" si="8"/>
        <v>0</v>
      </c>
      <c r="F35" s="167">
        <f t="shared" si="9"/>
        <v>0</v>
      </c>
      <c r="G35" s="167">
        <f t="shared" ref="G35:R35" si="20">G13*G$21</f>
        <v>0</v>
      </c>
      <c r="H35" s="167">
        <f t="shared" si="20"/>
        <v>0.298</v>
      </c>
      <c r="I35" s="167">
        <f t="shared" si="20"/>
        <v>0</v>
      </c>
      <c r="J35" s="167">
        <f t="shared" si="20"/>
        <v>0</v>
      </c>
      <c r="K35" s="167">
        <f t="shared" si="20"/>
        <v>0</v>
      </c>
      <c r="L35" s="167">
        <f t="shared" si="20"/>
        <v>0</v>
      </c>
      <c r="M35" s="168">
        <f t="shared" si="20"/>
        <v>0</v>
      </c>
      <c r="N35" s="168">
        <f t="shared" si="20"/>
        <v>0</v>
      </c>
      <c r="O35" s="168">
        <f t="shared" si="20"/>
        <v>0</v>
      </c>
      <c r="P35" s="168">
        <f t="shared" si="20"/>
        <v>0</v>
      </c>
      <c r="Q35" s="168">
        <f t="shared" si="20"/>
        <v>0</v>
      </c>
      <c r="R35" s="168">
        <f t="shared" si="20"/>
        <v>0</v>
      </c>
    </row>
    <row r="36" ht="14.25" customHeight="1">
      <c r="D36" s="181" t="s">
        <v>111</v>
      </c>
      <c r="E36" s="166">
        <f t="shared" si="8"/>
        <v>0</v>
      </c>
      <c r="F36" s="167">
        <f t="shared" si="9"/>
        <v>0</v>
      </c>
      <c r="G36" s="167">
        <f t="shared" ref="G36:R36" si="21">G14*G$21</f>
        <v>0</v>
      </c>
      <c r="H36" s="167">
        <f t="shared" si="21"/>
        <v>0.298</v>
      </c>
      <c r="I36" s="167">
        <f t="shared" si="21"/>
        <v>0</v>
      </c>
      <c r="J36" s="167">
        <f t="shared" si="21"/>
        <v>0</v>
      </c>
      <c r="K36" s="167">
        <f t="shared" si="21"/>
        <v>0</v>
      </c>
      <c r="L36" s="167">
        <f t="shared" si="21"/>
        <v>0</v>
      </c>
      <c r="M36" s="168">
        <f t="shared" si="21"/>
        <v>0</v>
      </c>
      <c r="N36" s="168">
        <f t="shared" si="21"/>
        <v>0</v>
      </c>
      <c r="O36" s="168">
        <f t="shared" si="21"/>
        <v>0</v>
      </c>
      <c r="P36" s="168">
        <f t="shared" si="21"/>
        <v>0</v>
      </c>
      <c r="Q36" s="168">
        <f t="shared" si="21"/>
        <v>0</v>
      </c>
      <c r="R36" s="168">
        <f t="shared" si="21"/>
        <v>0</v>
      </c>
    </row>
    <row r="37" ht="14.25" customHeight="1">
      <c r="D37" s="181" t="s">
        <v>48</v>
      </c>
      <c r="E37" s="166">
        <f t="shared" si="8"/>
        <v>0</v>
      </c>
      <c r="F37" s="167">
        <f t="shared" si="9"/>
        <v>0</v>
      </c>
      <c r="G37" s="167">
        <f t="shared" ref="G37:R37" si="22">G15*G$21</f>
        <v>1.986666667</v>
      </c>
      <c r="H37" s="167">
        <f t="shared" si="22"/>
        <v>0.298</v>
      </c>
      <c r="I37" s="167">
        <f t="shared" si="22"/>
        <v>0</v>
      </c>
      <c r="J37" s="167">
        <f t="shared" si="22"/>
        <v>0</v>
      </c>
      <c r="K37" s="167">
        <f t="shared" si="22"/>
        <v>0</v>
      </c>
      <c r="L37" s="167">
        <f t="shared" si="22"/>
        <v>0</v>
      </c>
      <c r="M37" s="168">
        <f t="shared" si="22"/>
        <v>0</v>
      </c>
      <c r="N37" s="168">
        <f t="shared" si="22"/>
        <v>0</v>
      </c>
      <c r="O37" s="168">
        <f t="shared" si="22"/>
        <v>0</v>
      </c>
      <c r="P37" s="168">
        <f t="shared" si="22"/>
        <v>0</v>
      </c>
      <c r="Q37" s="168">
        <f t="shared" si="22"/>
        <v>0</v>
      </c>
      <c r="R37" s="168">
        <f t="shared" si="22"/>
        <v>0.596</v>
      </c>
    </row>
    <row r="38" ht="14.25" customHeight="1">
      <c r="D38" s="181" t="s">
        <v>112</v>
      </c>
      <c r="E38" s="166">
        <f t="shared" si="8"/>
        <v>0</v>
      </c>
      <c r="F38" s="167">
        <f t="shared" si="9"/>
        <v>0</v>
      </c>
      <c r="G38" s="167">
        <f t="shared" ref="G38:R38" si="23">G16*G$21</f>
        <v>0</v>
      </c>
      <c r="H38" s="167">
        <f t="shared" si="23"/>
        <v>0</v>
      </c>
      <c r="I38" s="167">
        <f t="shared" si="23"/>
        <v>0</v>
      </c>
      <c r="J38" s="167">
        <f t="shared" si="23"/>
        <v>0</v>
      </c>
      <c r="K38" s="167">
        <f t="shared" si="23"/>
        <v>0</v>
      </c>
      <c r="L38" s="167">
        <f t="shared" si="23"/>
        <v>0</v>
      </c>
      <c r="M38" s="168">
        <f t="shared" si="23"/>
        <v>0</v>
      </c>
      <c r="N38" s="168">
        <f t="shared" si="23"/>
        <v>0</v>
      </c>
      <c r="O38" s="168">
        <f t="shared" si="23"/>
        <v>0</v>
      </c>
      <c r="P38" s="168">
        <f t="shared" si="23"/>
        <v>0</v>
      </c>
      <c r="Q38" s="168">
        <f t="shared" si="23"/>
        <v>0</v>
      </c>
      <c r="R38" s="168">
        <f t="shared" si="23"/>
        <v>0</v>
      </c>
    </row>
    <row r="39" ht="14.25" customHeight="1">
      <c r="D39" s="182" t="s">
        <v>87</v>
      </c>
      <c r="E39" s="169">
        <f t="shared" si="8"/>
        <v>0</v>
      </c>
      <c r="F39" s="170">
        <f t="shared" si="9"/>
        <v>0</v>
      </c>
      <c r="G39" s="170">
        <f t="shared" ref="G39:R39" si="24">G17*G$21</f>
        <v>0</v>
      </c>
      <c r="H39" s="170">
        <f t="shared" si="24"/>
        <v>0</v>
      </c>
      <c r="I39" s="170">
        <f t="shared" si="24"/>
        <v>0</v>
      </c>
      <c r="J39" s="170">
        <f t="shared" si="24"/>
        <v>0</v>
      </c>
      <c r="K39" s="170">
        <f t="shared" si="24"/>
        <v>0</v>
      </c>
      <c r="L39" s="170">
        <f t="shared" si="24"/>
        <v>0</v>
      </c>
      <c r="M39" s="171">
        <f t="shared" si="24"/>
        <v>0</v>
      </c>
      <c r="N39" s="171">
        <f t="shared" si="24"/>
        <v>0</v>
      </c>
      <c r="O39" s="171">
        <f t="shared" si="24"/>
        <v>0</v>
      </c>
      <c r="P39" s="171">
        <f t="shared" si="24"/>
        <v>0</v>
      </c>
      <c r="Q39" s="171">
        <f t="shared" si="24"/>
        <v>0</v>
      </c>
      <c r="R39" s="171">
        <f t="shared" si="24"/>
        <v>0</v>
      </c>
    </row>
    <row r="40" ht="14.25" customHeight="1"/>
    <row r="41" ht="14.25" customHeight="1">
      <c r="D41" s="172" t="s">
        <v>105</v>
      </c>
      <c r="E41" s="173">
        <f t="shared" ref="E41:R41" si="25">SUM(E24:E39)</f>
        <v>8.94</v>
      </c>
      <c r="F41" s="174">
        <f t="shared" si="25"/>
        <v>5.96</v>
      </c>
      <c r="G41" s="174">
        <f t="shared" si="25"/>
        <v>17.88</v>
      </c>
      <c r="H41" s="174">
        <f t="shared" si="25"/>
        <v>2.98</v>
      </c>
      <c r="I41" s="174">
        <f t="shared" si="25"/>
        <v>2.98</v>
      </c>
      <c r="J41" s="174">
        <f t="shared" si="25"/>
        <v>5.96</v>
      </c>
      <c r="K41" s="174">
        <f t="shared" si="25"/>
        <v>5.96</v>
      </c>
      <c r="L41" s="174">
        <f t="shared" si="25"/>
        <v>2.98</v>
      </c>
      <c r="M41" s="175">
        <f t="shared" si="25"/>
        <v>2.98</v>
      </c>
      <c r="N41" s="175">
        <f t="shared" si="25"/>
        <v>2.98</v>
      </c>
      <c r="O41" s="175">
        <f t="shared" si="25"/>
        <v>2.98</v>
      </c>
      <c r="P41" s="175">
        <f t="shared" si="25"/>
        <v>8.94</v>
      </c>
      <c r="Q41" s="175">
        <f t="shared" si="25"/>
        <v>5.96</v>
      </c>
      <c r="R41" s="175">
        <f t="shared" si="25"/>
        <v>2.98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:M11">
    <cfRule type="cellIs" dxfId="0" priority="1" operator="equal">
      <formula>0.5</formula>
    </cfRule>
  </conditionalFormatting>
  <conditionalFormatting sqref="E2:M11">
    <cfRule type="cellIs" dxfId="1" priority="2" operator="equal">
      <formula>1</formula>
    </cfRule>
  </conditionalFormatting>
  <conditionalFormatting sqref="E2:M11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71"/>
    <col customWidth="1" min="3" max="3" width="3.86"/>
    <col customWidth="1" min="4" max="4" width="14.86"/>
    <col customWidth="1" min="5" max="13" width="8.71"/>
    <col customWidth="1" min="14" max="14" width="4.14"/>
    <col customWidth="1" min="15" max="15" width="8.57"/>
    <col customWidth="1" min="16" max="18" width="8.71"/>
    <col customWidth="1" min="19" max="19" width="10.0"/>
    <col customWidth="1" min="20" max="26" width="8.71"/>
  </cols>
  <sheetData>
    <row r="1" ht="14.25" customHeight="1">
      <c r="A1" s="94" t="s">
        <v>97</v>
      </c>
      <c r="B1" s="95">
        <v>77.0</v>
      </c>
      <c r="D1" s="96" t="s">
        <v>98</v>
      </c>
      <c r="E1" s="97">
        <v>45074.0</v>
      </c>
      <c r="F1" s="98">
        <v>45102.0</v>
      </c>
      <c r="G1" s="98">
        <v>45116.0</v>
      </c>
      <c r="H1" s="98"/>
      <c r="I1" s="98"/>
      <c r="J1" s="98"/>
      <c r="K1" s="98"/>
      <c r="L1" s="98"/>
      <c r="M1" s="99"/>
      <c r="O1" s="100" t="s">
        <v>86</v>
      </c>
      <c r="P1" s="101" t="s">
        <v>54</v>
      </c>
      <c r="S1" s="102" t="s">
        <v>99</v>
      </c>
    </row>
    <row r="2" ht="14.25" customHeight="1">
      <c r="A2" s="103" t="s">
        <v>100</v>
      </c>
      <c r="B2" s="103">
        <v>12.0</v>
      </c>
      <c r="D2" s="104" t="s">
        <v>20</v>
      </c>
      <c r="E2" s="105">
        <v>1.0</v>
      </c>
      <c r="F2" s="106">
        <v>1.0</v>
      </c>
      <c r="G2" s="106">
        <v>1.0</v>
      </c>
      <c r="H2" s="106"/>
      <c r="I2" s="106"/>
      <c r="J2" s="106"/>
      <c r="K2" s="106"/>
      <c r="L2" s="107"/>
      <c r="M2" s="108"/>
      <c r="O2" s="109" t="str">
        <f t="shared" ref="O2:O17" si="1">D2</f>
        <v>Poi</v>
      </c>
      <c r="P2" s="110">
        <f t="shared" ref="P2:P17" si="2">SUM(E24:M24)</f>
        <v>8.3125</v>
      </c>
      <c r="Q2" s="185"/>
      <c r="S2" s="111">
        <f t="shared" ref="S2:S17" si="3">COUNT(E2:M2)</f>
        <v>3</v>
      </c>
    </row>
    <row r="3" ht="14.25" customHeight="1">
      <c r="A3" s="112" t="s">
        <v>84</v>
      </c>
      <c r="B3" s="112">
        <f>B1/B2</f>
        <v>6.416666667</v>
      </c>
      <c r="D3" s="104" t="s">
        <v>24</v>
      </c>
      <c r="E3" s="105">
        <v>1.0</v>
      </c>
      <c r="F3" s="106">
        <v>1.0</v>
      </c>
      <c r="G3" s="106">
        <v>1.0</v>
      </c>
      <c r="H3" s="106"/>
      <c r="I3" s="107"/>
      <c r="J3" s="106"/>
      <c r="K3" s="106"/>
      <c r="L3" s="107"/>
      <c r="M3" s="108"/>
      <c r="O3" s="109" t="str">
        <f t="shared" si="1"/>
        <v>ZT</v>
      </c>
      <c r="P3" s="110">
        <f t="shared" si="2"/>
        <v>8.3125</v>
      </c>
      <c r="Q3" s="185"/>
      <c r="S3" s="111">
        <f t="shared" si="3"/>
        <v>3</v>
      </c>
    </row>
    <row r="4" ht="14.25" customHeight="1">
      <c r="A4" s="113"/>
      <c r="B4" s="113"/>
      <c r="D4" s="104" t="s">
        <v>26</v>
      </c>
      <c r="E4" s="105"/>
      <c r="F4" s="106">
        <v>1.0</v>
      </c>
      <c r="G4" s="106"/>
      <c r="H4" s="107"/>
      <c r="I4" s="107"/>
      <c r="J4" s="107"/>
      <c r="K4" s="107"/>
      <c r="L4" s="107"/>
      <c r="M4" s="108"/>
      <c r="O4" s="109" t="str">
        <f t="shared" si="1"/>
        <v>YZ</v>
      </c>
      <c r="P4" s="110">
        <f t="shared" si="2"/>
        <v>3.5</v>
      </c>
      <c r="Q4" s="185"/>
      <c r="S4" s="111">
        <f t="shared" si="3"/>
        <v>1</v>
      </c>
    </row>
    <row r="5" ht="14.25" customHeight="1">
      <c r="A5" s="114" t="s">
        <v>101</v>
      </c>
      <c r="B5" s="115" t="s">
        <v>20</v>
      </c>
      <c r="D5" s="104" t="s">
        <v>28</v>
      </c>
      <c r="E5" s="105">
        <v>1.0</v>
      </c>
      <c r="F5" s="106">
        <v>1.0</v>
      </c>
      <c r="G5" s="106">
        <v>1.0</v>
      </c>
      <c r="H5" s="106"/>
      <c r="I5" s="106"/>
      <c r="J5" s="106"/>
      <c r="K5" s="106"/>
      <c r="L5" s="107"/>
      <c r="M5" s="108"/>
      <c r="O5" s="109" t="str">
        <f t="shared" si="1"/>
        <v>KC</v>
      </c>
      <c r="P5" s="110">
        <f t="shared" si="2"/>
        <v>8.3125</v>
      </c>
      <c r="Q5" s="185"/>
      <c r="S5" s="111">
        <f t="shared" si="3"/>
        <v>3</v>
      </c>
    </row>
    <row r="6" ht="14.25" customHeight="1">
      <c r="A6" s="113"/>
      <c r="B6" s="113"/>
      <c r="D6" s="104" t="s">
        <v>30</v>
      </c>
      <c r="E6" s="105">
        <v>1.0</v>
      </c>
      <c r="F6" s="106">
        <v>1.0</v>
      </c>
      <c r="G6" s="106">
        <v>1.0</v>
      </c>
      <c r="H6" s="106"/>
      <c r="I6" s="106"/>
      <c r="J6" s="106"/>
      <c r="K6" s="106"/>
      <c r="L6" s="107"/>
      <c r="M6" s="108"/>
      <c r="O6" s="109" t="str">
        <f t="shared" si="1"/>
        <v>CJ</v>
      </c>
      <c r="P6" s="110">
        <f t="shared" si="2"/>
        <v>8.3125</v>
      </c>
      <c r="Q6" s="185"/>
      <c r="S6" s="111">
        <f t="shared" si="3"/>
        <v>3</v>
      </c>
    </row>
    <row r="7" ht="14.25" customHeight="1">
      <c r="A7" s="116" t="s">
        <v>102</v>
      </c>
      <c r="B7" s="186">
        <f>B2-SUM(E20:M20)</f>
        <v>0</v>
      </c>
      <c r="D7" s="104" t="s">
        <v>32</v>
      </c>
      <c r="E7" s="105">
        <v>1.0</v>
      </c>
      <c r="F7" s="106">
        <v>1.0</v>
      </c>
      <c r="G7" s="106">
        <v>1.0</v>
      </c>
      <c r="H7" s="107"/>
      <c r="I7" s="107"/>
      <c r="J7" s="106"/>
      <c r="K7" s="106"/>
      <c r="L7" s="107"/>
      <c r="M7" s="108"/>
      <c r="O7" s="109" t="str">
        <f t="shared" si="1"/>
        <v>HX</v>
      </c>
      <c r="P7" s="110">
        <f t="shared" si="2"/>
        <v>8.3125</v>
      </c>
      <c r="Q7" s="185"/>
      <c r="S7" s="111">
        <f t="shared" si="3"/>
        <v>3</v>
      </c>
    </row>
    <row r="8" ht="14.25" customHeight="1">
      <c r="D8" s="104" t="s">
        <v>34</v>
      </c>
      <c r="E8" s="105">
        <v>1.0</v>
      </c>
      <c r="F8" s="107"/>
      <c r="G8" s="107"/>
      <c r="H8" s="107"/>
      <c r="I8" s="107"/>
      <c r="J8" s="107"/>
      <c r="K8" s="107"/>
      <c r="L8" s="107"/>
      <c r="M8" s="108"/>
      <c r="O8" s="109" t="str">
        <f t="shared" si="1"/>
        <v>JZ</v>
      </c>
      <c r="P8" s="110">
        <f t="shared" si="2"/>
        <v>3.208333333</v>
      </c>
      <c r="Q8" s="185"/>
      <c r="S8" s="111">
        <f t="shared" si="3"/>
        <v>1</v>
      </c>
    </row>
    <row r="9" ht="14.25" customHeight="1">
      <c r="D9" s="104" t="s">
        <v>36</v>
      </c>
      <c r="E9" s="179"/>
      <c r="F9" s="106">
        <v>1.0</v>
      </c>
      <c r="G9" s="106"/>
      <c r="H9" s="106"/>
      <c r="I9" s="106"/>
      <c r="J9" s="107"/>
      <c r="K9" s="107"/>
      <c r="L9" s="107"/>
      <c r="M9" s="108"/>
      <c r="O9" s="109" t="str">
        <f t="shared" si="1"/>
        <v>LW</v>
      </c>
      <c r="P9" s="110">
        <f t="shared" si="2"/>
        <v>3.5</v>
      </c>
      <c r="Q9" s="185"/>
      <c r="S9" s="111">
        <f t="shared" si="3"/>
        <v>1</v>
      </c>
    </row>
    <row r="10" ht="14.25" customHeight="1">
      <c r="D10" s="117" t="s">
        <v>38</v>
      </c>
      <c r="E10" s="118">
        <v>1.0</v>
      </c>
      <c r="F10" s="119">
        <v>1.0</v>
      </c>
      <c r="G10" s="119">
        <v>1.0</v>
      </c>
      <c r="H10" s="119"/>
      <c r="I10" s="119"/>
      <c r="J10" s="119"/>
      <c r="K10" s="119"/>
      <c r="L10" s="120"/>
      <c r="M10" s="121"/>
      <c r="O10" s="122" t="str">
        <f t="shared" si="1"/>
        <v>KY</v>
      </c>
      <c r="P10" s="123">
        <f t="shared" si="2"/>
        <v>8.3125</v>
      </c>
      <c r="Q10" s="185"/>
      <c r="S10" s="111">
        <f t="shared" si="3"/>
        <v>3</v>
      </c>
    </row>
    <row r="11" ht="14.25" customHeight="1">
      <c r="D11" s="124" t="s">
        <v>40</v>
      </c>
      <c r="E11" s="125"/>
      <c r="F11" s="127"/>
      <c r="G11" s="127"/>
      <c r="H11" s="127"/>
      <c r="I11" s="127"/>
      <c r="J11" s="127"/>
      <c r="K11" s="127"/>
      <c r="L11" s="127"/>
      <c r="M11" s="128"/>
      <c r="O11" s="129" t="str">
        <f t="shared" si="1"/>
        <v>Jit Loong</v>
      </c>
      <c r="P11" s="130">
        <f t="shared" si="2"/>
        <v>0</v>
      </c>
      <c r="Q11" s="185"/>
      <c r="S11" s="111">
        <f t="shared" si="3"/>
        <v>0</v>
      </c>
    </row>
    <row r="12" ht="14.25" customHeight="1">
      <c r="D12" s="131" t="s">
        <v>42</v>
      </c>
      <c r="E12" s="132">
        <v>1.0</v>
      </c>
      <c r="F12" s="133">
        <v>1.0</v>
      </c>
      <c r="G12" s="133">
        <v>1.0</v>
      </c>
      <c r="H12" s="133"/>
      <c r="I12" s="133"/>
      <c r="J12" s="133"/>
      <c r="K12" s="134"/>
      <c r="L12" s="134"/>
      <c r="M12" s="135"/>
      <c r="O12" s="129" t="str">
        <f t="shared" si="1"/>
        <v>Matthew</v>
      </c>
      <c r="P12" s="130">
        <f t="shared" si="2"/>
        <v>8.3125</v>
      </c>
      <c r="Q12" s="185"/>
      <c r="S12" s="111">
        <f t="shared" si="3"/>
        <v>3</v>
      </c>
    </row>
    <row r="13" ht="14.25" customHeight="1">
      <c r="A13" s="111"/>
      <c r="D13" s="131" t="s">
        <v>44</v>
      </c>
      <c r="E13" s="132"/>
      <c r="F13" s="134"/>
      <c r="G13" s="133"/>
      <c r="H13" s="134"/>
      <c r="I13" s="133"/>
      <c r="J13" s="133"/>
      <c r="K13" s="133"/>
      <c r="L13" s="134"/>
      <c r="M13" s="135"/>
      <c r="O13" s="129" t="str">
        <f t="shared" si="1"/>
        <v>Hau Jin</v>
      </c>
      <c r="P13" s="130">
        <f t="shared" si="2"/>
        <v>0</v>
      </c>
      <c r="Q13" s="185"/>
      <c r="S13" s="111">
        <f t="shared" si="3"/>
        <v>0</v>
      </c>
    </row>
    <row r="14" ht="14.25" customHeight="1">
      <c r="D14" s="131" t="s">
        <v>46</v>
      </c>
      <c r="E14" s="136"/>
      <c r="F14" s="134"/>
      <c r="G14" s="133"/>
      <c r="H14" s="134"/>
      <c r="I14" s="134"/>
      <c r="J14" s="134"/>
      <c r="K14" s="134"/>
      <c r="L14" s="134"/>
      <c r="M14" s="135"/>
      <c r="O14" s="129" t="str">
        <f t="shared" si="1"/>
        <v>Kit Liang</v>
      </c>
      <c r="P14" s="130">
        <f t="shared" si="2"/>
        <v>0</v>
      </c>
      <c r="Q14" s="185"/>
      <c r="S14" s="111">
        <f t="shared" si="3"/>
        <v>0</v>
      </c>
    </row>
    <row r="15" ht="14.25" customHeight="1">
      <c r="D15" s="131" t="s">
        <v>48</v>
      </c>
      <c r="E15" s="136"/>
      <c r="F15" s="133">
        <v>1.0</v>
      </c>
      <c r="G15" s="133">
        <v>1.0</v>
      </c>
      <c r="H15" s="133"/>
      <c r="I15" s="133"/>
      <c r="J15" s="133"/>
      <c r="K15" s="133"/>
      <c r="L15" s="134"/>
      <c r="M15" s="135"/>
      <c r="O15" s="129" t="str">
        <f t="shared" si="1"/>
        <v>YL</v>
      </c>
      <c r="P15" s="130">
        <f t="shared" si="2"/>
        <v>5.104166667</v>
      </c>
      <c r="Q15" s="185"/>
      <c r="S15" s="111">
        <f t="shared" si="3"/>
        <v>2</v>
      </c>
    </row>
    <row r="16" ht="14.25" customHeight="1">
      <c r="A16" s="111"/>
      <c r="B16" s="111"/>
      <c r="D16" s="131" t="s">
        <v>109</v>
      </c>
      <c r="E16" s="136"/>
      <c r="F16" s="133">
        <v>1.0</v>
      </c>
      <c r="G16" s="134"/>
      <c r="H16" s="133"/>
      <c r="I16" s="134"/>
      <c r="J16" s="134"/>
      <c r="K16" s="134"/>
      <c r="L16" s="134"/>
      <c r="M16" s="135"/>
      <c r="O16" s="129" t="str">
        <f t="shared" si="1"/>
        <v>TM</v>
      </c>
      <c r="P16" s="130">
        <f t="shared" si="2"/>
        <v>3.5</v>
      </c>
      <c r="Q16" s="185"/>
      <c r="S16" s="111">
        <f t="shared" si="3"/>
        <v>1</v>
      </c>
    </row>
    <row r="17" ht="14.25" customHeight="1">
      <c r="A17" s="111"/>
      <c r="B17" s="111"/>
      <c r="D17" s="137" t="s">
        <v>87</v>
      </c>
      <c r="E17" s="138"/>
      <c r="F17" s="139"/>
      <c r="G17" s="139"/>
      <c r="H17" s="139"/>
      <c r="I17" s="139"/>
      <c r="J17" s="139"/>
      <c r="K17" s="139"/>
      <c r="L17" s="139"/>
      <c r="M17" s="140"/>
      <c r="O17" s="141" t="str">
        <f t="shared" si="1"/>
        <v>ZL</v>
      </c>
      <c r="P17" s="142">
        <f t="shared" si="2"/>
        <v>0</v>
      </c>
      <c r="Q17" s="185"/>
      <c r="S17" s="111">
        <f t="shared" si="3"/>
        <v>0</v>
      </c>
    </row>
    <row r="18" ht="14.25" customHeight="1">
      <c r="A18" s="111"/>
      <c r="B18" s="111"/>
      <c r="P18" s="143">
        <f>SUM(P2:P17)</f>
        <v>77</v>
      </c>
    </row>
    <row r="19" ht="14.25" customHeight="1">
      <c r="A19" s="111"/>
      <c r="B19" s="111"/>
      <c r="D19" s="144" t="s">
        <v>83</v>
      </c>
      <c r="E19" s="145">
        <f t="shared" ref="E19:M19" si="4">SUM(E2:E17)</f>
        <v>8</v>
      </c>
      <c r="F19" s="145">
        <f t="shared" si="4"/>
        <v>11</v>
      </c>
      <c r="G19" s="145">
        <f t="shared" si="4"/>
        <v>8</v>
      </c>
      <c r="H19" s="145">
        <f t="shared" si="4"/>
        <v>0</v>
      </c>
      <c r="I19" s="145">
        <f t="shared" si="4"/>
        <v>0</v>
      </c>
      <c r="J19" s="145">
        <f t="shared" si="4"/>
        <v>0</v>
      </c>
      <c r="K19" s="145">
        <f t="shared" si="4"/>
        <v>0</v>
      </c>
      <c r="L19" s="145">
        <f t="shared" si="4"/>
        <v>0</v>
      </c>
      <c r="M19" s="146">
        <f t="shared" si="4"/>
        <v>0</v>
      </c>
    </row>
    <row r="20" ht="14.25" customHeight="1">
      <c r="D20" s="104" t="s">
        <v>103</v>
      </c>
      <c r="E20" s="147">
        <v>4.0</v>
      </c>
      <c r="F20" s="148">
        <v>6.0</v>
      </c>
      <c r="G20" s="148">
        <v>2.0</v>
      </c>
      <c r="H20" s="148"/>
      <c r="I20" s="148"/>
      <c r="J20" s="148"/>
      <c r="K20" s="148"/>
      <c r="L20" s="149"/>
      <c r="M20" s="150"/>
    </row>
    <row r="21" ht="14.25" customHeight="1">
      <c r="D21" s="151" t="s">
        <v>104</v>
      </c>
      <c r="E21" s="152">
        <f t="shared" ref="E21:M21" si="5">IF(E19=0, 0, $B$3*E20/E19)</f>
        <v>3.208333333</v>
      </c>
      <c r="F21" s="153">
        <f t="shared" si="5"/>
        <v>3.5</v>
      </c>
      <c r="G21" s="153">
        <f t="shared" si="5"/>
        <v>1.604166667</v>
      </c>
      <c r="H21" s="153">
        <f t="shared" si="5"/>
        <v>0</v>
      </c>
      <c r="I21" s="153">
        <f t="shared" si="5"/>
        <v>0</v>
      </c>
      <c r="J21" s="153">
        <f t="shared" si="5"/>
        <v>0</v>
      </c>
      <c r="K21" s="153">
        <f t="shared" si="5"/>
        <v>0</v>
      </c>
      <c r="L21" s="153">
        <f t="shared" si="5"/>
        <v>0</v>
      </c>
      <c r="M21" s="154">
        <f t="shared" si="5"/>
        <v>0</v>
      </c>
    </row>
    <row r="22" ht="14.25" customHeight="1"/>
    <row r="23" ht="14.25" customHeight="1">
      <c r="D23" s="155" t="s">
        <v>86</v>
      </c>
      <c r="E23" s="156">
        <f t="shared" ref="E23:M23" si="6">E1</f>
        <v>45074</v>
      </c>
      <c r="F23" s="157">
        <f t="shared" si="6"/>
        <v>45102</v>
      </c>
      <c r="G23" s="157">
        <f t="shared" si="6"/>
        <v>45116</v>
      </c>
      <c r="H23" s="157" t="str">
        <f t="shared" si="6"/>
        <v/>
      </c>
      <c r="I23" s="157" t="str">
        <f t="shared" si="6"/>
        <v/>
      </c>
      <c r="J23" s="157" t="str">
        <f t="shared" si="6"/>
        <v/>
      </c>
      <c r="K23" s="157" t="str">
        <f t="shared" si="6"/>
        <v/>
      </c>
      <c r="L23" s="157" t="str">
        <f t="shared" si="6"/>
        <v/>
      </c>
      <c r="M23" s="158" t="str">
        <f t="shared" si="6"/>
        <v/>
      </c>
    </row>
    <row r="24" ht="14.25" customHeight="1">
      <c r="D24" s="159" t="str">
        <f t="shared" ref="D24:D33" si="8">D2</f>
        <v>Poi</v>
      </c>
      <c r="E24" s="160">
        <f t="shared" ref="E24:E39" si="9">E2*$E$21</f>
        <v>3.208333333</v>
      </c>
      <c r="F24" s="161">
        <f t="shared" ref="F24:F39" si="10">F2*$F$21</f>
        <v>3.5</v>
      </c>
      <c r="G24" s="161">
        <f t="shared" ref="G24:M24" si="7">G2*G$21</f>
        <v>1.604166667</v>
      </c>
      <c r="H24" s="161">
        <f t="shared" si="7"/>
        <v>0</v>
      </c>
      <c r="I24" s="161">
        <f t="shared" si="7"/>
        <v>0</v>
      </c>
      <c r="J24" s="161">
        <f t="shared" si="7"/>
        <v>0</v>
      </c>
      <c r="K24" s="161">
        <f t="shared" si="7"/>
        <v>0</v>
      </c>
      <c r="L24" s="161">
        <f t="shared" si="7"/>
        <v>0</v>
      </c>
      <c r="M24" s="162">
        <f t="shared" si="7"/>
        <v>0</v>
      </c>
    </row>
    <row r="25" ht="14.25" customHeight="1">
      <c r="D25" s="159" t="str">
        <f t="shared" si="8"/>
        <v>ZT</v>
      </c>
      <c r="E25" s="160">
        <f t="shared" si="9"/>
        <v>3.208333333</v>
      </c>
      <c r="F25" s="161">
        <f t="shared" si="10"/>
        <v>3.5</v>
      </c>
      <c r="G25" s="161">
        <f t="shared" ref="G25:M25" si="11">G3*G$21</f>
        <v>1.604166667</v>
      </c>
      <c r="H25" s="161">
        <f t="shared" si="11"/>
        <v>0</v>
      </c>
      <c r="I25" s="161">
        <f t="shared" si="11"/>
        <v>0</v>
      </c>
      <c r="J25" s="161">
        <f t="shared" si="11"/>
        <v>0</v>
      </c>
      <c r="K25" s="161">
        <f t="shared" si="11"/>
        <v>0</v>
      </c>
      <c r="L25" s="161">
        <f t="shared" si="11"/>
        <v>0</v>
      </c>
      <c r="M25" s="162">
        <f t="shared" si="11"/>
        <v>0</v>
      </c>
    </row>
    <row r="26" ht="14.25" customHeight="1">
      <c r="D26" s="159" t="str">
        <f t="shared" si="8"/>
        <v>YZ</v>
      </c>
      <c r="E26" s="160">
        <f t="shared" si="9"/>
        <v>0</v>
      </c>
      <c r="F26" s="161">
        <f t="shared" si="10"/>
        <v>3.5</v>
      </c>
      <c r="G26" s="161">
        <f t="shared" ref="G26:M26" si="12">G4*G$21</f>
        <v>0</v>
      </c>
      <c r="H26" s="161">
        <f t="shared" si="12"/>
        <v>0</v>
      </c>
      <c r="I26" s="161">
        <f t="shared" si="12"/>
        <v>0</v>
      </c>
      <c r="J26" s="161">
        <f t="shared" si="12"/>
        <v>0</v>
      </c>
      <c r="K26" s="161">
        <f t="shared" si="12"/>
        <v>0</v>
      </c>
      <c r="L26" s="161">
        <f t="shared" si="12"/>
        <v>0</v>
      </c>
      <c r="M26" s="162">
        <f t="shared" si="12"/>
        <v>0</v>
      </c>
    </row>
    <row r="27" ht="14.25" customHeight="1">
      <c r="D27" s="159" t="str">
        <f t="shared" si="8"/>
        <v>KC</v>
      </c>
      <c r="E27" s="160">
        <f t="shared" si="9"/>
        <v>3.208333333</v>
      </c>
      <c r="F27" s="161">
        <f t="shared" si="10"/>
        <v>3.5</v>
      </c>
      <c r="G27" s="161">
        <f t="shared" ref="G27:M27" si="13">G5*G$21</f>
        <v>1.604166667</v>
      </c>
      <c r="H27" s="161">
        <f t="shared" si="13"/>
        <v>0</v>
      </c>
      <c r="I27" s="161">
        <f t="shared" si="13"/>
        <v>0</v>
      </c>
      <c r="J27" s="161">
        <f t="shared" si="13"/>
        <v>0</v>
      </c>
      <c r="K27" s="161">
        <f t="shared" si="13"/>
        <v>0</v>
      </c>
      <c r="L27" s="161">
        <f t="shared" si="13"/>
        <v>0</v>
      </c>
      <c r="M27" s="162">
        <f t="shared" si="13"/>
        <v>0</v>
      </c>
    </row>
    <row r="28" ht="14.25" customHeight="1">
      <c r="D28" s="159" t="str">
        <f t="shared" si="8"/>
        <v>CJ</v>
      </c>
      <c r="E28" s="160">
        <f t="shared" si="9"/>
        <v>3.208333333</v>
      </c>
      <c r="F28" s="161">
        <f t="shared" si="10"/>
        <v>3.5</v>
      </c>
      <c r="G28" s="161">
        <f t="shared" ref="G28:M28" si="14">G6*G$21</f>
        <v>1.604166667</v>
      </c>
      <c r="H28" s="161">
        <f t="shared" si="14"/>
        <v>0</v>
      </c>
      <c r="I28" s="161">
        <f t="shared" si="14"/>
        <v>0</v>
      </c>
      <c r="J28" s="161">
        <f t="shared" si="14"/>
        <v>0</v>
      </c>
      <c r="K28" s="161">
        <f t="shared" si="14"/>
        <v>0</v>
      </c>
      <c r="L28" s="161">
        <f t="shared" si="14"/>
        <v>0</v>
      </c>
      <c r="M28" s="162">
        <f t="shared" si="14"/>
        <v>0</v>
      </c>
    </row>
    <row r="29" ht="14.25" customHeight="1">
      <c r="D29" s="159" t="str">
        <f t="shared" si="8"/>
        <v>HX</v>
      </c>
      <c r="E29" s="160">
        <f t="shared" si="9"/>
        <v>3.208333333</v>
      </c>
      <c r="F29" s="161">
        <f t="shared" si="10"/>
        <v>3.5</v>
      </c>
      <c r="G29" s="161">
        <f t="shared" ref="G29:M29" si="15">G7*G$21</f>
        <v>1.604166667</v>
      </c>
      <c r="H29" s="161">
        <f t="shared" si="15"/>
        <v>0</v>
      </c>
      <c r="I29" s="161">
        <f t="shared" si="15"/>
        <v>0</v>
      </c>
      <c r="J29" s="161">
        <f t="shared" si="15"/>
        <v>0</v>
      </c>
      <c r="K29" s="161">
        <f t="shared" si="15"/>
        <v>0</v>
      </c>
      <c r="L29" s="161">
        <f t="shared" si="15"/>
        <v>0</v>
      </c>
      <c r="M29" s="162">
        <f t="shared" si="15"/>
        <v>0</v>
      </c>
    </row>
    <row r="30" ht="14.25" customHeight="1">
      <c r="D30" s="159" t="str">
        <f t="shared" si="8"/>
        <v>JZ</v>
      </c>
      <c r="E30" s="160">
        <f t="shared" si="9"/>
        <v>3.208333333</v>
      </c>
      <c r="F30" s="161">
        <f t="shared" si="10"/>
        <v>0</v>
      </c>
      <c r="G30" s="161">
        <f t="shared" ref="G30:M30" si="16">G8*G$21</f>
        <v>0</v>
      </c>
      <c r="H30" s="161">
        <f t="shared" si="16"/>
        <v>0</v>
      </c>
      <c r="I30" s="161">
        <f t="shared" si="16"/>
        <v>0</v>
      </c>
      <c r="J30" s="161">
        <f t="shared" si="16"/>
        <v>0</v>
      </c>
      <c r="K30" s="161">
        <f t="shared" si="16"/>
        <v>0</v>
      </c>
      <c r="L30" s="161">
        <f t="shared" si="16"/>
        <v>0</v>
      </c>
      <c r="M30" s="162">
        <f t="shared" si="16"/>
        <v>0</v>
      </c>
    </row>
    <row r="31" ht="14.25" customHeight="1">
      <c r="D31" s="159" t="str">
        <f t="shared" si="8"/>
        <v>LW</v>
      </c>
      <c r="E31" s="160">
        <f t="shared" si="9"/>
        <v>0</v>
      </c>
      <c r="F31" s="161">
        <f t="shared" si="10"/>
        <v>3.5</v>
      </c>
      <c r="G31" s="161">
        <f t="shared" ref="G31:M31" si="17">G9*G$21</f>
        <v>0</v>
      </c>
      <c r="H31" s="161">
        <f t="shared" si="17"/>
        <v>0</v>
      </c>
      <c r="I31" s="161">
        <f t="shared" si="17"/>
        <v>0</v>
      </c>
      <c r="J31" s="161">
        <f t="shared" si="17"/>
        <v>0</v>
      </c>
      <c r="K31" s="161">
        <f t="shared" si="17"/>
        <v>0</v>
      </c>
      <c r="L31" s="161">
        <f t="shared" si="17"/>
        <v>0</v>
      </c>
      <c r="M31" s="162">
        <f t="shared" si="17"/>
        <v>0</v>
      </c>
    </row>
    <row r="32" ht="14.25" customHeight="1">
      <c r="D32" s="159" t="str">
        <f t="shared" si="8"/>
        <v>KY</v>
      </c>
      <c r="E32" s="160">
        <f t="shared" si="9"/>
        <v>3.208333333</v>
      </c>
      <c r="F32" s="161">
        <f t="shared" si="10"/>
        <v>3.5</v>
      </c>
      <c r="G32" s="161">
        <f t="shared" ref="G32:M32" si="18">G10*G$21</f>
        <v>1.604166667</v>
      </c>
      <c r="H32" s="161">
        <f t="shared" si="18"/>
        <v>0</v>
      </c>
      <c r="I32" s="161">
        <f t="shared" si="18"/>
        <v>0</v>
      </c>
      <c r="J32" s="161">
        <f t="shared" si="18"/>
        <v>0</v>
      </c>
      <c r="K32" s="161">
        <f t="shared" si="18"/>
        <v>0</v>
      </c>
      <c r="L32" s="161">
        <f t="shared" si="18"/>
        <v>0</v>
      </c>
      <c r="M32" s="162">
        <f t="shared" si="18"/>
        <v>0</v>
      </c>
    </row>
    <row r="33" ht="14.25" customHeight="1">
      <c r="D33" s="180" t="str">
        <f t="shared" si="8"/>
        <v>Jit Loong</v>
      </c>
      <c r="E33" s="163">
        <f t="shared" si="9"/>
        <v>0</v>
      </c>
      <c r="F33" s="164">
        <f t="shared" si="10"/>
        <v>0</v>
      </c>
      <c r="G33" s="164">
        <f t="shared" ref="G33:M33" si="19">G11*G$21</f>
        <v>0</v>
      </c>
      <c r="H33" s="164">
        <f t="shared" si="19"/>
        <v>0</v>
      </c>
      <c r="I33" s="164">
        <f t="shared" si="19"/>
        <v>0</v>
      </c>
      <c r="J33" s="164">
        <f t="shared" si="19"/>
        <v>0</v>
      </c>
      <c r="K33" s="164">
        <f t="shared" si="19"/>
        <v>0</v>
      </c>
      <c r="L33" s="164">
        <f t="shared" si="19"/>
        <v>0</v>
      </c>
      <c r="M33" s="165">
        <f t="shared" si="19"/>
        <v>0</v>
      </c>
    </row>
    <row r="34" ht="14.25" customHeight="1">
      <c r="D34" s="181" t="s">
        <v>42</v>
      </c>
      <c r="E34" s="166">
        <f t="shared" si="9"/>
        <v>3.208333333</v>
      </c>
      <c r="F34" s="167">
        <f t="shared" si="10"/>
        <v>3.5</v>
      </c>
      <c r="G34" s="167">
        <f t="shared" ref="G34:M34" si="20">G12*G$21</f>
        <v>1.604166667</v>
      </c>
      <c r="H34" s="167">
        <f t="shared" si="20"/>
        <v>0</v>
      </c>
      <c r="I34" s="167">
        <f t="shared" si="20"/>
        <v>0</v>
      </c>
      <c r="J34" s="167">
        <f t="shared" si="20"/>
        <v>0</v>
      </c>
      <c r="K34" s="167">
        <f t="shared" si="20"/>
        <v>0</v>
      </c>
      <c r="L34" s="167">
        <f t="shared" si="20"/>
        <v>0</v>
      </c>
      <c r="M34" s="168">
        <f t="shared" si="20"/>
        <v>0</v>
      </c>
    </row>
    <row r="35" ht="14.25" customHeight="1">
      <c r="D35" s="181" t="s">
        <v>110</v>
      </c>
      <c r="E35" s="166">
        <f t="shared" si="9"/>
        <v>0</v>
      </c>
      <c r="F35" s="167">
        <f t="shared" si="10"/>
        <v>0</v>
      </c>
      <c r="G35" s="167">
        <f t="shared" ref="G35:M35" si="21">G13*G$21</f>
        <v>0</v>
      </c>
      <c r="H35" s="167">
        <f t="shared" si="21"/>
        <v>0</v>
      </c>
      <c r="I35" s="167">
        <f t="shared" si="21"/>
        <v>0</v>
      </c>
      <c r="J35" s="167">
        <f t="shared" si="21"/>
        <v>0</v>
      </c>
      <c r="K35" s="167">
        <f t="shared" si="21"/>
        <v>0</v>
      </c>
      <c r="L35" s="167">
        <f t="shared" si="21"/>
        <v>0</v>
      </c>
      <c r="M35" s="168">
        <f t="shared" si="21"/>
        <v>0</v>
      </c>
    </row>
    <row r="36" ht="14.25" customHeight="1">
      <c r="D36" s="181" t="s">
        <v>111</v>
      </c>
      <c r="E36" s="166">
        <f t="shared" si="9"/>
        <v>0</v>
      </c>
      <c r="F36" s="167">
        <f t="shared" si="10"/>
        <v>0</v>
      </c>
      <c r="G36" s="167">
        <f t="shared" ref="G36:M36" si="22">G14*G$21</f>
        <v>0</v>
      </c>
      <c r="H36" s="167">
        <f t="shared" si="22"/>
        <v>0</v>
      </c>
      <c r="I36" s="167">
        <f t="shared" si="22"/>
        <v>0</v>
      </c>
      <c r="J36" s="167">
        <f t="shared" si="22"/>
        <v>0</v>
      </c>
      <c r="K36" s="167">
        <f t="shared" si="22"/>
        <v>0</v>
      </c>
      <c r="L36" s="167">
        <f t="shared" si="22"/>
        <v>0</v>
      </c>
      <c r="M36" s="168">
        <f t="shared" si="22"/>
        <v>0</v>
      </c>
    </row>
    <row r="37" ht="14.25" customHeight="1">
      <c r="D37" s="181" t="s">
        <v>48</v>
      </c>
      <c r="E37" s="166">
        <f t="shared" si="9"/>
        <v>0</v>
      </c>
      <c r="F37" s="167">
        <f t="shared" si="10"/>
        <v>3.5</v>
      </c>
      <c r="G37" s="167">
        <f t="shared" ref="G37:M37" si="23">G15*G$21</f>
        <v>1.604166667</v>
      </c>
      <c r="H37" s="167">
        <f t="shared" si="23"/>
        <v>0</v>
      </c>
      <c r="I37" s="167">
        <f t="shared" si="23"/>
        <v>0</v>
      </c>
      <c r="J37" s="167">
        <f t="shared" si="23"/>
        <v>0</v>
      </c>
      <c r="K37" s="167">
        <f t="shared" si="23"/>
        <v>0</v>
      </c>
      <c r="L37" s="167">
        <f t="shared" si="23"/>
        <v>0</v>
      </c>
      <c r="M37" s="168">
        <f t="shared" si="23"/>
        <v>0</v>
      </c>
    </row>
    <row r="38" ht="14.25" customHeight="1">
      <c r="D38" s="181" t="s">
        <v>112</v>
      </c>
      <c r="E38" s="166">
        <f t="shared" si="9"/>
        <v>0</v>
      </c>
      <c r="F38" s="167">
        <f t="shared" si="10"/>
        <v>3.5</v>
      </c>
      <c r="G38" s="167">
        <f t="shared" ref="G38:M38" si="24">G16*G$21</f>
        <v>0</v>
      </c>
      <c r="H38" s="167">
        <f t="shared" si="24"/>
        <v>0</v>
      </c>
      <c r="I38" s="167">
        <f t="shared" si="24"/>
        <v>0</v>
      </c>
      <c r="J38" s="167">
        <f t="shared" si="24"/>
        <v>0</v>
      </c>
      <c r="K38" s="167">
        <f t="shared" si="24"/>
        <v>0</v>
      </c>
      <c r="L38" s="167">
        <f t="shared" si="24"/>
        <v>0</v>
      </c>
      <c r="M38" s="168">
        <f t="shared" si="24"/>
        <v>0</v>
      </c>
    </row>
    <row r="39" ht="14.25" customHeight="1">
      <c r="D39" s="182" t="s">
        <v>87</v>
      </c>
      <c r="E39" s="169">
        <f t="shared" si="9"/>
        <v>0</v>
      </c>
      <c r="F39" s="170">
        <f t="shared" si="10"/>
        <v>0</v>
      </c>
      <c r="G39" s="170">
        <f t="shared" ref="G39:M39" si="25">G17*G$21</f>
        <v>0</v>
      </c>
      <c r="H39" s="170">
        <f t="shared" si="25"/>
        <v>0</v>
      </c>
      <c r="I39" s="170">
        <f t="shared" si="25"/>
        <v>0</v>
      </c>
      <c r="J39" s="170">
        <f t="shared" si="25"/>
        <v>0</v>
      </c>
      <c r="K39" s="170">
        <f t="shared" si="25"/>
        <v>0</v>
      </c>
      <c r="L39" s="170">
        <f t="shared" si="25"/>
        <v>0</v>
      </c>
      <c r="M39" s="171">
        <f t="shared" si="25"/>
        <v>0</v>
      </c>
    </row>
    <row r="40" ht="14.25" customHeight="1"/>
    <row r="41" ht="14.25" customHeight="1">
      <c r="D41" s="172" t="s">
        <v>105</v>
      </c>
      <c r="E41" s="173">
        <f t="shared" ref="E41:M41" si="26">SUM(E24:E39)</f>
        <v>25.66666667</v>
      </c>
      <c r="F41" s="174">
        <f t="shared" si="26"/>
        <v>38.5</v>
      </c>
      <c r="G41" s="174">
        <f t="shared" si="26"/>
        <v>12.83333333</v>
      </c>
      <c r="H41" s="174">
        <f t="shared" si="26"/>
        <v>0</v>
      </c>
      <c r="I41" s="174">
        <f t="shared" si="26"/>
        <v>0</v>
      </c>
      <c r="J41" s="174">
        <f t="shared" si="26"/>
        <v>0</v>
      </c>
      <c r="K41" s="174">
        <f t="shared" si="26"/>
        <v>0</v>
      </c>
      <c r="L41" s="174">
        <f t="shared" si="26"/>
        <v>0</v>
      </c>
      <c r="M41" s="175">
        <f t="shared" si="26"/>
        <v>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:M11">
    <cfRule type="cellIs" dxfId="0" priority="1" operator="equal">
      <formula>0.5</formula>
    </cfRule>
  </conditionalFormatting>
  <conditionalFormatting sqref="E2:M11">
    <cfRule type="cellIs" dxfId="1" priority="2" operator="equal">
      <formula>1</formula>
    </cfRule>
  </conditionalFormatting>
  <conditionalFormatting sqref="E2:M11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71"/>
    <col customWidth="1" min="3" max="3" width="3.86"/>
    <col customWidth="1" min="4" max="4" width="14.86"/>
    <col customWidth="1" min="5" max="13" width="8.71"/>
    <col customWidth="1" min="14" max="14" width="4.14"/>
    <col customWidth="1" min="15" max="15" width="8.57"/>
    <col customWidth="1" min="16" max="18" width="8.71"/>
    <col customWidth="1" min="19" max="19" width="10.0"/>
    <col customWidth="1" min="20" max="26" width="8.71"/>
  </cols>
  <sheetData>
    <row r="1" ht="14.25" customHeight="1">
      <c r="A1" s="94" t="s">
        <v>97</v>
      </c>
      <c r="B1" s="95">
        <v>30.0</v>
      </c>
      <c r="D1" s="96" t="s">
        <v>98</v>
      </c>
      <c r="E1" s="97">
        <v>44955.0</v>
      </c>
      <c r="F1" s="98">
        <v>44958.0</v>
      </c>
      <c r="G1" s="98">
        <v>44962.0</v>
      </c>
      <c r="H1" s="98"/>
      <c r="I1" s="98"/>
      <c r="J1" s="98"/>
      <c r="K1" s="98"/>
      <c r="L1" s="98"/>
      <c r="M1" s="99"/>
      <c r="O1" s="100" t="s">
        <v>86</v>
      </c>
      <c r="P1" s="101" t="s">
        <v>54</v>
      </c>
      <c r="S1" s="102" t="s">
        <v>99</v>
      </c>
    </row>
    <row r="2" ht="14.25" customHeight="1">
      <c r="A2" s="103" t="s">
        <v>100</v>
      </c>
      <c r="B2" s="103">
        <v>12.0</v>
      </c>
      <c r="D2" s="104" t="s">
        <v>20</v>
      </c>
      <c r="E2" s="105"/>
      <c r="F2" s="106"/>
      <c r="G2" s="106">
        <v>1.0</v>
      </c>
      <c r="H2" s="106"/>
      <c r="I2" s="106"/>
      <c r="J2" s="106"/>
      <c r="K2" s="107"/>
      <c r="L2" s="107"/>
      <c r="M2" s="108"/>
      <c r="O2" s="109" t="str">
        <f t="shared" ref="O2:O17" si="1">D2</f>
        <v>Poi</v>
      </c>
      <c r="P2" s="189">
        <f t="shared" ref="P2:P12" si="2">SUM(E24:M24)</f>
        <v>0.2777777778</v>
      </c>
      <c r="S2" s="111">
        <f t="shared" ref="S2:S17" si="3">COUNT(E2:M2)</f>
        <v>1</v>
      </c>
    </row>
    <row r="3" ht="14.25" customHeight="1">
      <c r="A3" s="112" t="s">
        <v>84</v>
      </c>
      <c r="B3" s="112">
        <f>B1/B2</f>
        <v>2.5</v>
      </c>
      <c r="D3" s="104" t="s">
        <v>24</v>
      </c>
      <c r="E3" s="105">
        <v>1.0</v>
      </c>
      <c r="F3" s="106">
        <v>1.0</v>
      </c>
      <c r="G3" s="106">
        <v>1.0</v>
      </c>
      <c r="H3" s="106"/>
      <c r="I3" s="106"/>
      <c r="J3" s="107"/>
      <c r="K3" s="107"/>
      <c r="L3" s="107"/>
      <c r="M3" s="108"/>
      <c r="O3" s="109" t="str">
        <f t="shared" si="1"/>
        <v>ZT</v>
      </c>
      <c r="P3" s="110">
        <f t="shared" si="2"/>
        <v>2.673611111</v>
      </c>
      <c r="S3" s="111">
        <f t="shared" si="3"/>
        <v>3</v>
      </c>
    </row>
    <row r="4" ht="14.25" customHeight="1">
      <c r="A4" s="113"/>
      <c r="B4" s="113"/>
      <c r="D4" s="104" t="s">
        <v>26</v>
      </c>
      <c r="E4" s="179"/>
      <c r="F4" s="107"/>
      <c r="G4" s="106"/>
      <c r="H4" s="106"/>
      <c r="I4" s="106"/>
      <c r="J4" s="106"/>
      <c r="K4" s="107"/>
      <c r="L4" s="107"/>
      <c r="M4" s="108"/>
      <c r="O4" s="109" t="str">
        <f t="shared" si="1"/>
        <v>YZ</v>
      </c>
      <c r="P4" s="110">
        <f t="shared" si="2"/>
        <v>0</v>
      </c>
      <c r="S4" s="111">
        <f t="shared" si="3"/>
        <v>0</v>
      </c>
    </row>
    <row r="5" ht="14.25" customHeight="1">
      <c r="A5" s="114" t="s">
        <v>101</v>
      </c>
      <c r="B5" s="115" t="s">
        <v>30</v>
      </c>
      <c r="D5" s="104" t="s">
        <v>28</v>
      </c>
      <c r="E5" s="105">
        <v>1.0</v>
      </c>
      <c r="F5" s="106">
        <v>1.0</v>
      </c>
      <c r="G5" s="106">
        <v>1.0</v>
      </c>
      <c r="H5" s="106"/>
      <c r="I5" s="106"/>
      <c r="J5" s="106"/>
      <c r="K5" s="107"/>
      <c r="L5" s="107"/>
      <c r="M5" s="108"/>
      <c r="O5" s="109" t="str">
        <f t="shared" si="1"/>
        <v>KC</v>
      </c>
      <c r="P5" s="189">
        <f t="shared" si="2"/>
        <v>2.673611111</v>
      </c>
      <c r="S5" s="111">
        <f t="shared" si="3"/>
        <v>3</v>
      </c>
    </row>
    <row r="6" ht="14.25" customHeight="1">
      <c r="A6" s="113"/>
      <c r="B6" s="113"/>
      <c r="D6" s="104" t="s">
        <v>30</v>
      </c>
      <c r="E6" s="105">
        <v>1.0</v>
      </c>
      <c r="F6" s="106">
        <v>1.0</v>
      </c>
      <c r="G6" s="106">
        <v>1.0</v>
      </c>
      <c r="H6" s="106"/>
      <c r="I6" s="107"/>
      <c r="J6" s="107"/>
      <c r="K6" s="107"/>
      <c r="L6" s="107"/>
      <c r="M6" s="108"/>
      <c r="O6" s="109" t="str">
        <f t="shared" si="1"/>
        <v>CJ</v>
      </c>
      <c r="P6" s="110">
        <f t="shared" si="2"/>
        <v>2.673611111</v>
      </c>
      <c r="S6" s="111">
        <f t="shared" si="3"/>
        <v>3</v>
      </c>
    </row>
    <row r="7" ht="14.25" customHeight="1">
      <c r="A7" s="116" t="s">
        <v>102</v>
      </c>
      <c r="B7" s="186">
        <f>B2-SUM(E20:M20)</f>
        <v>3</v>
      </c>
      <c r="D7" s="104" t="s">
        <v>32</v>
      </c>
      <c r="E7" s="179"/>
      <c r="F7" s="107"/>
      <c r="G7" s="107"/>
      <c r="H7" s="107"/>
      <c r="I7" s="107"/>
      <c r="J7" s="107"/>
      <c r="K7" s="107"/>
      <c r="L7" s="107"/>
      <c r="M7" s="108"/>
      <c r="O7" s="109" t="str">
        <f t="shared" si="1"/>
        <v>HX</v>
      </c>
      <c r="P7" s="110">
        <f t="shared" si="2"/>
        <v>0</v>
      </c>
      <c r="S7" s="111">
        <f t="shared" si="3"/>
        <v>0</v>
      </c>
    </row>
    <row r="8" ht="14.25" customHeight="1">
      <c r="D8" s="104" t="s">
        <v>34</v>
      </c>
      <c r="E8" s="179"/>
      <c r="F8" s="107"/>
      <c r="G8" s="107"/>
      <c r="H8" s="107"/>
      <c r="I8" s="107"/>
      <c r="J8" s="107"/>
      <c r="K8" s="107"/>
      <c r="L8" s="107"/>
      <c r="M8" s="108"/>
      <c r="O8" s="109" t="str">
        <f t="shared" si="1"/>
        <v>JZ</v>
      </c>
      <c r="P8" s="110">
        <f t="shared" si="2"/>
        <v>0</v>
      </c>
      <c r="S8" s="111">
        <f t="shared" si="3"/>
        <v>0</v>
      </c>
    </row>
    <row r="9" ht="14.25" customHeight="1">
      <c r="D9" s="104" t="s">
        <v>36</v>
      </c>
      <c r="E9" s="105">
        <v>1.0</v>
      </c>
      <c r="F9" s="106">
        <v>1.0</v>
      </c>
      <c r="G9" s="106">
        <v>1.0</v>
      </c>
      <c r="H9" s="107"/>
      <c r="I9" s="107"/>
      <c r="J9" s="107"/>
      <c r="K9" s="107"/>
      <c r="L9" s="107"/>
      <c r="M9" s="108"/>
      <c r="O9" s="109" t="str">
        <f t="shared" si="1"/>
        <v>LW</v>
      </c>
      <c r="P9" s="110">
        <f t="shared" si="2"/>
        <v>2.673611111</v>
      </c>
      <c r="S9" s="111">
        <f t="shared" si="3"/>
        <v>3</v>
      </c>
    </row>
    <row r="10" ht="14.25" customHeight="1">
      <c r="D10" s="190" t="s">
        <v>110</v>
      </c>
      <c r="E10" s="105">
        <v>1.0</v>
      </c>
      <c r="F10" s="106">
        <v>1.0</v>
      </c>
      <c r="G10" s="107"/>
      <c r="H10" s="106"/>
      <c r="I10" s="107"/>
      <c r="J10" s="107"/>
      <c r="K10" s="107"/>
      <c r="L10" s="107"/>
      <c r="M10" s="108"/>
      <c r="O10" s="109" t="str">
        <f t="shared" si="1"/>
        <v>HJ</v>
      </c>
      <c r="P10" s="110">
        <f t="shared" si="2"/>
        <v>2.395833333</v>
      </c>
      <c r="S10" s="111">
        <f t="shared" si="3"/>
        <v>2</v>
      </c>
    </row>
    <row r="11" ht="14.25" customHeight="1">
      <c r="D11" s="190" t="s">
        <v>111</v>
      </c>
      <c r="E11" s="105">
        <v>1.0</v>
      </c>
      <c r="F11" s="106">
        <v>1.0</v>
      </c>
      <c r="G11" s="107"/>
      <c r="H11" s="106"/>
      <c r="I11" s="107"/>
      <c r="J11" s="107"/>
      <c r="K11" s="107"/>
      <c r="L11" s="107"/>
      <c r="M11" s="108"/>
      <c r="O11" s="109" t="str">
        <f t="shared" si="1"/>
        <v>KL</v>
      </c>
      <c r="P11" s="110">
        <f t="shared" si="2"/>
        <v>2.395833333</v>
      </c>
      <c r="S11" s="111">
        <f t="shared" si="3"/>
        <v>2</v>
      </c>
    </row>
    <row r="12" ht="14.25" customHeight="1">
      <c r="D12" s="190" t="s">
        <v>42</v>
      </c>
      <c r="E12" s="105">
        <v>1.0</v>
      </c>
      <c r="F12" s="106">
        <v>1.0</v>
      </c>
      <c r="G12" s="106">
        <v>1.0</v>
      </c>
      <c r="H12" s="106"/>
      <c r="I12" s="107"/>
      <c r="J12" s="107"/>
      <c r="K12" s="107"/>
      <c r="L12" s="107"/>
      <c r="M12" s="108"/>
      <c r="O12" s="109" t="str">
        <f t="shared" si="1"/>
        <v>Matthew</v>
      </c>
      <c r="P12" s="110">
        <f t="shared" si="2"/>
        <v>2.673611111</v>
      </c>
      <c r="S12" s="111">
        <f t="shared" si="3"/>
        <v>3</v>
      </c>
    </row>
    <row r="13" ht="14.25" customHeight="1">
      <c r="A13" s="111"/>
      <c r="D13" s="104" t="s">
        <v>38</v>
      </c>
      <c r="E13" s="105">
        <v>1.0</v>
      </c>
      <c r="F13" s="106">
        <v>1.0</v>
      </c>
      <c r="G13" s="106">
        <v>1.0</v>
      </c>
      <c r="H13" s="106"/>
      <c r="I13" s="107"/>
      <c r="J13" s="107"/>
      <c r="K13" s="107"/>
      <c r="L13" s="107"/>
      <c r="M13" s="108"/>
      <c r="O13" s="109" t="str">
        <f t="shared" si="1"/>
        <v>KY</v>
      </c>
      <c r="P13" s="110">
        <f>sum(E35:M35)</f>
        <v>2.673611111</v>
      </c>
      <c r="S13" s="111">
        <f t="shared" si="3"/>
        <v>3</v>
      </c>
    </row>
    <row r="14" ht="14.25" customHeight="1">
      <c r="D14" s="191" t="s">
        <v>48</v>
      </c>
      <c r="E14" s="118">
        <v>1.0</v>
      </c>
      <c r="F14" s="120"/>
      <c r="G14" s="119">
        <v>1.0</v>
      </c>
      <c r="H14" s="119"/>
      <c r="I14" s="120"/>
      <c r="J14" s="120"/>
      <c r="K14" s="120"/>
      <c r="L14" s="120"/>
      <c r="M14" s="121"/>
      <c r="O14" s="109" t="str">
        <f t="shared" si="1"/>
        <v>YL</v>
      </c>
      <c r="P14" s="110">
        <f t="shared" ref="P14:P17" si="4">SUM(E36:M36)</f>
        <v>1.111111111</v>
      </c>
      <c r="S14" s="111">
        <f t="shared" si="3"/>
        <v>2</v>
      </c>
    </row>
    <row r="15" ht="14.25" customHeight="1">
      <c r="D15" s="187" t="s">
        <v>114</v>
      </c>
      <c r="E15" s="192"/>
      <c r="F15" s="127"/>
      <c r="G15" s="127"/>
      <c r="H15" s="126"/>
      <c r="I15" s="127"/>
      <c r="J15" s="127"/>
      <c r="K15" s="127"/>
      <c r="L15" s="127"/>
      <c r="M15" s="128"/>
      <c r="O15" s="122" t="str">
        <f t="shared" si="1"/>
        <v>JL</v>
      </c>
      <c r="P15" s="123">
        <f t="shared" si="4"/>
        <v>0</v>
      </c>
      <c r="S15" s="111">
        <f t="shared" si="3"/>
        <v>0</v>
      </c>
    </row>
    <row r="16" ht="14.25" customHeight="1">
      <c r="A16" s="111"/>
      <c r="B16" s="102"/>
      <c r="D16" s="124" t="s">
        <v>112</v>
      </c>
      <c r="E16" s="192"/>
      <c r="F16" s="127"/>
      <c r="G16" s="126">
        <v>1.0</v>
      </c>
      <c r="H16" s="126"/>
      <c r="I16" s="127"/>
      <c r="J16" s="127"/>
      <c r="K16" s="127"/>
      <c r="L16" s="127"/>
      <c r="M16" s="128"/>
      <c r="O16" s="129" t="str">
        <f t="shared" si="1"/>
        <v>Jess</v>
      </c>
      <c r="P16" s="130">
        <f t="shared" si="4"/>
        <v>0.2777777778</v>
      </c>
      <c r="S16" s="111">
        <f t="shared" si="3"/>
        <v>1</v>
      </c>
    </row>
    <row r="17" ht="14.25" customHeight="1">
      <c r="A17" s="111"/>
      <c r="B17" s="111"/>
      <c r="D17" s="193" t="s">
        <v>87</v>
      </c>
      <c r="E17" s="194"/>
      <c r="F17" s="195"/>
      <c r="G17" s="195"/>
      <c r="H17" s="196"/>
      <c r="I17" s="195"/>
      <c r="J17" s="195"/>
      <c r="K17" s="195"/>
      <c r="L17" s="195"/>
      <c r="M17" s="197"/>
      <c r="O17" s="141" t="str">
        <f t="shared" si="1"/>
        <v>ZL</v>
      </c>
      <c r="P17" s="142">
        <f t="shared" si="4"/>
        <v>0</v>
      </c>
      <c r="S17" s="111">
        <f t="shared" si="3"/>
        <v>0</v>
      </c>
    </row>
    <row r="18" ht="14.25" customHeight="1">
      <c r="A18" s="111"/>
      <c r="B18" s="111"/>
      <c r="P18" s="198">
        <f>SUM(E41:M41)</f>
        <v>22.5</v>
      </c>
    </row>
    <row r="19" ht="14.25" customHeight="1">
      <c r="A19" s="111"/>
      <c r="B19" s="111"/>
      <c r="D19" s="144" t="s">
        <v>83</v>
      </c>
      <c r="E19" s="199">
        <f t="shared" ref="E19:M19" si="5">SUM(E2:E17)</f>
        <v>9</v>
      </c>
      <c r="F19" s="145">
        <f t="shared" si="5"/>
        <v>8</v>
      </c>
      <c r="G19" s="145">
        <f t="shared" si="5"/>
        <v>9</v>
      </c>
      <c r="H19" s="145">
        <f t="shared" si="5"/>
        <v>0</v>
      </c>
      <c r="I19" s="145">
        <f t="shared" si="5"/>
        <v>0</v>
      </c>
      <c r="J19" s="145">
        <f t="shared" si="5"/>
        <v>0</v>
      </c>
      <c r="K19" s="145">
        <f t="shared" si="5"/>
        <v>0</v>
      </c>
      <c r="L19" s="145">
        <f t="shared" si="5"/>
        <v>0</v>
      </c>
      <c r="M19" s="146">
        <f t="shared" si="5"/>
        <v>0</v>
      </c>
    </row>
    <row r="20" ht="14.25" customHeight="1">
      <c r="D20" s="104" t="s">
        <v>103</v>
      </c>
      <c r="E20" s="147">
        <v>3.0</v>
      </c>
      <c r="F20" s="148">
        <v>5.0</v>
      </c>
      <c r="G20" s="148">
        <v>1.0</v>
      </c>
      <c r="H20" s="148">
        <v>0.0</v>
      </c>
      <c r="I20" s="148">
        <v>0.0</v>
      </c>
      <c r="J20" s="148">
        <v>0.0</v>
      </c>
      <c r="K20" s="149"/>
      <c r="L20" s="149"/>
      <c r="M20" s="150"/>
    </row>
    <row r="21" ht="14.25" customHeight="1">
      <c r="D21" s="151" t="s">
        <v>104</v>
      </c>
      <c r="E21" s="152">
        <f t="shared" ref="E21:M21" si="6">IF(E19=0, 0, $B$3*E20/E19)</f>
        <v>0.8333333333</v>
      </c>
      <c r="F21" s="153">
        <f t="shared" si="6"/>
        <v>1.5625</v>
      </c>
      <c r="G21" s="153">
        <f t="shared" si="6"/>
        <v>0.2777777778</v>
      </c>
      <c r="H21" s="153">
        <f t="shared" si="6"/>
        <v>0</v>
      </c>
      <c r="I21" s="153">
        <f t="shared" si="6"/>
        <v>0</v>
      </c>
      <c r="J21" s="153">
        <f t="shared" si="6"/>
        <v>0</v>
      </c>
      <c r="K21" s="153">
        <f t="shared" si="6"/>
        <v>0</v>
      </c>
      <c r="L21" s="153">
        <f t="shared" si="6"/>
        <v>0</v>
      </c>
      <c r="M21" s="154">
        <f t="shared" si="6"/>
        <v>0</v>
      </c>
    </row>
    <row r="22" ht="14.25" customHeight="1"/>
    <row r="23" ht="14.25" customHeight="1">
      <c r="D23" s="155" t="s">
        <v>86</v>
      </c>
      <c r="E23" s="156">
        <f t="shared" ref="E23:M23" si="7">E1</f>
        <v>44955</v>
      </c>
      <c r="F23" s="157">
        <f t="shared" si="7"/>
        <v>44958</v>
      </c>
      <c r="G23" s="157">
        <f t="shared" si="7"/>
        <v>44962</v>
      </c>
      <c r="H23" s="157" t="str">
        <f t="shared" si="7"/>
        <v/>
      </c>
      <c r="I23" s="157" t="str">
        <f t="shared" si="7"/>
        <v/>
      </c>
      <c r="J23" s="157" t="str">
        <f t="shared" si="7"/>
        <v/>
      </c>
      <c r="K23" s="157" t="str">
        <f t="shared" si="7"/>
        <v/>
      </c>
      <c r="L23" s="157" t="str">
        <f t="shared" si="7"/>
        <v/>
      </c>
      <c r="M23" s="158" t="str">
        <f t="shared" si="7"/>
        <v/>
      </c>
    </row>
    <row r="24" ht="14.25" customHeight="1">
      <c r="D24" s="159" t="str">
        <f t="shared" ref="D24:D39" si="9">D2</f>
        <v>Poi</v>
      </c>
      <c r="E24" s="160">
        <f t="shared" ref="E24:E39" si="10">E2*$E$21</f>
        <v>0</v>
      </c>
      <c r="F24" s="161">
        <f t="shared" ref="F24:F39" si="11">F2*$F$21</f>
        <v>0</v>
      </c>
      <c r="G24" s="161">
        <f t="shared" ref="G24:M24" si="8">G2*G$21</f>
        <v>0.2777777778</v>
      </c>
      <c r="H24" s="161">
        <f t="shared" si="8"/>
        <v>0</v>
      </c>
      <c r="I24" s="161">
        <f t="shared" si="8"/>
        <v>0</v>
      </c>
      <c r="J24" s="161">
        <f t="shared" si="8"/>
        <v>0</v>
      </c>
      <c r="K24" s="161">
        <f t="shared" si="8"/>
        <v>0</v>
      </c>
      <c r="L24" s="161">
        <f t="shared" si="8"/>
        <v>0</v>
      </c>
      <c r="M24" s="162">
        <f t="shared" si="8"/>
        <v>0</v>
      </c>
    </row>
    <row r="25" ht="14.25" customHeight="1">
      <c r="D25" s="159" t="str">
        <f t="shared" si="9"/>
        <v>ZT</v>
      </c>
      <c r="E25" s="160">
        <f t="shared" si="10"/>
        <v>0.8333333333</v>
      </c>
      <c r="F25" s="161">
        <f t="shared" si="11"/>
        <v>1.5625</v>
      </c>
      <c r="G25" s="161">
        <f t="shared" ref="G25:M25" si="12">G3*G$21</f>
        <v>0.2777777778</v>
      </c>
      <c r="H25" s="161">
        <f t="shared" si="12"/>
        <v>0</v>
      </c>
      <c r="I25" s="161">
        <f t="shared" si="12"/>
        <v>0</v>
      </c>
      <c r="J25" s="161">
        <f t="shared" si="12"/>
        <v>0</v>
      </c>
      <c r="K25" s="161">
        <f t="shared" si="12"/>
        <v>0</v>
      </c>
      <c r="L25" s="161">
        <f t="shared" si="12"/>
        <v>0</v>
      </c>
      <c r="M25" s="162">
        <f t="shared" si="12"/>
        <v>0</v>
      </c>
    </row>
    <row r="26" ht="14.25" customHeight="1">
      <c r="D26" s="159" t="str">
        <f t="shared" si="9"/>
        <v>YZ</v>
      </c>
      <c r="E26" s="160">
        <f t="shared" si="10"/>
        <v>0</v>
      </c>
      <c r="F26" s="161">
        <f t="shared" si="11"/>
        <v>0</v>
      </c>
      <c r="G26" s="161">
        <f t="shared" ref="G26:M26" si="13">G4*G$21</f>
        <v>0</v>
      </c>
      <c r="H26" s="161">
        <f t="shared" si="13"/>
        <v>0</v>
      </c>
      <c r="I26" s="161">
        <f t="shared" si="13"/>
        <v>0</v>
      </c>
      <c r="J26" s="161">
        <f t="shared" si="13"/>
        <v>0</v>
      </c>
      <c r="K26" s="161">
        <f t="shared" si="13"/>
        <v>0</v>
      </c>
      <c r="L26" s="161">
        <f t="shared" si="13"/>
        <v>0</v>
      </c>
      <c r="M26" s="162">
        <f t="shared" si="13"/>
        <v>0</v>
      </c>
    </row>
    <row r="27" ht="14.25" customHeight="1">
      <c r="D27" s="159" t="str">
        <f t="shared" si="9"/>
        <v>KC</v>
      </c>
      <c r="E27" s="160">
        <f t="shared" si="10"/>
        <v>0.8333333333</v>
      </c>
      <c r="F27" s="161">
        <f t="shared" si="11"/>
        <v>1.5625</v>
      </c>
      <c r="G27" s="161">
        <f t="shared" ref="G27:M27" si="14">G5*G$21</f>
        <v>0.2777777778</v>
      </c>
      <c r="H27" s="161">
        <f t="shared" si="14"/>
        <v>0</v>
      </c>
      <c r="I27" s="161">
        <f t="shared" si="14"/>
        <v>0</v>
      </c>
      <c r="J27" s="161">
        <f t="shared" si="14"/>
        <v>0</v>
      </c>
      <c r="K27" s="161">
        <f t="shared" si="14"/>
        <v>0</v>
      </c>
      <c r="L27" s="161">
        <f t="shared" si="14"/>
        <v>0</v>
      </c>
      <c r="M27" s="162">
        <f t="shared" si="14"/>
        <v>0</v>
      </c>
    </row>
    <row r="28" ht="14.25" customHeight="1">
      <c r="D28" s="159" t="str">
        <f t="shared" si="9"/>
        <v>CJ</v>
      </c>
      <c r="E28" s="160">
        <f t="shared" si="10"/>
        <v>0.8333333333</v>
      </c>
      <c r="F28" s="161">
        <f t="shared" si="11"/>
        <v>1.5625</v>
      </c>
      <c r="G28" s="161">
        <f t="shared" ref="G28:M28" si="15">G6*G$21</f>
        <v>0.2777777778</v>
      </c>
      <c r="H28" s="161">
        <f t="shared" si="15"/>
        <v>0</v>
      </c>
      <c r="I28" s="161">
        <f t="shared" si="15"/>
        <v>0</v>
      </c>
      <c r="J28" s="161">
        <f t="shared" si="15"/>
        <v>0</v>
      </c>
      <c r="K28" s="161">
        <f t="shared" si="15"/>
        <v>0</v>
      </c>
      <c r="L28" s="161">
        <f t="shared" si="15"/>
        <v>0</v>
      </c>
      <c r="M28" s="162">
        <f t="shared" si="15"/>
        <v>0</v>
      </c>
    </row>
    <row r="29" ht="14.25" customHeight="1">
      <c r="D29" s="159" t="str">
        <f t="shared" si="9"/>
        <v>HX</v>
      </c>
      <c r="E29" s="160">
        <f t="shared" si="10"/>
        <v>0</v>
      </c>
      <c r="F29" s="161">
        <f t="shared" si="11"/>
        <v>0</v>
      </c>
      <c r="G29" s="161">
        <f t="shared" ref="G29:M29" si="16">G7*G$21</f>
        <v>0</v>
      </c>
      <c r="H29" s="161">
        <f t="shared" si="16"/>
        <v>0</v>
      </c>
      <c r="I29" s="161">
        <f t="shared" si="16"/>
        <v>0</v>
      </c>
      <c r="J29" s="161">
        <f t="shared" si="16"/>
        <v>0</v>
      </c>
      <c r="K29" s="161">
        <f t="shared" si="16"/>
        <v>0</v>
      </c>
      <c r="L29" s="161">
        <f t="shared" si="16"/>
        <v>0</v>
      </c>
      <c r="M29" s="162">
        <f t="shared" si="16"/>
        <v>0</v>
      </c>
    </row>
    <row r="30" ht="14.25" customHeight="1">
      <c r="D30" s="159" t="str">
        <f t="shared" si="9"/>
        <v>JZ</v>
      </c>
      <c r="E30" s="160">
        <f t="shared" si="10"/>
        <v>0</v>
      </c>
      <c r="F30" s="161">
        <f t="shared" si="11"/>
        <v>0</v>
      </c>
      <c r="G30" s="161">
        <f t="shared" ref="G30:M30" si="17">G8*G$21</f>
        <v>0</v>
      </c>
      <c r="H30" s="161">
        <f t="shared" si="17"/>
        <v>0</v>
      </c>
      <c r="I30" s="161">
        <f t="shared" si="17"/>
        <v>0</v>
      </c>
      <c r="J30" s="161">
        <f t="shared" si="17"/>
        <v>0</v>
      </c>
      <c r="K30" s="161">
        <f t="shared" si="17"/>
        <v>0</v>
      </c>
      <c r="L30" s="161">
        <f t="shared" si="17"/>
        <v>0</v>
      </c>
      <c r="M30" s="162">
        <f t="shared" si="17"/>
        <v>0</v>
      </c>
    </row>
    <row r="31" ht="14.25" customHeight="1">
      <c r="D31" s="159" t="str">
        <f t="shared" si="9"/>
        <v>LW</v>
      </c>
      <c r="E31" s="160">
        <f t="shared" si="10"/>
        <v>0.8333333333</v>
      </c>
      <c r="F31" s="161">
        <f t="shared" si="11"/>
        <v>1.5625</v>
      </c>
      <c r="G31" s="161">
        <f t="shared" ref="G31:M31" si="18">G9*G$21</f>
        <v>0.2777777778</v>
      </c>
      <c r="H31" s="161">
        <f t="shared" si="18"/>
        <v>0</v>
      </c>
      <c r="I31" s="161">
        <f t="shared" si="18"/>
        <v>0</v>
      </c>
      <c r="J31" s="161">
        <f t="shared" si="18"/>
        <v>0</v>
      </c>
      <c r="K31" s="161">
        <f t="shared" si="18"/>
        <v>0</v>
      </c>
      <c r="L31" s="161">
        <f t="shared" si="18"/>
        <v>0</v>
      </c>
      <c r="M31" s="162">
        <f t="shared" si="18"/>
        <v>0</v>
      </c>
    </row>
    <row r="32" ht="14.25" customHeight="1">
      <c r="D32" s="159" t="str">
        <f t="shared" si="9"/>
        <v>HJ</v>
      </c>
      <c r="E32" s="160">
        <f t="shared" si="10"/>
        <v>0.8333333333</v>
      </c>
      <c r="F32" s="161">
        <f t="shared" si="11"/>
        <v>1.5625</v>
      </c>
      <c r="G32" s="161">
        <f t="shared" ref="G32:M32" si="19">G10*G$21</f>
        <v>0</v>
      </c>
      <c r="H32" s="161">
        <f t="shared" si="19"/>
        <v>0</v>
      </c>
      <c r="I32" s="161">
        <f t="shared" si="19"/>
        <v>0</v>
      </c>
      <c r="J32" s="161">
        <f t="shared" si="19"/>
        <v>0</v>
      </c>
      <c r="K32" s="161">
        <f t="shared" si="19"/>
        <v>0</v>
      </c>
      <c r="L32" s="161">
        <f t="shared" si="19"/>
        <v>0</v>
      </c>
      <c r="M32" s="162">
        <f t="shared" si="19"/>
        <v>0</v>
      </c>
    </row>
    <row r="33" ht="14.25" customHeight="1">
      <c r="D33" s="159" t="str">
        <f t="shared" si="9"/>
        <v>KL</v>
      </c>
      <c r="E33" s="160">
        <f t="shared" si="10"/>
        <v>0.8333333333</v>
      </c>
      <c r="F33" s="161">
        <f t="shared" si="11"/>
        <v>1.5625</v>
      </c>
      <c r="G33" s="161">
        <f t="shared" ref="G33:M33" si="20">G11*G$21</f>
        <v>0</v>
      </c>
      <c r="H33" s="161">
        <f t="shared" si="20"/>
        <v>0</v>
      </c>
      <c r="I33" s="161">
        <f t="shared" si="20"/>
        <v>0</v>
      </c>
      <c r="J33" s="161">
        <f t="shared" si="20"/>
        <v>0</v>
      </c>
      <c r="K33" s="161">
        <f t="shared" si="20"/>
        <v>0</v>
      </c>
      <c r="L33" s="161">
        <f t="shared" si="20"/>
        <v>0</v>
      </c>
      <c r="M33" s="162">
        <f t="shared" si="20"/>
        <v>0</v>
      </c>
    </row>
    <row r="34" ht="14.25" customHeight="1">
      <c r="D34" s="159" t="str">
        <f t="shared" si="9"/>
        <v>Matthew</v>
      </c>
      <c r="E34" s="160">
        <f t="shared" si="10"/>
        <v>0.8333333333</v>
      </c>
      <c r="F34" s="161">
        <f t="shared" si="11"/>
        <v>1.5625</v>
      </c>
      <c r="G34" s="161">
        <f t="shared" ref="G34:M34" si="21">G12*G$21</f>
        <v>0.2777777778</v>
      </c>
      <c r="H34" s="161">
        <f t="shared" si="21"/>
        <v>0</v>
      </c>
      <c r="I34" s="161">
        <f t="shared" si="21"/>
        <v>0</v>
      </c>
      <c r="J34" s="161">
        <f t="shared" si="21"/>
        <v>0</v>
      </c>
      <c r="K34" s="161">
        <f t="shared" si="21"/>
        <v>0</v>
      </c>
      <c r="L34" s="161">
        <f t="shared" si="21"/>
        <v>0</v>
      </c>
      <c r="M34" s="162">
        <f t="shared" si="21"/>
        <v>0</v>
      </c>
    </row>
    <row r="35" ht="14.25" customHeight="1">
      <c r="D35" s="159" t="str">
        <f t="shared" si="9"/>
        <v>KY</v>
      </c>
      <c r="E35" s="160">
        <f t="shared" si="10"/>
        <v>0.8333333333</v>
      </c>
      <c r="F35" s="161">
        <f t="shared" si="11"/>
        <v>1.5625</v>
      </c>
      <c r="G35" s="161">
        <f t="shared" ref="G35:M35" si="22">G13*G$21</f>
        <v>0.2777777778</v>
      </c>
      <c r="H35" s="161">
        <f t="shared" si="22"/>
        <v>0</v>
      </c>
      <c r="I35" s="161">
        <f t="shared" si="22"/>
        <v>0</v>
      </c>
      <c r="J35" s="161">
        <f t="shared" si="22"/>
        <v>0</v>
      </c>
      <c r="K35" s="161">
        <f t="shared" si="22"/>
        <v>0</v>
      </c>
      <c r="L35" s="161">
        <f t="shared" si="22"/>
        <v>0</v>
      </c>
      <c r="M35" s="162">
        <f t="shared" si="22"/>
        <v>0</v>
      </c>
    </row>
    <row r="36" ht="14.25" customHeight="1">
      <c r="D36" s="159" t="str">
        <f t="shared" si="9"/>
        <v>YL</v>
      </c>
      <c r="E36" s="160">
        <f t="shared" si="10"/>
        <v>0.8333333333</v>
      </c>
      <c r="F36" s="161">
        <f t="shared" si="11"/>
        <v>0</v>
      </c>
      <c r="G36" s="161">
        <f t="shared" ref="G36:M36" si="23">G14*G$21</f>
        <v>0.2777777778</v>
      </c>
      <c r="H36" s="161">
        <f t="shared" si="23"/>
        <v>0</v>
      </c>
      <c r="I36" s="161">
        <f t="shared" si="23"/>
        <v>0</v>
      </c>
      <c r="J36" s="161">
        <f t="shared" si="23"/>
        <v>0</v>
      </c>
      <c r="K36" s="161">
        <f t="shared" si="23"/>
        <v>0</v>
      </c>
      <c r="L36" s="161">
        <f t="shared" si="23"/>
        <v>0</v>
      </c>
      <c r="M36" s="162">
        <f t="shared" si="23"/>
        <v>0</v>
      </c>
    </row>
    <row r="37" ht="14.25" customHeight="1">
      <c r="D37" s="180" t="str">
        <f t="shared" si="9"/>
        <v>JL</v>
      </c>
      <c r="E37" s="163">
        <f t="shared" si="10"/>
        <v>0</v>
      </c>
      <c r="F37" s="164">
        <f t="shared" si="11"/>
        <v>0</v>
      </c>
      <c r="G37" s="164">
        <f t="shared" ref="G37:M37" si="24">G15*G$21</f>
        <v>0</v>
      </c>
      <c r="H37" s="164">
        <f t="shared" si="24"/>
        <v>0</v>
      </c>
      <c r="I37" s="164">
        <f t="shared" si="24"/>
        <v>0</v>
      </c>
      <c r="J37" s="164">
        <f t="shared" si="24"/>
        <v>0</v>
      </c>
      <c r="K37" s="164">
        <f t="shared" si="24"/>
        <v>0</v>
      </c>
      <c r="L37" s="164">
        <f t="shared" si="24"/>
        <v>0</v>
      </c>
      <c r="M37" s="165">
        <f t="shared" si="24"/>
        <v>0</v>
      </c>
    </row>
    <row r="38" ht="14.25" customHeight="1">
      <c r="D38" s="200" t="str">
        <f t="shared" si="9"/>
        <v>Jess</v>
      </c>
      <c r="E38" s="166">
        <f t="shared" si="10"/>
        <v>0</v>
      </c>
      <c r="F38" s="167">
        <f t="shared" si="11"/>
        <v>0</v>
      </c>
      <c r="G38" s="167">
        <f t="shared" ref="G38:M38" si="25">G16*G$21</f>
        <v>0.2777777778</v>
      </c>
      <c r="H38" s="167">
        <f t="shared" si="25"/>
        <v>0</v>
      </c>
      <c r="I38" s="167">
        <f t="shared" si="25"/>
        <v>0</v>
      </c>
      <c r="J38" s="167">
        <f t="shared" si="25"/>
        <v>0</v>
      </c>
      <c r="K38" s="167">
        <f t="shared" si="25"/>
        <v>0</v>
      </c>
      <c r="L38" s="167">
        <f t="shared" si="25"/>
        <v>0</v>
      </c>
      <c r="M38" s="168">
        <f t="shared" si="25"/>
        <v>0</v>
      </c>
    </row>
    <row r="39" ht="14.25" customHeight="1">
      <c r="D39" s="201" t="str">
        <f t="shared" si="9"/>
        <v>ZL</v>
      </c>
      <c r="E39" s="169">
        <f t="shared" si="10"/>
        <v>0</v>
      </c>
      <c r="F39" s="170">
        <f t="shared" si="11"/>
        <v>0</v>
      </c>
      <c r="G39" s="170">
        <f t="shared" ref="G39:M39" si="26">G17*G$21</f>
        <v>0</v>
      </c>
      <c r="H39" s="170">
        <f t="shared" si="26"/>
        <v>0</v>
      </c>
      <c r="I39" s="170">
        <f t="shared" si="26"/>
        <v>0</v>
      </c>
      <c r="J39" s="170">
        <f t="shared" si="26"/>
        <v>0</v>
      </c>
      <c r="K39" s="170">
        <f t="shared" si="26"/>
        <v>0</v>
      </c>
      <c r="L39" s="170">
        <f t="shared" si="26"/>
        <v>0</v>
      </c>
      <c r="M39" s="171">
        <f t="shared" si="26"/>
        <v>0</v>
      </c>
    </row>
    <row r="40" ht="14.25" customHeight="1"/>
    <row r="41" ht="14.25" customHeight="1">
      <c r="D41" s="155" t="s">
        <v>105</v>
      </c>
      <c r="E41" s="202">
        <f t="shared" ref="E41:M41" si="27">SUM(E24:E39)</f>
        <v>7.5</v>
      </c>
      <c r="F41" s="202">
        <f t="shared" si="27"/>
        <v>12.5</v>
      </c>
      <c r="G41" s="202">
        <f t="shared" si="27"/>
        <v>2.5</v>
      </c>
      <c r="H41" s="202">
        <f t="shared" si="27"/>
        <v>0</v>
      </c>
      <c r="I41" s="202">
        <f t="shared" si="27"/>
        <v>0</v>
      </c>
      <c r="J41" s="202">
        <f t="shared" si="27"/>
        <v>0</v>
      </c>
      <c r="K41" s="202">
        <f t="shared" si="27"/>
        <v>0</v>
      </c>
      <c r="L41" s="202">
        <f t="shared" si="27"/>
        <v>0</v>
      </c>
      <c r="M41" s="203">
        <f t="shared" si="27"/>
        <v>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:M17">
    <cfRule type="cellIs" dxfId="0" priority="1" operator="equal">
      <formula>0.5</formula>
    </cfRule>
  </conditionalFormatting>
  <conditionalFormatting sqref="E2:M17">
    <cfRule type="cellIs" dxfId="1" priority="2" operator="equal">
      <formula>1</formula>
    </cfRule>
  </conditionalFormatting>
  <conditionalFormatting sqref="E2:M17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71"/>
    <col customWidth="1" min="3" max="3" width="3.86"/>
    <col customWidth="1" min="4" max="4" width="14.86"/>
    <col customWidth="1" min="5" max="13" width="8.71"/>
    <col customWidth="1" min="14" max="14" width="4.14"/>
    <col customWidth="1" min="15" max="15" width="8.57"/>
    <col customWidth="1" min="16" max="18" width="8.71"/>
    <col customWidth="1" min="19" max="19" width="10.0"/>
    <col customWidth="1" min="20" max="26" width="8.71"/>
  </cols>
  <sheetData>
    <row r="1" ht="14.25" customHeight="1">
      <c r="A1" s="94" t="s">
        <v>97</v>
      </c>
      <c r="B1" s="95">
        <v>64.91</v>
      </c>
      <c r="D1" s="96" t="s">
        <v>98</v>
      </c>
      <c r="E1" s="97">
        <v>44918.0</v>
      </c>
      <c r="F1" s="98">
        <v>45088.0</v>
      </c>
      <c r="G1" s="98">
        <v>45137.0</v>
      </c>
      <c r="H1" s="98">
        <v>45053.0</v>
      </c>
      <c r="I1" s="98"/>
      <c r="J1" s="98"/>
      <c r="K1" s="98"/>
      <c r="L1" s="98"/>
      <c r="M1" s="99"/>
      <c r="O1" s="100" t="s">
        <v>86</v>
      </c>
      <c r="P1" s="101" t="s">
        <v>54</v>
      </c>
      <c r="S1" s="102" t="s">
        <v>99</v>
      </c>
    </row>
    <row r="2" ht="14.25" customHeight="1">
      <c r="A2" s="103" t="s">
        <v>100</v>
      </c>
      <c r="B2" s="103">
        <v>12.0</v>
      </c>
      <c r="D2" s="104" t="s">
        <v>20</v>
      </c>
      <c r="E2" s="105"/>
      <c r="F2" s="106">
        <v>1.0</v>
      </c>
      <c r="G2" s="106">
        <v>1.0</v>
      </c>
      <c r="H2" s="106"/>
      <c r="I2" s="107"/>
      <c r="J2" s="107"/>
      <c r="K2" s="107"/>
      <c r="L2" s="107"/>
      <c r="M2" s="108"/>
      <c r="O2" s="109" t="str">
        <f t="shared" ref="O2:O17" si="1">D2</f>
        <v>Poi</v>
      </c>
      <c r="P2" s="110">
        <f t="shared" ref="P2:P17" si="2">SUM(E24:M24)</f>
        <v>3.631869048</v>
      </c>
      <c r="S2" s="111">
        <f t="shared" ref="S2:S17" si="3">COUNT(E2:M2)</f>
        <v>2</v>
      </c>
    </row>
    <row r="3" ht="14.25" customHeight="1">
      <c r="A3" s="112" t="s">
        <v>84</v>
      </c>
      <c r="B3" s="112">
        <f>B1/B2</f>
        <v>5.409166667</v>
      </c>
      <c r="D3" s="104" t="s">
        <v>24</v>
      </c>
      <c r="E3" s="105"/>
      <c r="F3" s="107"/>
      <c r="G3" s="106">
        <v>1.0</v>
      </c>
      <c r="H3" s="106">
        <v>1.0</v>
      </c>
      <c r="I3" s="107"/>
      <c r="J3" s="107"/>
      <c r="K3" s="107"/>
      <c r="L3" s="107"/>
      <c r="M3" s="108"/>
      <c r="O3" s="109" t="str">
        <f t="shared" si="1"/>
        <v>ZT</v>
      </c>
      <c r="P3" s="110">
        <f t="shared" si="2"/>
        <v>1.313654762</v>
      </c>
      <c r="S3" s="111">
        <f t="shared" si="3"/>
        <v>2</v>
      </c>
    </row>
    <row r="4" ht="14.25" customHeight="1">
      <c r="A4" s="113"/>
      <c r="B4" s="113"/>
      <c r="D4" s="104" t="s">
        <v>26</v>
      </c>
      <c r="E4" s="179"/>
      <c r="F4" s="106">
        <v>1.0</v>
      </c>
      <c r="G4" s="106">
        <v>1.0</v>
      </c>
      <c r="H4" s="107"/>
      <c r="I4" s="107"/>
      <c r="J4" s="107"/>
      <c r="K4" s="107"/>
      <c r="L4" s="107"/>
      <c r="M4" s="108"/>
      <c r="O4" s="109" t="str">
        <f t="shared" si="1"/>
        <v>YZ</v>
      </c>
      <c r="P4" s="110">
        <f t="shared" si="2"/>
        <v>3.631869048</v>
      </c>
      <c r="S4" s="111">
        <f t="shared" si="3"/>
        <v>2</v>
      </c>
    </row>
    <row r="5" ht="14.25" customHeight="1">
      <c r="A5" s="114" t="s">
        <v>101</v>
      </c>
      <c r="B5" s="115" t="s">
        <v>30</v>
      </c>
      <c r="D5" s="104" t="s">
        <v>28</v>
      </c>
      <c r="E5" s="105"/>
      <c r="F5" s="106">
        <v>1.0</v>
      </c>
      <c r="G5" s="106">
        <v>1.0</v>
      </c>
      <c r="H5" s="106">
        <v>1.0</v>
      </c>
      <c r="I5" s="107"/>
      <c r="J5" s="107"/>
      <c r="K5" s="107"/>
      <c r="L5" s="107"/>
      <c r="M5" s="108"/>
      <c r="O5" s="109" t="str">
        <f t="shared" si="1"/>
        <v>KC</v>
      </c>
      <c r="P5" s="110">
        <f t="shared" si="2"/>
        <v>4.404607143</v>
      </c>
      <c r="S5" s="111">
        <f t="shared" si="3"/>
        <v>3</v>
      </c>
    </row>
    <row r="6" ht="14.25" customHeight="1">
      <c r="A6" s="113"/>
      <c r="B6" s="113"/>
      <c r="D6" s="104" t="s">
        <v>30</v>
      </c>
      <c r="E6" s="105">
        <v>1.0</v>
      </c>
      <c r="F6" s="106">
        <v>1.0</v>
      </c>
      <c r="G6" s="106">
        <v>1.0</v>
      </c>
      <c r="H6" s="106">
        <v>1.0</v>
      </c>
      <c r="I6" s="107"/>
      <c r="J6" s="107"/>
      <c r="K6" s="107"/>
      <c r="L6" s="107"/>
      <c r="M6" s="108"/>
      <c r="O6" s="109" t="str">
        <f t="shared" si="1"/>
        <v>CJ</v>
      </c>
      <c r="P6" s="110">
        <f t="shared" si="2"/>
        <v>9.81377381</v>
      </c>
      <c r="S6" s="111">
        <f t="shared" si="3"/>
        <v>4</v>
      </c>
    </row>
    <row r="7" ht="14.25" customHeight="1">
      <c r="A7" s="116" t="s">
        <v>102</v>
      </c>
      <c r="B7" s="186">
        <f>B2-SUM(E20:M20)</f>
        <v>5</v>
      </c>
      <c r="D7" s="104" t="s">
        <v>32</v>
      </c>
      <c r="E7" s="179"/>
      <c r="F7" s="107"/>
      <c r="G7" s="106">
        <v>1.0</v>
      </c>
      <c r="H7" s="107"/>
      <c r="I7" s="107"/>
      <c r="J7" s="107"/>
      <c r="K7" s="107"/>
      <c r="L7" s="107"/>
      <c r="M7" s="108"/>
      <c r="O7" s="109" t="str">
        <f t="shared" si="1"/>
        <v>HX</v>
      </c>
      <c r="P7" s="110">
        <f t="shared" si="2"/>
        <v>0.5409166667</v>
      </c>
      <c r="S7" s="111">
        <f t="shared" si="3"/>
        <v>1</v>
      </c>
    </row>
    <row r="8" ht="14.25" customHeight="1">
      <c r="D8" s="104" t="s">
        <v>34</v>
      </c>
      <c r="E8" s="179"/>
      <c r="F8" s="107"/>
      <c r="G8" s="107"/>
      <c r="H8" s="107"/>
      <c r="I8" s="107"/>
      <c r="J8" s="107"/>
      <c r="K8" s="107"/>
      <c r="L8" s="107"/>
      <c r="M8" s="108"/>
      <c r="O8" s="109" t="str">
        <f t="shared" si="1"/>
        <v>JZ</v>
      </c>
      <c r="P8" s="110">
        <f t="shared" si="2"/>
        <v>0</v>
      </c>
      <c r="S8" s="111">
        <f t="shared" si="3"/>
        <v>0</v>
      </c>
    </row>
    <row r="9" ht="14.25" customHeight="1">
      <c r="D9" s="104" t="s">
        <v>36</v>
      </c>
      <c r="E9" s="179"/>
      <c r="F9" s="107"/>
      <c r="G9" s="106">
        <v>1.0</v>
      </c>
      <c r="H9" s="106"/>
      <c r="I9" s="107"/>
      <c r="J9" s="107"/>
      <c r="K9" s="107"/>
      <c r="L9" s="107"/>
      <c r="M9" s="108"/>
      <c r="O9" s="109" t="str">
        <f t="shared" si="1"/>
        <v>LW</v>
      </c>
      <c r="P9" s="110">
        <f t="shared" si="2"/>
        <v>0.5409166667</v>
      </c>
      <c r="S9" s="111">
        <f t="shared" si="3"/>
        <v>1</v>
      </c>
    </row>
    <row r="10" ht="14.25" customHeight="1">
      <c r="D10" s="117" t="s">
        <v>38</v>
      </c>
      <c r="E10" s="118"/>
      <c r="F10" s="119">
        <v>1.0</v>
      </c>
      <c r="G10" s="119">
        <v>1.0</v>
      </c>
      <c r="H10" s="119">
        <v>1.0</v>
      </c>
      <c r="I10" s="120"/>
      <c r="J10" s="120"/>
      <c r="K10" s="120"/>
      <c r="L10" s="120"/>
      <c r="M10" s="121"/>
      <c r="O10" s="122" t="str">
        <f t="shared" si="1"/>
        <v>KY</v>
      </c>
      <c r="P10" s="123">
        <f t="shared" si="2"/>
        <v>4.404607143</v>
      </c>
      <c r="S10" s="111">
        <f t="shared" si="3"/>
        <v>3</v>
      </c>
    </row>
    <row r="11" ht="14.25" customHeight="1">
      <c r="D11" s="187" t="s">
        <v>114</v>
      </c>
      <c r="E11" s="204"/>
      <c r="F11" s="127"/>
      <c r="G11" s="127"/>
      <c r="H11" s="127"/>
      <c r="I11" s="127"/>
      <c r="J11" s="127"/>
      <c r="K11" s="127"/>
      <c r="L11" s="127"/>
      <c r="M11" s="128"/>
      <c r="O11" s="129" t="str">
        <f t="shared" si="1"/>
        <v>JL</v>
      </c>
      <c r="P11" s="130">
        <f t="shared" si="2"/>
        <v>0</v>
      </c>
      <c r="S11" s="111">
        <f t="shared" si="3"/>
        <v>0</v>
      </c>
    </row>
    <row r="12" ht="14.25" customHeight="1">
      <c r="D12" s="131" t="s">
        <v>42</v>
      </c>
      <c r="E12" s="205"/>
      <c r="F12" s="133">
        <v>1.0</v>
      </c>
      <c r="G12" s="133">
        <v>1.0</v>
      </c>
      <c r="H12" s="133">
        <v>1.0</v>
      </c>
      <c r="I12" s="134"/>
      <c r="J12" s="134"/>
      <c r="K12" s="134"/>
      <c r="L12" s="134"/>
      <c r="M12" s="135"/>
      <c r="O12" s="129" t="str">
        <f t="shared" si="1"/>
        <v>Matthew</v>
      </c>
      <c r="P12" s="130">
        <f t="shared" si="2"/>
        <v>4.404607143</v>
      </c>
      <c r="S12" s="111">
        <f t="shared" si="3"/>
        <v>3</v>
      </c>
    </row>
    <row r="13" ht="14.25" customHeight="1">
      <c r="A13" s="111"/>
      <c r="D13" s="131" t="s">
        <v>110</v>
      </c>
      <c r="E13" s="205"/>
      <c r="F13" s="134"/>
      <c r="G13" s="133"/>
      <c r="H13" s="133">
        <v>1.0</v>
      </c>
      <c r="I13" s="134"/>
      <c r="J13" s="134"/>
      <c r="K13" s="134"/>
      <c r="L13" s="134"/>
      <c r="M13" s="135"/>
      <c r="O13" s="129" t="str">
        <f t="shared" si="1"/>
        <v>HJ</v>
      </c>
      <c r="P13" s="130">
        <f t="shared" si="2"/>
        <v>0.7727380952</v>
      </c>
      <c r="S13" s="111">
        <f t="shared" si="3"/>
        <v>1</v>
      </c>
    </row>
    <row r="14" ht="14.25" customHeight="1">
      <c r="D14" s="131" t="s">
        <v>111</v>
      </c>
      <c r="E14" s="205"/>
      <c r="F14" s="134"/>
      <c r="G14" s="134"/>
      <c r="H14" s="134"/>
      <c r="I14" s="134"/>
      <c r="J14" s="134"/>
      <c r="K14" s="134"/>
      <c r="L14" s="134"/>
      <c r="M14" s="135"/>
      <c r="O14" s="129" t="str">
        <f t="shared" si="1"/>
        <v>KL</v>
      </c>
      <c r="P14" s="130">
        <f t="shared" si="2"/>
        <v>0</v>
      </c>
      <c r="S14" s="111">
        <f t="shared" si="3"/>
        <v>0</v>
      </c>
    </row>
    <row r="15" ht="14.25" customHeight="1">
      <c r="D15" s="131" t="s">
        <v>48</v>
      </c>
      <c r="E15" s="205"/>
      <c r="F15" s="133">
        <v>1.0</v>
      </c>
      <c r="G15" s="133">
        <v>1.0</v>
      </c>
      <c r="H15" s="133">
        <v>1.0</v>
      </c>
      <c r="I15" s="134"/>
      <c r="J15" s="134"/>
      <c r="K15" s="134"/>
      <c r="L15" s="134"/>
      <c r="M15" s="135"/>
      <c r="O15" s="129" t="str">
        <f t="shared" si="1"/>
        <v>YL</v>
      </c>
      <c r="P15" s="130">
        <f t="shared" si="2"/>
        <v>4.404607143</v>
      </c>
      <c r="S15" s="111">
        <f t="shared" si="3"/>
        <v>3</v>
      </c>
    </row>
    <row r="16" ht="14.25" customHeight="1">
      <c r="A16" s="111"/>
      <c r="B16" s="111"/>
      <c r="D16" s="131" t="s">
        <v>112</v>
      </c>
      <c r="E16" s="205"/>
      <c r="F16" s="134"/>
      <c r="G16" s="134"/>
      <c r="H16" s="133"/>
      <c r="I16" s="134"/>
      <c r="J16" s="134"/>
      <c r="K16" s="134"/>
      <c r="L16" s="134"/>
      <c r="M16" s="135"/>
      <c r="O16" s="129" t="str">
        <f t="shared" si="1"/>
        <v>Jess</v>
      </c>
      <c r="P16" s="130">
        <f t="shared" si="2"/>
        <v>0</v>
      </c>
      <c r="S16" s="111">
        <f t="shared" si="3"/>
        <v>0</v>
      </c>
    </row>
    <row r="17" ht="14.25" customHeight="1">
      <c r="A17" s="111"/>
      <c r="B17" s="111"/>
      <c r="D17" s="137" t="s">
        <v>87</v>
      </c>
      <c r="E17" s="206"/>
      <c r="F17" s="139"/>
      <c r="G17" s="139"/>
      <c r="H17" s="139"/>
      <c r="I17" s="139"/>
      <c r="J17" s="139"/>
      <c r="K17" s="139"/>
      <c r="L17" s="139"/>
      <c r="M17" s="140"/>
      <c r="O17" s="141" t="str">
        <f t="shared" si="1"/>
        <v>ZL</v>
      </c>
      <c r="P17" s="142">
        <f t="shared" si="2"/>
        <v>0</v>
      </c>
      <c r="S17" s="111">
        <f t="shared" si="3"/>
        <v>0</v>
      </c>
    </row>
    <row r="18" ht="14.25" customHeight="1">
      <c r="A18" s="111"/>
      <c r="B18" s="111"/>
      <c r="P18" s="143">
        <f>SUM(P2:P17)</f>
        <v>37.86416667</v>
      </c>
    </row>
    <row r="19" ht="14.25" customHeight="1">
      <c r="A19" s="111"/>
      <c r="B19" s="111"/>
      <c r="D19" s="144" t="s">
        <v>83</v>
      </c>
      <c r="E19" s="145">
        <f t="shared" ref="E19:M19" si="4">SUM(E2:E17)</f>
        <v>1</v>
      </c>
      <c r="F19" s="145">
        <f t="shared" si="4"/>
        <v>7</v>
      </c>
      <c r="G19" s="145">
        <f t="shared" si="4"/>
        <v>10</v>
      </c>
      <c r="H19" s="145">
        <f t="shared" si="4"/>
        <v>7</v>
      </c>
      <c r="I19" s="145">
        <f t="shared" si="4"/>
        <v>0</v>
      </c>
      <c r="J19" s="145">
        <f t="shared" si="4"/>
        <v>0</v>
      </c>
      <c r="K19" s="145">
        <f t="shared" si="4"/>
        <v>0</v>
      </c>
      <c r="L19" s="145">
        <f t="shared" si="4"/>
        <v>0</v>
      </c>
      <c r="M19" s="146">
        <f t="shared" si="4"/>
        <v>0</v>
      </c>
    </row>
    <row r="20" ht="14.25" customHeight="1">
      <c r="D20" s="104" t="s">
        <v>103</v>
      </c>
      <c r="E20" s="147">
        <v>1.0</v>
      </c>
      <c r="F20" s="148">
        <v>4.0</v>
      </c>
      <c r="G20" s="148">
        <v>1.0</v>
      </c>
      <c r="H20" s="148">
        <v>1.0</v>
      </c>
      <c r="I20" s="149"/>
      <c r="J20" s="149"/>
      <c r="K20" s="149"/>
      <c r="L20" s="149"/>
      <c r="M20" s="150"/>
    </row>
    <row r="21" ht="14.25" customHeight="1">
      <c r="D21" s="151" t="s">
        <v>104</v>
      </c>
      <c r="E21" s="152">
        <f t="shared" ref="E21:M21" si="5">IF(E19=0, 0, $B$3*E20/E19)</f>
        <v>5.409166667</v>
      </c>
      <c r="F21" s="153">
        <f t="shared" si="5"/>
        <v>3.090952381</v>
      </c>
      <c r="G21" s="153">
        <f t="shared" si="5"/>
        <v>0.5409166667</v>
      </c>
      <c r="H21" s="153">
        <f t="shared" si="5"/>
        <v>0.7727380952</v>
      </c>
      <c r="I21" s="153">
        <f t="shared" si="5"/>
        <v>0</v>
      </c>
      <c r="J21" s="153">
        <f t="shared" si="5"/>
        <v>0</v>
      </c>
      <c r="K21" s="153">
        <f t="shared" si="5"/>
        <v>0</v>
      </c>
      <c r="L21" s="153">
        <f t="shared" si="5"/>
        <v>0</v>
      </c>
      <c r="M21" s="154">
        <f t="shared" si="5"/>
        <v>0</v>
      </c>
    </row>
    <row r="22" ht="14.25" customHeight="1"/>
    <row r="23" ht="14.25" customHeight="1">
      <c r="D23" s="155" t="s">
        <v>86</v>
      </c>
      <c r="E23" s="156">
        <f t="shared" ref="E23:M23" si="6">E1</f>
        <v>44918</v>
      </c>
      <c r="F23" s="157">
        <f t="shared" si="6"/>
        <v>45088</v>
      </c>
      <c r="G23" s="157">
        <f t="shared" si="6"/>
        <v>45137</v>
      </c>
      <c r="H23" s="157">
        <f t="shared" si="6"/>
        <v>45053</v>
      </c>
      <c r="I23" s="157" t="str">
        <f t="shared" si="6"/>
        <v/>
      </c>
      <c r="J23" s="157" t="str">
        <f t="shared" si="6"/>
        <v/>
      </c>
      <c r="K23" s="157" t="str">
        <f t="shared" si="6"/>
        <v/>
      </c>
      <c r="L23" s="157" t="str">
        <f t="shared" si="6"/>
        <v/>
      </c>
      <c r="M23" s="158" t="str">
        <f t="shared" si="6"/>
        <v/>
      </c>
    </row>
    <row r="24" ht="14.25" customHeight="1">
      <c r="D24" s="159" t="str">
        <f t="shared" ref="D24:D33" si="8">D2</f>
        <v>Poi</v>
      </c>
      <c r="E24" s="160">
        <f t="shared" ref="E24:E39" si="9">E2*$E$21</f>
        <v>0</v>
      </c>
      <c r="F24" s="161">
        <f t="shared" ref="F24:F39" si="10">F2*$F$21</f>
        <v>3.090952381</v>
      </c>
      <c r="G24" s="161">
        <f t="shared" ref="G24:M24" si="7">G2*G$21</f>
        <v>0.5409166667</v>
      </c>
      <c r="H24" s="161">
        <f t="shared" si="7"/>
        <v>0</v>
      </c>
      <c r="I24" s="161">
        <f t="shared" si="7"/>
        <v>0</v>
      </c>
      <c r="J24" s="161">
        <f t="shared" si="7"/>
        <v>0</v>
      </c>
      <c r="K24" s="161">
        <f t="shared" si="7"/>
        <v>0</v>
      </c>
      <c r="L24" s="161">
        <f t="shared" si="7"/>
        <v>0</v>
      </c>
      <c r="M24" s="162">
        <f t="shared" si="7"/>
        <v>0</v>
      </c>
    </row>
    <row r="25" ht="14.25" customHeight="1">
      <c r="D25" s="159" t="str">
        <f t="shared" si="8"/>
        <v>ZT</v>
      </c>
      <c r="E25" s="160">
        <f t="shared" si="9"/>
        <v>0</v>
      </c>
      <c r="F25" s="161">
        <f t="shared" si="10"/>
        <v>0</v>
      </c>
      <c r="G25" s="161">
        <f t="shared" ref="G25:M25" si="11">G3*G$21</f>
        <v>0.5409166667</v>
      </c>
      <c r="H25" s="161">
        <f t="shared" si="11"/>
        <v>0.7727380952</v>
      </c>
      <c r="I25" s="161">
        <f t="shared" si="11"/>
        <v>0</v>
      </c>
      <c r="J25" s="161">
        <f t="shared" si="11"/>
        <v>0</v>
      </c>
      <c r="K25" s="161">
        <f t="shared" si="11"/>
        <v>0</v>
      </c>
      <c r="L25" s="161">
        <f t="shared" si="11"/>
        <v>0</v>
      </c>
      <c r="M25" s="162">
        <f t="shared" si="11"/>
        <v>0</v>
      </c>
    </row>
    <row r="26" ht="14.25" customHeight="1">
      <c r="D26" s="159" t="str">
        <f t="shared" si="8"/>
        <v>YZ</v>
      </c>
      <c r="E26" s="160">
        <f t="shared" si="9"/>
        <v>0</v>
      </c>
      <c r="F26" s="161">
        <f t="shared" si="10"/>
        <v>3.090952381</v>
      </c>
      <c r="G26" s="161">
        <f t="shared" ref="G26:M26" si="12">G4*G$21</f>
        <v>0.5409166667</v>
      </c>
      <c r="H26" s="161">
        <f t="shared" si="12"/>
        <v>0</v>
      </c>
      <c r="I26" s="161">
        <f t="shared" si="12"/>
        <v>0</v>
      </c>
      <c r="J26" s="161">
        <f t="shared" si="12"/>
        <v>0</v>
      </c>
      <c r="K26" s="161">
        <f t="shared" si="12"/>
        <v>0</v>
      </c>
      <c r="L26" s="161">
        <f t="shared" si="12"/>
        <v>0</v>
      </c>
      <c r="M26" s="162">
        <f t="shared" si="12"/>
        <v>0</v>
      </c>
    </row>
    <row r="27" ht="14.25" customHeight="1">
      <c r="D27" s="159" t="str">
        <f t="shared" si="8"/>
        <v>KC</v>
      </c>
      <c r="E27" s="160">
        <f t="shared" si="9"/>
        <v>0</v>
      </c>
      <c r="F27" s="161">
        <f t="shared" si="10"/>
        <v>3.090952381</v>
      </c>
      <c r="G27" s="161">
        <f t="shared" ref="G27:M27" si="13">G5*G$21</f>
        <v>0.5409166667</v>
      </c>
      <c r="H27" s="161">
        <f t="shared" si="13"/>
        <v>0.7727380952</v>
      </c>
      <c r="I27" s="161">
        <f t="shared" si="13"/>
        <v>0</v>
      </c>
      <c r="J27" s="161">
        <f t="shared" si="13"/>
        <v>0</v>
      </c>
      <c r="K27" s="161">
        <f t="shared" si="13"/>
        <v>0</v>
      </c>
      <c r="L27" s="161">
        <f t="shared" si="13"/>
        <v>0</v>
      </c>
      <c r="M27" s="162">
        <f t="shared" si="13"/>
        <v>0</v>
      </c>
    </row>
    <row r="28" ht="14.25" customHeight="1">
      <c r="D28" s="159" t="str">
        <f t="shared" si="8"/>
        <v>CJ</v>
      </c>
      <c r="E28" s="160">
        <f t="shared" si="9"/>
        <v>5.409166667</v>
      </c>
      <c r="F28" s="161">
        <f t="shared" si="10"/>
        <v>3.090952381</v>
      </c>
      <c r="G28" s="161">
        <f t="shared" ref="G28:M28" si="14">G6*G$21</f>
        <v>0.5409166667</v>
      </c>
      <c r="H28" s="161">
        <f t="shared" si="14"/>
        <v>0.7727380952</v>
      </c>
      <c r="I28" s="161">
        <f t="shared" si="14"/>
        <v>0</v>
      </c>
      <c r="J28" s="161">
        <f t="shared" si="14"/>
        <v>0</v>
      </c>
      <c r="K28" s="161">
        <f t="shared" si="14"/>
        <v>0</v>
      </c>
      <c r="L28" s="161">
        <f t="shared" si="14"/>
        <v>0</v>
      </c>
      <c r="M28" s="162">
        <f t="shared" si="14"/>
        <v>0</v>
      </c>
    </row>
    <row r="29" ht="14.25" customHeight="1">
      <c r="D29" s="159" t="str">
        <f t="shared" si="8"/>
        <v>HX</v>
      </c>
      <c r="E29" s="160">
        <f t="shared" si="9"/>
        <v>0</v>
      </c>
      <c r="F29" s="161">
        <f t="shared" si="10"/>
        <v>0</v>
      </c>
      <c r="G29" s="161">
        <f t="shared" ref="G29:M29" si="15">G7*G$21</f>
        <v>0.5409166667</v>
      </c>
      <c r="H29" s="161">
        <f t="shared" si="15"/>
        <v>0</v>
      </c>
      <c r="I29" s="161">
        <f t="shared" si="15"/>
        <v>0</v>
      </c>
      <c r="J29" s="161">
        <f t="shared" si="15"/>
        <v>0</v>
      </c>
      <c r="K29" s="161">
        <f t="shared" si="15"/>
        <v>0</v>
      </c>
      <c r="L29" s="161">
        <f t="shared" si="15"/>
        <v>0</v>
      </c>
      <c r="M29" s="162">
        <f t="shared" si="15"/>
        <v>0</v>
      </c>
    </row>
    <row r="30" ht="14.25" customHeight="1">
      <c r="D30" s="159" t="str">
        <f t="shared" si="8"/>
        <v>JZ</v>
      </c>
      <c r="E30" s="160">
        <f t="shared" si="9"/>
        <v>0</v>
      </c>
      <c r="F30" s="161">
        <f t="shared" si="10"/>
        <v>0</v>
      </c>
      <c r="G30" s="161">
        <f t="shared" ref="G30:M30" si="16">G8*G$21</f>
        <v>0</v>
      </c>
      <c r="H30" s="161">
        <f t="shared" si="16"/>
        <v>0</v>
      </c>
      <c r="I30" s="161">
        <f t="shared" si="16"/>
        <v>0</v>
      </c>
      <c r="J30" s="161">
        <f t="shared" si="16"/>
        <v>0</v>
      </c>
      <c r="K30" s="161">
        <f t="shared" si="16"/>
        <v>0</v>
      </c>
      <c r="L30" s="161">
        <f t="shared" si="16"/>
        <v>0</v>
      </c>
      <c r="M30" s="162">
        <f t="shared" si="16"/>
        <v>0</v>
      </c>
    </row>
    <row r="31" ht="14.25" customHeight="1">
      <c r="D31" s="159" t="str">
        <f t="shared" si="8"/>
        <v>LW</v>
      </c>
      <c r="E31" s="160">
        <f t="shared" si="9"/>
        <v>0</v>
      </c>
      <c r="F31" s="161">
        <f t="shared" si="10"/>
        <v>0</v>
      </c>
      <c r="G31" s="161">
        <f t="shared" ref="G31:M31" si="17">G9*G$21</f>
        <v>0.5409166667</v>
      </c>
      <c r="H31" s="161">
        <f t="shared" si="17"/>
        <v>0</v>
      </c>
      <c r="I31" s="161">
        <f t="shared" si="17"/>
        <v>0</v>
      </c>
      <c r="J31" s="161">
        <f t="shared" si="17"/>
        <v>0</v>
      </c>
      <c r="K31" s="161">
        <f t="shared" si="17"/>
        <v>0</v>
      </c>
      <c r="L31" s="161">
        <f t="shared" si="17"/>
        <v>0</v>
      </c>
      <c r="M31" s="162">
        <f t="shared" si="17"/>
        <v>0</v>
      </c>
    </row>
    <row r="32" ht="14.25" customHeight="1">
      <c r="D32" s="159" t="str">
        <f t="shared" si="8"/>
        <v>KY</v>
      </c>
      <c r="E32" s="160">
        <f t="shared" si="9"/>
        <v>0</v>
      </c>
      <c r="F32" s="161">
        <f t="shared" si="10"/>
        <v>3.090952381</v>
      </c>
      <c r="G32" s="161">
        <f t="shared" ref="G32:M32" si="18">G10*G$21</f>
        <v>0.5409166667</v>
      </c>
      <c r="H32" s="161">
        <f t="shared" si="18"/>
        <v>0.7727380952</v>
      </c>
      <c r="I32" s="161">
        <f t="shared" si="18"/>
        <v>0</v>
      </c>
      <c r="J32" s="161">
        <f t="shared" si="18"/>
        <v>0</v>
      </c>
      <c r="K32" s="161">
        <f t="shared" si="18"/>
        <v>0</v>
      </c>
      <c r="L32" s="161">
        <f t="shared" si="18"/>
        <v>0</v>
      </c>
      <c r="M32" s="162">
        <f t="shared" si="18"/>
        <v>0</v>
      </c>
    </row>
    <row r="33" ht="14.25" customHeight="1">
      <c r="D33" s="180" t="str">
        <f t="shared" si="8"/>
        <v>JL</v>
      </c>
      <c r="E33" s="163">
        <f t="shared" si="9"/>
        <v>0</v>
      </c>
      <c r="F33" s="164">
        <f t="shared" si="10"/>
        <v>0</v>
      </c>
      <c r="G33" s="164">
        <f t="shared" ref="G33:M33" si="19">G11*G$21</f>
        <v>0</v>
      </c>
      <c r="H33" s="164">
        <f t="shared" si="19"/>
        <v>0</v>
      </c>
      <c r="I33" s="164">
        <f t="shared" si="19"/>
        <v>0</v>
      </c>
      <c r="J33" s="164">
        <f t="shared" si="19"/>
        <v>0</v>
      </c>
      <c r="K33" s="164">
        <f t="shared" si="19"/>
        <v>0</v>
      </c>
      <c r="L33" s="164">
        <f t="shared" si="19"/>
        <v>0</v>
      </c>
      <c r="M33" s="165">
        <f t="shared" si="19"/>
        <v>0</v>
      </c>
    </row>
    <row r="34" ht="14.25" customHeight="1">
      <c r="D34" s="181" t="s">
        <v>42</v>
      </c>
      <c r="E34" s="166">
        <f t="shared" si="9"/>
        <v>0</v>
      </c>
      <c r="F34" s="167">
        <f t="shared" si="10"/>
        <v>3.090952381</v>
      </c>
      <c r="G34" s="167">
        <f t="shared" ref="G34:M34" si="20">G12*G$21</f>
        <v>0.5409166667</v>
      </c>
      <c r="H34" s="167">
        <f t="shared" si="20"/>
        <v>0.7727380952</v>
      </c>
      <c r="I34" s="167">
        <f t="shared" si="20"/>
        <v>0</v>
      </c>
      <c r="J34" s="167">
        <f t="shared" si="20"/>
        <v>0</v>
      </c>
      <c r="K34" s="167">
        <f t="shared" si="20"/>
        <v>0</v>
      </c>
      <c r="L34" s="167">
        <f t="shared" si="20"/>
        <v>0</v>
      </c>
      <c r="M34" s="168">
        <f t="shared" si="20"/>
        <v>0</v>
      </c>
    </row>
    <row r="35" ht="14.25" customHeight="1">
      <c r="D35" s="181" t="s">
        <v>110</v>
      </c>
      <c r="E35" s="166">
        <f t="shared" si="9"/>
        <v>0</v>
      </c>
      <c r="F35" s="167">
        <f t="shared" si="10"/>
        <v>0</v>
      </c>
      <c r="G35" s="167">
        <f t="shared" ref="G35:M35" si="21">G13*G$21</f>
        <v>0</v>
      </c>
      <c r="H35" s="167">
        <f t="shared" si="21"/>
        <v>0.7727380952</v>
      </c>
      <c r="I35" s="167">
        <f t="shared" si="21"/>
        <v>0</v>
      </c>
      <c r="J35" s="167">
        <f t="shared" si="21"/>
        <v>0</v>
      </c>
      <c r="K35" s="167">
        <f t="shared" si="21"/>
        <v>0</v>
      </c>
      <c r="L35" s="167">
        <f t="shared" si="21"/>
        <v>0</v>
      </c>
      <c r="M35" s="168">
        <f t="shared" si="21"/>
        <v>0</v>
      </c>
    </row>
    <row r="36" ht="14.25" customHeight="1">
      <c r="D36" s="181" t="s">
        <v>111</v>
      </c>
      <c r="E36" s="166">
        <f t="shared" si="9"/>
        <v>0</v>
      </c>
      <c r="F36" s="167">
        <f t="shared" si="10"/>
        <v>0</v>
      </c>
      <c r="G36" s="167">
        <f t="shared" ref="G36:M36" si="22">G14*G$21</f>
        <v>0</v>
      </c>
      <c r="H36" s="167">
        <f t="shared" si="22"/>
        <v>0</v>
      </c>
      <c r="I36" s="167">
        <f t="shared" si="22"/>
        <v>0</v>
      </c>
      <c r="J36" s="167">
        <f t="shared" si="22"/>
        <v>0</v>
      </c>
      <c r="K36" s="167">
        <f t="shared" si="22"/>
        <v>0</v>
      </c>
      <c r="L36" s="167">
        <f t="shared" si="22"/>
        <v>0</v>
      </c>
      <c r="M36" s="168">
        <f t="shared" si="22"/>
        <v>0</v>
      </c>
    </row>
    <row r="37" ht="14.25" customHeight="1">
      <c r="D37" s="181" t="s">
        <v>48</v>
      </c>
      <c r="E37" s="166">
        <f t="shared" si="9"/>
        <v>0</v>
      </c>
      <c r="F37" s="167">
        <f t="shared" si="10"/>
        <v>3.090952381</v>
      </c>
      <c r="G37" s="167">
        <f t="shared" ref="G37:M37" si="23">G15*G$21</f>
        <v>0.5409166667</v>
      </c>
      <c r="H37" s="167">
        <f t="shared" si="23"/>
        <v>0.7727380952</v>
      </c>
      <c r="I37" s="167">
        <f t="shared" si="23"/>
        <v>0</v>
      </c>
      <c r="J37" s="167">
        <f t="shared" si="23"/>
        <v>0</v>
      </c>
      <c r="K37" s="167">
        <f t="shared" si="23"/>
        <v>0</v>
      </c>
      <c r="L37" s="167">
        <f t="shared" si="23"/>
        <v>0</v>
      </c>
      <c r="M37" s="168">
        <f t="shared" si="23"/>
        <v>0</v>
      </c>
    </row>
    <row r="38" ht="14.25" customHeight="1">
      <c r="D38" s="181" t="s">
        <v>112</v>
      </c>
      <c r="E38" s="166">
        <f t="shared" si="9"/>
        <v>0</v>
      </c>
      <c r="F38" s="167">
        <f t="shared" si="10"/>
        <v>0</v>
      </c>
      <c r="G38" s="167">
        <f t="shared" ref="G38:M38" si="24">G16*G$21</f>
        <v>0</v>
      </c>
      <c r="H38" s="167">
        <f t="shared" si="24"/>
        <v>0</v>
      </c>
      <c r="I38" s="167">
        <f t="shared" si="24"/>
        <v>0</v>
      </c>
      <c r="J38" s="167">
        <f t="shared" si="24"/>
        <v>0</v>
      </c>
      <c r="K38" s="167">
        <f t="shared" si="24"/>
        <v>0</v>
      </c>
      <c r="L38" s="167">
        <f t="shared" si="24"/>
        <v>0</v>
      </c>
      <c r="M38" s="168">
        <f t="shared" si="24"/>
        <v>0</v>
      </c>
    </row>
    <row r="39" ht="14.25" customHeight="1">
      <c r="D39" s="182" t="s">
        <v>87</v>
      </c>
      <c r="E39" s="169">
        <f t="shared" si="9"/>
        <v>0</v>
      </c>
      <c r="F39" s="170">
        <f t="shared" si="10"/>
        <v>0</v>
      </c>
      <c r="G39" s="170">
        <f t="shared" ref="G39:M39" si="25">G17*G$21</f>
        <v>0</v>
      </c>
      <c r="H39" s="170">
        <f t="shared" si="25"/>
        <v>0</v>
      </c>
      <c r="I39" s="170">
        <f t="shared" si="25"/>
        <v>0</v>
      </c>
      <c r="J39" s="170">
        <f t="shared" si="25"/>
        <v>0</v>
      </c>
      <c r="K39" s="170">
        <f t="shared" si="25"/>
        <v>0</v>
      </c>
      <c r="L39" s="170">
        <f t="shared" si="25"/>
        <v>0</v>
      </c>
      <c r="M39" s="171">
        <f t="shared" si="25"/>
        <v>0</v>
      </c>
    </row>
    <row r="40" ht="14.25" customHeight="1"/>
    <row r="41" ht="14.25" customHeight="1">
      <c r="D41" s="172" t="s">
        <v>105</v>
      </c>
      <c r="E41" s="173">
        <f t="shared" ref="E41:M41" si="26">SUM(E24:E39)</f>
        <v>5.409166667</v>
      </c>
      <c r="F41" s="174">
        <f t="shared" si="26"/>
        <v>21.63666667</v>
      </c>
      <c r="G41" s="174">
        <f t="shared" si="26"/>
        <v>5.409166667</v>
      </c>
      <c r="H41" s="174">
        <f t="shared" si="26"/>
        <v>5.409166667</v>
      </c>
      <c r="I41" s="174">
        <f t="shared" si="26"/>
        <v>0</v>
      </c>
      <c r="J41" s="174">
        <f t="shared" si="26"/>
        <v>0</v>
      </c>
      <c r="K41" s="174">
        <f t="shared" si="26"/>
        <v>0</v>
      </c>
      <c r="L41" s="174">
        <f t="shared" si="26"/>
        <v>0</v>
      </c>
      <c r="M41" s="175">
        <f t="shared" si="26"/>
        <v>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:M11">
    <cfRule type="cellIs" dxfId="0" priority="1" operator="equal">
      <formula>0.5</formula>
    </cfRule>
  </conditionalFormatting>
  <conditionalFormatting sqref="E2:M11">
    <cfRule type="cellIs" dxfId="1" priority="2" operator="equal">
      <formula>1</formula>
    </cfRule>
  </conditionalFormatting>
  <conditionalFormatting sqref="E2:M11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71"/>
    <col customWidth="1" min="3" max="3" width="3.86"/>
    <col customWidth="1" min="4" max="4" width="14.86"/>
    <col customWidth="1" min="5" max="13" width="8.71"/>
    <col customWidth="1" min="14" max="14" width="4.14"/>
    <col customWidth="1" min="15" max="15" width="8.57"/>
    <col customWidth="1" min="16" max="18" width="8.71"/>
    <col customWidth="1" min="19" max="19" width="10.0"/>
    <col customWidth="1" min="20" max="26" width="8.71"/>
  </cols>
  <sheetData>
    <row r="1" ht="14.25" customHeight="1">
      <c r="A1" s="94" t="s">
        <v>97</v>
      </c>
      <c r="B1" s="95">
        <v>81.97</v>
      </c>
      <c r="D1" s="96" t="s">
        <v>98</v>
      </c>
      <c r="E1" s="97">
        <v>45011.0</v>
      </c>
      <c r="F1" s="98">
        <v>45039.0</v>
      </c>
      <c r="G1" s="98">
        <v>45046.0</v>
      </c>
      <c r="H1" s="98">
        <v>45060.0</v>
      </c>
      <c r="I1" s="98"/>
      <c r="J1" s="98"/>
      <c r="K1" s="98"/>
      <c r="L1" s="98"/>
      <c r="M1" s="99"/>
      <c r="O1" s="100" t="s">
        <v>86</v>
      </c>
      <c r="P1" s="101" t="s">
        <v>54</v>
      </c>
      <c r="S1" s="102" t="s">
        <v>99</v>
      </c>
    </row>
    <row r="2" ht="14.25" customHeight="1">
      <c r="A2" s="103" t="s">
        <v>100</v>
      </c>
      <c r="B2" s="103">
        <v>12.0</v>
      </c>
      <c r="D2" s="104" t="s">
        <v>20</v>
      </c>
      <c r="E2" s="105">
        <v>1.0</v>
      </c>
      <c r="F2" s="106">
        <v>1.0</v>
      </c>
      <c r="G2" s="106">
        <v>1.0</v>
      </c>
      <c r="H2" s="106">
        <v>1.0</v>
      </c>
      <c r="I2" s="106"/>
      <c r="J2" s="106"/>
      <c r="K2" s="106"/>
      <c r="L2" s="107"/>
      <c r="M2" s="108"/>
      <c r="O2" s="109" t="str">
        <f t="shared" ref="O2:O17" si="1">D2</f>
        <v>Poi</v>
      </c>
      <c r="P2" s="110">
        <f t="shared" ref="P2:P17" si="2">SUM(E24:M24)</f>
        <v>8.348796296</v>
      </c>
      <c r="Q2" s="185"/>
      <c r="S2" s="111">
        <f t="shared" ref="S2:S17" si="3">COUNT(E2:M2)</f>
        <v>4</v>
      </c>
    </row>
    <row r="3" ht="14.25" customHeight="1">
      <c r="A3" s="112" t="s">
        <v>84</v>
      </c>
      <c r="B3" s="112">
        <f>B1/B2</f>
        <v>6.830833333</v>
      </c>
      <c r="D3" s="104" t="s">
        <v>24</v>
      </c>
      <c r="E3" s="105">
        <v>1.0</v>
      </c>
      <c r="F3" s="106">
        <v>1.0</v>
      </c>
      <c r="G3" s="107"/>
      <c r="H3" s="106">
        <v>1.0</v>
      </c>
      <c r="I3" s="107"/>
      <c r="J3" s="106"/>
      <c r="K3" s="106"/>
      <c r="L3" s="107"/>
      <c r="M3" s="108"/>
      <c r="O3" s="109" t="str">
        <f t="shared" si="1"/>
        <v>ZT</v>
      </c>
      <c r="P3" s="110">
        <f t="shared" si="2"/>
        <v>6.98262963</v>
      </c>
      <c r="Q3" s="185"/>
      <c r="S3" s="111">
        <f t="shared" si="3"/>
        <v>3</v>
      </c>
    </row>
    <row r="4" ht="14.25" customHeight="1">
      <c r="A4" s="113"/>
      <c r="B4" s="113"/>
      <c r="D4" s="104" t="s">
        <v>26</v>
      </c>
      <c r="E4" s="105">
        <v>1.0</v>
      </c>
      <c r="F4" s="106">
        <v>1.0</v>
      </c>
      <c r="G4" s="106">
        <v>1.0</v>
      </c>
      <c r="H4" s="106">
        <v>1.0</v>
      </c>
      <c r="I4" s="107"/>
      <c r="J4" s="107"/>
      <c r="K4" s="107"/>
      <c r="L4" s="107"/>
      <c r="M4" s="108"/>
      <c r="O4" s="109" t="str">
        <f t="shared" si="1"/>
        <v>YZ</v>
      </c>
      <c r="P4" s="110">
        <f t="shared" si="2"/>
        <v>8.348796296</v>
      </c>
      <c r="Q4" s="185"/>
      <c r="S4" s="111">
        <f t="shared" si="3"/>
        <v>4</v>
      </c>
    </row>
    <row r="5" ht="14.25" customHeight="1">
      <c r="A5" s="114" t="s">
        <v>101</v>
      </c>
      <c r="B5" s="115" t="s">
        <v>20</v>
      </c>
      <c r="D5" s="104" t="s">
        <v>28</v>
      </c>
      <c r="E5" s="105">
        <v>1.0</v>
      </c>
      <c r="F5" s="106">
        <v>1.0</v>
      </c>
      <c r="G5" s="106">
        <v>1.0</v>
      </c>
      <c r="H5" s="106">
        <v>1.0</v>
      </c>
      <c r="I5" s="106"/>
      <c r="J5" s="106"/>
      <c r="K5" s="106"/>
      <c r="L5" s="107"/>
      <c r="M5" s="108"/>
      <c r="O5" s="109" t="str">
        <f t="shared" si="1"/>
        <v>KC</v>
      </c>
      <c r="P5" s="110">
        <f t="shared" si="2"/>
        <v>8.348796296</v>
      </c>
      <c r="Q5" s="185"/>
      <c r="S5" s="111">
        <f t="shared" si="3"/>
        <v>4</v>
      </c>
    </row>
    <row r="6" ht="14.25" customHeight="1">
      <c r="A6" s="113"/>
      <c r="B6" s="113"/>
      <c r="D6" s="104" t="s">
        <v>30</v>
      </c>
      <c r="E6" s="105">
        <v>1.0</v>
      </c>
      <c r="F6" s="106">
        <v>1.0</v>
      </c>
      <c r="G6" s="106">
        <v>1.0</v>
      </c>
      <c r="H6" s="106">
        <v>1.0</v>
      </c>
      <c r="I6" s="106"/>
      <c r="J6" s="106"/>
      <c r="K6" s="106"/>
      <c r="L6" s="107"/>
      <c r="M6" s="108"/>
      <c r="O6" s="109" t="str">
        <f t="shared" si="1"/>
        <v>CJ</v>
      </c>
      <c r="P6" s="110">
        <f t="shared" si="2"/>
        <v>8.348796296</v>
      </c>
      <c r="Q6" s="185"/>
      <c r="S6" s="111">
        <f t="shared" si="3"/>
        <v>4</v>
      </c>
    </row>
    <row r="7" ht="14.25" customHeight="1">
      <c r="A7" s="116" t="s">
        <v>102</v>
      </c>
      <c r="B7" s="186">
        <f>B2-SUM(E20:M20)</f>
        <v>0</v>
      </c>
      <c r="D7" s="104" t="s">
        <v>32</v>
      </c>
      <c r="E7" s="105">
        <v>1.0</v>
      </c>
      <c r="F7" s="107"/>
      <c r="G7" s="106">
        <v>1.0</v>
      </c>
      <c r="H7" s="106">
        <v>1.0</v>
      </c>
      <c r="I7" s="107"/>
      <c r="J7" s="106"/>
      <c r="K7" s="106"/>
      <c r="L7" s="107"/>
      <c r="M7" s="108"/>
      <c r="O7" s="109" t="str">
        <f t="shared" si="1"/>
        <v>HX</v>
      </c>
      <c r="P7" s="110">
        <f t="shared" si="2"/>
        <v>6.830833333</v>
      </c>
      <c r="Q7" s="185"/>
      <c r="S7" s="111">
        <f t="shared" si="3"/>
        <v>3</v>
      </c>
    </row>
    <row r="8" ht="14.25" customHeight="1">
      <c r="D8" s="104" t="s">
        <v>34</v>
      </c>
      <c r="E8" s="179"/>
      <c r="F8" s="107"/>
      <c r="G8" s="107"/>
      <c r="H8" s="107"/>
      <c r="I8" s="107"/>
      <c r="J8" s="107"/>
      <c r="K8" s="107"/>
      <c r="L8" s="107"/>
      <c r="M8" s="108"/>
      <c r="O8" s="109" t="str">
        <f t="shared" si="1"/>
        <v>JZ</v>
      </c>
      <c r="P8" s="110">
        <f t="shared" si="2"/>
        <v>0</v>
      </c>
      <c r="Q8" s="185"/>
      <c r="S8" s="111">
        <f t="shared" si="3"/>
        <v>0</v>
      </c>
    </row>
    <row r="9" ht="14.25" customHeight="1">
      <c r="D9" s="104" t="s">
        <v>36</v>
      </c>
      <c r="E9" s="179"/>
      <c r="F9" s="106">
        <v>1.0</v>
      </c>
      <c r="G9" s="106"/>
      <c r="H9" s="106">
        <v>1.0</v>
      </c>
      <c r="I9" s="106"/>
      <c r="J9" s="107"/>
      <c r="K9" s="107"/>
      <c r="L9" s="107"/>
      <c r="M9" s="108"/>
      <c r="O9" s="109" t="str">
        <f t="shared" si="1"/>
        <v>LW</v>
      </c>
      <c r="P9" s="110">
        <f t="shared" si="2"/>
        <v>4.93337963</v>
      </c>
      <c r="Q9" s="185"/>
      <c r="S9" s="111">
        <f t="shared" si="3"/>
        <v>2</v>
      </c>
    </row>
    <row r="10" ht="14.25" customHeight="1">
      <c r="D10" s="117" t="s">
        <v>38</v>
      </c>
      <c r="E10" s="118">
        <v>1.0</v>
      </c>
      <c r="F10" s="119">
        <v>1.0</v>
      </c>
      <c r="G10" s="119">
        <v>1.0</v>
      </c>
      <c r="H10" s="119">
        <v>1.0</v>
      </c>
      <c r="I10" s="119"/>
      <c r="J10" s="119"/>
      <c r="K10" s="119"/>
      <c r="L10" s="120"/>
      <c r="M10" s="121"/>
      <c r="O10" s="122" t="str">
        <f t="shared" si="1"/>
        <v>KY</v>
      </c>
      <c r="P10" s="123">
        <f t="shared" si="2"/>
        <v>8.348796296</v>
      </c>
      <c r="Q10" s="185"/>
      <c r="S10" s="111">
        <f t="shared" si="3"/>
        <v>4</v>
      </c>
    </row>
    <row r="11" ht="14.25" customHeight="1">
      <c r="D11" s="124" t="s">
        <v>40</v>
      </c>
      <c r="E11" s="125">
        <v>1.0</v>
      </c>
      <c r="F11" s="127"/>
      <c r="G11" s="127"/>
      <c r="H11" s="127"/>
      <c r="I11" s="127"/>
      <c r="J11" s="127"/>
      <c r="K11" s="127"/>
      <c r="L11" s="127"/>
      <c r="M11" s="128"/>
      <c r="O11" s="129" t="str">
        <f t="shared" si="1"/>
        <v>Jit Loong</v>
      </c>
      <c r="P11" s="130">
        <f t="shared" si="2"/>
        <v>2.04925</v>
      </c>
      <c r="Q11" s="185"/>
      <c r="S11" s="111">
        <f t="shared" si="3"/>
        <v>1</v>
      </c>
    </row>
    <row r="12" ht="14.25" customHeight="1">
      <c r="D12" s="131" t="s">
        <v>42</v>
      </c>
      <c r="E12" s="132">
        <v>1.0</v>
      </c>
      <c r="F12" s="133">
        <v>1.0</v>
      </c>
      <c r="G12" s="133">
        <v>1.0</v>
      </c>
      <c r="H12" s="133">
        <v>1.0</v>
      </c>
      <c r="I12" s="133"/>
      <c r="J12" s="133"/>
      <c r="K12" s="134"/>
      <c r="L12" s="134"/>
      <c r="M12" s="135"/>
      <c r="O12" s="129" t="str">
        <f t="shared" si="1"/>
        <v>Matthew</v>
      </c>
      <c r="P12" s="130">
        <f t="shared" si="2"/>
        <v>8.348796296</v>
      </c>
      <c r="Q12" s="185"/>
      <c r="S12" s="111">
        <f t="shared" si="3"/>
        <v>4</v>
      </c>
    </row>
    <row r="13" ht="14.25" customHeight="1">
      <c r="A13" s="111"/>
      <c r="D13" s="131" t="s">
        <v>44</v>
      </c>
      <c r="E13" s="132">
        <v>1.0</v>
      </c>
      <c r="F13" s="134"/>
      <c r="G13" s="133">
        <v>1.0</v>
      </c>
      <c r="H13" s="134"/>
      <c r="I13" s="133"/>
      <c r="J13" s="133"/>
      <c r="K13" s="133"/>
      <c r="L13" s="134"/>
      <c r="M13" s="135"/>
      <c r="O13" s="129" t="str">
        <f t="shared" si="1"/>
        <v>Hau Jin</v>
      </c>
      <c r="P13" s="130">
        <f t="shared" si="2"/>
        <v>3.415416667</v>
      </c>
      <c r="Q13" s="185"/>
      <c r="S13" s="111">
        <f t="shared" si="3"/>
        <v>2</v>
      </c>
    </row>
    <row r="14" ht="14.25" customHeight="1">
      <c r="D14" s="131" t="s">
        <v>46</v>
      </c>
      <c r="E14" s="136"/>
      <c r="F14" s="134"/>
      <c r="G14" s="133">
        <v>1.0</v>
      </c>
      <c r="H14" s="134"/>
      <c r="I14" s="134"/>
      <c r="J14" s="134"/>
      <c r="K14" s="134"/>
      <c r="L14" s="134"/>
      <c r="M14" s="135"/>
      <c r="O14" s="129" t="str">
        <f t="shared" si="1"/>
        <v>Kit Liang</v>
      </c>
      <c r="P14" s="130">
        <f t="shared" si="2"/>
        <v>1.366166667</v>
      </c>
      <c r="Q14" s="185"/>
      <c r="S14" s="111">
        <f t="shared" si="3"/>
        <v>1</v>
      </c>
    </row>
    <row r="15" ht="14.25" customHeight="1">
      <c r="D15" s="131" t="s">
        <v>48</v>
      </c>
      <c r="E15" s="136"/>
      <c r="F15" s="133">
        <v>1.0</v>
      </c>
      <c r="G15" s="133">
        <v>1.0</v>
      </c>
      <c r="H15" s="133">
        <v>1.0</v>
      </c>
      <c r="I15" s="133"/>
      <c r="J15" s="133"/>
      <c r="K15" s="133"/>
      <c r="L15" s="134"/>
      <c r="M15" s="135"/>
      <c r="O15" s="129" t="str">
        <f t="shared" si="1"/>
        <v>YL</v>
      </c>
      <c r="P15" s="130">
        <f t="shared" si="2"/>
        <v>6.299546296</v>
      </c>
      <c r="Q15" s="185"/>
      <c r="S15" s="111">
        <f t="shared" si="3"/>
        <v>3</v>
      </c>
    </row>
    <row r="16" ht="14.25" customHeight="1">
      <c r="A16" s="111"/>
      <c r="B16" s="111"/>
      <c r="D16" s="131" t="s">
        <v>112</v>
      </c>
      <c r="E16" s="136"/>
      <c r="F16" s="134"/>
      <c r="G16" s="134"/>
      <c r="H16" s="133"/>
      <c r="I16" s="134"/>
      <c r="J16" s="134"/>
      <c r="K16" s="134"/>
      <c r="L16" s="134"/>
      <c r="M16" s="135"/>
      <c r="O16" s="129" t="str">
        <f t="shared" si="1"/>
        <v>Jess</v>
      </c>
      <c r="P16" s="130">
        <f t="shared" si="2"/>
        <v>0</v>
      </c>
      <c r="Q16" s="185"/>
      <c r="S16" s="111">
        <f t="shared" si="3"/>
        <v>0</v>
      </c>
    </row>
    <row r="17" ht="14.25" customHeight="1">
      <c r="A17" s="111"/>
      <c r="B17" s="111"/>
      <c r="D17" s="137" t="s">
        <v>87</v>
      </c>
      <c r="E17" s="138"/>
      <c r="F17" s="139"/>
      <c r="G17" s="139"/>
      <c r="H17" s="139"/>
      <c r="I17" s="139"/>
      <c r="J17" s="139"/>
      <c r="K17" s="139"/>
      <c r="L17" s="139"/>
      <c r="M17" s="140"/>
      <c r="O17" s="141" t="str">
        <f t="shared" si="1"/>
        <v>ZL</v>
      </c>
      <c r="P17" s="142">
        <f t="shared" si="2"/>
        <v>0</v>
      </c>
      <c r="Q17" s="185"/>
      <c r="S17" s="111">
        <f t="shared" si="3"/>
        <v>0</v>
      </c>
    </row>
    <row r="18" ht="14.25" customHeight="1">
      <c r="A18" s="111"/>
      <c r="B18" s="111"/>
      <c r="P18" s="143">
        <f>SUM(P2:P17)</f>
        <v>81.97</v>
      </c>
    </row>
    <row r="19" ht="14.25" customHeight="1">
      <c r="A19" s="111"/>
      <c r="B19" s="111"/>
      <c r="D19" s="144" t="s">
        <v>83</v>
      </c>
      <c r="E19" s="145">
        <f t="shared" ref="E19:M19" si="4">SUM(E2:E17)</f>
        <v>10</v>
      </c>
      <c r="F19" s="145">
        <f t="shared" si="4"/>
        <v>9</v>
      </c>
      <c r="G19" s="145">
        <f t="shared" si="4"/>
        <v>10</v>
      </c>
      <c r="H19" s="145">
        <f t="shared" si="4"/>
        <v>10</v>
      </c>
      <c r="I19" s="145">
        <f t="shared" si="4"/>
        <v>0</v>
      </c>
      <c r="J19" s="145">
        <f t="shared" si="4"/>
        <v>0</v>
      </c>
      <c r="K19" s="145">
        <f t="shared" si="4"/>
        <v>0</v>
      </c>
      <c r="L19" s="145">
        <f t="shared" si="4"/>
        <v>0</v>
      </c>
      <c r="M19" s="146">
        <f t="shared" si="4"/>
        <v>0</v>
      </c>
    </row>
    <row r="20" ht="14.25" customHeight="1">
      <c r="D20" s="104" t="s">
        <v>103</v>
      </c>
      <c r="E20" s="147">
        <v>3.0</v>
      </c>
      <c r="F20" s="148">
        <v>2.0</v>
      </c>
      <c r="G20" s="148">
        <v>2.0</v>
      </c>
      <c r="H20" s="148">
        <v>5.0</v>
      </c>
      <c r="I20" s="148"/>
      <c r="J20" s="148"/>
      <c r="K20" s="148"/>
      <c r="L20" s="149"/>
      <c r="M20" s="150"/>
    </row>
    <row r="21" ht="14.25" customHeight="1">
      <c r="D21" s="151" t="s">
        <v>104</v>
      </c>
      <c r="E21" s="152">
        <f t="shared" ref="E21:M21" si="5">IF(E19=0, 0, $B$3*E20/E19)</f>
        <v>2.04925</v>
      </c>
      <c r="F21" s="153">
        <f t="shared" si="5"/>
        <v>1.517962963</v>
      </c>
      <c r="G21" s="153">
        <f t="shared" si="5"/>
        <v>1.366166667</v>
      </c>
      <c r="H21" s="153">
        <f t="shared" si="5"/>
        <v>3.415416667</v>
      </c>
      <c r="I21" s="153">
        <f t="shared" si="5"/>
        <v>0</v>
      </c>
      <c r="J21" s="153">
        <f t="shared" si="5"/>
        <v>0</v>
      </c>
      <c r="K21" s="153">
        <f t="shared" si="5"/>
        <v>0</v>
      </c>
      <c r="L21" s="153">
        <f t="shared" si="5"/>
        <v>0</v>
      </c>
      <c r="M21" s="154">
        <f t="shared" si="5"/>
        <v>0</v>
      </c>
    </row>
    <row r="22" ht="14.25" customHeight="1"/>
    <row r="23" ht="14.25" customHeight="1">
      <c r="D23" s="155" t="s">
        <v>86</v>
      </c>
      <c r="E23" s="156">
        <f t="shared" ref="E23:M23" si="6">E1</f>
        <v>45011</v>
      </c>
      <c r="F23" s="157">
        <f t="shared" si="6"/>
        <v>45039</v>
      </c>
      <c r="G23" s="157">
        <f t="shared" si="6"/>
        <v>45046</v>
      </c>
      <c r="H23" s="157">
        <f t="shared" si="6"/>
        <v>45060</v>
      </c>
      <c r="I23" s="157" t="str">
        <f t="shared" si="6"/>
        <v/>
      </c>
      <c r="J23" s="157" t="str">
        <f t="shared" si="6"/>
        <v/>
      </c>
      <c r="K23" s="157" t="str">
        <f t="shared" si="6"/>
        <v/>
      </c>
      <c r="L23" s="157" t="str">
        <f t="shared" si="6"/>
        <v/>
      </c>
      <c r="M23" s="158" t="str">
        <f t="shared" si="6"/>
        <v/>
      </c>
    </row>
    <row r="24" ht="14.25" customHeight="1">
      <c r="D24" s="159" t="str">
        <f t="shared" ref="D24:D33" si="8">D2</f>
        <v>Poi</v>
      </c>
      <c r="E24" s="160">
        <f t="shared" ref="E24:E39" si="9">E2*$E$21</f>
        <v>2.04925</v>
      </c>
      <c r="F24" s="161">
        <f t="shared" ref="F24:F39" si="10">F2*$F$21</f>
        <v>1.517962963</v>
      </c>
      <c r="G24" s="161">
        <f t="shared" ref="G24:M24" si="7">G2*G$21</f>
        <v>1.366166667</v>
      </c>
      <c r="H24" s="161">
        <f t="shared" si="7"/>
        <v>3.415416667</v>
      </c>
      <c r="I24" s="161">
        <f t="shared" si="7"/>
        <v>0</v>
      </c>
      <c r="J24" s="161">
        <f t="shared" si="7"/>
        <v>0</v>
      </c>
      <c r="K24" s="161">
        <f t="shared" si="7"/>
        <v>0</v>
      </c>
      <c r="L24" s="161">
        <f t="shared" si="7"/>
        <v>0</v>
      </c>
      <c r="M24" s="162">
        <f t="shared" si="7"/>
        <v>0</v>
      </c>
    </row>
    <row r="25" ht="14.25" customHeight="1">
      <c r="D25" s="159" t="str">
        <f t="shared" si="8"/>
        <v>ZT</v>
      </c>
      <c r="E25" s="160">
        <f t="shared" si="9"/>
        <v>2.04925</v>
      </c>
      <c r="F25" s="161">
        <f t="shared" si="10"/>
        <v>1.517962963</v>
      </c>
      <c r="G25" s="161">
        <f t="shared" ref="G25:M25" si="11">G3*G$21</f>
        <v>0</v>
      </c>
      <c r="H25" s="161">
        <f t="shared" si="11"/>
        <v>3.415416667</v>
      </c>
      <c r="I25" s="161">
        <f t="shared" si="11"/>
        <v>0</v>
      </c>
      <c r="J25" s="161">
        <f t="shared" si="11"/>
        <v>0</v>
      </c>
      <c r="K25" s="161">
        <f t="shared" si="11"/>
        <v>0</v>
      </c>
      <c r="L25" s="161">
        <f t="shared" si="11"/>
        <v>0</v>
      </c>
      <c r="M25" s="162">
        <f t="shared" si="11"/>
        <v>0</v>
      </c>
    </row>
    <row r="26" ht="14.25" customHeight="1">
      <c r="D26" s="159" t="str">
        <f t="shared" si="8"/>
        <v>YZ</v>
      </c>
      <c r="E26" s="160">
        <f t="shared" si="9"/>
        <v>2.04925</v>
      </c>
      <c r="F26" s="161">
        <f t="shared" si="10"/>
        <v>1.517962963</v>
      </c>
      <c r="G26" s="161">
        <f t="shared" ref="G26:M26" si="12">G4*G$21</f>
        <v>1.366166667</v>
      </c>
      <c r="H26" s="161">
        <f t="shared" si="12"/>
        <v>3.415416667</v>
      </c>
      <c r="I26" s="161">
        <f t="shared" si="12"/>
        <v>0</v>
      </c>
      <c r="J26" s="161">
        <f t="shared" si="12"/>
        <v>0</v>
      </c>
      <c r="K26" s="161">
        <f t="shared" si="12"/>
        <v>0</v>
      </c>
      <c r="L26" s="161">
        <f t="shared" si="12"/>
        <v>0</v>
      </c>
      <c r="M26" s="162">
        <f t="shared" si="12"/>
        <v>0</v>
      </c>
    </row>
    <row r="27" ht="14.25" customHeight="1">
      <c r="D27" s="159" t="str">
        <f t="shared" si="8"/>
        <v>KC</v>
      </c>
      <c r="E27" s="160">
        <f t="shared" si="9"/>
        <v>2.04925</v>
      </c>
      <c r="F27" s="161">
        <f t="shared" si="10"/>
        <v>1.517962963</v>
      </c>
      <c r="G27" s="161">
        <f t="shared" ref="G27:M27" si="13">G5*G$21</f>
        <v>1.366166667</v>
      </c>
      <c r="H27" s="161">
        <f t="shared" si="13"/>
        <v>3.415416667</v>
      </c>
      <c r="I27" s="161">
        <f t="shared" si="13"/>
        <v>0</v>
      </c>
      <c r="J27" s="161">
        <f t="shared" si="13"/>
        <v>0</v>
      </c>
      <c r="K27" s="161">
        <f t="shared" si="13"/>
        <v>0</v>
      </c>
      <c r="L27" s="161">
        <f t="shared" si="13"/>
        <v>0</v>
      </c>
      <c r="M27" s="162">
        <f t="shared" si="13"/>
        <v>0</v>
      </c>
    </row>
    <row r="28" ht="14.25" customHeight="1">
      <c r="D28" s="159" t="str">
        <f t="shared" si="8"/>
        <v>CJ</v>
      </c>
      <c r="E28" s="160">
        <f t="shared" si="9"/>
        <v>2.04925</v>
      </c>
      <c r="F28" s="161">
        <f t="shared" si="10"/>
        <v>1.517962963</v>
      </c>
      <c r="G28" s="161">
        <f t="shared" ref="G28:M28" si="14">G6*G$21</f>
        <v>1.366166667</v>
      </c>
      <c r="H28" s="161">
        <f t="shared" si="14"/>
        <v>3.415416667</v>
      </c>
      <c r="I28" s="161">
        <f t="shared" si="14"/>
        <v>0</v>
      </c>
      <c r="J28" s="161">
        <f t="shared" si="14"/>
        <v>0</v>
      </c>
      <c r="K28" s="161">
        <f t="shared" si="14"/>
        <v>0</v>
      </c>
      <c r="L28" s="161">
        <f t="shared" si="14"/>
        <v>0</v>
      </c>
      <c r="M28" s="162">
        <f t="shared" si="14"/>
        <v>0</v>
      </c>
    </row>
    <row r="29" ht="14.25" customHeight="1">
      <c r="D29" s="159" t="str">
        <f t="shared" si="8"/>
        <v>HX</v>
      </c>
      <c r="E29" s="160">
        <f t="shared" si="9"/>
        <v>2.04925</v>
      </c>
      <c r="F29" s="161">
        <f t="shared" si="10"/>
        <v>0</v>
      </c>
      <c r="G29" s="161">
        <f t="shared" ref="G29:M29" si="15">G7*G$21</f>
        <v>1.366166667</v>
      </c>
      <c r="H29" s="161">
        <f t="shared" si="15"/>
        <v>3.415416667</v>
      </c>
      <c r="I29" s="161">
        <f t="shared" si="15"/>
        <v>0</v>
      </c>
      <c r="J29" s="161">
        <f t="shared" si="15"/>
        <v>0</v>
      </c>
      <c r="K29" s="161">
        <f t="shared" si="15"/>
        <v>0</v>
      </c>
      <c r="L29" s="161">
        <f t="shared" si="15"/>
        <v>0</v>
      </c>
      <c r="M29" s="162">
        <f t="shared" si="15"/>
        <v>0</v>
      </c>
    </row>
    <row r="30" ht="14.25" customHeight="1">
      <c r="D30" s="159" t="str">
        <f t="shared" si="8"/>
        <v>JZ</v>
      </c>
      <c r="E30" s="160">
        <f t="shared" si="9"/>
        <v>0</v>
      </c>
      <c r="F30" s="161">
        <f t="shared" si="10"/>
        <v>0</v>
      </c>
      <c r="G30" s="161">
        <f t="shared" ref="G30:M30" si="16">G8*G$21</f>
        <v>0</v>
      </c>
      <c r="H30" s="161">
        <f t="shared" si="16"/>
        <v>0</v>
      </c>
      <c r="I30" s="161">
        <f t="shared" si="16"/>
        <v>0</v>
      </c>
      <c r="J30" s="161">
        <f t="shared" si="16"/>
        <v>0</v>
      </c>
      <c r="K30" s="161">
        <f t="shared" si="16"/>
        <v>0</v>
      </c>
      <c r="L30" s="161">
        <f t="shared" si="16"/>
        <v>0</v>
      </c>
      <c r="M30" s="162">
        <f t="shared" si="16"/>
        <v>0</v>
      </c>
    </row>
    <row r="31" ht="14.25" customHeight="1">
      <c r="D31" s="159" t="str">
        <f t="shared" si="8"/>
        <v>LW</v>
      </c>
      <c r="E31" s="160">
        <f t="shared" si="9"/>
        <v>0</v>
      </c>
      <c r="F31" s="161">
        <f t="shared" si="10"/>
        <v>1.517962963</v>
      </c>
      <c r="G31" s="161">
        <f t="shared" ref="G31:M31" si="17">G9*G$21</f>
        <v>0</v>
      </c>
      <c r="H31" s="161">
        <f t="shared" si="17"/>
        <v>3.415416667</v>
      </c>
      <c r="I31" s="161">
        <f t="shared" si="17"/>
        <v>0</v>
      </c>
      <c r="J31" s="161">
        <f t="shared" si="17"/>
        <v>0</v>
      </c>
      <c r="K31" s="161">
        <f t="shared" si="17"/>
        <v>0</v>
      </c>
      <c r="L31" s="161">
        <f t="shared" si="17"/>
        <v>0</v>
      </c>
      <c r="M31" s="162">
        <f t="shared" si="17"/>
        <v>0</v>
      </c>
    </row>
    <row r="32" ht="14.25" customHeight="1">
      <c r="D32" s="159" t="str">
        <f t="shared" si="8"/>
        <v>KY</v>
      </c>
      <c r="E32" s="160">
        <f t="shared" si="9"/>
        <v>2.04925</v>
      </c>
      <c r="F32" s="161">
        <f t="shared" si="10"/>
        <v>1.517962963</v>
      </c>
      <c r="G32" s="161">
        <f t="shared" ref="G32:M32" si="18">G10*G$21</f>
        <v>1.366166667</v>
      </c>
      <c r="H32" s="161">
        <f t="shared" si="18"/>
        <v>3.415416667</v>
      </c>
      <c r="I32" s="161">
        <f t="shared" si="18"/>
        <v>0</v>
      </c>
      <c r="J32" s="161">
        <f t="shared" si="18"/>
        <v>0</v>
      </c>
      <c r="K32" s="161">
        <f t="shared" si="18"/>
        <v>0</v>
      </c>
      <c r="L32" s="161">
        <f t="shared" si="18"/>
        <v>0</v>
      </c>
      <c r="M32" s="162">
        <f t="shared" si="18"/>
        <v>0</v>
      </c>
    </row>
    <row r="33" ht="14.25" customHeight="1">
      <c r="D33" s="180" t="str">
        <f t="shared" si="8"/>
        <v>Jit Loong</v>
      </c>
      <c r="E33" s="163">
        <f t="shared" si="9"/>
        <v>2.04925</v>
      </c>
      <c r="F33" s="164">
        <f t="shared" si="10"/>
        <v>0</v>
      </c>
      <c r="G33" s="164">
        <f t="shared" ref="G33:M33" si="19">G11*G$21</f>
        <v>0</v>
      </c>
      <c r="H33" s="164">
        <f t="shared" si="19"/>
        <v>0</v>
      </c>
      <c r="I33" s="164">
        <f t="shared" si="19"/>
        <v>0</v>
      </c>
      <c r="J33" s="164">
        <f t="shared" si="19"/>
        <v>0</v>
      </c>
      <c r="K33" s="164">
        <f t="shared" si="19"/>
        <v>0</v>
      </c>
      <c r="L33" s="164">
        <f t="shared" si="19"/>
        <v>0</v>
      </c>
      <c r="M33" s="165">
        <f t="shared" si="19"/>
        <v>0</v>
      </c>
    </row>
    <row r="34" ht="14.25" customHeight="1">
      <c r="D34" s="181" t="s">
        <v>42</v>
      </c>
      <c r="E34" s="166">
        <f t="shared" si="9"/>
        <v>2.04925</v>
      </c>
      <c r="F34" s="167">
        <f t="shared" si="10"/>
        <v>1.517962963</v>
      </c>
      <c r="G34" s="167">
        <f t="shared" ref="G34:M34" si="20">G12*G$21</f>
        <v>1.366166667</v>
      </c>
      <c r="H34" s="167">
        <f t="shared" si="20"/>
        <v>3.415416667</v>
      </c>
      <c r="I34" s="167">
        <f t="shared" si="20"/>
        <v>0</v>
      </c>
      <c r="J34" s="167">
        <f t="shared" si="20"/>
        <v>0</v>
      </c>
      <c r="K34" s="167">
        <f t="shared" si="20"/>
        <v>0</v>
      </c>
      <c r="L34" s="167">
        <f t="shared" si="20"/>
        <v>0</v>
      </c>
      <c r="M34" s="168">
        <f t="shared" si="20"/>
        <v>0</v>
      </c>
    </row>
    <row r="35" ht="14.25" customHeight="1">
      <c r="D35" s="181" t="s">
        <v>110</v>
      </c>
      <c r="E35" s="166">
        <f t="shared" si="9"/>
        <v>2.04925</v>
      </c>
      <c r="F35" s="167">
        <f t="shared" si="10"/>
        <v>0</v>
      </c>
      <c r="G35" s="167">
        <f t="shared" ref="G35:M35" si="21">G13*G$21</f>
        <v>1.366166667</v>
      </c>
      <c r="H35" s="167">
        <f t="shared" si="21"/>
        <v>0</v>
      </c>
      <c r="I35" s="167">
        <f t="shared" si="21"/>
        <v>0</v>
      </c>
      <c r="J35" s="167">
        <f t="shared" si="21"/>
        <v>0</v>
      </c>
      <c r="K35" s="167">
        <f t="shared" si="21"/>
        <v>0</v>
      </c>
      <c r="L35" s="167">
        <f t="shared" si="21"/>
        <v>0</v>
      </c>
      <c r="M35" s="168">
        <f t="shared" si="21"/>
        <v>0</v>
      </c>
    </row>
    <row r="36" ht="14.25" customHeight="1">
      <c r="D36" s="181" t="s">
        <v>111</v>
      </c>
      <c r="E36" s="166">
        <f t="shared" si="9"/>
        <v>0</v>
      </c>
      <c r="F36" s="167">
        <f t="shared" si="10"/>
        <v>0</v>
      </c>
      <c r="G36" s="167">
        <f t="shared" ref="G36:M36" si="22">G14*G$21</f>
        <v>1.366166667</v>
      </c>
      <c r="H36" s="167">
        <f t="shared" si="22"/>
        <v>0</v>
      </c>
      <c r="I36" s="167">
        <f t="shared" si="22"/>
        <v>0</v>
      </c>
      <c r="J36" s="167">
        <f t="shared" si="22"/>
        <v>0</v>
      </c>
      <c r="K36" s="167">
        <f t="shared" si="22"/>
        <v>0</v>
      </c>
      <c r="L36" s="167">
        <f t="shared" si="22"/>
        <v>0</v>
      </c>
      <c r="M36" s="168">
        <f t="shared" si="22"/>
        <v>0</v>
      </c>
    </row>
    <row r="37" ht="14.25" customHeight="1">
      <c r="D37" s="181" t="s">
        <v>48</v>
      </c>
      <c r="E37" s="166">
        <f t="shared" si="9"/>
        <v>0</v>
      </c>
      <c r="F37" s="167">
        <f t="shared" si="10"/>
        <v>1.517962963</v>
      </c>
      <c r="G37" s="167">
        <f t="shared" ref="G37:M37" si="23">G15*G$21</f>
        <v>1.366166667</v>
      </c>
      <c r="H37" s="167">
        <f t="shared" si="23"/>
        <v>3.415416667</v>
      </c>
      <c r="I37" s="167">
        <f t="shared" si="23"/>
        <v>0</v>
      </c>
      <c r="J37" s="167">
        <f t="shared" si="23"/>
        <v>0</v>
      </c>
      <c r="K37" s="167">
        <f t="shared" si="23"/>
        <v>0</v>
      </c>
      <c r="L37" s="167">
        <f t="shared" si="23"/>
        <v>0</v>
      </c>
      <c r="M37" s="168">
        <f t="shared" si="23"/>
        <v>0</v>
      </c>
    </row>
    <row r="38" ht="14.25" customHeight="1">
      <c r="D38" s="181" t="s">
        <v>112</v>
      </c>
      <c r="E38" s="166">
        <f t="shared" si="9"/>
        <v>0</v>
      </c>
      <c r="F38" s="167">
        <f t="shared" si="10"/>
        <v>0</v>
      </c>
      <c r="G38" s="167">
        <f t="shared" ref="G38:M38" si="24">G16*G$21</f>
        <v>0</v>
      </c>
      <c r="H38" s="167">
        <f t="shared" si="24"/>
        <v>0</v>
      </c>
      <c r="I38" s="167">
        <f t="shared" si="24"/>
        <v>0</v>
      </c>
      <c r="J38" s="167">
        <f t="shared" si="24"/>
        <v>0</v>
      </c>
      <c r="K38" s="167">
        <f t="shared" si="24"/>
        <v>0</v>
      </c>
      <c r="L38" s="167">
        <f t="shared" si="24"/>
        <v>0</v>
      </c>
      <c r="M38" s="168">
        <f t="shared" si="24"/>
        <v>0</v>
      </c>
    </row>
    <row r="39" ht="14.25" customHeight="1">
      <c r="D39" s="182" t="s">
        <v>87</v>
      </c>
      <c r="E39" s="169">
        <f t="shared" si="9"/>
        <v>0</v>
      </c>
      <c r="F39" s="170">
        <f t="shared" si="10"/>
        <v>0</v>
      </c>
      <c r="G39" s="170">
        <f t="shared" ref="G39:M39" si="25">G17*G$21</f>
        <v>0</v>
      </c>
      <c r="H39" s="170">
        <f t="shared" si="25"/>
        <v>0</v>
      </c>
      <c r="I39" s="170">
        <f t="shared" si="25"/>
        <v>0</v>
      </c>
      <c r="J39" s="170">
        <f t="shared" si="25"/>
        <v>0</v>
      </c>
      <c r="K39" s="170">
        <f t="shared" si="25"/>
        <v>0</v>
      </c>
      <c r="L39" s="170">
        <f t="shared" si="25"/>
        <v>0</v>
      </c>
      <c r="M39" s="171">
        <f t="shared" si="25"/>
        <v>0</v>
      </c>
    </row>
    <row r="40" ht="14.25" customHeight="1"/>
    <row r="41" ht="14.25" customHeight="1">
      <c r="D41" s="172" t="s">
        <v>105</v>
      </c>
      <c r="E41" s="173">
        <f t="shared" ref="E41:M41" si="26">SUM(E24:E39)</f>
        <v>20.4925</v>
      </c>
      <c r="F41" s="174">
        <f t="shared" si="26"/>
        <v>13.66166667</v>
      </c>
      <c r="G41" s="174">
        <f t="shared" si="26"/>
        <v>13.66166667</v>
      </c>
      <c r="H41" s="174">
        <f t="shared" si="26"/>
        <v>34.15416667</v>
      </c>
      <c r="I41" s="174">
        <f t="shared" si="26"/>
        <v>0</v>
      </c>
      <c r="J41" s="174">
        <f t="shared" si="26"/>
        <v>0</v>
      </c>
      <c r="K41" s="174">
        <f t="shared" si="26"/>
        <v>0</v>
      </c>
      <c r="L41" s="174">
        <f t="shared" si="26"/>
        <v>0</v>
      </c>
      <c r="M41" s="175">
        <f t="shared" si="26"/>
        <v>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:M11">
    <cfRule type="cellIs" dxfId="0" priority="1" operator="equal">
      <formula>0.5</formula>
    </cfRule>
  </conditionalFormatting>
  <conditionalFormatting sqref="E2:M11">
    <cfRule type="cellIs" dxfId="1" priority="2" operator="equal">
      <formula>1</formula>
    </cfRule>
  </conditionalFormatting>
  <conditionalFormatting sqref="E2:M11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71"/>
    <col customWidth="1" min="3" max="3" width="3.86"/>
    <col customWidth="1" min="4" max="4" width="14.86"/>
    <col customWidth="1" min="5" max="13" width="8.71"/>
    <col customWidth="1" min="14" max="14" width="4.14"/>
    <col customWidth="1" min="15" max="15" width="8.57"/>
    <col customWidth="1" min="16" max="18" width="8.71"/>
    <col customWidth="1" min="19" max="19" width="10.0"/>
    <col customWidth="1" min="20" max="26" width="8.71"/>
  </cols>
  <sheetData>
    <row r="1" ht="14.25" customHeight="1">
      <c r="A1" s="94" t="s">
        <v>97</v>
      </c>
      <c r="B1" s="95">
        <v>69.9</v>
      </c>
      <c r="D1" s="96" t="s">
        <v>98</v>
      </c>
      <c r="E1" s="97">
        <v>44918.0</v>
      </c>
      <c r="F1" s="98">
        <v>44569.0</v>
      </c>
      <c r="G1" s="98">
        <v>44941.0</v>
      </c>
      <c r="H1" s="98">
        <v>44962.0</v>
      </c>
      <c r="I1" s="98">
        <v>44983.0</v>
      </c>
      <c r="J1" s="98">
        <v>44990.0</v>
      </c>
      <c r="K1" s="98">
        <v>44997.0</v>
      </c>
      <c r="L1" s="98"/>
      <c r="M1" s="99"/>
      <c r="O1" s="100" t="s">
        <v>86</v>
      </c>
      <c r="P1" s="101" t="s">
        <v>54</v>
      </c>
      <c r="S1" s="102" t="s">
        <v>99</v>
      </c>
    </row>
    <row r="2" ht="14.25" customHeight="1">
      <c r="A2" s="103" t="s">
        <v>100</v>
      </c>
      <c r="B2" s="183">
        <v>12.0</v>
      </c>
      <c r="D2" s="104" t="s">
        <v>20</v>
      </c>
      <c r="E2" s="105">
        <v>1.0</v>
      </c>
      <c r="F2" s="106">
        <v>1.0</v>
      </c>
      <c r="G2" s="106">
        <v>1.0</v>
      </c>
      <c r="H2" s="106">
        <v>1.0</v>
      </c>
      <c r="I2" s="106">
        <v>1.0</v>
      </c>
      <c r="J2" s="106">
        <v>1.0</v>
      </c>
      <c r="K2" s="106">
        <v>1.0</v>
      </c>
      <c r="L2" s="107"/>
      <c r="M2" s="108"/>
      <c r="O2" s="109" t="str">
        <f t="shared" ref="O2:O17" si="1">D2</f>
        <v>Poi</v>
      </c>
      <c r="P2" s="110">
        <f t="shared" ref="P2:P17" si="2">SUM(E24:M24)</f>
        <v>10.19143849</v>
      </c>
      <c r="Q2" s="185"/>
      <c r="S2" s="111">
        <f t="shared" ref="S2:S17" si="3">COUNT(E2:M2)</f>
        <v>7</v>
      </c>
    </row>
    <row r="3" ht="14.25" customHeight="1">
      <c r="A3" s="112" t="s">
        <v>84</v>
      </c>
      <c r="B3" s="112">
        <f>B1/B2</f>
        <v>5.825</v>
      </c>
      <c r="D3" s="190" t="s">
        <v>115</v>
      </c>
      <c r="E3" s="105"/>
      <c r="F3" s="107"/>
      <c r="G3" s="107"/>
      <c r="H3" s="106">
        <v>1.0</v>
      </c>
      <c r="I3" s="107"/>
      <c r="J3" s="106">
        <v>1.0</v>
      </c>
      <c r="K3" s="106">
        <v>1.0</v>
      </c>
      <c r="L3" s="107"/>
      <c r="M3" s="108"/>
      <c r="O3" s="109" t="str">
        <f t="shared" si="1"/>
        <v>Zhen Teck</v>
      </c>
      <c r="P3" s="110">
        <f t="shared" si="2"/>
        <v>3.964236111</v>
      </c>
      <c r="Q3" s="185"/>
      <c r="S3" s="111">
        <f t="shared" si="3"/>
        <v>3</v>
      </c>
    </row>
    <row r="4" ht="14.25" customHeight="1">
      <c r="A4" s="113"/>
      <c r="B4" s="113"/>
      <c r="D4" s="104" t="s">
        <v>26</v>
      </c>
      <c r="E4" s="179"/>
      <c r="F4" s="107"/>
      <c r="G4" s="107"/>
      <c r="H4" s="107"/>
      <c r="I4" s="107"/>
      <c r="J4" s="107"/>
      <c r="K4" s="107"/>
      <c r="L4" s="107"/>
      <c r="M4" s="108"/>
      <c r="O4" s="109" t="str">
        <f t="shared" si="1"/>
        <v>YZ</v>
      </c>
      <c r="P4" s="110">
        <f t="shared" si="2"/>
        <v>0</v>
      </c>
      <c r="Q4" s="185"/>
      <c r="S4" s="111">
        <f t="shared" si="3"/>
        <v>0</v>
      </c>
    </row>
    <row r="5" ht="14.25" customHeight="1">
      <c r="A5" s="114" t="s">
        <v>101</v>
      </c>
      <c r="B5" s="115" t="s">
        <v>20</v>
      </c>
      <c r="D5" s="104" t="s">
        <v>28</v>
      </c>
      <c r="E5" s="105">
        <v>1.0</v>
      </c>
      <c r="F5" s="107"/>
      <c r="G5" s="106">
        <v>1.0</v>
      </c>
      <c r="H5" s="106">
        <v>1.0</v>
      </c>
      <c r="I5" s="106">
        <v>1.0</v>
      </c>
      <c r="J5" s="106">
        <v>1.0</v>
      </c>
      <c r="K5" s="106">
        <v>1.0</v>
      </c>
      <c r="L5" s="107"/>
      <c r="M5" s="108"/>
      <c r="O5" s="109" t="str">
        <f t="shared" si="1"/>
        <v>KC</v>
      </c>
      <c r="P5" s="110">
        <f t="shared" si="2"/>
        <v>8.249771825</v>
      </c>
      <c r="Q5" s="185"/>
      <c r="S5" s="111">
        <f t="shared" si="3"/>
        <v>6</v>
      </c>
    </row>
    <row r="6" ht="14.25" customHeight="1">
      <c r="A6" s="113"/>
      <c r="B6" s="113"/>
      <c r="D6" s="104" t="s">
        <v>30</v>
      </c>
      <c r="E6" s="105">
        <v>1.0</v>
      </c>
      <c r="F6" s="106">
        <v>1.0</v>
      </c>
      <c r="G6" s="106">
        <v>1.0</v>
      </c>
      <c r="H6" s="106">
        <v>1.0</v>
      </c>
      <c r="I6" s="106">
        <v>1.0</v>
      </c>
      <c r="J6" s="106">
        <v>1.0</v>
      </c>
      <c r="K6" s="106">
        <v>1.0</v>
      </c>
      <c r="L6" s="107"/>
      <c r="M6" s="108"/>
      <c r="O6" s="109" t="str">
        <f t="shared" si="1"/>
        <v>CJ</v>
      </c>
      <c r="P6" s="110">
        <f t="shared" si="2"/>
        <v>10.19143849</v>
      </c>
      <c r="Q6" s="185"/>
      <c r="S6" s="111">
        <f t="shared" si="3"/>
        <v>7</v>
      </c>
    </row>
    <row r="7" ht="14.25" customHeight="1">
      <c r="A7" s="116" t="s">
        <v>102</v>
      </c>
      <c r="B7" s="186">
        <f>B2-SUM(E20:M20)</f>
        <v>0</v>
      </c>
      <c r="D7" s="104" t="s">
        <v>32</v>
      </c>
      <c r="E7" s="179"/>
      <c r="F7" s="107"/>
      <c r="G7" s="107"/>
      <c r="H7" s="107"/>
      <c r="I7" s="107"/>
      <c r="J7" s="106">
        <v>1.0</v>
      </c>
      <c r="K7" s="106">
        <v>1.0</v>
      </c>
      <c r="L7" s="107"/>
      <c r="M7" s="108"/>
      <c r="O7" s="109" t="str">
        <f t="shared" si="1"/>
        <v>HX</v>
      </c>
      <c r="P7" s="110">
        <f t="shared" si="2"/>
        <v>2.669791667</v>
      </c>
      <c r="Q7" s="185"/>
      <c r="S7" s="111">
        <f t="shared" si="3"/>
        <v>2</v>
      </c>
    </row>
    <row r="8" ht="14.25" customHeight="1">
      <c r="D8" s="104" t="s">
        <v>34</v>
      </c>
      <c r="E8" s="179"/>
      <c r="F8" s="107"/>
      <c r="G8" s="107"/>
      <c r="H8" s="107"/>
      <c r="I8" s="107"/>
      <c r="J8" s="107"/>
      <c r="K8" s="107"/>
      <c r="L8" s="107"/>
      <c r="M8" s="108"/>
      <c r="O8" s="109" t="str">
        <f t="shared" si="1"/>
        <v>JZ</v>
      </c>
      <c r="P8" s="110">
        <f t="shared" si="2"/>
        <v>0</v>
      </c>
      <c r="Q8" s="185"/>
      <c r="S8" s="111">
        <f t="shared" si="3"/>
        <v>0</v>
      </c>
    </row>
    <row r="9" ht="14.25" customHeight="1">
      <c r="D9" s="104" t="s">
        <v>36</v>
      </c>
      <c r="E9" s="179"/>
      <c r="F9" s="107"/>
      <c r="G9" s="106">
        <v>1.0</v>
      </c>
      <c r="H9" s="106">
        <v>1.0</v>
      </c>
      <c r="I9" s="106">
        <v>1.0</v>
      </c>
      <c r="J9" s="107"/>
      <c r="K9" s="107"/>
      <c r="L9" s="107"/>
      <c r="M9" s="108"/>
      <c r="O9" s="109" t="str">
        <f t="shared" si="1"/>
        <v>LW</v>
      </c>
      <c r="P9" s="110">
        <f t="shared" si="2"/>
        <v>4.414980159</v>
      </c>
      <c r="Q9" s="185"/>
      <c r="S9" s="111">
        <f t="shared" si="3"/>
        <v>3</v>
      </c>
    </row>
    <row r="10" ht="14.25" customHeight="1">
      <c r="D10" s="117" t="s">
        <v>38</v>
      </c>
      <c r="E10" s="118">
        <v>1.0</v>
      </c>
      <c r="F10" s="119">
        <v>1.0</v>
      </c>
      <c r="G10" s="119">
        <v>1.0</v>
      </c>
      <c r="H10" s="119">
        <v>1.0</v>
      </c>
      <c r="I10" s="119">
        <v>1.0</v>
      </c>
      <c r="J10" s="119">
        <v>1.0</v>
      </c>
      <c r="K10" s="119">
        <v>1.0</v>
      </c>
      <c r="L10" s="120"/>
      <c r="M10" s="121"/>
      <c r="O10" s="122" t="str">
        <f t="shared" si="1"/>
        <v>KY</v>
      </c>
      <c r="P10" s="123">
        <f t="shared" si="2"/>
        <v>10.19143849</v>
      </c>
      <c r="Q10" s="185"/>
      <c r="S10" s="111">
        <f t="shared" si="3"/>
        <v>7</v>
      </c>
    </row>
    <row r="11" ht="14.25" customHeight="1">
      <c r="D11" s="124" t="s">
        <v>40</v>
      </c>
      <c r="E11" s="125">
        <v>1.0</v>
      </c>
      <c r="F11" s="127"/>
      <c r="G11" s="127"/>
      <c r="H11" s="127"/>
      <c r="I11" s="127"/>
      <c r="J11" s="127"/>
      <c r="K11" s="127"/>
      <c r="L11" s="127"/>
      <c r="M11" s="128"/>
      <c r="O11" s="129" t="str">
        <f t="shared" si="1"/>
        <v>Jit Loong</v>
      </c>
      <c r="P11" s="130">
        <f t="shared" si="2"/>
        <v>1.165</v>
      </c>
      <c r="Q11" s="185"/>
      <c r="S11" s="111">
        <f t="shared" si="3"/>
        <v>1</v>
      </c>
    </row>
    <row r="12" ht="14.25" customHeight="1">
      <c r="D12" s="131" t="s">
        <v>42</v>
      </c>
      <c r="E12" s="136"/>
      <c r="F12" s="134"/>
      <c r="G12" s="133">
        <v>1.0</v>
      </c>
      <c r="H12" s="133">
        <v>1.0</v>
      </c>
      <c r="I12" s="133">
        <v>1.0</v>
      </c>
      <c r="J12" s="133">
        <v>1.0</v>
      </c>
      <c r="K12" s="134"/>
      <c r="L12" s="134"/>
      <c r="M12" s="135"/>
      <c r="O12" s="129" t="str">
        <f t="shared" si="1"/>
        <v>Matthew</v>
      </c>
      <c r="P12" s="130">
        <f t="shared" si="2"/>
        <v>6.356646825</v>
      </c>
      <c r="Q12" s="185"/>
      <c r="S12" s="111">
        <f t="shared" si="3"/>
        <v>4</v>
      </c>
    </row>
    <row r="13" ht="14.25" customHeight="1">
      <c r="A13" s="111"/>
      <c r="D13" s="131" t="s">
        <v>44</v>
      </c>
      <c r="E13" s="136"/>
      <c r="F13" s="134"/>
      <c r="G13" s="133">
        <v>1.0</v>
      </c>
      <c r="H13" s="134"/>
      <c r="I13" s="133">
        <v>1.0</v>
      </c>
      <c r="J13" s="133">
        <v>1.0</v>
      </c>
      <c r="K13" s="133">
        <v>1.0</v>
      </c>
      <c r="L13" s="134"/>
      <c r="M13" s="135"/>
      <c r="O13" s="129" t="str">
        <f t="shared" si="1"/>
        <v>Hau Jin</v>
      </c>
      <c r="P13" s="130">
        <f t="shared" si="2"/>
        <v>5.790327381</v>
      </c>
      <c r="Q13" s="185"/>
      <c r="S13" s="111">
        <f t="shared" si="3"/>
        <v>4</v>
      </c>
    </row>
    <row r="14" ht="14.25" customHeight="1">
      <c r="D14" s="131" t="s">
        <v>46</v>
      </c>
      <c r="E14" s="136"/>
      <c r="F14" s="134"/>
      <c r="G14" s="134"/>
      <c r="H14" s="134"/>
      <c r="I14" s="134"/>
      <c r="J14" s="134"/>
      <c r="K14" s="134"/>
      <c r="L14" s="134"/>
      <c r="M14" s="135"/>
      <c r="O14" s="129" t="str">
        <f t="shared" si="1"/>
        <v>Kit Liang</v>
      </c>
      <c r="P14" s="130">
        <f t="shared" si="2"/>
        <v>0</v>
      </c>
      <c r="Q14" s="185"/>
      <c r="S14" s="111">
        <f t="shared" si="3"/>
        <v>0</v>
      </c>
    </row>
    <row r="15" ht="14.25" customHeight="1">
      <c r="D15" s="131" t="s">
        <v>48</v>
      </c>
      <c r="E15" s="136"/>
      <c r="F15" s="134"/>
      <c r="G15" s="134"/>
      <c r="H15" s="133">
        <v>1.0</v>
      </c>
      <c r="I15" s="133">
        <v>1.0</v>
      </c>
      <c r="J15" s="133">
        <v>1.0</v>
      </c>
      <c r="K15" s="133">
        <v>1.0</v>
      </c>
      <c r="L15" s="134"/>
      <c r="M15" s="135"/>
      <c r="O15" s="129" t="str">
        <f t="shared" si="1"/>
        <v>YL</v>
      </c>
      <c r="P15" s="130">
        <f t="shared" si="2"/>
        <v>5.420486111</v>
      </c>
      <c r="Q15" s="185"/>
      <c r="S15" s="111">
        <f t="shared" si="3"/>
        <v>4</v>
      </c>
    </row>
    <row r="16" ht="14.25" customHeight="1">
      <c r="A16" s="111"/>
      <c r="B16" s="111"/>
      <c r="D16" s="131" t="s">
        <v>112</v>
      </c>
      <c r="E16" s="136"/>
      <c r="F16" s="134"/>
      <c r="G16" s="134"/>
      <c r="H16" s="133">
        <v>1.0</v>
      </c>
      <c r="I16" s="134"/>
      <c r="J16" s="134"/>
      <c r="K16" s="134"/>
      <c r="L16" s="134"/>
      <c r="M16" s="135"/>
      <c r="O16" s="129" t="str">
        <f t="shared" si="1"/>
        <v>Jess</v>
      </c>
      <c r="P16" s="130">
        <f t="shared" si="2"/>
        <v>1.294444444</v>
      </c>
      <c r="S16" s="111">
        <f t="shared" si="3"/>
        <v>1</v>
      </c>
    </row>
    <row r="17" ht="14.25" customHeight="1">
      <c r="A17" s="111"/>
      <c r="B17" s="111"/>
      <c r="D17" s="137" t="s">
        <v>87</v>
      </c>
      <c r="E17" s="138"/>
      <c r="F17" s="139"/>
      <c r="G17" s="139"/>
      <c r="H17" s="139"/>
      <c r="I17" s="139"/>
      <c r="J17" s="139"/>
      <c r="K17" s="139"/>
      <c r="L17" s="139"/>
      <c r="M17" s="140"/>
      <c r="O17" s="141" t="str">
        <f t="shared" si="1"/>
        <v>ZL</v>
      </c>
      <c r="P17" s="142">
        <f t="shared" si="2"/>
        <v>0</v>
      </c>
      <c r="Q17" s="185"/>
      <c r="S17" s="111">
        <f t="shared" si="3"/>
        <v>0</v>
      </c>
    </row>
    <row r="18" ht="14.25" customHeight="1">
      <c r="A18" s="111"/>
      <c r="B18" s="111"/>
      <c r="P18" s="143">
        <f>SUM(P2:P17)</f>
        <v>69.9</v>
      </c>
    </row>
    <row r="19" ht="14.25" customHeight="1">
      <c r="A19" s="111"/>
      <c r="B19" s="111"/>
      <c r="D19" s="144" t="s">
        <v>83</v>
      </c>
      <c r="E19" s="145">
        <f t="shared" ref="E19:M19" si="4">SUM(E2:E17)</f>
        <v>5</v>
      </c>
      <c r="F19" s="145">
        <f t="shared" si="4"/>
        <v>3</v>
      </c>
      <c r="G19" s="145">
        <f t="shared" si="4"/>
        <v>7</v>
      </c>
      <c r="H19" s="145">
        <f t="shared" si="4"/>
        <v>9</v>
      </c>
      <c r="I19" s="145">
        <f t="shared" si="4"/>
        <v>8</v>
      </c>
      <c r="J19" s="145">
        <f t="shared" si="4"/>
        <v>9</v>
      </c>
      <c r="K19" s="145">
        <f t="shared" si="4"/>
        <v>8</v>
      </c>
      <c r="L19" s="145">
        <f t="shared" si="4"/>
        <v>0</v>
      </c>
      <c r="M19" s="146">
        <f t="shared" si="4"/>
        <v>0</v>
      </c>
    </row>
    <row r="20" ht="14.25" customHeight="1">
      <c r="D20" s="104" t="s">
        <v>103</v>
      </c>
      <c r="E20" s="147">
        <v>1.0</v>
      </c>
      <c r="F20" s="148">
        <v>1.0</v>
      </c>
      <c r="G20" s="148">
        <v>2.0</v>
      </c>
      <c r="H20" s="148">
        <v>2.0</v>
      </c>
      <c r="I20" s="148">
        <v>2.0</v>
      </c>
      <c r="J20" s="148">
        <v>3.0</v>
      </c>
      <c r="K20" s="148">
        <v>1.0</v>
      </c>
      <c r="L20" s="149"/>
      <c r="M20" s="150"/>
    </row>
    <row r="21" ht="14.25" customHeight="1">
      <c r="D21" s="151" t="s">
        <v>104</v>
      </c>
      <c r="E21" s="152">
        <f t="shared" ref="E21:M21" si="5">IF(E19=0, 0, $B$3*E20/E19)</f>
        <v>1.165</v>
      </c>
      <c r="F21" s="153">
        <f t="shared" si="5"/>
        <v>1.941666667</v>
      </c>
      <c r="G21" s="153">
        <f t="shared" si="5"/>
        <v>1.664285714</v>
      </c>
      <c r="H21" s="153">
        <f t="shared" si="5"/>
        <v>1.294444444</v>
      </c>
      <c r="I21" s="153">
        <f t="shared" si="5"/>
        <v>1.45625</v>
      </c>
      <c r="J21" s="153">
        <f t="shared" si="5"/>
        <v>1.941666667</v>
      </c>
      <c r="K21" s="153">
        <f t="shared" si="5"/>
        <v>0.728125</v>
      </c>
      <c r="L21" s="153">
        <f t="shared" si="5"/>
        <v>0</v>
      </c>
      <c r="M21" s="154">
        <f t="shared" si="5"/>
        <v>0</v>
      </c>
    </row>
    <row r="22" ht="14.25" customHeight="1"/>
    <row r="23" ht="14.25" customHeight="1">
      <c r="D23" s="155" t="s">
        <v>86</v>
      </c>
      <c r="E23" s="156">
        <f t="shared" ref="E23:M23" si="6">E1</f>
        <v>44918</v>
      </c>
      <c r="F23" s="157">
        <f t="shared" si="6"/>
        <v>44569</v>
      </c>
      <c r="G23" s="157">
        <f t="shared" si="6"/>
        <v>44941</v>
      </c>
      <c r="H23" s="157">
        <f t="shared" si="6"/>
        <v>44962</v>
      </c>
      <c r="I23" s="157">
        <f t="shared" si="6"/>
        <v>44983</v>
      </c>
      <c r="J23" s="157">
        <f t="shared" si="6"/>
        <v>44990</v>
      </c>
      <c r="K23" s="157">
        <f t="shared" si="6"/>
        <v>44997</v>
      </c>
      <c r="L23" s="157" t="str">
        <f t="shared" si="6"/>
        <v/>
      </c>
      <c r="M23" s="158" t="str">
        <f t="shared" si="6"/>
        <v/>
      </c>
    </row>
    <row r="24" ht="14.25" customHeight="1">
      <c r="D24" s="159" t="str">
        <f t="shared" ref="D24:D33" si="8">D2</f>
        <v>Poi</v>
      </c>
      <c r="E24" s="160">
        <f t="shared" ref="E24:E39" si="9">E2*$E$21</f>
        <v>1.165</v>
      </c>
      <c r="F24" s="161">
        <f t="shared" ref="F24:F39" si="10">F2*$F$21</f>
        <v>1.941666667</v>
      </c>
      <c r="G24" s="161">
        <f t="shared" ref="G24:M24" si="7">G2*G$21</f>
        <v>1.664285714</v>
      </c>
      <c r="H24" s="161">
        <f t="shared" si="7"/>
        <v>1.294444444</v>
      </c>
      <c r="I24" s="161">
        <f t="shared" si="7"/>
        <v>1.45625</v>
      </c>
      <c r="J24" s="161">
        <f t="shared" si="7"/>
        <v>1.941666667</v>
      </c>
      <c r="K24" s="161">
        <f t="shared" si="7"/>
        <v>0.728125</v>
      </c>
      <c r="L24" s="161">
        <f t="shared" si="7"/>
        <v>0</v>
      </c>
      <c r="M24" s="162">
        <f t="shared" si="7"/>
        <v>0</v>
      </c>
    </row>
    <row r="25" ht="14.25" customHeight="1">
      <c r="D25" s="159" t="str">
        <f t="shared" si="8"/>
        <v>Zhen Teck</v>
      </c>
      <c r="E25" s="160">
        <f t="shared" si="9"/>
        <v>0</v>
      </c>
      <c r="F25" s="161">
        <f t="shared" si="10"/>
        <v>0</v>
      </c>
      <c r="G25" s="161">
        <f t="shared" ref="G25:M25" si="11">G3*G$21</f>
        <v>0</v>
      </c>
      <c r="H25" s="161">
        <f t="shared" si="11"/>
        <v>1.294444444</v>
      </c>
      <c r="I25" s="161">
        <f t="shared" si="11"/>
        <v>0</v>
      </c>
      <c r="J25" s="161">
        <f t="shared" si="11"/>
        <v>1.941666667</v>
      </c>
      <c r="K25" s="161">
        <f t="shared" si="11"/>
        <v>0.728125</v>
      </c>
      <c r="L25" s="161">
        <f t="shared" si="11"/>
        <v>0</v>
      </c>
      <c r="M25" s="162">
        <f t="shared" si="11"/>
        <v>0</v>
      </c>
    </row>
    <row r="26" ht="14.25" customHeight="1">
      <c r="D26" s="159" t="str">
        <f t="shared" si="8"/>
        <v>YZ</v>
      </c>
      <c r="E26" s="160">
        <f t="shared" si="9"/>
        <v>0</v>
      </c>
      <c r="F26" s="161">
        <f t="shared" si="10"/>
        <v>0</v>
      </c>
      <c r="G26" s="161">
        <f t="shared" ref="G26:M26" si="12">G4*G$21</f>
        <v>0</v>
      </c>
      <c r="H26" s="161">
        <f t="shared" si="12"/>
        <v>0</v>
      </c>
      <c r="I26" s="161">
        <f t="shared" si="12"/>
        <v>0</v>
      </c>
      <c r="J26" s="161">
        <f t="shared" si="12"/>
        <v>0</v>
      </c>
      <c r="K26" s="161">
        <f t="shared" si="12"/>
        <v>0</v>
      </c>
      <c r="L26" s="161">
        <f t="shared" si="12"/>
        <v>0</v>
      </c>
      <c r="M26" s="162">
        <f t="shared" si="12"/>
        <v>0</v>
      </c>
    </row>
    <row r="27" ht="14.25" customHeight="1">
      <c r="D27" s="159" t="str">
        <f t="shared" si="8"/>
        <v>KC</v>
      </c>
      <c r="E27" s="160">
        <f t="shared" si="9"/>
        <v>1.165</v>
      </c>
      <c r="F27" s="161">
        <f t="shared" si="10"/>
        <v>0</v>
      </c>
      <c r="G27" s="161">
        <f t="shared" ref="G27:M27" si="13">G5*G$21</f>
        <v>1.664285714</v>
      </c>
      <c r="H27" s="161">
        <f t="shared" si="13"/>
        <v>1.294444444</v>
      </c>
      <c r="I27" s="161">
        <f t="shared" si="13"/>
        <v>1.45625</v>
      </c>
      <c r="J27" s="161">
        <f t="shared" si="13"/>
        <v>1.941666667</v>
      </c>
      <c r="K27" s="161">
        <f t="shared" si="13"/>
        <v>0.728125</v>
      </c>
      <c r="L27" s="161">
        <f t="shared" si="13"/>
        <v>0</v>
      </c>
      <c r="M27" s="162">
        <f t="shared" si="13"/>
        <v>0</v>
      </c>
    </row>
    <row r="28" ht="14.25" customHeight="1">
      <c r="D28" s="159" t="str">
        <f t="shared" si="8"/>
        <v>CJ</v>
      </c>
      <c r="E28" s="160">
        <f t="shared" si="9"/>
        <v>1.165</v>
      </c>
      <c r="F28" s="161">
        <f t="shared" si="10"/>
        <v>1.941666667</v>
      </c>
      <c r="G28" s="161">
        <f t="shared" ref="G28:M28" si="14">G6*G$21</f>
        <v>1.664285714</v>
      </c>
      <c r="H28" s="161">
        <f t="shared" si="14"/>
        <v>1.294444444</v>
      </c>
      <c r="I28" s="161">
        <f t="shared" si="14"/>
        <v>1.45625</v>
      </c>
      <c r="J28" s="161">
        <f t="shared" si="14"/>
        <v>1.941666667</v>
      </c>
      <c r="K28" s="161">
        <f t="shared" si="14"/>
        <v>0.728125</v>
      </c>
      <c r="L28" s="161">
        <f t="shared" si="14"/>
        <v>0</v>
      </c>
      <c r="M28" s="162">
        <f t="shared" si="14"/>
        <v>0</v>
      </c>
    </row>
    <row r="29" ht="14.25" customHeight="1">
      <c r="D29" s="159" t="str">
        <f t="shared" si="8"/>
        <v>HX</v>
      </c>
      <c r="E29" s="160">
        <f t="shared" si="9"/>
        <v>0</v>
      </c>
      <c r="F29" s="161">
        <f t="shared" si="10"/>
        <v>0</v>
      </c>
      <c r="G29" s="161">
        <f t="shared" ref="G29:M29" si="15">G7*G$21</f>
        <v>0</v>
      </c>
      <c r="H29" s="161">
        <f t="shared" si="15"/>
        <v>0</v>
      </c>
      <c r="I29" s="161">
        <f t="shared" si="15"/>
        <v>0</v>
      </c>
      <c r="J29" s="161">
        <f t="shared" si="15"/>
        <v>1.941666667</v>
      </c>
      <c r="K29" s="161">
        <f t="shared" si="15"/>
        <v>0.728125</v>
      </c>
      <c r="L29" s="161">
        <f t="shared" si="15"/>
        <v>0</v>
      </c>
      <c r="M29" s="162">
        <f t="shared" si="15"/>
        <v>0</v>
      </c>
    </row>
    <row r="30" ht="14.25" customHeight="1">
      <c r="D30" s="159" t="str">
        <f t="shared" si="8"/>
        <v>JZ</v>
      </c>
      <c r="E30" s="160">
        <f t="shared" si="9"/>
        <v>0</v>
      </c>
      <c r="F30" s="161">
        <f t="shared" si="10"/>
        <v>0</v>
      </c>
      <c r="G30" s="161">
        <f t="shared" ref="G30:M30" si="16">G8*G$21</f>
        <v>0</v>
      </c>
      <c r="H30" s="161">
        <f t="shared" si="16"/>
        <v>0</v>
      </c>
      <c r="I30" s="161">
        <f t="shared" si="16"/>
        <v>0</v>
      </c>
      <c r="J30" s="161">
        <f t="shared" si="16"/>
        <v>0</v>
      </c>
      <c r="K30" s="161">
        <f t="shared" si="16"/>
        <v>0</v>
      </c>
      <c r="L30" s="161">
        <f t="shared" si="16"/>
        <v>0</v>
      </c>
      <c r="M30" s="162">
        <f t="shared" si="16"/>
        <v>0</v>
      </c>
    </row>
    <row r="31" ht="14.25" customHeight="1">
      <c r="D31" s="159" t="str">
        <f t="shared" si="8"/>
        <v>LW</v>
      </c>
      <c r="E31" s="160">
        <f t="shared" si="9"/>
        <v>0</v>
      </c>
      <c r="F31" s="161">
        <f t="shared" si="10"/>
        <v>0</v>
      </c>
      <c r="G31" s="161">
        <f t="shared" ref="G31:M31" si="17">G9*G$21</f>
        <v>1.664285714</v>
      </c>
      <c r="H31" s="161">
        <f t="shared" si="17"/>
        <v>1.294444444</v>
      </c>
      <c r="I31" s="161">
        <f t="shared" si="17"/>
        <v>1.45625</v>
      </c>
      <c r="J31" s="161">
        <f t="shared" si="17"/>
        <v>0</v>
      </c>
      <c r="K31" s="161">
        <f t="shared" si="17"/>
        <v>0</v>
      </c>
      <c r="L31" s="161">
        <f t="shared" si="17"/>
        <v>0</v>
      </c>
      <c r="M31" s="162">
        <f t="shared" si="17"/>
        <v>0</v>
      </c>
    </row>
    <row r="32" ht="14.25" customHeight="1">
      <c r="D32" s="159" t="str">
        <f t="shared" si="8"/>
        <v>KY</v>
      </c>
      <c r="E32" s="160">
        <f t="shared" si="9"/>
        <v>1.165</v>
      </c>
      <c r="F32" s="161">
        <f t="shared" si="10"/>
        <v>1.941666667</v>
      </c>
      <c r="G32" s="161">
        <f t="shared" ref="G32:M32" si="18">G10*G$21</f>
        <v>1.664285714</v>
      </c>
      <c r="H32" s="161">
        <f t="shared" si="18"/>
        <v>1.294444444</v>
      </c>
      <c r="I32" s="161">
        <f t="shared" si="18"/>
        <v>1.45625</v>
      </c>
      <c r="J32" s="161">
        <f t="shared" si="18"/>
        <v>1.941666667</v>
      </c>
      <c r="K32" s="161">
        <f t="shared" si="18"/>
        <v>0.728125</v>
      </c>
      <c r="L32" s="161">
        <f t="shared" si="18"/>
        <v>0</v>
      </c>
      <c r="M32" s="162">
        <f t="shared" si="18"/>
        <v>0</v>
      </c>
    </row>
    <row r="33" ht="14.25" customHeight="1">
      <c r="D33" s="180" t="str">
        <f t="shared" si="8"/>
        <v>Jit Loong</v>
      </c>
      <c r="E33" s="163">
        <f t="shared" si="9"/>
        <v>1.165</v>
      </c>
      <c r="F33" s="164">
        <f t="shared" si="10"/>
        <v>0</v>
      </c>
      <c r="G33" s="164">
        <f t="shared" ref="G33:M33" si="19">G11*G$21</f>
        <v>0</v>
      </c>
      <c r="H33" s="164">
        <f t="shared" si="19"/>
        <v>0</v>
      </c>
      <c r="I33" s="164">
        <f t="shared" si="19"/>
        <v>0</v>
      </c>
      <c r="J33" s="164">
        <f t="shared" si="19"/>
        <v>0</v>
      </c>
      <c r="K33" s="164">
        <f t="shared" si="19"/>
        <v>0</v>
      </c>
      <c r="L33" s="164">
        <f t="shared" si="19"/>
        <v>0</v>
      </c>
      <c r="M33" s="165">
        <f t="shared" si="19"/>
        <v>0</v>
      </c>
    </row>
    <row r="34" ht="14.25" customHeight="1">
      <c r="D34" s="181" t="s">
        <v>42</v>
      </c>
      <c r="E34" s="166">
        <f t="shared" si="9"/>
        <v>0</v>
      </c>
      <c r="F34" s="167">
        <f t="shared" si="10"/>
        <v>0</v>
      </c>
      <c r="G34" s="167">
        <f t="shared" ref="G34:M34" si="20">G12*G$21</f>
        <v>1.664285714</v>
      </c>
      <c r="H34" s="167">
        <f t="shared" si="20"/>
        <v>1.294444444</v>
      </c>
      <c r="I34" s="167">
        <f t="shared" si="20"/>
        <v>1.45625</v>
      </c>
      <c r="J34" s="167">
        <f t="shared" si="20"/>
        <v>1.941666667</v>
      </c>
      <c r="K34" s="167">
        <f t="shared" si="20"/>
        <v>0</v>
      </c>
      <c r="L34" s="167">
        <f t="shared" si="20"/>
        <v>0</v>
      </c>
      <c r="M34" s="168">
        <f t="shared" si="20"/>
        <v>0</v>
      </c>
    </row>
    <row r="35" ht="14.25" customHeight="1">
      <c r="D35" s="181" t="s">
        <v>110</v>
      </c>
      <c r="E35" s="166">
        <f t="shared" si="9"/>
        <v>0</v>
      </c>
      <c r="F35" s="167">
        <f t="shared" si="10"/>
        <v>0</v>
      </c>
      <c r="G35" s="167">
        <f t="shared" ref="G35:M35" si="21">G13*G$21</f>
        <v>1.664285714</v>
      </c>
      <c r="H35" s="167">
        <f t="shared" si="21"/>
        <v>0</v>
      </c>
      <c r="I35" s="167">
        <f t="shared" si="21"/>
        <v>1.45625</v>
      </c>
      <c r="J35" s="167">
        <f t="shared" si="21"/>
        <v>1.941666667</v>
      </c>
      <c r="K35" s="167">
        <f t="shared" si="21"/>
        <v>0.728125</v>
      </c>
      <c r="L35" s="167">
        <f t="shared" si="21"/>
        <v>0</v>
      </c>
      <c r="M35" s="168">
        <f t="shared" si="21"/>
        <v>0</v>
      </c>
    </row>
    <row r="36" ht="14.25" customHeight="1">
      <c r="D36" s="181" t="s">
        <v>111</v>
      </c>
      <c r="E36" s="166">
        <f t="shared" si="9"/>
        <v>0</v>
      </c>
      <c r="F36" s="167">
        <f t="shared" si="10"/>
        <v>0</v>
      </c>
      <c r="G36" s="167">
        <f t="shared" ref="G36:M36" si="22">G14*G$21</f>
        <v>0</v>
      </c>
      <c r="H36" s="167">
        <f t="shared" si="22"/>
        <v>0</v>
      </c>
      <c r="I36" s="167">
        <f t="shared" si="22"/>
        <v>0</v>
      </c>
      <c r="J36" s="167">
        <f t="shared" si="22"/>
        <v>0</v>
      </c>
      <c r="K36" s="167">
        <f t="shared" si="22"/>
        <v>0</v>
      </c>
      <c r="L36" s="167">
        <f t="shared" si="22"/>
        <v>0</v>
      </c>
      <c r="M36" s="168">
        <f t="shared" si="22"/>
        <v>0</v>
      </c>
    </row>
    <row r="37" ht="14.25" customHeight="1">
      <c r="D37" s="181" t="s">
        <v>48</v>
      </c>
      <c r="E37" s="166">
        <f t="shared" si="9"/>
        <v>0</v>
      </c>
      <c r="F37" s="167">
        <f t="shared" si="10"/>
        <v>0</v>
      </c>
      <c r="G37" s="167">
        <f t="shared" ref="G37:M37" si="23">G15*G$21</f>
        <v>0</v>
      </c>
      <c r="H37" s="167">
        <f t="shared" si="23"/>
        <v>1.294444444</v>
      </c>
      <c r="I37" s="167">
        <f t="shared" si="23"/>
        <v>1.45625</v>
      </c>
      <c r="J37" s="167">
        <f t="shared" si="23"/>
        <v>1.941666667</v>
      </c>
      <c r="K37" s="167">
        <f t="shared" si="23"/>
        <v>0.728125</v>
      </c>
      <c r="L37" s="167">
        <f t="shared" si="23"/>
        <v>0</v>
      </c>
      <c r="M37" s="168">
        <f t="shared" si="23"/>
        <v>0</v>
      </c>
    </row>
    <row r="38" ht="14.25" customHeight="1">
      <c r="D38" s="181" t="s">
        <v>112</v>
      </c>
      <c r="E38" s="166">
        <f t="shared" si="9"/>
        <v>0</v>
      </c>
      <c r="F38" s="167">
        <f t="shared" si="10"/>
        <v>0</v>
      </c>
      <c r="G38" s="167">
        <f t="shared" ref="G38:M38" si="24">G16*G$21</f>
        <v>0</v>
      </c>
      <c r="H38" s="167">
        <f t="shared" si="24"/>
        <v>1.294444444</v>
      </c>
      <c r="I38" s="167">
        <f t="shared" si="24"/>
        <v>0</v>
      </c>
      <c r="J38" s="167">
        <f t="shared" si="24"/>
        <v>0</v>
      </c>
      <c r="K38" s="167">
        <f t="shared" si="24"/>
        <v>0</v>
      </c>
      <c r="L38" s="167">
        <f t="shared" si="24"/>
        <v>0</v>
      </c>
      <c r="M38" s="168">
        <f t="shared" si="24"/>
        <v>0</v>
      </c>
    </row>
    <row r="39" ht="14.25" customHeight="1">
      <c r="D39" s="182" t="s">
        <v>87</v>
      </c>
      <c r="E39" s="169">
        <f t="shared" si="9"/>
        <v>0</v>
      </c>
      <c r="F39" s="170">
        <f t="shared" si="10"/>
        <v>0</v>
      </c>
      <c r="G39" s="170">
        <f t="shared" ref="G39:M39" si="25">G17*G$21</f>
        <v>0</v>
      </c>
      <c r="H39" s="170">
        <f t="shared" si="25"/>
        <v>0</v>
      </c>
      <c r="I39" s="170">
        <f t="shared" si="25"/>
        <v>0</v>
      </c>
      <c r="J39" s="170">
        <f t="shared" si="25"/>
        <v>0</v>
      </c>
      <c r="K39" s="170">
        <f t="shared" si="25"/>
        <v>0</v>
      </c>
      <c r="L39" s="170">
        <f t="shared" si="25"/>
        <v>0</v>
      </c>
      <c r="M39" s="171">
        <f t="shared" si="25"/>
        <v>0</v>
      </c>
    </row>
    <row r="40" ht="14.25" customHeight="1"/>
    <row r="41" ht="14.25" customHeight="1">
      <c r="D41" s="172" t="s">
        <v>105</v>
      </c>
      <c r="E41" s="173">
        <f t="shared" ref="E41:M41" si="26">SUM(E24:E39)</f>
        <v>5.825</v>
      </c>
      <c r="F41" s="174">
        <f t="shared" si="26"/>
        <v>5.825</v>
      </c>
      <c r="G41" s="174">
        <f t="shared" si="26"/>
        <v>11.65</v>
      </c>
      <c r="H41" s="174">
        <f t="shared" si="26"/>
        <v>11.65</v>
      </c>
      <c r="I41" s="174">
        <f t="shared" si="26"/>
        <v>11.65</v>
      </c>
      <c r="J41" s="174">
        <f t="shared" si="26"/>
        <v>17.475</v>
      </c>
      <c r="K41" s="174">
        <f t="shared" si="26"/>
        <v>5.825</v>
      </c>
      <c r="L41" s="174">
        <f t="shared" si="26"/>
        <v>0</v>
      </c>
      <c r="M41" s="175">
        <f t="shared" si="26"/>
        <v>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:M11">
    <cfRule type="cellIs" dxfId="0" priority="1" operator="equal">
      <formula>0.5</formula>
    </cfRule>
  </conditionalFormatting>
  <conditionalFormatting sqref="E2:M11">
    <cfRule type="cellIs" dxfId="1" priority="2" operator="equal">
      <formula>1</formula>
    </cfRule>
  </conditionalFormatting>
  <conditionalFormatting sqref="E2:M11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71"/>
    <col customWidth="1" min="3" max="3" width="21.71"/>
    <col customWidth="1" min="4" max="4" width="4.29"/>
    <col customWidth="1" min="5" max="5" width="14.29"/>
    <col customWidth="1" min="6" max="8" width="8.71"/>
    <col customWidth="1" min="9" max="9" width="23.71"/>
    <col customWidth="1" min="10" max="12" width="8.71"/>
    <col customWidth="1" min="13" max="13" width="9.71"/>
    <col customWidth="1" min="14" max="14" width="21.57"/>
    <col customWidth="1" min="15" max="15" width="8.57"/>
    <col customWidth="1" min="16" max="26" width="8.71"/>
  </cols>
  <sheetData>
    <row r="1" ht="14.25" customHeight="1">
      <c r="A1" s="149" t="s">
        <v>97</v>
      </c>
      <c r="B1" s="149">
        <v>48.0</v>
      </c>
      <c r="E1" s="96" t="s">
        <v>98</v>
      </c>
      <c r="F1" s="207">
        <v>44836.0</v>
      </c>
      <c r="G1" s="207">
        <v>44837.0</v>
      </c>
      <c r="H1" s="208">
        <v>44838.0</v>
      </c>
      <c r="J1" s="155" t="s">
        <v>86</v>
      </c>
      <c r="K1" s="157">
        <v>44836.0</v>
      </c>
      <c r="L1" s="157">
        <v>44837.0</v>
      </c>
      <c r="M1" s="158">
        <v>44838.0</v>
      </c>
      <c r="O1" s="155" t="s">
        <v>54</v>
      </c>
    </row>
    <row r="2" ht="14.25" customHeight="1">
      <c r="A2" s="209" t="s">
        <v>100</v>
      </c>
      <c r="B2" s="209">
        <v>12.0</v>
      </c>
      <c r="E2" s="104" t="s">
        <v>20</v>
      </c>
      <c r="F2" s="107">
        <v>1.0</v>
      </c>
      <c r="G2" s="107">
        <v>1.0</v>
      </c>
      <c r="H2" s="108">
        <v>1.0</v>
      </c>
      <c r="J2" s="159" t="s">
        <v>20</v>
      </c>
      <c r="K2" s="161">
        <f t="shared" ref="K2:K10" si="1">F2*$F$14</f>
        <v>2.4</v>
      </c>
      <c r="L2" s="161">
        <f t="shared" ref="L2:L10" si="2">G2*$G$14</f>
        <v>2.285714286</v>
      </c>
      <c r="M2" s="162">
        <f t="shared" ref="M2:M10" si="3">H2*$H$14</f>
        <v>4</v>
      </c>
      <c r="N2" s="91" t="s">
        <v>116</v>
      </c>
      <c r="O2" s="210">
        <f t="shared" ref="O2:O10" si="4">SUM(K2:M2)</f>
        <v>8.685714286</v>
      </c>
    </row>
    <row r="3" ht="14.25" customHeight="1">
      <c r="A3" s="211" t="s">
        <v>84</v>
      </c>
      <c r="B3" s="211">
        <f>B1/B2</f>
        <v>4</v>
      </c>
      <c r="C3" s="91" t="s">
        <v>117</v>
      </c>
      <c r="E3" s="104" t="s">
        <v>24</v>
      </c>
      <c r="F3" s="107">
        <v>1.0</v>
      </c>
      <c r="G3" s="107">
        <v>1.0</v>
      </c>
      <c r="H3" s="108">
        <v>0.0</v>
      </c>
      <c r="J3" s="159" t="s">
        <v>24</v>
      </c>
      <c r="K3" s="161">
        <f t="shared" si="1"/>
        <v>2.4</v>
      </c>
      <c r="L3" s="161">
        <f t="shared" si="2"/>
        <v>2.285714286</v>
      </c>
      <c r="M3" s="162">
        <f t="shared" si="3"/>
        <v>0</v>
      </c>
      <c r="O3" s="210">
        <f t="shared" si="4"/>
        <v>4.685714286</v>
      </c>
    </row>
    <row r="4" ht="14.25" customHeight="1">
      <c r="E4" s="104" t="s">
        <v>36</v>
      </c>
      <c r="F4" s="107">
        <v>1.0</v>
      </c>
      <c r="G4" s="107">
        <v>1.0</v>
      </c>
      <c r="H4" s="108">
        <v>1.0</v>
      </c>
      <c r="J4" s="159" t="s">
        <v>36</v>
      </c>
      <c r="K4" s="161">
        <f t="shared" si="1"/>
        <v>2.4</v>
      </c>
      <c r="L4" s="161">
        <f t="shared" si="2"/>
        <v>2.285714286</v>
      </c>
      <c r="M4" s="162">
        <f t="shared" si="3"/>
        <v>4</v>
      </c>
      <c r="O4" s="210">
        <f t="shared" si="4"/>
        <v>8.685714286</v>
      </c>
    </row>
    <row r="5" ht="14.25" customHeight="1">
      <c r="A5" s="212" t="s">
        <v>14</v>
      </c>
      <c r="B5" s="213">
        <f>B2-SUM(F13:H13)</f>
        <v>0</v>
      </c>
      <c r="E5" s="104" t="s">
        <v>30</v>
      </c>
      <c r="F5" s="107">
        <v>1.0</v>
      </c>
      <c r="G5" s="107">
        <v>1.0</v>
      </c>
      <c r="H5" s="108">
        <v>1.0</v>
      </c>
      <c r="J5" s="159" t="s">
        <v>30</v>
      </c>
      <c r="K5" s="161">
        <f t="shared" si="1"/>
        <v>2.4</v>
      </c>
      <c r="L5" s="161">
        <f t="shared" si="2"/>
        <v>2.285714286</v>
      </c>
      <c r="M5" s="162">
        <f t="shared" si="3"/>
        <v>4</v>
      </c>
      <c r="O5" s="210">
        <f t="shared" si="4"/>
        <v>8.685714286</v>
      </c>
    </row>
    <row r="6" ht="14.25" customHeight="1">
      <c r="E6" s="104" t="s">
        <v>28</v>
      </c>
      <c r="F6" s="107">
        <v>1.0</v>
      </c>
      <c r="G6" s="107">
        <v>1.0</v>
      </c>
      <c r="H6" s="108">
        <v>0.0</v>
      </c>
      <c r="J6" s="159" t="s">
        <v>28</v>
      </c>
      <c r="K6" s="161">
        <f t="shared" si="1"/>
        <v>2.4</v>
      </c>
      <c r="L6" s="161">
        <f t="shared" si="2"/>
        <v>2.285714286</v>
      </c>
      <c r="M6" s="162">
        <f t="shared" si="3"/>
        <v>0</v>
      </c>
      <c r="O6" s="210">
        <f t="shared" si="4"/>
        <v>4.685714286</v>
      </c>
    </row>
    <row r="7" ht="14.25" customHeight="1">
      <c r="E7" s="104" t="s">
        <v>26</v>
      </c>
      <c r="F7" s="107">
        <v>0.0</v>
      </c>
      <c r="G7" s="107">
        <v>1.0</v>
      </c>
      <c r="H7" s="108">
        <v>0.0</v>
      </c>
      <c r="J7" s="159" t="s">
        <v>26</v>
      </c>
      <c r="K7" s="161">
        <f t="shared" si="1"/>
        <v>0</v>
      </c>
      <c r="L7" s="161">
        <f t="shared" si="2"/>
        <v>2.285714286</v>
      </c>
      <c r="M7" s="162">
        <f t="shared" si="3"/>
        <v>0</v>
      </c>
      <c r="O7" s="210">
        <f t="shared" si="4"/>
        <v>2.285714286</v>
      </c>
    </row>
    <row r="8" ht="14.25" customHeight="1">
      <c r="E8" s="104" t="s">
        <v>38</v>
      </c>
      <c r="F8" s="107">
        <v>0.0</v>
      </c>
      <c r="G8" s="107">
        <v>1.0</v>
      </c>
      <c r="H8" s="108">
        <v>1.0</v>
      </c>
      <c r="J8" s="159" t="s">
        <v>38</v>
      </c>
      <c r="K8" s="161">
        <f t="shared" si="1"/>
        <v>0</v>
      </c>
      <c r="L8" s="161">
        <f t="shared" si="2"/>
        <v>2.285714286</v>
      </c>
      <c r="M8" s="162">
        <f t="shared" si="3"/>
        <v>4</v>
      </c>
      <c r="O8" s="210">
        <f t="shared" si="4"/>
        <v>6.285714286</v>
      </c>
    </row>
    <row r="9" ht="14.25" customHeight="1">
      <c r="E9" s="104" t="s">
        <v>32</v>
      </c>
      <c r="F9" s="107">
        <v>0.0</v>
      </c>
      <c r="G9" s="107">
        <v>0.0</v>
      </c>
      <c r="H9" s="108">
        <v>0.0</v>
      </c>
      <c r="J9" s="159" t="s">
        <v>32</v>
      </c>
      <c r="K9" s="161">
        <f t="shared" si="1"/>
        <v>0</v>
      </c>
      <c r="L9" s="161">
        <f t="shared" si="2"/>
        <v>0</v>
      </c>
      <c r="M9" s="162">
        <f t="shared" si="3"/>
        <v>0</v>
      </c>
      <c r="O9" s="210">
        <f t="shared" si="4"/>
        <v>0</v>
      </c>
    </row>
    <row r="10" ht="14.25" customHeight="1">
      <c r="E10" s="214" t="s">
        <v>34</v>
      </c>
      <c r="F10" s="215">
        <v>0.0</v>
      </c>
      <c r="G10" s="215">
        <v>0.0</v>
      </c>
      <c r="H10" s="216">
        <v>1.0</v>
      </c>
      <c r="J10" s="151" t="s">
        <v>34</v>
      </c>
      <c r="K10" s="153">
        <f t="shared" si="1"/>
        <v>0</v>
      </c>
      <c r="L10" s="153">
        <f t="shared" si="2"/>
        <v>0</v>
      </c>
      <c r="M10" s="154">
        <f t="shared" si="3"/>
        <v>4</v>
      </c>
      <c r="O10" s="217">
        <f t="shared" si="4"/>
        <v>4</v>
      </c>
    </row>
    <row r="11" ht="14.25" customHeight="1"/>
    <row r="12" ht="14.25" customHeight="1">
      <c r="E12" s="144" t="s">
        <v>83</v>
      </c>
      <c r="F12" s="145">
        <f t="shared" ref="F12:H12" si="5">SUM(F2:F10)</f>
        <v>5</v>
      </c>
      <c r="G12" s="145">
        <f t="shared" si="5"/>
        <v>7</v>
      </c>
      <c r="H12" s="146">
        <f t="shared" si="5"/>
        <v>5</v>
      </c>
      <c r="J12" s="218" t="s">
        <v>105</v>
      </c>
      <c r="K12" s="202">
        <f t="shared" ref="K12:M12" si="6">SUM(K2:K10)</f>
        <v>12</v>
      </c>
      <c r="L12" s="202">
        <f t="shared" si="6"/>
        <v>16</v>
      </c>
      <c r="M12" s="203">
        <f t="shared" si="6"/>
        <v>20</v>
      </c>
      <c r="O12" s="219">
        <f>SUM(O2:O10)</f>
        <v>48</v>
      </c>
    </row>
    <row r="13" ht="14.25" customHeight="1">
      <c r="A13" s="111"/>
      <c r="E13" s="104" t="s">
        <v>103</v>
      </c>
      <c r="F13" s="149">
        <v>3.0</v>
      </c>
      <c r="G13" s="149">
        <v>4.0</v>
      </c>
      <c r="H13" s="150">
        <v>5.0</v>
      </c>
      <c r="I13" s="91" t="s">
        <v>118</v>
      </c>
    </row>
    <row r="14" ht="14.25" customHeight="1">
      <c r="E14" s="151" t="s">
        <v>104</v>
      </c>
      <c r="F14" s="153">
        <f t="shared" ref="F14:H14" si="7">$B$3*F13/F12</f>
        <v>2.4</v>
      </c>
      <c r="G14" s="153">
        <f t="shared" si="7"/>
        <v>2.285714286</v>
      </c>
      <c r="H14" s="154">
        <f t="shared" si="7"/>
        <v>4</v>
      </c>
      <c r="I14" s="91" t="s">
        <v>119</v>
      </c>
    </row>
    <row r="15" ht="14.25" customHeight="1"/>
    <row r="16" ht="14.25" customHeight="1"/>
    <row r="17" ht="14.25" customHeight="1">
      <c r="A17" s="149"/>
      <c r="B17" s="91" t="s">
        <v>120</v>
      </c>
    </row>
    <row r="18" ht="14.25" customHeight="1">
      <c r="A18" s="209"/>
      <c r="B18" s="91" t="s">
        <v>121</v>
      </c>
    </row>
    <row r="19" ht="14.25" customHeight="1">
      <c r="A19" s="220"/>
      <c r="B19" s="91" t="s">
        <v>122</v>
      </c>
      <c r="K19" s="12" t="s">
        <v>123</v>
      </c>
      <c r="L19" s="12" t="s">
        <v>124</v>
      </c>
      <c r="M19" s="12" t="s">
        <v>125</v>
      </c>
      <c r="N19" s="12" t="s">
        <v>126</v>
      </c>
      <c r="O19" s="12" t="s">
        <v>127</v>
      </c>
      <c r="P19" s="12" t="s">
        <v>54</v>
      </c>
    </row>
    <row r="20" ht="14.25" customHeight="1">
      <c r="J20" s="12" t="s">
        <v>20</v>
      </c>
      <c r="K20" s="12">
        <v>116.2</v>
      </c>
      <c r="L20" s="12">
        <v>20.8</v>
      </c>
      <c r="M20" s="12">
        <v>10.4</v>
      </c>
      <c r="N20" s="12">
        <v>11.4</v>
      </c>
      <c r="O20" s="12">
        <v>114.0</v>
      </c>
    </row>
    <row r="21" ht="14.25" customHeight="1">
      <c r="J21" s="12" t="s">
        <v>128</v>
      </c>
      <c r="K21" s="12">
        <v>152.8</v>
      </c>
      <c r="L21" s="12">
        <v>39.1</v>
      </c>
      <c r="P21" s="91">
        <f t="shared" ref="P21:P23" si="8">K21+L21</f>
        <v>191.9</v>
      </c>
    </row>
    <row r="22" ht="14.25" customHeight="1">
      <c r="J22" s="12" t="s">
        <v>129</v>
      </c>
      <c r="K22" s="12">
        <v>199.5</v>
      </c>
      <c r="L22" s="12">
        <v>81.0</v>
      </c>
      <c r="P22" s="91">
        <f t="shared" si="8"/>
        <v>280.5</v>
      </c>
    </row>
    <row r="23" ht="14.25" customHeight="1">
      <c r="J23" s="12" t="s">
        <v>130</v>
      </c>
      <c r="K23" s="12">
        <v>103.8</v>
      </c>
      <c r="P23" s="91">
        <f t="shared" si="8"/>
        <v>103.8</v>
      </c>
    </row>
    <row r="24" ht="14.25" customHeight="1"/>
    <row r="25" ht="14.25" customHeight="1">
      <c r="P25" s="12">
        <v>11.9</v>
      </c>
    </row>
    <row r="26" ht="14.25" customHeight="1">
      <c r="L26" s="91">
        <f>11.9+20.8+114</f>
        <v>146.7</v>
      </c>
    </row>
    <row r="27" ht="14.25" customHeight="1">
      <c r="L27" s="91">
        <f>L26/5</f>
        <v>29.34</v>
      </c>
    </row>
    <row r="28" ht="14.25" customHeight="1">
      <c r="P28" s="91">
        <f>M20/2</f>
        <v>5.2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F2:H10">
    <cfRule type="cellIs" dxfId="0" priority="1" operator="equal">
      <formula>0.5</formula>
    </cfRule>
  </conditionalFormatting>
  <conditionalFormatting sqref="F2:H10">
    <cfRule type="cellIs" dxfId="1" priority="2" operator="equal">
      <formula>1</formula>
    </cfRule>
  </conditionalFormatting>
  <conditionalFormatting sqref="F2:H10">
    <cfRule type="cellIs" dxfId="2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