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arket_research\cyclic_sector\resource\"/>
    </mc:Choice>
  </mc:AlternateContent>
  <xr:revisionPtr revIDLastSave="0" documentId="8_{091BDAE7-1198-4801-B7EB-10201F4AF079}" xr6:coauthVersionLast="47" xr6:coauthVersionMax="47" xr10:uidLastSave="{00000000-0000-0000-0000-000000000000}"/>
  <bookViews>
    <workbookView xWindow="-108" yWindow="-108" windowWidth="30936" windowHeight="16896" firstSheet="5" activeTab="10" xr2:uid="{51BCC8BD-4B04-42A7-A019-27C4DF63F37C}"/>
  </bookViews>
  <sheets>
    <sheet name="Sheet1" sheetId="1" r:id="rId1"/>
    <sheet name="贵州茅台-财务摘要" sheetId="2" r:id="rId2"/>
    <sheet name="贵州茅台-财务摘要(单季度)" sheetId="3" r:id="rId3"/>
    <sheet name="贵州茅台-利润表" sheetId="4" r:id="rId4"/>
    <sheet name="贵州茅台-资产负债表" sheetId="5" r:id="rId5"/>
    <sheet name="贵州茅台-现金流量表" sheetId="6" r:id="rId6"/>
    <sheet name="贵州茅台-每股指标" sheetId="7" r:id="rId7"/>
    <sheet name="贵州茅台-盈利能力与收益质量" sheetId="8" r:id="rId8"/>
    <sheet name="贵州茅台-资本结构与偿债能力" sheetId="9" r:id="rId9"/>
    <sheet name="贵州茅台-营运能力" sheetId="10" r:id="rId10"/>
    <sheet name="贵州茅台-成长能力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11" l="1"/>
  <c r="L11" i="11"/>
  <c r="A3" i="9"/>
  <c r="A3" i="10"/>
  <c r="A3" i="8"/>
  <c r="A3" i="7"/>
  <c r="A3" i="11"/>
  <c r="B2" i="11"/>
  <c r="B2" i="10"/>
  <c r="B2" i="9"/>
  <c r="B2" i="8"/>
  <c r="B2" i="7"/>
  <c r="A3" i="5"/>
  <c r="A3" i="6"/>
  <c r="A3" i="3"/>
  <c r="A3" i="2"/>
  <c r="A3" i="4"/>
  <c r="B2" i="2"/>
  <c r="B2" i="6"/>
  <c r="B2" i="5"/>
  <c r="B2" i="4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8050B4B1-A5A1-4694-900E-8BBCA3933099}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报表类型：财务报表(中国,新准则)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6384F446-E1AB-4C70-BA33-97EC5921B933}">
      <text>
        <r>
          <rPr>
            <b/>
            <sz val="9"/>
            <color indexed="81"/>
            <rFont val="宋体"/>
            <family val="3"/>
            <charset val="134"/>
          </rPr>
          <t>报表类型：财务分析(中国)</t>
        </r>
      </text>
    </comment>
    <comment ref="L15" authorId="0" shapeId="0" xr:uid="{67536E15-8D9B-48EA-92BD-615DB71DB42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282C962C-62B3-479D-9361-7157C223A430}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报表类型：财务报表(中国,新准则)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184530E1-D10A-4306-9A81-F0FADB56D9D6}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报表类型：财务报表(中国,新准则)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BBFC246F-C22C-47CE-84B8-31B306406614}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报表类型：财务报表(中国,新准则)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941D383D-F3BE-4A73-9299-DDB02F7E6B3B}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报表类型：财务报表(中国,新准则)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AD6E1AAD-4D68-4152-B09A-F7F5ECAA145C}">
      <text>
        <r>
          <rPr>
            <b/>
            <sz val="9"/>
            <color indexed="81"/>
            <rFont val="宋体"/>
            <family val="3"/>
            <charset val="134"/>
          </rPr>
          <t>报表类型：财务分析(中国)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F4A875E0-9F0F-41BE-BA97-44277925AB63}">
      <text>
        <r>
          <rPr>
            <b/>
            <sz val="9"/>
            <color indexed="81"/>
            <rFont val="宋体"/>
            <family val="3"/>
            <charset val="134"/>
          </rPr>
          <t>报表类型：财务分析(中国)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1DBD8768-5D35-4FD6-85A6-6566EFDAA12B}">
      <text>
        <r>
          <rPr>
            <b/>
            <sz val="9"/>
            <color indexed="81"/>
            <rFont val="宋体"/>
            <family val="3"/>
            <charset val="134"/>
          </rPr>
          <t>报表类型：财务分析(中国)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jinyi</author>
  </authors>
  <commentList>
    <comment ref="A3" authorId="0" shapeId="0" xr:uid="{D12B266B-E89F-411B-8B1C-403DF02B5EFE}">
      <text>
        <r>
          <rPr>
            <b/>
            <sz val="9"/>
            <color indexed="81"/>
            <rFont val="宋体"/>
            <family val="3"/>
            <charset val="134"/>
          </rPr>
          <t>报表类型：财务分析(中国)</t>
        </r>
      </text>
    </comment>
  </commentList>
</comments>
</file>

<file path=xl/sharedStrings.xml><?xml version="1.0" encoding="utf-8"?>
<sst xmlns="http://schemas.openxmlformats.org/spreadsheetml/2006/main" count="1874" uniqueCount="589">
  <si>
    <r>
      <rPr>
        <sz val="9"/>
        <color theme="1"/>
        <rFont val="等线"/>
        <family val="2"/>
        <charset val="134"/>
      </rPr>
      <t>证券代码</t>
    </r>
  </si>
  <si>
    <r>
      <rPr>
        <sz val="9"/>
        <color theme="1"/>
        <rFont val="等线"/>
        <family val="2"/>
        <charset val="134"/>
      </rPr>
      <t>证券简称</t>
    </r>
  </si>
  <si>
    <t>600519.SH</t>
  </si>
  <si>
    <r>
      <rPr>
        <b/>
        <sz val="9"/>
        <color theme="1"/>
        <rFont val="等线"/>
        <family val="2"/>
        <charset val="134"/>
      </rPr>
      <t>利润表</t>
    </r>
    <r>
      <rPr>
        <b/>
        <sz val="9"/>
        <color theme="1"/>
        <rFont val="Arial"/>
        <family val="2"/>
      </rPr>
      <t>(ORIG,</t>
    </r>
    <r>
      <rPr>
        <b/>
        <sz val="9"/>
        <color theme="1"/>
        <rFont val="等线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</si>
  <si>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t/>
  </si>
  <si>
    <t xml:space="preserve">        报告期</t>
  </si>
  <si>
    <t xml:space="preserve">        报表类型</t>
  </si>
  <si>
    <t xml:space="preserve">        营业总收入</t>
  </si>
  <si>
    <t xml:space="preserve">                营业收入</t>
  </si>
  <si>
    <t xml:space="preserve">                其他类金融业务收入</t>
  </si>
  <si>
    <t xml:space="preserve">                        利息收入</t>
  </si>
  <si>
    <t xml:space="preserve">                        已赚保费</t>
  </si>
  <si>
    <t xml:space="preserve">                        手续费及佣金收入</t>
  </si>
  <si>
    <t xml:space="preserve">        营业总成本</t>
  </si>
  <si>
    <t xml:space="preserve">                营业成本</t>
  </si>
  <si>
    <t xml:space="preserve">                营业税金及附加</t>
  </si>
  <si>
    <t xml:space="preserve">                销售费用</t>
  </si>
  <si>
    <t xml:space="preserve">                管理费用</t>
  </si>
  <si>
    <t xml:space="preserve">                研发费用</t>
  </si>
  <si>
    <t xml:space="preserve">                财务费用</t>
  </si>
  <si>
    <t xml:space="preserve">                其中：利息费用</t>
  </si>
  <si>
    <t xml:space="preserve">                减：利息收入</t>
  </si>
  <si>
    <t xml:space="preserve">                其他业务成本(金融类)</t>
  </si>
  <si>
    <t xml:space="preserve">                        利息支出</t>
  </si>
  <si>
    <t xml:space="preserve">                        手续费及佣金支出</t>
  </si>
  <si>
    <t xml:space="preserve">                        退保金</t>
  </si>
  <si>
    <t xml:space="preserve">                        赔付支出净额</t>
  </si>
  <si>
    <t xml:space="preserve">                        提取保险合同准备金净额</t>
  </si>
  <si>
    <t xml:space="preserve">                        保单红利支出</t>
  </si>
  <si>
    <t xml:space="preserve">                        分保费用</t>
  </si>
  <si>
    <t xml:space="preserve">                加：其他收益</t>
  </si>
  <si>
    <t xml:space="preserve">                投资净收益</t>
  </si>
  <si>
    <t xml:space="preserve">                其中：对联营企业和合营企业的投资收益</t>
  </si>
  <si>
    <t xml:space="preserve">                以摊余成本计量的金融资产终止确认收益</t>
  </si>
  <si>
    <t xml:space="preserve">                净敞口套期收益</t>
  </si>
  <si>
    <t xml:space="preserve">                公允价值变动净收益</t>
  </si>
  <si>
    <t xml:space="preserve">                资产减值损失</t>
  </si>
  <si>
    <t xml:space="preserve">                信用减值损失</t>
  </si>
  <si>
    <t xml:space="preserve">                资产处置收益</t>
  </si>
  <si>
    <t xml:space="preserve">                汇兑净收益</t>
  </si>
  <si>
    <t xml:space="preserve">                加：营业利润差额(特殊报表科目)</t>
  </si>
  <si>
    <t xml:space="preserve">                营业利润差额(合计平衡项目)</t>
  </si>
  <si>
    <t xml:space="preserve">        营业利润</t>
  </si>
  <si>
    <t xml:space="preserve">                加：营业外收入</t>
  </si>
  <si>
    <t xml:space="preserve">                减：营业外支出</t>
  </si>
  <si>
    <t xml:space="preserve">                其中：非流动资产处置净损失</t>
  </si>
  <si>
    <t xml:space="preserve">                加：利润总额差额(特殊报表科目)</t>
  </si>
  <si>
    <t xml:space="preserve">                利润总额差额(合计平衡项目)</t>
  </si>
  <si>
    <t xml:space="preserve">        利润总额</t>
  </si>
  <si>
    <t xml:space="preserve">                减：所得税</t>
  </si>
  <si>
    <t xml:space="preserve">                加：未确认的投资损失</t>
  </si>
  <si>
    <t xml:space="preserve">                加：净利润差额(特殊报表科目)</t>
  </si>
  <si>
    <t xml:space="preserve">                净利润差额(合计平衡项目)</t>
  </si>
  <si>
    <t xml:space="preserve">        净利润</t>
  </si>
  <si>
    <t xml:space="preserve">                持续经营净利润</t>
  </si>
  <si>
    <t xml:space="preserve">                终止经营净利润</t>
  </si>
  <si>
    <t xml:space="preserve">                减：少数股东损益</t>
  </si>
  <si>
    <t xml:space="preserve">                归属于母公司所有者的净利润</t>
  </si>
  <si>
    <t xml:space="preserve">                加：其他综合收益</t>
  </si>
  <si>
    <t xml:space="preserve">        综合收益总额</t>
  </si>
  <si>
    <t xml:space="preserve">                减：归属于少数股东的综合收益总额</t>
  </si>
  <si>
    <t xml:space="preserve">                归属于母公司普通股东综合收益总额</t>
  </si>
  <si>
    <t xml:space="preserve">        每股收益：</t>
  </si>
  <si>
    <t xml:space="preserve">                基本每股收益</t>
  </si>
  <si>
    <t xml:space="preserve">                稀释每股收益</t>
  </si>
  <si>
    <t xml:space="preserve">        显示币种</t>
  </si>
  <si>
    <t xml:space="preserve">        原始币种</t>
  </si>
  <si>
    <t xml:space="preserve">        转换汇率</t>
  </si>
  <si>
    <t xml:space="preserve">        利率类型</t>
  </si>
  <si>
    <t xml:space="preserve">        税率</t>
  </si>
  <si>
    <t xml:space="preserve">        税率说明</t>
  </si>
  <si>
    <t xml:space="preserve">        审计意见(境内)</t>
  </si>
  <si>
    <t xml:space="preserve">        审计意见(境外)</t>
  </si>
  <si>
    <t xml:space="preserve">        调整原因</t>
  </si>
  <si>
    <t xml:space="preserve">        调整说明</t>
  </si>
  <si>
    <t xml:space="preserve">        公告日期</t>
  </si>
  <si>
    <t xml:space="preserve">        数据来源</t>
  </si>
  <si>
    <t xml:space="preserve">        透视报表类型</t>
  </si>
  <si>
    <t>三季报</t>
  </si>
  <si>
    <t>合并报表</t>
  </si>
  <si>
    <t>年报</t>
  </si>
  <si>
    <t>CNY</t>
  </si>
  <si>
    <t>期末汇率</t>
  </si>
  <si>
    <t>公司公告值</t>
  </si>
  <si>
    <t>标准无保留意见</t>
  </si>
  <si>
    <t>WIND调整计算值</t>
  </si>
  <si>
    <r>
      <rPr>
        <b/>
        <sz val="9"/>
        <color theme="1"/>
        <rFont val="等线"/>
        <family val="2"/>
        <charset val="134"/>
      </rPr>
      <t>财务摘要</t>
    </r>
    <r>
      <rPr>
        <b/>
        <sz val="9"/>
        <color theme="1"/>
        <rFont val="Arial"/>
        <family val="2"/>
      </rPr>
      <t>(ORIG,</t>
    </r>
    <r>
      <rPr>
        <b/>
        <sz val="9"/>
        <color theme="1"/>
        <rFont val="等线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</si>
  <si>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t xml:space="preserve">        利润表摘要</t>
  </si>
  <si>
    <t xml:space="preserve">                营业总收入</t>
  </si>
  <si>
    <t xml:space="preserve">                增长率</t>
  </si>
  <si>
    <t xml:space="preserve">                营业总成本</t>
  </si>
  <si>
    <t xml:space="preserve">                营业利润</t>
  </si>
  <si>
    <t xml:space="preserve">                利润总额</t>
  </si>
  <si>
    <t xml:space="preserve">                净利润</t>
  </si>
  <si>
    <t xml:space="preserve">                归属母公司股东的净利润</t>
  </si>
  <si>
    <t xml:space="preserve">                非经常性损益</t>
  </si>
  <si>
    <t xml:space="preserve">                扣非后归属母公司股东的净利润</t>
  </si>
  <si>
    <t xml:space="preserve">                研发支出</t>
  </si>
  <si>
    <t xml:space="preserve">                EBIT</t>
  </si>
  <si>
    <t xml:space="preserve">                EBITDA</t>
  </si>
  <si>
    <t xml:space="preserve">        资产负债表摘要</t>
  </si>
  <si>
    <t xml:space="preserve">                流动资产</t>
  </si>
  <si>
    <t xml:space="preserve">                固定资产</t>
  </si>
  <si>
    <t xml:space="preserve">                长期股权投资</t>
  </si>
  <si>
    <t xml:space="preserve">                资产总计</t>
  </si>
  <si>
    <t xml:space="preserve">                流动负债</t>
  </si>
  <si>
    <t xml:space="preserve">                非流动负债</t>
  </si>
  <si>
    <t xml:space="preserve">                负债合计</t>
  </si>
  <si>
    <t xml:space="preserve">                股东权益</t>
  </si>
  <si>
    <t xml:space="preserve">                归属母公司股东的权益</t>
  </si>
  <si>
    <t xml:space="preserve">                资本公积金</t>
  </si>
  <si>
    <t xml:space="preserve">                盈余公积金</t>
  </si>
  <si>
    <t xml:space="preserve">                未分配利润</t>
  </si>
  <si>
    <t xml:space="preserve">        现金流量表摘要</t>
  </si>
  <si>
    <t xml:space="preserve">                销售商品提供劳务收到的现金</t>
  </si>
  <si>
    <t xml:space="preserve">                经营活动现金净流量</t>
  </si>
  <si>
    <t xml:space="preserve">                购建固定无形长期资产支付的现金</t>
  </si>
  <si>
    <t xml:space="preserve">                投资支付的现金</t>
  </si>
  <si>
    <t xml:space="preserve">                投资活动现金净流量</t>
  </si>
  <si>
    <t xml:space="preserve">                吸收投资收到的现金</t>
  </si>
  <si>
    <t xml:space="preserve">                取得借款收到的现金</t>
  </si>
  <si>
    <t xml:space="preserve">                筹资活动现金净流量</t>
  </si>
  <si>
    <t xml:space="preserve">                现金净增加额</t>
  </si>
  <si>
    <t xml:space="preserve">                期末现金余额</t>
  </si>
  <si>
    <t xml:space="preserve">                折旧与摊销</t>
  </si>
  <si>
    <t xml:space="preserve">        关键比率</t>
  </si>
  <si>
    <t xml:space="preserve">                ROE(摊薄)(%)</t>
  </si>
  <si>
    <t xml:space="preserve">                ROE(加权)(%)</t>
  </si>
  <si>
    <t xml:space="preserve">                扣非后ROE(摊薄)(%)</t>
  </si>
  <si>
    <t xml:space="preserve">                ROA(%)</t>
  </si>
  <si>
    <t xml:space="preserve">                ROIC(%)</t>
  </si>
  <si>
    <t xml:space="preserve">                销售毛利率(%)</t>
  </si>
  <si>
    <t xml:space="preserve">                销售净利率(%)</t>
  </si>
  <si>
    <t xml:space="preserve">                EBIT Margin(%)</t>
  </si>
  <si>
    <t xml:space="preserve">                EBITDA Margin(%)</t>
  </si>
  <si>
    <t xml:space="preserve">                资产负债率(%)</t>
  </si>
  <si>
    <t xml:space="preserve">                资产周转率(倍)</t>
  </si>
  <si>
    <t xml:space="preserve">                销售商品和劳务收到现金/营业收入(%)</t>
  </si>
  <si>
    <t xml:space="preserve">        每股指标</t>
  </si>
  <si>
    <t xml:space="preserve">                EPS(基本)</t>
  </si>
  <si>
    <t xml:space="preserve">                EPS(稀释)</t>
  </si>
  <si>
    <t xml:space="preserve">                EPS(摊薄)</t>
  </si>
  <si>
    <t xml:space="preserve">                扣非后EPS(基本)</t>
  </si>
  <si>
    <t xml:space="preserve">                每股净资产BPS</t>
  </si>
  <si>
    <t xml:space="preserve">                每股销售额SPS</t>
  </si>
  <si>
    <t xml:space="preserve">                每股经营现金流OCFPS</t>
  </si>
  <si>
    <t xml:space="preserve">                每股现金净流量CFPS</t>
  </si>
  <si>
    <t xml:space="preserve">                P/E(TTM)</t>
  </si>
  <si>
    <t xml:space="preserve">                P/E(LYR)</t>
  </si>
  <si>
    <t xml:space="preserve">                P/B(MRQ)</t>
  </si>
  <si>
    <t xml:space="preserve">                P/S(TTM)</t>
  </si>
  <si>
    <t xml:space="preserve">        其他</t>
  </si>
  <si>
    <t xml:space="preserve">                员工总数(人)</t>
  </si>
  <si>
    <r>
      <rPr>
        <b/>
        <sz val="9"/>
        <color theme="1"/>
        <rFont val="等线"/>
        <family val="2"/>
        <charset val="134"/>
      </rPr>
      <t>财务摘要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等线"/>
        <family val="2"/>
        <charset val="134"/>
      </rPr>
      <t>单季度</t>
    </r>
    <r>
      <rPr>
        <b/>
        <sz val="9"/>
        <color theme="1"/>
        <rFont val="Arial"/>
        <family val="2"/>
      </rPr>
      <t>)(ORIG,</t>
    </r>
    <r>
      <rPr>
        <b/>
        <sz val="9"/>
        <color theme="1"/>
        <rFont val="等线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</si>
  <si>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t xml:space="preserve">        报告类型</t>
  </si>
  <si>
    <t xml:space="preserve">                EPS</t>
  </si>
  <si>
    <t xml:space="preserve">                现金流量净额</t>
  </si>
  <si>
    <t xml:space="preserve">                ROE(%)</t>
  </si>
  <si>
    <t xml:space="preserve">                扣非后ROE(%)</t>
  </si>
  <si>
    <t>第三季度</t>
  </si>
  <si>
    <t>第二季度</t>
  </si>
  <si>
    <t>第一季度</t>
  </si>
  <si>
    <t>第四季度</t>
  </si>
  <si>
    <r>
      <rPr>
        <b/>
        <sz val="9"/>
        <color theme="1"/>
        <rFont val="等线"/>
        <family val="2"/>
        <charset val="134"/>
      </rPr>
      <t>现金流量表</t>
    </r>
    <r>
      <rPr>
        <b/>
        <sz val="9"/>
        <color theme="1"/>
        <rFont val="Arial"/>
        <family val="2"/>
      </rPr>
      <t>(ORIG,</t>
    </r>
    <r>
      <rPr>
        <b/>
        <sz val="9"/>
        <color theme="1"/>
        <rFont val="等线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</si>
  <si>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t xml:space="preserve">        经营活动产生的现金流量：</t>
  </si>
  <si>
    <t xml:space="preserve">                销售商品、提供劳务收到的现金</t>
  </si>
  <si>
    <t xml:space="preserve">                收到的税费返还</t>
  </si>
  <si>
    <t xml:space="preserve">                收到其他与经营活动有关的现金</t>
  </si>
  <si>
    <t xml:space="preserve">                经营活动现金流入(金融类)</t>
  </si>
  <si>
    <t xml:space="preserve">                        保户储金净增加额</t>
  </si>
  <si>
    <t xml:space="preserve">                        客户存款和同业存放款项净增加额</t>
  </si>
  <si>
    <t xml:space="preserve">                        向中央银行借款净增加额</t>
  </si>
  <si>
    <t xml:space="preserve">                        向其他金融机构拆入资金净增加额</t>
  </si>
  <si>
    <t xml:space="preserve">                        收取利息和手续费净增加额</t>
  </si>
  <si>
    <t xml:space="preserve">                        收到原保险合同保费取得的现金</t>
  </si>
  <si>
    <t xml:space="preserve">                        收到再保业务现金净额</t>
  </si>
  <si>
    <t xml:space="preserve">                        处置交易性金融资产净增加额</t>
  </si>
  <si>
    <t xml:space="preserve">                        拆入资金净增加额</t>
  </si>
  <si>
    <t xml:space="preserve">                        回购业务资金净增加额</t>
  </si>
  <si>
    <t xml:space="preserve">                经营活动现金流入差额(特殊报表科目)</t>
  </si>
  <si>
    <t xml:space="preserve">                经营活动现金流入差额(合计平衡项目)</t>
  </si>
  <si>
    <t xml:space="preserve">        经营活动现金流入小计</t>
  </si>
  <si>
    <t xml:space="preserve">                购买商品、接受劳务支付的现金</t>
  </si>
  <si>
    <t xml:space="preserve">                支付给职工以及为职工支付的现金</t>
  </si>
  <si>
    <t xml:space="preserve">                支付的各项税费</t>
  </si>
  <si>
    <t xml:space="preserve">                支付其他与经营活动有关的现金</t>
  </si>
  <si>
    <t xml:space="preserve">                经营活动现金流出(金融类)</t>
  </si>
  <si>
    <t xml:space="preserve">                        客户贷款及垫款净增加额</t>
  </si>
  <si>
    <t xml:space="preserve">                        存放央行和同业款项净增加额</t>
  </si>
  <si>
    <t xml:space="preserve">                        支付原保险合同赔付款项的现金</t>
  </si>
  <si>
    <t xml:space="preserve">                        支付手续费的现金</t>
  </si>
  <si>
    <t xml:space="preserve">                        支付保单红利的现金</t>
  </si>
  <si>
    <t xml:space="preserve">                经营活动现金流出差额(特殊报表科目)</t>
  </si>
  <si>
    <t xml:space="preserve">                经营活动现金流出差额(合计平衡项目)</t>
  </si>
  <si>
    <t xml:space="preserve">        经营活动现金流出小计</t>
  </si>
  <si>
    <t xml:space="preserve">                经营活动产生的现金流量净额差额(合计平衡项目)</t>
  </si>
  <si>
    <t xml:space="preserve">        经营活动产生的现金流量净额</t>
  </si>
  <si>
    <t xml:space="preserve">        投资活动产生的现金流量：</t>
  </si>
  <si>
    <t xml:space="preserve">                收回投资收到的现金</t>
  </si>
  <si>
    <t xml:space="preserve">                取得投资收益收到的现金</t>
  </si>
  <si>
    <t xml:space="preserve">                处置固定资产、无形资产和其他长期资产收回的现金净额</t>
  </si>
  <si>
    <t xml:space="preserve">                处置子公司及其他营业单位收到的现金净额</t>
  </si>
  <si>
    <t xml:space="preserve">                收到其他与投资活动有关的现金</t>
  </si>
  <si>
    <t xml:space="preserve">                投资活动现金流入差额(特殊报表科目)</t>
  </si>
  <si>
    <t xml:space="preserve">                投资活动现金流入差额(合计平衡项目)</t>
  </si>
  <si>
    <t xml:space="preserve">        投资活动现金流入小计</t>
  </si>
  <si>
    <t xml:space="preserve">                购建固定资产、无形资产和其他长期资产支付的现金</t>
  </si>
  <si>
    <t xml:space="preserve">                取得子公司及其他营业单位支付的现金净额</t>
  </si>
  <si>
    <t xml:space="preserve">                支付其他与投资活动有关的现金</t>
  </si>
  <si>
    <t xml:space="preserve">                投资活动现金流出差额(特殊报表科目)</t>
  </si>
  <si>
    <t xml:space="preserve">                投资活动现金流出差额(合计平衡项目)</t>
  </si>
  <si>
    <t xml:space="preserve">        投资活动现金流出小计</t>
  </si>
  <si>
    <t xml:space="preserve">                投资活动产生的现金流量净额差额(合计平衡项目)</t>
  </si>
  <si>
    <t xml:space="preserve">        投资活动产生的现金流量净额</t>
  </si>
  <si>
    <t xml:space="preserve">        筹资活动产生的现金流量：</t>
  </si>
  <si>
    <t xml:space="preserve">                其中：子公司吸收少数股东投资收到的现金</t>
  </si>
  <si>
    <t xml:space="preserve">                收到其他与筹资活动有关的现金</t>
  </si>
  <si>
    <t xml:space="preserve">                发行债券收到的现金</t>
  </si>
  <si>
    <t xml:space="preserve">                筹资活动现金流入差额(特殊报表科目)</t>
  </si>
  <si>
    <t xml:space="preserve">                筹资活动现金流入差额(合计平衡项目)</t>
  </si>
  <si>
    <t xml:space="preserve">        筹资活动现金流入小计</t>
  </si>
  <si>
    <t xml:space="preserve">                偿还债务支付的现金</t>
  </si>
  <si>
    <t xml:space="preserve">                分配股利、利润或偿付利息支付的现金</t>
  </si>
  <si>
    <t xml:space="preserve">                其中：子公司支付给少数股东的股利、利润</t>
  </si>
  <si>
    <t xml:space="preserve">                支付其他与筹资活动有关的现金</t>
  </si>
  <si>
    <t xml:space="preserve">                筹资活动现金流出差额(特殊报表科目)</t>
  </si>
  <si>
    <t xml:space="preserve">                筹资活动现金流出差额(合计平衡项目)</t>
  </si>
  <si>
    <t xml:space="preserve">        筹资活动现金流出小计</t>
  </si>
  <si>
    <t xml:space="preserve">                筹资活动产生的现金流量净额差额(合计平衡项目)</t>
  </si>
  <si>
    <t xml:space="preserve">        筹资活动产生的现金流量净额</t>
  </si>
  <si>
    <t xml:space="preserve">        汇率变动对现金的影响</t>
  </si>
  <si>
    <t xml:space="preserve">                直接法-现金及现金等价物净增加额差额(特殊报表科目)</t>
  </si>
  <si>
    <t xml:space="preserve">                直接法-现金及现金等价物净增加额差额(合计平衡项目)</t>
  </si>
  <si>
    <t xml:space="preserve">        现金及现金等价物净增加额</t>
  </si>
  <si>
    <t xml:space="preserve">                期初现金及现金等价物余额</t>
  </si>
  <si>
    <t xml:space="preserve">                期末现金及现金等价物余额</t>
  </si>
  <si>
    <t xml:space="preserve">        补充资料：</t>
  </si>
  <si>
    <t xml:space="preserve">                加：资产减值准备</t>
  </si>
  <si>
    <t xml:space="preserve">                固定资产折旧、油气资产折耗、生产性生物资产折旧</t>
  </si>
  <si>
    <t xml:space="preserve">                无形资产摊销</t>
  </si>
  <si>
    <t xml:space="preserve">                使用权资产折旧</t>
  </si>
  <si>
    <t xml:space="preserve">                长期待摊费用摊销</t>
  </si>
  <si>
    <t xml:space="preserve">                待摊费用减少</t>
  </si>
  <si>
    <t xml:space="preserve">                预提费用增加</t>
  </si>
  <si>
    <t xml:space="preserve">                处置固定资产、无形资产和其他长期资产的损失</t>
  </si>
  <si>
    <t xml:space="preserve">                固定资产报废损失</t>
  </si>
  <si>
    <t xml:space="preserve">                公允价值变动损失</t>
  </si>
  <si>
    <t xml:space="preserve">                投资损失</t>
  </si>
  <si>
    <t xml:space="preserve">                递延所得税资产减少</t>
  </si>
  <si>
    <t xml:space="preserve">                递延所得税负债增加</t>
  </si>
  <si>
    <t xml:space="preserve">                存货的减少</t>
  </si>
  <si>
    <t xml:space="preserve">                经营性应收项目的减少</t>
  </si>
  <si>
    <t xml:space="preserve">                经营性应付项目的增加</t>
  </si>
  <si>
    <t xml:space="preserve">                未确认的投资损失</t>
  </si>
  <si>
    <t xml:space="preserve">                其他</t>
  </si>
  <si>
    <t xml:space="preserve">                间接法-经营活动现金流量净额差额(特殊报表科目)</t>
  </si>
  <si>
    <t xml:space="preserve">                间接法-经营活动现金流量净额差额(合计平衡项目)</t>
  </si>
  <si>
    <t xml:space="preserve">                间接法-经营活动产生的现金流量净额</t>
  </si>
  <si>
    <t xml:space="preserve">                债务转为资本</t>
  </si>
  <si>
    <t xml:space="preserve">                一年内到期的可转换公司债券</t>
  </si>
  <si>
    <t xml:space="preserve">                融资租入固定资产</t>
  </si>
  <si>
    <t xml:space="preserve">                现金的期末余额</t>
  </si>
  <si>
    <t xml:space="preserve">                减：现金的期初余额</t>
  </si>
  <si>
    <t xml:space="preserve">                加：现金等价物的期末余额</t>
  </si>
  <si>
    <t xml:space="preserve">                减：现金等价物的期初余额</t>
  </si>
  <si>
    <t xml:space="preserve">                加：间接法-现金净增加额差额(特殊报表科目)</t>
  </si>
  <si>
    <t xml:space="preserve">                间接法-现金净增加额差额(合计平衡项目)</t>
  </si>
  <si>
    <t xml:space="preserve">                间接法-现金及现金等价物净增加额</t>
  </si>
  <si>
    <r>
      <rPr>
        <b/>
        <sz val="9"/>
        <color theme="1"/>
        <rFont val="等线"/>
        <family val="2"/>
        <charset val="134"/>
      </rPr>
      <t>资产负债表</t>
    </r>
    <r>
      <rPr>
        <b/>
        <sz val="9"/>
        <color theme="1"/>
        <rFont val="Arial"/>
        <family val="2"/>
      </rPr>
      <t>(ORIG,</t>
    </r>
    <r>
      <rPr>
        <b/>
        <sz val="9"/>
        <color theme="1"/>
        <rFont val="等线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</si>
  <si>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t xml:space="preserve">        流动资产：</t>
  </si>
  <si>
    <t xml:space="preserve">                货币资金</t>
  </si>
  <si>
    <t xml:space="preserve">                交易性金融资产</t>
  </si>
  <si>
    <t xml:space="preserve">                衍生金融资产</t>
  </si>
  <si>
    <t xml:space="preserve">                应收票据及应收账款</t>
  </si>
  <si>
    <t xml:space="preserve">                        应收票据</t>
  </si>
  <si>
    <t xml:space="preserve">                        应收账款</t>
  </si>
  <si>
    <t xml:space="preserve">                应收款项融资</t>
  </si>
  <si>
    <t xml:space="preserve">                预付款项</t>
  </si>
  <si>
    <t xml:space="preserve">                其他应收款(合计)</t>
  </si>
  <si>
    <t xml:space="preserve">                        应收股利</t>
  </si>
  <si>
    <t xml:space="preserve">                        应收利息</t>
  </si>
  <si>
    <t xml:space="preserve">                        其他应收款</t>
  </si>
  <si>
    <t xml:space="preserve">                买入返售金融资产</t>
  </si>
  <si>
    <t xml:space="preserve">                存货</t>
  </si>
  <si>
    <t xml:space="preserve">                其中：消耗性生物资产</t>
  </si>
  <si>
    <t xml:space="preserve">                合同资产</t>
  </si>
  <si>
    <t xml:space="preserve">                划分为持有待售的资产</t>
  </si>
  <si>
    <t xml:space="preserve">                一年内到期的非流动资产</t>
  </si>
  <si>
    <t xml:space="preserve">                待摊费用</t>
  </si>
  <si>
    <t xml:space="preserve">                其他流动资产</t>
  </si>
  <si>
    <t xml:space="preserve">                其他金融类流动资产</t>
  </si>
  <si>
    <t xml:space="preserve">                        结算备付金</t>
  </si>
  <si>
    <t xml:space="preserve">                        拆出资金</t>
  </si>
  <si>
    <t xml:space="preserve">                        应收保费</t>
  </si>
  <si>
    <t xml:space="preserve">                        应收分保账款</t>
  </si>
  <si>
    <t xml:space="preserve">                        应收分保合同准备金</t>
  </si>
  <si>
    <t xml:space="preserve">                流动资产差额(特殊报表科目)</t>
  </si>
  <si>
    <t xml:space="preserve">                流动资产差额(合计平衡项目)</t>
  </si>
  <si>
    <t xml:space="preserve">        流动资产合计</t>
  </si>
  <si>
    <t xml:space="preserve">        非流动资产：</t>
  </si>
  <si>
    <t xml:space="preserve">                发放贷款及垫款</t>
  </si>
  <si>
    <t xml:space="preserve">                以公允价值且其变动计入其他综合收益的金融资产</t>
  </si>
  <si>
    <t xml:space="preserve">                以摊余成本计量的金融资产</t>
  </si>
  <si>
    <t xml:space="preserve">                债权投资</t>
  </si>
  <si>
    <t xml:space="preserve">                其他债权投资</t>
  </si>
  <si>
    <t xml:space="preserve">                可供出售金融资产</t>
  </si>
  <si>
    <t xml:space="preserve">                其他权益工具投资</t>
  </si>
  <si>
    <t xml:space="preserve">                持有至到期投资</t>
  </si>
  <si>
    <t xml:space="preserve">                其他非流动金融资产</t>
  </si>
  <si>
    <t xml:space="preserve">                长期应收款</t>
  </si>
  <si>
    <t xml:space="preserve">                投资性房地产</t>
  </si>
  <si>
    <t xml:space="preserve">                固定资产(合计)</t>
  </si>
  <si>
    <t xml:space="preserve">                        固定资产</t>
  </si>
  <si>
    <t xml:space="preserve">                        固定资产清理</t>
  </si>
  <si>
    <t xml:space="preserve">                在建工程(合计)</t>
  </si>
  <si>
    <t xml:space="preserve">                        在建工程</t>
  </si>
  <si>
    <t xml:space="preserve">                        工程物资</t>
  </si>
  <si>
    <t xml:space="preserve">                生产性生物资产</t>
  </si>
  <si>
    <t xml:space="preserve">                油气资产</t>
  </si>
  <si>
    <t xml:space="preserve">                使用权资产</t>
  </si>
  <si>
    <t xml:space="preserve">                无形资产</t>
  </si>
  <si>
    <t xml:space="preserve">                开发支出</t>
  </si>
  <si>
    <t xml:space="preserve">                商誉</t>
  </si>
  <si>
    <t xml:space="preserve">                长期待摊费用</t>
  </si>
  <si>
    <t xml:space="preserve">                递延所得税资产</t>
  </si>
  <si>
    <t xml:space="preserve">                其他非流动资产</t>
  </si>
  <si>
    <t xml:space="preserve">                非流动资产差额(特殊报表科目)</t>
  </si>
  <si>
    <t xml:space="preserve">                非流动资产差额(合计平衡项目)</t>
  </si>
  <si>
    <t xml:space="preserve">        非流动资产合计</t>
  </si>
  <si>
    <t xml:space="preserve">                资产差额(特殊报表科目)</t>
  </si>
  <si>
    <t xml:space="preserve">                资产差额(合计平衡项目)</t>
  </si>
  <si>
    <t xml:space="preserve">        资产总计</t>
  </si>
  <si>
    <t xml:space="preserve">        流动负债：</t>
  </si>
  <si>
    <t xml:space="preserve">                短期借款</t>
  </si>
  <si>
    <t xml:space="preserve">                交易性金融负债</t>
  </si>
  <si>
    <t xml:space="preserve">                衍生金融负债</t>
  </si>
  <si>
    <t xml:space="preserve">                应付票据及应付账款</t>
  </si>
  <si>
    <t xml:space="preserve">                        应付票据</t>
  </si>
  <si>
    <t xml:space="preserve">                        应付账款</t>
  </si>
  <si>
    <t xml:space="preserve">                预收款项</t>
  </si>
  <si>
    <t xml:space="preserve">                合同负债</t>
  </si>
  <si>
    <t xml:space="preserve">                应付手续费及佣金</t>
  </si>
  <si>
    <t xml:space="preserve">                应付职工薪酬</t>
  </si>
  <si>
    <t xml:space="preserve">                应交税费</t>
  </si>
  <si>
    <t xml:space="preserve">                其他应付款(合计)</t>
  </si>
  <si>
    <t xml:space="preserve">                        应付利息</t>
  </si>
  <si>
    <t xml:space="preserve">                        应付股利</t>
  </si>
  <si>
    <t xml:space="preserve">                        其他应付款</t>
  </si>
  <si>
    <t xml:space="preserve">                划分为持有待售的负债</t>
  </si>
  <si>
    <t xml:space="preserve">                一年内到期的非流动负债</t>
  </si>
  <si>
    <t xml:space="preserve">                预提费用</t>
  </si>
  <si>
    <t xml:space="preserve">                递延收益-流动负债</t>
  </si>
  <si>
    <t xml:space="preserve">                应付短期债券</t>
  </si>
  <si>
    <t xml:space="preserve">                其他流动负债</t>
  </si>
  <si>
    <t xml:space="preserve">                其他金融类流动负债</t>
  </si>
  <si>
    <t xml:space="preserve">                        向中央银行借款</t>
  </si>
  <si>
    <t xml:space="preserve">                        吸收存款及同业存放</t>
  </si>
  <si>
    <t xml:space="preserve">                        拆入资金</t>
  </si>
  <si>
    <t xml:space="preserve">                        卖出回购金融资产款</t>
  </si>
  <si>
    <t xml:space="preserve">                        应付分保账款</t>
  </si>
  <si>
    <t xml:space="preserve">                        保险合同准备金</t>
  </si>
  <si>
    <t xml:space="preserve">                        代理买卖证券款</t>
  </si>
  <si>
    <t xml:space="preserve">                        代理承销证券款</t>
  </si>
  <si>
    <t xml:space="preserve">                流动负债差额(特殊报表科目)</t>
  </si>
  <si>
    <t xml:space="preserve">                流动负债差额(合计平衡项目)</t>
  </si>
  <si>
    <t xml:space="preserve">        流动负债合计</t>
  </si>
  <si>
    <t xml:space="preserve">        非流动负债：</t>
  </si>
  <si>
    <t xml:space="preserve">                长期借款</t>
  </si>
  <si>
    <t xml:space="preserve">                应付债券</t>
  </si>
  <si>
    <t xml:space="preserve">                租赁负债</t>
  </si>
  <si>
    <t xml:space="preserve">                长期应付款(合计)</t>
  </si>
  <si>
    <t xml:space="preserve">                        长期应付款</t>
  </si>
  <si>
    <t xml:space="preserve">                        专项应付款</t>
  </si>
  <si>
    <t xml:space="preserve">                长期应付职工薪酬</t>
  </si>
  <si>
    <t xml:space="preserve">                预计负债</t>
  </si>
  <si>
    <t xml:space="preserve">                递延所得税负债</t>
  </si>
  <si>
    <t xml:space="preserve">                递延收益-非流动负债</t>
  </si>
  <si>
    <t xml:space="preserve">                其他非流动负债</t>
  </si>
  <si>
    <t xml:space="preserve">                非流动负债差额(特殊报表科目)</t>
  </si>
  <si>
    <t xml:space="preserve">                非流动负债差额(合计平衡项目)</t>
  </si>
  <si>
    <t xml:space="preserve">        非流动负债合计</t>
  </si>
  <si>
    <t xml:space="preserve">                负债差额(特殊报表科目)</t>
  </si>
  <si>
    <t xml:space="preserve">                负债差额(合计平衡项目)</t>
  </si>
  <si>
    <t xml:space="preserve">        负债合计</t>
  </si>
  <si>
    <t xml:space="preserve">        所有者权益(或股东权益)：</t>
  </si>
  <si>
    <t xml:space="preserve">                实收资本(或股本)</t>
  </si>
  <si>
    <t xml:space="preserve">                其它权益工具</t>
  </si>
  <si>
    <t xml:space="preserve">                其中：优先股</t>
  </si>
  <si>
    <t xml:space="preserve">                永续债</t>
  </si>
  <si>
    <t xml:space="preserve">                减：库存股</t>
  </si>
  <si>
    <t xml:space="preserve">                其它综合收益</t>
  </si>
  <si>
    <t xml:space="preserve">                专项储备</t>
  </si>
  <si>
    <t xml:space="preserve">                一般风险准备</t>
  </si>
  <si>
    <t xml:space="preserve">                外币报表折算差额</t>
  </si>
  <si>
    <t xml:space="preserve">                股东权益差额(特殊报表科目)</t>
  </si>
  <si>
    <t xml:space="preserve">                股权权益差额(合计平衡项目)</t>
  </si>
  <si>
    <t xml:space="preserve">        归属于母公司所有者权益合计</t>
  </si>
  <si>
    <t xml:space="preserve">                少数股东权益</t>
  </si>
  <si>
    <t xml:space="preserve">        所有者权益合计</t>
  </si>
  <si>
    <t xml:space="preserve">                负债及股东权益差额(特殊报表项目)</t>
  </si>
  <si>
    <t xml:space="preserve">                负债及股东权益差额(合计平衡项目)</t>
  </si>
  <si>
    <t xml:space="preserve">                负债和所有者权益总计</t>
  </si>
  <si>
    <r>
      <rPr>
        <b/>
        <sz val="9"/>
        <color theme="1"/>
        <rFont val="等线"/>
        <family val="2"/>
        <charset val="134"/>
      </rPr>
      <t>成长能力</t>
    </r>
    <r>
      <rPr>
        <b/>
        <sz val="9"/>
        <color theme="1"/>
        <rFont val="Arial"/>
        <family val="2"/>
      </rPr>
      <t>(ORIG)</t>
    </r>
  </si>
  <si>
    <t xml:space="preserve">        同比增长率</t>
  </si>
  <si>
    <t xml:space="preserve">                每股收益-基本(%)</t>
  </si>
  <si>
    <t xml:space="preserve">                每股收益-稀释(%)</t>
  </si>
  <si>
    <t xml:space="preserve">                每股经营活动产生的现金流量净额(%)</t>
  </si>
  <si>
    <t xml:space="preserve">                营业总收入同比增长率(%)</t>
  </si>
  <si>
    <t xml:space="preserve">                营业收入同比增长率(%)</t>
  </si>
  <si>
    <t xml:space="preserve">                营业利润(%)</t>
  </si>
  <si>
    <t xml:space="preserve">                利润总额(%)</t>
  </si>
  <si>
    <t xml:space="preserve">                归属母公司股东的净利润(%)</t>
  </si>
  <si>
    <t xml:space="preserve">                归属母公司股东的净利润-扣除非经常损益(%)</t>
  </si>
  <si>
    <t xml:space="preserve">                经营活动产生的现金流量净额(%)</t>
  </si>
  <si>
    <t xml:space="preserve">                净资产收益率(摊薄)(%)</t>
  </si>
  <si>
    <t xml:space="preserve">        相对年初增长率</t>
  </si>
  <si>
    <t xml:space="preserve">                每股净资产(%)</t>
  </si>
  <si>
    <t xml:space="preserve">                资产总计(%)</t>
  </si>
  <si>
    <t xml:space="preserve">                归属母公司的股东权益(%)</t>
  </si>
  <si>
    <r>
      <rPr>
        <b/>
        <sz val="9"/>
        <color theme="1"/>
        <rFont val="等线"/>
        <family val="2"/>
        <charset val="134"/>
      </rPr>
      <t>每股指标</t>
    </r>
    <r>
      <rPr>
        <b/>
        <sz val="9"/>
        <color theme="1"/>
        <rFont val="Arial"/>
        <family val="2"/>
      </rPr>
      <t>(ORIG)</t>
    </r>
  </si>
  <si>
    <t xml:space="preserve">        上市公司公告</t>
  </si>
  <si>
    <t xml:space="preserve">                每股收益-基本</t>
  </si>
  <si>
    <t xml:space="preserve">                每股收益-稀释</t>
  </si>
  <si>
    <t xml:space="preserve">                每股收益-扣除／基本</t>
  </si>
  <si>
    <t xml:space="preserve">                每股收益-扣除／稀释</t>
  </si>
  <si>
    <t xml:space="preserve">                每股净资产</t>
  </si>
  <si>
    <t xml:space="preserve">                每股经营活动产生的现金流量净额</t>
  </si>
  <si>
    <t xml:space="preserve">        Wind计算</t>
  </si>
  <si>
    <t xml:space="preserve">                每股收益-期末股本摊薄</t>
  </si>
  <si>
    <t xml:space="preserve">                每股收益-扣除/期末股本摊薄</t>
  </si>
  <si>
    <t xml:space="preserve">                每股营业总收入</t>
  </si>
  <si>
    <t xml:space="preserve">                每股营业收入</t>
  </si>
  <si>
    <t xml:space="preserve">                每股息税前利润</t>
  </si>
  <si>
    <t xml:space="preserve">                每股资本公积</t>
  </si>
  <si>
    <t xml:space="preserve">                每股盈余公积</t>
  </si>
  <si>
    <t xml:space="preserve">                每股未分配利润</t>
  </si>
  <si>
    <t xml:space="preserve">                每股留存收益</t>
  </si>
  <si>
    <t xml:space="preserve">                每股现金流量净额</t>
  </si>
  <si>
    <t xml:space="preserve">                每股企业自由现金流量</t>
  </si>
  <si>
    <t xml:space="preserve">                每股股东自由现金流量</t>
  </si>
  <si>
    <r>
      <rPr>
        <b/>
        <sz val="9"/>
        <color theme="1"/>
        <rFont val="等线"/>
        <family val="2"/>
        <charset val="134"/>
      </rPr>
      <t>盈利能力与收益质量</t>
    </r>
    <r>
      <rPr>
        <b/>
        <sz val="9"/>
        <color theme="1"/>
        <rFont val="Arial"/>
        <family val="2"/>
      </rPr>
      <t>(ORIG)</t>
    </r>
  </si>
  <si>
    <t xml:space="preserve">        盈利能力</t>
  </si>
  <si>
    <t xml:space="preserve">                净资产收益率-摊薄</t>
  </si>
  <si>
    <t xml:space="preserve">                净资产收益率-加权</t>
  </si>
  <si>
    <t xml:space="preserve">                净资产收益率-平均</t>
  </si>
  <si>
    <t xml:space="preserve">                净资产收益率-扣除／摊薄</t>
  </si>
  <si>
    <t xml:space="preserve">                净资产收益率-扣除／加权</t>
  </si>
  <si>
    <t xml:space="preserve">                净资产收益率-扣除／平均</t>
  </si>
  <si>
    <t xml:space="preserve">                净资产收益率-增发条件</t>
  </si>
  <si>
    <t xml:space="preserve">                净资产收益率-年化</t>
  </si>
  <si>
    <t xml:space="preserve">                总资产报酬率</t>
  </si>
  <si>
    <t xml:space="preserve">                总资产报酬率-年化</t>
  </si>
  <si>
    <t xml:space="preserve">                总资产净利率</t>
  </si>
  <si>
    <t xml:space="preserve">                总资产净利率-年化</t>
  </si>
  <si>
    <t xml:space="preserve">                投入资本回报率</t>
  </si>
  <si>
    <t xml:space="preserve">                人力投入回报率(ROP)</t>
  </si>
  <si>
    <t xml:space="preserve">                销售净利率</t>
  </si>
  <si>
    <t xml:space="preserve">                销售毛利率</t>
  </si>
  <si>
    <t xml:space="preserve">                销售成本率</t>
  </si>
  <si>
    <t xml:space="preserve">                销售期间费用率</t>
  </si>
  <si>
    <t xml:space="preserve">                净利润／营业总收入</t>
  </si>
  <si>
    <t xml:space="preserve">                营业利润／营业总收入</t>
  </si>
  <si>
    <t xml:space="preserve">                息税前利润／营业总收入</t>
  </si>
  <si>
    <t xml:space="preserve">                EBITDA/营业总收入</t>
  </si>
  <si>
    <t xml:space="preserve">                营业总成本／营业总收入</t>
  </si>
  <si>
    <t xml:space="preserve">                销售费用／营业总收入</t>
  </si>
  <si>
    <t xml:space="preserve">                管理费用／营业总收入</t>
  </si>
  <si>
    <t xml:space="preserve">                财务费用／营业总收入</t>
  </si>
  <si>
    <t xml:space="preserve">                研发费用/营业总收入(%)</t>
  </si>
  <si>
    <t xml:space="preserve">                资产减值损失／营业总收入</t>
  </si>
  <si>
    <t xml:space="preserve">                成本费用利润率</t>
  </si>
  <si>
    <t xml:space="preserve">                资产减值损失/营业利润</t>
  </si>
  <si>
    <t xml:space="preserve">                主营业务比率</t>
  </si>
  <si>
    <t xml:space="preserve">        收益质量</t>
  </si>
  <si>
    <t xml:space="preserve">                经营活动净收益／利润总额</t>
  </si>
  <si>
    <t xml:space="preserve">                价值变动净收益／利润总额</t>
  </si>
  <si>
    <t xml:space="preserve">                营业外收支净额／利润总额</t>
  </si>
  <si>
    <t xml:space="preserve">                所得税／利润总额</t>
  </si>
  <si>
    <t xml:space="preserve">                扣除非经常损益后的净利润</t>
  </si>
  <si>
    <r>
      <rPr>
        <b/>
        <sz val="9"/>
        <color theme="1"/>
        <rFont val="等线"/>
        <family val="2"/>
        <charset val="134"/>
      </rPr>
      <t>营运能力</t>
    </r>
    <r>
      <rPr>
        <b/>
        <sz val="9"/>
        <color theme="1"/>
        <rFont val="Arial"/>
        <family val="2"/>
      </rPr>
      <t>(ORIG)</t>
    </r>
  </si>
  <si>
    <t xml:space="preserve">        营运能力</t>
  </si>
  <si>
    <t xml:space="preserve">                营业周期</t>
  </si>
  <si>
    <t xml:space="preserve">                存货周转天数</t>
  </si>
  <si>
    <t xml:space="preserve">                应收账款周转天数</t>
  </si>
  <si>
    <t xml:space="preserve">                存货周转率</t>
  </si>
  <si>
    <t xml:space="preserve">                应收账款周转率</t>
  </si>
  <si>
    <t xml:space="preserve">                流动资产周转率</t>
  </si>
  <si>
    <t xml:space="preserve">                固定资产周转率</t>
  </si>
  <si>
    <t xml:space="preserve">                总资产周转率</t>
  </si>
  <si>
    <t xml:space="preserve">                应付账款周转率</t>
  </si>
  <si>
    <t xml:space="preserve">                应付账款周转天数</t>
  </si>
  <si>
    <t xml:space="preserve">                净营业周期</t>
  </si>
  <si>
    <t xml:space="preserve">                营运资本周转率</t>
  </si>
  <si>
    <t xml:space="preserve">                非流动资产周转率</t>
  </si>
  <si>
    <r>
      <rPr>
        <b/>
        <sz val="9"/>
        <color theme="1"/>
        <rFont val="等线"/>
        <family val="2"/>
        <charset val="134"/>
      </rPr>
      <t>资本结构与偿债能力</t>
    </r>
    <r>
      <rPr>
        <b/>
        <sz val="9"/>
        <color theme="1"/>
        <rFont val="Arial"/>
        <family val="2"/>
      </rPr>
      <t>(ORIG)</t>
    </r>
  </si>
  <si>
    <t xml:space="preserve">        资本结构</t>
  </si>
  <si>
    <t xml:space="preserve">                资产负债率</t>
  </si>
  <si>
    <t xml:space="preserve">                剔除预收账款后的资产负债率(公告口径)</t>
  </si>
  <si>
    <t xml:space="preserve">                剔除预收账款后的资产负债率</t>
  </si>
  <si>
    <t xml:space="preserve">                长期资本负债率</t>
  </si>
  <si>
    <t xml:space="preserve">                长期资产适合率</t>
  </si>
  <si>
    <t xml:space="preserve">                权益乘数</t>
  </si>
  <si>
    <t xml:space="preserve">                流动资产／总资产</t>
  </si>
  <si>
    <t xml:space="preserve">                非流动资产／总资产</t>
  </si>
  <si>
    <t xml:space="preserve">                有形资产／总资产</t>
  </si>
  <si>
    <t xml:space="preserve">                非流动负债权益比率</t>
  </si>
  <si>
    <t xml:space="preserve">                流动负债权益比率</t>
  </si>
  <si>
    <t xml:space="preserve">                归属母公司股东的权益／全部投入资本</t>
  </si>
  <si>
    <t xml:space="preserve">                带息债务／全部投入资本</t>
  </si>
  <si>
    <t xml:space="preserve">                流动负债／负债合计</t>
  </si>
  <si>
    <t xml:space="preserve">                非流动负债／负债合计</t>
  </si>
  <si>
    <t xml:space="preserve">                资本固定化比率</t>
  </si>
  <si>
    <t xml:space="preserve">        偿债能力</t>
  </si>
  <si>
    <t xml:space="preserve">                流动比率</t>
  </si>
  <si>
    <t xml:space="preserve">                速动比率</t>
  </si>
  <si>
    <t xml:space="preserve">                保守速动比率</t>
  </si>
  <si>
    <t xml:space="preserve">                现金比率</t>
  </si>
  <si>
    <t xml:space="preserve">                现金到期债务比</t>
  </si>
  <si>
    <t xml:space="preserve">                现金流量利息保障倍数</t>
  </si>
  <si>
    <t xml:space="preserve">                产权比率</t>
  </si>
  <si>
    <t xml:space="preserve">                归属母公司股东的权益／负债合计</t>
  </si>
  <si>
    <t xml:space="preserve">                归属母公司股东的权益／带息债务</t>
  </si>
  <si>
    <t xml:space="preserve">                有形资产／负债合计</t>
  </si>
  <si>
    <t xml:space="preserve">                有形资产／带息债务</t>
  </si>
  <si>
    <t xml:space="preserve">                有形资产／净债务</t>
  </si>
  <si>
    <t xml:space="preserve">                息税折旧摊销前利润／负债合计</t>
  </si>
  <si>
    <t xml:space="preserve">                经营活动产生的现金流量净额／负债合计</t>
  </si>
  <si>
    <t xml:space="preserve">                经营活动产生的现金流量净额／带息债务</t>
  </si>
  <si>
    <t xml:space="preserve">                经营活动产生的现金流量净额／流动负债</t>
  </si>
  <si>
    <t xml:space="preserve">                经营活动产生的现金流量净额／净债务</t>
  </si>
  <si>
    <t xml:space="preserve">                经营活动产生的现金流量净额/非流动负债</t>
  </si>
  <si>
    <t xml:space="preserve">                非筹资性现金净流量与流动负债的比率</t>
  </si>
  <si>
    <t xml:space="preserve">                非筹资性现金净流量与负债总额的比率</t>
  </si>
  <si>
    <t xml:space="preserve">                已获利息倍数(EBIT／利息费用)</t>
  </si>
  <si>
    <t xml:space="preserve">                长期债务与营运资金比率</t>
  </si>
  <si>
    <t xml:space="preserve">                长期负债占比</t>
  </si>
  <si>
    <t xml:space="preserve">                有形净值债务率</t>
  </si>
  <si>
    <t xml:space="preserve">                净债务/股权价值</t>
  </si>
  <si>
    <t xml:space="preserve">                带息债务/股权价值</t>
  </si>
  <si>
    <t xml:space="preserve">                EBITDA/带息债务</t>
  </si>
  <si>
    <t xml:space="preserve">                全部债务/EBITDA</t>
  </si>
  <si>
    <t xml:space="preserve">                EBITDA/利息费用</t>
  </si>
  <si>
    <t>日期</t>
  </si>
  <si>
    <t>Date</t>
  </si>
  <si>
    <t>基本每股收益(同比增长率)</t>
  </si>
  <si>
    <t>稀释每股收益(同比增长率)</t>
  </si>
  <si>
    <t>每股经营活动产生的现金流量净额(同比增长率)</t>
  </si>
  <si>
    <t>营业总收入(同比增长率)</t>
  </si>
  <si>
    <t>营业收入(同比增长率)</t>
  </si>
  <si>
    <t>营业利润(同比增长率)</t>
  </si>
  <si>
    <t>营业利润(同比增长率)2</t>
  </si>
  <si>
    <t>利润总额(同比增长率)</t>
  </si>
  <si>
    <t>净利润(同比增长率)</t>
  </si>
  <si>
    <t>归属母公司股东的净利润(同比增长率)</t>
  </si>
  <si>
    <t>归属母公司股东的净利润-扣除非经常损益(同比增长率)</t>
  </si>
  <si>
    <t>扣除非经常性损益后的净利润(同比增长率)</t>
  </si>
  <si>
    <t>经营活动产生的现金流量净额(同比增长率)</t>
  </si>
  <si>
    <t>净资产收益率(摊薄)(同比增长率)</t>
  </si>
  <si>
    <t>资本项目规模维持率</t>
  </si>
  <si>
    <t>货币资金增长率</t>
  </si>
  <si>
    <t>固定资产投资扩张率</t>
  </si>
  <si>
    <t>研发费用同比增长</t>
  </si>
  <si>
    <t>净资产(同比增长率)</t>
  </si>
  <si>
    <t>现金净流量(同比增长率)</t>
  </si>
  <si>
    <t>总负债(同比增长率)</t>
  </si>
  <si>
    <t>总资产(同比增长率)</t>
  </si>
  <si>
    <t>yoyeps_basic</t>
  </si>
  <si>
    <t>yoyeps_diluted</t>
  </si>
  <si>
    <t>yoyocfps</t>
  </si>
  <si>
    <t>yoy_tr</t>
  </si>
  <si>
    <t>yoy_or</t>
  </si>
  <si>
    <t>yoyop</t>
  </si>
  <si>
    <t>yoyop2</t>
  </si>
  <si>
    <t>yoyebt</t>
  </si>
  <si>
    <t>yoyprofit</t>
  </si>
  <si>
    <t>yoynetprofit</t>
  </si>
  <si>
    <t>yoynetprofit_deducted</t>
  </si>
  <si>
    <t>dp_yoy</t>
  </si>
  <si>
    <t>yoyocf</t>
  </si>
  <si>
    <t>yoyroe</t>
  </si>
  <si>
    <t>maintenance</t>
  </si>
  <si>
    <t>yoy_cash</t>
  </si>
  <si>
    <t>yoy_fixedassets</t>
  </si>
  <si>
    <t>fa_rdexp_yoy</t>
  </si>
  <si>
    <t>yoy_equity</t>
  </si>
  <si>
    <t>yoycf</t>
  </si>
  <si>
    <t>yoydebt</t>
  </si>
  <si>
    <t>yoy_assets</t>
  </si>
  <si>
    <t>600519.SH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</si>
</sst>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[Blue]#,##0.00;[Red]\-#,##0.00"/>
    <numFmt numFmtId="178" formatCode="#,##0.0000"/>
    <numFmt numFmtId="179" formatCode="0.0000"/>
  </numFmts>
  <fonts count="7" x14ac:knownFonts="1">
    <font>
      <sz val="11"/>
      <color theme="1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theme="1"/>
      <name val="Arial"/>
      <family val="2"/>
    </font>
    <font>
      <b/>
      <sz val="9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4DEF7"/>
        <bgColor indexed="64"/>
      </patternFill>
    </fill>
    <fill>
      <patternFill patternType="solid">
        <fgColor rgb="FFECF4F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5" fillId="3" borderId="2" xfId="0" applyFont="1" applyFill="1" applyBorder="1">
      <alignment vertical="center"/>
    </xf>
    <xf numFmtId="49" fontId="0" fillId="4" borderId="2" xfId="0" applyNumberFormat="1" applyFill="1" applyBorder="1" applyAlignment="1">
      <alignment horizontal="left" vertical="center"/>
    </xf>
    <xf numFmtId="49" fontId="0" fillId="5" borderId="2" xfId="0" applyNumberFormat="1" applyFill="1" applyBorder="1" applyAlignment="1">
      <alignment horizontal="left" vertical="center"/>
    </xf>
    <xf numFmtId="0" fontId="5" fillId="0" borderId="0" xfId="0" applyFont="1">
      <alignment vertical="center"/>
    </xf>
    <xf numFmtId="176" fontId="0" fillId="4" borderId="2" xfId="0" applyNumberFormat="1" applyFill="1" applyBorder="1" applyAlignment="1">
      <alignment horizontal="right" vertical="center"/>
    </xf>
    <xf numFmtId="177" fontId="0" fillId="6" borderId="2" xfId="0" applyNumberFormat="1" applyFill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6" borderId="2" xfId="0" applyNumberFormat="1" applyFill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6" borderId="2" xfId="0" applyNumberForma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FR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0AB1-DE2D-42AF-B343-A70A42503753}">
  <dimension ref="A1"/>
  <sheetViews>
    <sheetView workbookViewId="0">
      <selection activeCell="F13" sqref="F13"/>
    </sheetView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9680-79F1-48B1-8965-0C285BFBAC5E}">
  <dimension ref="A1:F20"/>
  <sheetViews>
    <sheetView workbookViewId="0">
      <selection activeCell="A23" sqref="A23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6" x14ac:dyDescent="0.25">
      <c r="A1" s="1" t="s">
        <v>0</v>
      </c>
      <c r="B1" s="3" t="s">
        <v>2</v>
      </c>
    </row>
    <row r="2" spans="1:6" x14ac:dyDescent="0.25">
      <c r="A2" s="1" t="s">
        <v>1</v>
      </c>
      <c r="B2" s="2" t="str">
        <f>[1]!S_INFO_NAME($B$1)</f>
        <v>贵州茅台</v>
      </c>
    </row>
    <row r="3" spans="1:6" x14ac:dyDescent="0.25">
      <c r="A3" s="8" t="str">
        <f>[1]!WFR(B1,"2017:2022","Func=Rpt.OperCapability20","rptType=1","singleSeason=0","unit=1","currencyType=ORIG","order=LEFT","rate=HISTORY","version=1","quarterindic=0","showcurrency=0","reportPeriod=24","cols=5;rows=16")</f>
        <v xml:space="preserve">                                                                                                              </v>
      </c>
    </row>
    <row r="4" spans="1:6" x14ac:dyDescent="0.25">
      <c r="A4" s="5" t="s">
        <v>479</v>
      </c>
      <c r="B4" s="4"/>
      <c r="C4" s="4"/>
      <c r="D4" s="4"/>
      <c r="E4" s="4"/>
      <c r="F4" s="4"/>
    </row>
    <row r="5" spans="1:6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</row>
    <row r="6" spans="1:6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</row>
    <row r="7" spans="1:6" x14ac:dyDescent="0.25">
      <c r="A7" s="7" t="s">
        <v>480</v>
      </c>
      <c r="B7" s="11"/>
      <c r="C7" s="11"/>
      <c r="D7" s="11"/>
      <c r="E7" s="11"/>
      <c r="F7" s="11"/>
    </row>
    <row r="8" spans="1:6" x14ac:dyDescent="0.25">
      <c r="A8" s="7" t="s">
        <v>481</v>
      </c>
      <c r="B8" s="10">
        <v>1216.7643</v>
      </c>
      <c r="C8" s="10">
        <v>1195.6161</v>
      </c>
      <c r="D8" s="10">
        <v>1181.8779</v>
      </c>
      <c r="E8" s="10">
        <v>1257.4223</v>
      </c>
      <c r="F8" s="10">
        <v>1293.1034</v>
      </c>
    </row>
    <row r="9" spans="1:6" x14ac:dyDescent="0.25">
      <c r="A9" s="7" t="s">
        <v>482</v>
      </c>
      <c r="B9" s="11">
        <v>1216.7643</v>
      </c>
      <c r="C9" s="11">
        <v>1195.6161</v>
      </c>
      <c r="D9" s="11">
        <v>1181.8779</v>
      </c>
      <c r="E9" s="11">
        <v>1257.4223</v>
      </c>
      <c r="F9" s="11">
        <v>1293.1034</v>
      </c>
    </row>
    <row r="10" spans="1:6" x14ac:dyDescent="0.25">
      <c r="A10" s="7" t="s">
        <v>483</v>
      </c>
      <c r="B10" s="10"/>
      <c r="C10" s="10"/>
      <c r="D10" s="10"/>
      <c r="E10" s="10"/>
      <c r="F10" s="10"/>
    </row>
    <row r="11" spans="1:6" x14ac:dyDescent="0.25">
      <c r="A11" s="7" t="s">
        <v>484</v>
      </c>
      <c r="B11" s="11">
        <v>0.22189999999999999</v>
      </c>
      <c r="C11" s="11">
        <v>0.30109999999999998</v>
      </c>
      <c r="D11" s="11">
        <v>0.30459999999999998</v>
      </c>
      <c r="E11" s="11">
        <v>0.2863</v>
      </c>
      <c r="F11" s="11">
        <v>0.27839999999999998</v>
      </c>
    </row>
    <row r="12" spans="1:6" x14ac:dyDescent="0.25">
      <c r="A12" s="7" t="s">
        <v>485</v>
      </c>
      <c r="B12" s="10"/>
      <c r="C12" s="10"/>
      <c r="D12" s="10"/>
      <c r="E12" s="10"/>
      <c r="F12" s="10"/>
    </row>
    <row r="13" spans="1:6" x14ac:dyDescent="0.25">
      <c r="A13" s="7" t="s">
        <v>486</v>
      </c>
      <c r="B13" s="11">
        <v>0.40739999999999998</v>
      </c>
      <c r="C13" s="11">
        <v>0.56859999999999999</v>
      </c>
      <c r="D13" s="11">
        <v>0.59860000000000002</v>
      </c>
      <c r="E13" s="11">
        <v>0.61729999999999996</v>
      </c>
      <c r="F13" s="11">
        <v>0.60329999999999995</v>
      </c>
    </row>
    <row r="14" spans="1:6" x14ac:dyDescent="0.25">
      <c r="A14" s="7" t="s">
        <v>487</v>
      </c>
      <c r="B14" s="10">
        <v>4.6824000000000003</v>
      </c>
      <c r="C14" s="10">
        <v>6.2477</v>
      </c>
      <c r="D14" s="10">
        <v>5.8471000000000002</v>
      </c>
      <c r="E14" s="10">
        <v>5.0635000000000003</v>
      </c>
      <c r="F14" s="10">
        <v>4.1123000000000003</v>
      </c>
    </row>
    <row r="15" spans="1:6" x14ac:dyDescent="0.25">
      <c r="A15" s="7" t="s">
        <v>488</v>
      </c>
      <c r="B15" s="11">
        <v>0.3518</v>
      </c>
      <c r="C15" s="11">
        <v>0.49440000000000001</v>
      </c>
      <c r="D15" s="11">
        <v>0.51829999999999998</v>
      </c>
      <c r="E15" s="11">
        <v>0.52439999999999998</v>
      </c>
      <c r="F15" s="11">
        <v>0.49330000000000002</v>
      </c>
    </row>
    <row r="16" spans="1:6" x14ac:dyDescent="0.25">
      <c r="A16" s="7" t="s">
        <v>489</v>
      </c>
      <c r="B16" s="10">
        <v>5.4082999999999997</v>
      </c>
      <c r="C16" s="10">
        <v>5.7102000000000004</v>
      </c>
      <c r="D16" s="10">
        <v>5.5201000000000002</v>
      </c>
      <c r="E16" s="10">
        <v>6.0109000000000004</v>
      </c>
      <c r="F16" s="10">
        <v>5.8449999999999998</v>
      </c>
    </row>
    <row r="17" spans="1:6" x14ac:dyDescent="0.25">
      <c r="A17" s="7" t="s">
        <v>490</v>
      </c>
      <c r="B17" s="11">
        <v>49.922899999999998</v>
      </c>
      <c r="C17" s="11">
        <v>63.045099999999998</v>
      </c>
      <c r="D17" s="11">
        <v>65.215900000000005</v>
      </c>
      <c r="E17" s="11">
        <v>59.890900000000002</v>
      </c>
      <c r="F17" s="11">
        <v>61.5914</v>
      </c>
    </row>
    <row r="18" spans="1:6" x14ac:dyDescent="0.25">
      <c r="A18" s="7" t="s">
        <v>491</v>
      </c>
      <c r="B18" s="10"/>
      <c r="C18" s="10"/>
      <c r="D18" s="10"/>
      <c r="E18" s="10"/>
      <c r="F18" s="10"/>
    </row>
    <row r="19" spans="1:6" x14ac:dyDescent="0.25">
      <c r="A19" s="7" t="s">
        <v>492</v>
      </c>
      <c r="B19" s="11">
        <v>0.53300000000000003</v>
      </c>
      <c r="C19" s="11">
        <v>0.75990000000000002</v>
      </c>
      <c r="D19" s="11">
        <v>0.83289999999999997</v>
      </c>
      <c r="E19" s="11">
        <v>0.91310000000000002</v>
      </c>
      <c r="F19" s="11">
        <v>0.96289999999999998</v>
      </c>
    </row>
    <row r="20" spans="1:6" x14ac:dyDescent="0.25">
      <c r="A20" s="7" t="s">
        <v>493</v>
      </c>
      <c r="B20" s="10">
        <v>2.5741000000000001</v>
      </c>
      <c r="C20" s="10">
        <v>3.7863000000000002</v>
      </c>
      <c r="D20" s="10">
        <v>3.863</v>
      </c>
      <c r="E20" s="10">
        <v>3.4817</v>
      </c>
      <c r="F20" s="10">
        <v>2.7069999999999999</v>
      </c>
    </row>
  </sheetData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C2CE-939E-4828-AB2D-001B9EB82470}">
  <dimension ref="A1:AG22"/>
  <sheetViews>
    <sheetView tabSelected="1" workbookViewId="0">
      <selection activeCell="K9" sqref="K9"/>
    </sheetView>
  </sheetViews>
  <sheetFormatPr defaultRowHeight="13.8" x14ac:dyDescent="0.25"/>
  <cols>
    <col min="1" max="1" width="54.109375" bestFit="1" customWidth="1"/>
    <col min="2" max="2" width="13.33203125" customWidth="1"/>
    <col min="3" max="3" width="13.6640625" customWidth="1"/>
    <col min="4" max="4" width="13.21875" customWidth="1"/>
    <col min="5" max="5" width="13.88671875" customWidth="1"/>
    <col min="6" max="6" width="10.88671875" customWidth="1"/>
    <col min="11" max="11" width="13.33203125" customWidth="1"/>
  </cols>
  <sheetData>
    <row r="1" spans="1:33" x14ac:dyDescent="0.25">
      <c r="A1" s="1" t="s">
        <v>0</v>
      </c>
      <c r="B1" s="3" t="s">
        <v>588</v>
      </c>
    </row>
    <row r="2" spans="1:33" x14ac:dyDescent="0.25">
      <c r="A2" s="1" t="s">
        <v>1</v>
      </c>
      <c r="B2" s="2" t="str">
        <f>[1]!S_INFO_NAME($B$1)</f>
        <v>贵州茅台</v>
      </c>
    </row>
    <row r="3" spans="1:33" x14ac:dyDescent="0.25">
      <c r="A3" s="8" t="str">
        <f>[1]!WFR(B1,"2017:2022","Func=Rpt.GrowCapability20","rptType=1","singleSeason=0","unit=1","currencyType=ORIG","order=LEFT","rate=HISTORY","version=1","quarterindic=0","showcurrency=0","reportPeriod=24","cols=5;rows=18")</f>
        <v xml:space="preserve">                                                                                                              </v>
      </c>
    </row>
    <row r="4" spans="1:33" x14ac:dyDescent="0.25">
      <c r="A4" s="5" t="s">
        <v>402</v>
      </c>
      <c r="B4" s="4"/>
      <c r="C4" s="4"/>
      <c r="D4" s="4"/>
      <c r="E4" s="4"/>
      <c r="F4" s="4"/>
    </row>
    <row r="5" spans="1:33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</row>
    <row r="6" spans="1:33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</row>
    <row r="7" spans="1:33" x14ac:dyDescent="0.25">
      <c r="A7" s="7" t="s">
        <v>403</v>
      </c>
      <c r="B7" s="11"/>
      <c r="C7" s="11"/>
      <c r="D7" s="11"/>
      <c r="E7" s="11"/>
      <c r="F7" s="11"/>
    </row>
    <row r="8" spans="1:33" x14ac:dyDescent="0.25">
      <c r="A8" s="7" t="s">
        <v>404</v>
      </c>
      <c r="B8" s="10">
        <v>10.1745</v>
      </c>
      <c r="C8" s="10">
        <v>13.3232</v>
      </c>
      <c r="D8" s="10">
        <v>17.059200000000001</v>
      </c>
      <c r="E8" s="10">
        <v>29.962900000000001</v>
      </c>
      <c r="F8" s="10">
        <v>61.983499999999999</v>
      </c>
    </row>
    <row r="9" spans="1:33" x14ac:dyDescent="0.25">
      <c r="A9" s="7" t="s">
        <v>405</v>
      </c>
      <c r="B9" s="11">
        <v>10.1745</v>
      </c>
      <c r="C9" s="11">
        <v>13.3232</v>
      </c>
      <c r="D9" s="11">
        <v>17.059200000000001</v>
      </c>
      <c r="E9" s="11">
        <v>29.962900000000001</v>
      </c>
      <c r="F9" s="11">
        <v>61.983499999999999</v>
      </c>
    </row>
    <row r="10" spans="1:33" x14ac:dyDescent="0.25">
      <c r="A10" s="7" t="s">
        <v>406</v>
      </c>
      <c r="B10" s="10">
        <v>46.359400000000001</v>
      </c>
      <c r="C10" s="10">
        <v>14.285399999999999</v>
      </c>
      <c r="D10" s="10">
        <v>9.2432999999999996</v>
      </c>
      <c r="E10" s="10">
        <v>86.814899999999994</v>
      </c>
      <c r="F10" s="10">
        <v>-40.848300000000002</v>
      </c>
    </row>
    <row r="11" spans="1:33" x14ac:dyDescent="0.25">
      <c r="A11" s="7" t="s">
        <v>407</v>
      </c>
      <c r="B11" s="11">
        <v>10.7485</v>
      </c>
      <c r="C11" s="11">
        <v>10.285299999999999</v>
      </c>
      <c r="D11" s="11">
        <v>15.097200000000001</v>
      </c>
      <c r="E11" s="11">
        <v>26.426300000000001</v>
      </c>
      <c r="F11" s="11">
        <v>52.067300000000003</v>
      </c>
      <c r="K11" s="18"/>
      <c r="L11" s="16" t="str">
        <f>[1]!S_INFO_NAME(L12)</f>
        <v>贵州茅台</v>
      </c>
    </row>
    <row r="12" spans="1:33" x14ac:dyDescent="0.25">
      <c r="A12" s="7" t="s">
        <v>408</v>
      </c>
      <c r="B12" s="10">
        <v>11.05</v>
      </c>
      <c r="C12" s="10">
        <v>11.1037</v>
      </c>
      <c r="D12" s="10">
        <v>16.011500000000002</v>
      </c>
      <c r="E12" s="10">
        <v>26.488499999999998</v>
      </c>
      <c r="F12" s="10">
        <v>49.805900000000001</v>
      </c>
      <c r="L12" s="16" t="s">
        <v>2</v>
      </c>
    </row>
    <row r="13" spans="1:33" ht="96.6" x14ac:dyDescent="0.25">
      <c r="A13" s="7" t="s">
        <v>409</v>
      </c>
      <c r="B13" s="11">
        <v>10.4971</v>
      </c>
      <c r="C13" s="11">
        <v>12.8614</v>
      </c>
      <c r="D13" s="11">
        <v>14.994300000000001</v>
      </c>
      <c r="E13" s="11">
        <v>31.851500000000001</v>
      </c>
      <c r="F13" s="11">
        <v>60.473999999999997</v>
      </c>
      <c r="K13" s="20" t="s">
        <v>542</v>
      </c>
      <c r="L13" s="20" t="s">
        <v>544</v>
      </c>
      <c r="M13" s="20" t="s">
        <v>545</v>
      </c>
      <c r="N13" s="20" t="s">
        <v>546</v>
      </c>
      <c r="O13" s="20" t="s">
        <v>547</v>
      </c>
      <c r="P13" s="20" t="s">
        <v>548</v>
      </c>
      <c r="Q13" s="20" t="s">
        <v>549</v>
      </c>
      <c r="R13" s="20" t="s">
        <v>550</v>
      </c>
      <c r="S13" s="20" t="s">
        <v>551</v>
      </c>
      <c r="T13" s="20" t="s">
        <v>552</v>
      </c>
      <c r="U13" s="20" t="s">
        <v>553</v>
      </c>
      <c r="V13" s="20" t="s">
        <v>554</v>
      </c>
      <c r="W13" s="20" t="s">
        <v>555</v>
      </c>
      <c r="X13" s="20" t="s">
        <v>556</v>
      </c>
      <c r="Y13" s="20" t="s">
        <v>557</v>
      </c>
      <c r="Z13" s="20" t="s">
        <v>558</v>
      </c>
      <c r="AA13" s="20" t="s">
        <v>559</v>
      </c>
      <c r="AB13" s="20" t="s">
        <v>560</v>
      </c>
      <c r="AC13" s="20" t="s">
        <v>561</v>
      </c>
      <c r="AD13" s="20" t="s">
        <v>562</v>
      </c>
      <c r="AE13" s="20" t="s">
        <v>563</v>
      </c>
      <c r="AF13" s="20" t="s">
        <v>564</v>
      </c>
      <c r="AG13" s="20" t="s">
        <v>565</v>
      </c>
    </row>
    <row r="14" spans="1:33" x14ac:dyDescent="0.25">
      <c r="A14" s="7" t="s">
        <v>410</v>
      </c>
      <c r="B14" s="10">
        <v>10.395899999999999</v>
      </c>
      <c r="C14" s="10">
        <v>12.613200000000001</v>
      </c>
      <c r="D14" s="10">
        <v>15.6508</v>
      </c>
      <c r="E14" s="10">
        <v>31.201599999999999</v>
      </c>
      <c r="F14" s="10">
        <v>61.700699999999998</v>
      </c>
      <c r="K14" s="16" t="s">
        <v>543</v>
      </c>
      <c r="L14" s="16" t="s">
        <v>566</v>
      </c>
      <c r="M14" s="16" t="s">
        <v>567</v>
      </c>
      <c r="N14" s="16" t="s">
        <v>568</v>
      </c>
      <c r="O14" s="16" t="s">
        <v>569</v>
      </c>
      <c r="P14" s="16" t="s">
        <v>570</v>
      </c>
      <c r="Q14" s="16" t="s">
        <v>571</v>
      </c>
      <c r="R14" s="16" t="s">
        <v>572</v>
      </c>
      <c r="S14" s="16" t="s">
        <v>573</v>
      </c>
      <c r="T14" s="16" t="s">
        <v>574</v>
      </c>
      <c r="U14" s="16" t="s">
        <v>575</v>
      </c>
      <c r="V14" s="16" t="s">
        <v>576</v>
      </c>
      <c r="W14" s="16" t="s">
        <v>577</v>
      </c>
      <c r="X14" s="16" t="s">
        <v>578</v>
      </c>
      <c r="Y14" s="16" t="s">
        <v>579</v>
      </c>
      <c r="Z14" s="16" t="s">
        <v>580</v>
      </c>
      <c r="AA14" s="16" t="s">
        <v>581</v>
      </c>
      <c r="AB14" s="16" t="s">
        <v>582</v>
      </c>
      <c r="AC14" s="16" t="s">
        <v>583</v>
      </c>
      <c r="AD14" s="16" t="s">
        <v>584</v>
      </c>
      <c r="AE14" s="16" t="s">
        <v>585</v>
      </c>
      <c r="AF14" s="16" t="s">
        <v>586</v>
      </c>
      <c r="AG14" s="16" t="s">
        <v>587</v>
      </c>
    </row>
    <row r="15" spans="1:33" x14ac:dyDescent="0.25">
      <c r="A15" s="7" t="s">
        <v>411</v>
      </c>
      <c r="B15" s="11">
        <v>10.166600000000001</v>
      </c>
      <c r="C15" s="11">
        <v>13.325100000000001</v>
      </c>
      <c r="D15" s="11">
        <v>17.0518</v>
      </c>
      <c r="E15" s="11">
        <v>30.0017</v>
      </c>
      <c r="F15" s="11">
        <v>61.973799999999997</v>
      </c>
      <c r="K15" s="19">
        <v>42735</v>
      </c>
      <c r="L15" s="17">
        <f>[1]!WSD(L12,L14:AG14,"2016-12-31","","Per=FY","Days=Alldays","TradingCalendar=SSE","rptType=1","ShowParams=Y","cols=22;rows=6")</f>
        <v>7.8606158833063269</v>
      </c>
      <c r="M15" s="17">
        <v>7.8606158833063269</v>
      </c>
      <c r="N15" s="17">
        <v>114.78789999999999</v>
      </c>
      <c r="O15" s="17">
        <v>20.0564</v>
      </c>
      <c r="P15" s="17">
        <v>18.991700000000002</v>
      </c>
      <c r="Q15" s="17">
        <v>9.5068999999999999</v>
      </c>
      <c r="R15" s="17">
        <v>9.7608941650475494</v>
      </c>
      <c r="S15" s="17">
        <v>8.891</v>
      </c>
      <c r="T15" s="17">
        <v>8.9677714208602755</v>
      </c>
      <c r="U15" s="17">
        <v>7.8388999999999998</v>
      </c>
      <c r="V15" s="17">
        <v>8.57</v>
      </c>
      <c r="W15" s="17">
        <v>8.57</v>
      </c>
      <c r="X15" s="17">
        <v>114.7885</v>
      </c>
      <c r="Y15" s="17">
        <v>-5.4284999999999997</v>
      </c>
      <c r="Z15" s="17">
        <v>323.49954912691555</v>
      </c>
      <c r="AA15" s="17">
        <v>81.66739077019291</v>
      </c>
      <c r="AB15" s="17">
        <v>26.605086751363032</v>
      </c>
      <c r="AC15" s="17">
        <v>19.282301238201086</v>
      </c>
      <c r="AD15" s="17">
        <v>14.028974703639586</v>
      </c>
      <c r="AE15" s="17">
        <v>186.34952294484512</v>
      </c>
      <c r="AF15" s="17">
        <v>84.559000673177636</v>
      </c>
      <c r="AG15" s="17">
        <v>30.86051360122482</v>
      </c>
    </row>
    <row r="16" spans="1:33" x14ac:dyDescent="0.25">
      <c r="A16" s="7" t="s">
        <v>412</v>
      </c>
      <c r="B16" s="10">
        <v>10.19</v>
      </c>
      <c r="C16" s="10">
        <v>13.55</v>
      </c>
      <c r="D16" s="10">
        <v>16.36</v>
      </c>
      <c r="E16" s="10">
        <v>30.71</v>
      </c>
      <c r="F16" s="10">
        <v>60.57</v>
      </c>
      <c r="K16" s="14">
        <v>43100</v>
      </c>
      <c r="L16" s="17">
        <v>61.983471074380148</v>
      </c>
      <c r="M16" s="17">
        <v>61.983471074380148</v>
      </c>
      <c r="N16" s="17">
        <v>-40.848300000000002</v>
      </c>
      <c r="O16" s="17">
        <v>52.067300000000003</v>
      </c>
      <c r="P16" s="17">
        <v>49.805900000000001</v>
      </c>
      <c r="Q16" s="17">
        <v>60.473999999999997</v>
      </c>
      <c r="R16" s="17">
        <v>60.346318048252222</v>
      </c>
      <c r="S16" s="17">
        <v>61.700699999999998</v>
      </c>
      <c r="T16" s="17">
        <v>61.770122009829699</v>
      </c>
      <c r="U16" s="17">
        <v>61.973799999999997</v>
      </c>
      <c r="V16" s="17">
        <v>60.57</v>
      </c>
      <c r="W16" s="17">
        <v>60.57</v>
      </c>
      <c r="X16" s="17">
        <v>-40.848300000000002</v>
      </c>
      <c r="Y16" s="17">
        <v>29.106000000000002</v>
      </c>
      <c r="Z16" s="17">
        <v>64.343546946666393</v>
      </c>
      <c r="AA16" s="17">
        <v>31.432083916166143</v>
      </c>
      <c r="AB16" s="17">
        <v>5.4722859108281829</v>
      </c>
      <c r="AC16" s="17">
        <v>-28.662458832211929</v>
      </c>
      <c r="AD16" s="17">
        <v>25.457993756494119</v>
      </c>
      <c r="AE16" s="17">
        <v>-56.688969279041501</v>
      </c>
      <c r="AF16" s="17">
        <v>4.1972517720739413</v>
      </c>
      <c r="AG16" s="17">
        <v>19.193046631005632</v>
      </c>
    </row>
    <row r="17" spans="1:33" x14ac:dyDescent="0.25">
      <c r="A17" s="7" t="s">
        <v>413</v>
      </c>
      <c r="B17" s="11">
        <v>46.359299999999998</v>
      </c>
      <c r="C17" s="11">
        <v>14.285299999999999</v>
      </c>
      <c r="D17" s="11">
        <v>9.2432999999999996</v>
      </c>
      <c r="E17" s="11">
        <v>86.815200000000004</v>
      </c>
      <c r="F17" s="11">
        <v>-40.848300000000002</v>
      </c>
      <c r="K17" s="14">
        <v>43465</v>
      </c>
      <c r="L17" s="17">
        <v>29.962894248608542</v>
      </c>
      <c r="M17" s="17">
        <v>29.962894248608542</v>
      </c>
      <c r="N17" s="17">
        <v>86.814899999999994</v>
      </c>
      <c r="O17" s="17">
        <v>26.426300000000001</v>
      </c>
      <c r="P17" s="17">
        <v>26.488499999999998</v>
      </c>
      <c r="Q17" s="17">
        <v>31.851500000000001</v>
      </c>
      <c r="R17" s="17">
        <v>32.043185815018411</v>
      </c>
      <c r="S17" s="17">
        <v>31.201599999999999</v>
      </c>
      <c r="T17" s="17">
        <v>30.418071366549913</v>
      </c>
      <c r="U17" s="17">
        <v>30.0017</v>
      </c>
      <c r="V17" s="17">
        <v>30.71</v>
      </c>
      <c r="W17" s="17">
        <v>30.71</v>
      </c>
      <c r="X17" s="17">
        <v>86.815200000000004</v>
      </c>
      <c r="Y17" s="17">
        <v>5.3616000000000001</v>
      </c>
      <c r="Z17" s="17">
        <v>3.8634713463789425</v>
      </c>
      <c r="AA17" s="17">
        <v>27.5477783321817</v>
      </c>
      <c r="AB17" s="17">
        <v>2.925691897433879E-2</v>
      </c>
      <c r="AC17" s="17">
        <v>-94.951801432579103</v>
      </c>
      <c r="AD17" s="17">
        <v>23.386205982692886</v>
      </c>
      <c r="AE17" s="17">
        <v>92.159054594826699</v>
      </c>
      <c r="AF17" s="17">
        <v>9.9705846526009676</v>
      </c>
      <c r="AG17" s="17">
        <v>18.747890906557842</v>
      </c>
    </row>
    <row r="18" spans="1:33" x14ac:dyDescent="0.25">
      <c r="A18" s="7" t="s">
        <v>414</v>
      </c>
      <c r="B18" s="10">
        <v>-6.1965000000000003</v>
      </c>
      <c r="C18" s="10">
        <v>-4.4561999999999999</v>
      </c>
      <c r="D18" s="10">
        <v>-2.8900999999999999</v>
      </c>
      <c r="E18" s="10">
        <v>5.3616000000000001</v>
      </c>
      <c r="F18" s="10">
        <v>29.106000000000002</v>
      </c>
      <c r="K18" s="14">
        <v>43830</v>
      </c>
      <c r="L18" s="17">
        <v>17.059243397573155</v>
      </c>
      <c r="M18" s="17">
        <v>17.059243397573155</v>
      </c>
      <c r="N18" s="17">
        <v>9.2432999999999996</v>
      </c>
      <c r="O18" s="17">
        <v>15.097200000000001</v>
      </c>
      <c r="P18" s="17">
        <v>16.011500000000002</v>
      </c>
      <c r="Q18" s="17">
        <v>14.994300000000001</v>
      </c>
      <c r="R18" s="17">
        <v>15.02618032777513</v>
      </c>
      <c r="S18" s="17">
        <v>15.6508</v>
      </c>
      <c r="T18" s="17">
        <v>16.231681417385264</v>
      </c>
      <c r="U18" s="17">
        <v>17.0518</v>
      </c>
      <c r="V18" s="17">
        <v>16.36</v>
      </c>
      <c r="W18" s="17">
        <v>16.36</v>
      </c>
      <c r="X18" s="17">
        <v>9.2432999999999996</v>
      </c>
      <c r="Y18" s="17">
        <v>-2.8900999999999999</v>
      </c>
      <c r="Z18" s="17">
        <v>91.187680935455958</v>
      </c>
      <c r="AA18" s="17">
        <v>-88.175916216357919</v>
      </c>
      <c r="AB18" s="17">
        <v>-0.68448353290393116</v>
      </c>
      <c r="AC18" s="17">
        <v>121.780609551098</v>
      </c>
      <c r="AD18" s="17">
        <v>20.535342398430728</v>
      </c>
      <c r="AE18" s="17">
        <v>-2.3789462208100383</v>
      </c>
      <c r="AF18" s="17">
        <v>-2.9977600250016025</v>
      </c>
      <c r="AG18" s="17">
        <v>14.511216667345849</v>
      </c>
    </row>
    <row r="19" spans="1:33" x14ac:dyDescent="0.25">
      <c r="A19" s="7" t="s">
        <v>415</v>
      </c>
      <c r="B19" s="11"/>
      <c r="C19" s="11"/>
      <c r="D19" s="11"/>
      <c r="E19" s="11"/>
      <c r="F19" s="11"/>
      <c r="K19" s="14">
        <v>44196</v>
      </c>
      <c r="L19" s="17">
        <v>13.323170731707332</v>
      </c>
      <c r="M19" s="17">
        <v>13.323170731707332</v>
      </c>
      <c r="N19" s="17">
        <v>14.285399999999999</v>
      </c>
      <c r="O19" s="17">
        <v>10.285299999999999</v>
      </c>
      <c r="P19" s="17">
        <v>11.1037</v>
      </c>
      <c r="Q19" s="17">
        <v>12.8614</v>
      </c>
      <c r="R19" s="17">
        <v>12.427799747271173</v>
      </c>
      <c r="S19" s="17">
        <v>12.613200000000001</v>
      </c>
      <c r="T19" s="17">
        <v>12.629813486007425</v>
      </c>
      <c r="U19" s="17">
        <v>13.325100000000001</v>
      </c>
      <c r="V19" s="17">
        <v>13.55</v>
      </c>
      <c r="W19" s="17">
        <v>13.55</v>
      </c>
      <c r="X19" s="17">
        <v>14.285299999999999</v>
      </c>
      <c r="Y19" s="17">
        <v>-4.4561999999999999</v>
      </c>
      <c r="Z19" s="17">
        <v>89.568917589446897</v>
      </c>
      <c r="AA19" s="17">
        <v>172.34823279796069</v>
      </c>
      <c r="AB19" s="17">
        <v>7.1373948706437398</v>
      </c>
      <c r="AC19" s="17">
        <v>3.5104456034284706</v>
      </c>
      <c r="AD19" s="17">
        <v>18.610631643615957</v>
      </c>
      <c r="AE19" s="17">
        <v>13.07584306315518</v>
      </c>
      <c r="AF19" s="17">
        <v>10.953545423416559</v>
      </c>
      <c r="AG19" s="17">
        <v>16.582738819573606</v>
      </c>
    </row>
    <row r="20" spans="1:33" x14ac:dyDescent="0.25">
      <c r="A20" s="7" t="s">
        <v>416</v>
      </c>
      <c r="B20" s="10">
        <v>8.0744000000000007</v>
      </c>
      <c r="C20" s="10">
        <v>18.610600000000002</v>
      </c>
      <c r="D20" s="10">
        <v>20.535299999999999</v>
      </c>
      <c r="E20" s="10">
        <v>23.386199999999999</v>
      </c>
      <c r="F20" s="10">
        <v>25.458100000000002</v>
      </c>
      <c r="K20" s="14">
        <v>44561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>
        <v>10.19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 s="7" t="s">
        <v>417</v>
      </c>
      <c r="B21" s="11">
        <v>5.2983000000000002</v>
      </c>
      <c r="C21" s="11">
        <v>16.582699999999999</v>
      </c>
      <c r="D21" s="11">
        <v>14.511200000000001</v>
      </c>
      <c r="E21" s="11">
        <v>18.747900000000001</v>
      </c>
      <c r="F21" s="11">
        <v>19.193000000000001</v>
      </c>
    </row>
    <row r="22" spans="1:33" x14ac:dyDescent="0.25">
      <c r="A22" s="7" t="s">
        <v>418</v>
      </c>
      <c r="B22" s="10">
        <v>8.0742999999999991</v>
      </c>
      <c r="C22" s="10">
        <v>18.610600000000002</v>
      </c>
      <c r="D22" s="10">
        <v>20.535299999999999</v>
      </c>
      <c r="E22" s="10">
        <v>23.386199999999999</v>
      </c>
      <c r="F22" s="10">
        <v>25.457999999999998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E21F-5658-41A0-8DD5-963C72DEDEE4}">
  <dimension ref="A1:Y85"/>
  <sheetViews>
    <sheetView workbookViewId="0">
      <selection activeCell="A3" sqref="A3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25" x14ac:dyDescent="0.25">
      <c r="A1" s="1" t="s">
        <v>0</v>
      </c>
      <c r="B1" s="3" t="s">
        <v>2</v>
      </c>
    </row>
    <row r="2" spans="1:25" x14ac:dyDescent="0.25">
      <c r="A2" s="1" t="s">
        <v>1</v>
      </c>
      <c r="B2" s="2" t="str">
        <f>[1]!S_INFO_NAME($B$1)</f>
        <v>贵州茅台</v>
      </c>
    </row>
    <row r="3" spans="1:25" x14ac:dyDescent="0.25">
      <c r="A3" s="8" t="str">
        <f>[1]!WFR(B1,"1988:2022","Func=Rpt.FinaAbstract_RP20","rptType=1","singleSeason=0","unit=1","currencyType=ORIG","order=LEFT","rate=HISTORY","version=1","quarterindic=0","showcurrency=1","reportPeriod=24","cols=24;rows=81")</f>
        <v xml:space="preserve">                                                                                                              </v>
      </c>
    </row>
    <row r="4" spans="1:25" x14ac:dyDescent="0.25">
      <c r="A4" s="5" t="s">
        <v>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  <c r="G5" s="9">
        <v>42735</v>
      </c>
      <c r="H5" s="9">
        <v>42369</v>
      </c>
      <c r="I5" s="9">
        <v>42004</v>
      </c>
      <c r="J5" s="9">
        <v>41639</v>
      </c>
      <c r="K5" s="9">
        <v>41274</v>
      </c>
      <c r="L5" s="9">
        <v>40908</v>
      </c>
      <c r="M5" s="9">
        <v>40543</v>
      </c>
      <c r="N5" s="9">
        <v>40178</v>
      </c>
      <c r="O5" s="9">
        <v>39813</v>
      </c>
      <c r="P5" s="9">
        <v>39447</v>
      </c>
      <c r="Q5" s="9">
        <v>39082</v>
      </c>
      <c r="R5" s="9">
        <v>38717</v>
      </c>
      <c r="S5" s="9">
        <v>38352</v>
      </c>
      <c r="T5" s="9">
        <v>37986</v>
      </c>
      <c r="U5" s="9">
        <v>37621</v>
      </c>
      <c r="V5" s="9">
        <v>37256</v>
      </c>
      <c r="W5" s="9">
        <v>36891</v>
      </c>
      <c r="X5" s="9">
        <v>36525</v>
      </c>
      <c r="Y5" s="9">
        <v>36160</v>
      </c>
    </row>
    <row r="6" spans="1:25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  <c r="G6" s="10" t="s">
        <v>80</v>
      </c>
      <c r="H6" s="10" t="s">
        <v>80</v>
      </c>
      <c r="I6" s="10" t="s">
        <v>80</v>
      </c>
      <c r="J6" s="10" t="s">
        <v>80</v>
      </c>
      <c r="K6" s="10" t="s">
        <v>80</v>
      </c>
      <c r="L6" s="10" t="s">
        <v>80</v>
      </c>
      <c r="M6" s="10" t="s">
        <v>80</v>
      </c>
      <c r="N6" s="10" t="s">
        <v>80</v>
      </c>
      <c r="O6" s="10" t="s">
        <v>80</v>
      </c>
      <c r="P6" s="10" t="s">
        <v>80</v>
      </c>
      <c r="Q6" s="10" t="s">
        <v>80</v>
      </c>
      <c r="R6" s="10" t="s">
        <v>80</v>
      </c>
      <c r="S6" s="10" t="s">
        <v>80</v>
      </c>
      <c r="T6" s="10" t="s">
        <v>80</v>
      </c>
      <c r="U6" s="10" t="s">
        <v>80</v>
      </c>
      <c r="V6" s="10" t="s">
        <v>80</v>
      </c>
      <c r="W6" s="10" t="s">
        <v>80</v>
      </c>
      <c r="X6" s="10" t="s">
        <v>80</v>
      </c>
      <c r="Y6" s="10" t="s">
        <v>80</v>
      </c>
    </row>
    <row r="7" spans="1:25" x14ac:dyDescent="0.25">
      <c r="A7" s="7" t="s">
        <v>76</v>
      </c>
      <c r="B7" s="11" t="s">
        <v>79</v>
      </c>
      <c r="C7" s="11" t="s">
        <v>79</v>
      </c>
      <c r="D7" s="11" t="s">
        <v>79</v>
      </c>
      <c r="E7" s="11" t="s">
        <v>79</v>
      </c>
      <c r="F7" s="11" t="s">
        <v>79</v>
      </c>
      <c r="G7" s="11" t="s">
        <v>79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79</v>
      </c>
      <c r="P7" s="11" t="s">
        <v>79</v>
      </c>
      <c r="Q7" s="11" t="s">
        <v>79</v>
      </c>
      <c r="R7" s="11" t="s">
        <v>79</v>
      </c>
      <c r="S7" s="11" t="s">
        <v>79</v>
      </c>
      <c r="T7" s="11" t="s">
        <v>79</v>
      </c>
      <c r="U7" s="11" t="s">
        <v>79</v>
      </c>
      <c r="V7" s="11" t="s">
        <v>79</v>
      </c>
      <c r="W7" s="11" t="s">
        <v>79</v>
      </c>
      <c r="X7" s="11" t="s">
        <v>79</v>
      </c>
      <c r="Y7" s="11" t="s">
        <v>79</v>
      </c>
    </row>
    <row r="8" spans="1:25" x14ac:dyDescent="0.25">
      <c r="A8" s="7" t="s">
        <v>87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7" t="s">
        <v>88</v>
      </c>
      <c r="B9" s="11">
        <v>77053154965.960007</v>
      </c>
      <c r="C9" s="11">
        <v>97993240501.210007</v>
      </c>
      <c r="D9" s="11">
        <v>88854337488.759995</v>
      </c>
      <c r="E9" s="11">
        <v>77199384110.220001</v>
      </c>
      <c r="F9" s="11">
        <v>61062756866.160004</v>
      </c>
      <c r="G9" s="11">
        <v>40155084412.93</v>
      </c>
      <c r="H9" s="11">
        <v>33446859045.580002</v>
      </c>
      <c r="I9" s="11">
        <v>32217213741.080002</v>
      </c>
      <c r="J9" s="11">
        <v>31070596222.23</v>
      </c>
      <c r="K9" s="11">
        <v>26455335152.990002</v>
      </c>
      <c r="L9" s="11">
        <v>18402355207.299999</v>
      </c>
      <c r="M9" s="11">
        <v>11633283740.18</v>
      </c>
      <c r="N9" s="11">
        <v>9669999065.3899994</v>
      </c>
      <c r="O9" s="11">
        <v>8241685564.1099997</v>
      </c>
      <c r="P9" s="11">
        <v>7237430747.1199999</v>
      </c>
      <c r="Q9" s="11">
        <v>4903375765.4099998</v>
      </c>
      <c r="R9" s="11">
        <v>3930515237.6100001</v>
      </c>
      <c r="S9" s="11">
        <v>3009793519.9200001</v>
      </c>
      <c r="T9" s="11">
        <v>2401017934.9299998</v>
      </c>
      <c r="U9" s="11">
        <v>1834898294.9000001</v>
      </c>
      <c r="V9" s="11">
        <v>1618046660.3099999</v>
      </c>
      <c r="W9" s="11">
        <v>1114000813.26</v>
      </c>
      <c r="X9" s="11">
        <v>890858185.63999999</v>
      </c>
      <c r="Y9" s="11">
        <v>628184433.19000006</v>
      </c>
    </row>
    <row r="10" spans="1:25" x14ac:dyDescent="0.25">
      <c r="A10" s="7" t="s">
        <v>89</v>
      </c>
      <c r="B10" s="10">
        <v>10.7485</v>
      </c>
      <c r="C10" s="10">
        <v>10.285299999999999</v>
      </c>
      <c r="D10" s="10">
        <v>15.097200000000001</v>
      </c>
      <c r="E10" s="10">
        <v>26.426300000000001</v>
      </c>
      <c r="F10" s="10">
        <v>52.067300000000003</v>
      </c>
      <c r="G10" s="10">
        <v>20.0564</v>
      </c>
      <c r="H10" s="10">
        <v>3.8167</v>
      </c>
      <c r="I10" s="10">
        <v>3.6903999999999999</v>
      </c>
      <c r="J10" s="10">
        <v>17.445499999999999</v>
      </c>
      <c r="K10" s="10">
        <v>43.760599999999997</v>
      </c>
      <c r="L10" s="10">
        <v>58.187100000000001</v>
      </c>
      <c r="M10" s="10">
        <v>20.302800000000001</v>
      </c>
      <c r="N10" s="10">
        <v>17.330400000000001</v>
      </c>
      <c r="O10" s="10">
        <v>13.8758</v>
      </c>
      <c r="P10" s="10">
        <v>47.600999999999999</v>
      </c>
      <c r="Q10" s="10">
        <v>24.7515</v>
      </c>
      <c r="R10" s="10">
        <v>30.590900000000001</v>
      </c>
      <c r="S10" s="10">
        <v>25.354900000000001</v>
      </c>
      <c r="T10" s="10">
        <v>30.852900000000002</v>
      </c>
      <c r="U10" s="10">
        <v>13.402100000000001</v>
      </c>
      <c r="V10" s="10">
        <v>45.246499999999997</v>
      </c>
      <c r="W10" s="10">
        <v>25.048100000000002</v>
      </c>
      <c r="X10" s="10">
        <v>41.814799999999998</v>
      </c>
      <c r="Y10" s="10"/>
    </row>
    <row r="11" spans="1:25" x14ac:dyDescent="0.25">
      <c r="A11" s="7" t="s">
        <v>90</v>
      </c>
      <c r="B11" s="11">
        <v>24071862683.130001</v>
      </c>
      <c r="C11" s="11">
        <v>31305130587.560001</v>
      </c>
      <c r="D11" s="11">
        <v>29812253033.369999</v>
      </c>
      <c r="E11" s="11">
        <v>25866030564.040001</v>
      </c>
      <c r="F11" s="11">
        <v>22122749332.709999</v>
      </c>
      <c r="G11" s="11">
        <v>15889459243.51</v>
      </c>
      <c r="H11" s="11">
        <v>11291736359.610001</v>
      </c>
      <c r="I11" s="11">
        <v>10117335755.93</v>
      </c>
      <c r="J11" s="11">
        <v>9282061270.2299995</v>
      </c>
      <c r="K11" s="11">
        <v>7627698585.3400002</v>
      </c>
      <c r="L11" s="11">
        <v>6069573782.2200003</v>
      </c>
      <c r="M11" s="11">
        <v>4472846560.6800003</v>
      </c>
      <c r="N11" s="11">
        <v>3595688001.9299998</v>
      </c>
      <c r="O11" s="11">
        <v>2852622959.0799999</v>
      </c>
      <c r="P11" s="11">
        <v>2713904695.3200002</v>
      </c>
      <c r="Q11" s="11">
        <v>2418028449.4400001</v>
      </c>
      <c r="R11" s="11">
        <v>2011711744.99</v>
      </c>
      <c r="S11" s="11">
        <v>1522003410.22</v>
      </c>
      <c r="T11" s="11">
        <v>1426663549.6199999</v>
      </c>
      <c r="U11" s="11">
        <v>1189004748.9400001</v>
      </c>
      <c r="V11" s="11">
        <v>1009060743.0599999</v>
      </c>
      <c r="W11" s="11">
        <v>666077310.19000006</v>
      </c>
      <c r="X11" s="11">
        <v>537589581.33000004</v>
      </c>
      <c r="Y11" s="11">
        <v>410251605.47000003</v>
      </c>
    </row>
    <row r="12" spans="1:25" x14ac:dyDescent="0.25">
      <c r="A12" s="7" t="s">
        <v>91</v>
      </c>
      <c r="B12" s="10">
        <v>53022962436.419998</v>
      </c>
      <c r="C12" s="10">
        <v>66635079882.379997</v>
      </c>
      <c r="D12" s="10">
        <v>59041489276.139999</v>
      </c>
      <c r="E12" s="10">
        <v>51342987681.18</v>
      </c>
      <c r="F12" s="10">
        <v>38940007533.449997</v>
      </c>
      <c r="G12" s="10">
        <v>24265625169.419998</v>
      </c>
      <c r="H12" s="10">
        <v>22158991962.869999</v>
      </c>
      <c r="I12" s="10">
        <v>22102973250.900002</v>
      </c>
      <c r="J12" s="10">
        <v>21791544952</v>
      </c>
      <c r="K12" s="10">
        <v>18830739817.650002</v>
      </c>
      <c r="L12" s="10">
        <v>12336164425.08</v>
      </c>
      <c r="M12" s="10">
        <v>7160906229.5</v>
      </c>
      <c r="N12" s="10">
        <v>6075520510.7200003</v>
      </c>
      <c r="O12" s="10">
        <v>5390384855.0299997</v>
      </c>
      <c r="P12" s="10">
        <v>4525341001.8000002</v>
      </c>
      <c r="Q12" s="10">
        <v>2487116765.9699998</v>
      </c>
      <c r="R12" s="10">
        <v>1919280411.1800001</v>
      </c>
      <c r="S12" s="10">
        <v>1488107055.8299999</v>
      </c>
      <c r="T12" s="10">
        <v>975438404.24000001</v>
      </c>
      <c r="U12" s="10">
        <v>649125227.39999998</v>
      </c>
      <c r="V12" s="10">
        <v>610141665.90999997</v>
      </c>
      <c r="W12" s="10">
        <v>446942244.72000003</v>
      </c>
      <c r="X12" s="10">
        <v>353647748.18000001</v>
      </c>
      <c r="Y12" s="10">
        <v>218965723.72</v>
      </c>
    </row>
    <row r="13" spans="1:25" x14ac:dyDescent="0.25">
      <c r="A13" s="7" t="s">
        <v>89</v>
      </c>
      <c r="B13" s="11">
        <v>10.4971</v>
      </c>
      <c r="C13" s="11">
        <v>12.8614</v>
      </c>
      <c r="D13" s="11">
        <v>14.994300000000001</v>
      </c>
      <c r="E13" s="11">
        <v>31.851500000000001</v>
      </c>
      <c r="F13" s="11">
        <v>60.473999999999997</v>
      </c>
      <c r="G13" s="11">
        <v>9.5068999999999999</v>
      </c>
      <c r="H13" s="11">
        <v>0.25340000000000001</v>
      </c>
      <c r="I13" s="11">
        <v>1.4291</v>
      </c>
      <c r="J13" s="11">
        <v>15.7233</v>
      </c>
      <c r="K13" s="11">
        <v>52.646599999999999</v>
      </c>
      <c r="L13" s="11">
        <v>72.271000000000001</v>
      </c>
      <c r="M13" s="11">
        <v>17.864899999999999</v>
      </c>
      <c r="N13" s="11">
        <v>12.7103</v>
      </c>
      <c r="O13" s="11">
        <v>19.115600000000001</v>
      </c>
      <c r="P13" s="11">
        <v>81.951300000000003</v>
      </c>
      <c r="Q13" s="11">
        <v>29.585899999999999</v>
      </c>
      <c r="R13" s="11">
        <v>28.974599999999999</v>
      </c>
      <c r="S13" s="11">
        <v>52.5578</v>
      </c>
      <c r="T13" s="11">
        <v>50.482500000000002</v>
      </c>
      <c r="U13" s="11">
        <v>6.3893000000000004</v>
      </c>
      <c r="V13" s="11">
        <v>36.877800000000001</v>
      </c>
      <c r="W13" s="11">
        <v>26.380600000000001</v>
      </c>
      <c r="X13" s="11">
        <v>61.508299999999998</v>
      </c>
      <c r="Y13" s="11"/>
    </row>
    <row r="14" spans="1:25" x14ac:dyDescent="0.25">
      <c r="A14" s="7" t="s">
        <v>92</v>
      </c>
      <c r="B14" s="10">
        <v>52856093921.239998</v>
      </c>
      <c r="C14" s="10">
        <v>66196941991.110001</v>
      </c>
      <c r="D14" s="10">
        <v>58782551797.720001</v>
      </c>
      <c r="E14" s="10">
        <v>50827603447.470001</v>
      </c>
      <c r="F14" s="10">
        <v>38740072142.599998</v>
      </c>
      <c r="G14" s="10">
        <v>23957880957.110001</v>
      </c>
      <c r="H14" s="10">
        <v>22001714961.34</v>
      </c>
      <c r="I14" s="10">
        <v>21882342437.330002</v>
      </c>
      <c r="J14" s="10">
        <v>21432360425.970001</v>
      </c>
      <c r="K14" s="10">
        <v>18700490469.16</v>
      </c>
      <c r="L14" s="10">
        <v>12334660473.799999</v>
      </c>
      <c r="M14" s="10">
        <v>7162416731.3699999</v>
      </c>
      <c r="N14" s="10">
        <v>6080539884.6400003</v>
      </c>
      <c r="O14" s="10">
        <v>5385300638.1599998</v>
      </c>
      <c r="P14" s="10">
        <v>4522025015.9300003</v>
      </c>
      <c r="Q14" s="10">
        <v>2488065851.9699998</v>
      </c>
      <c r="R14" s="10">
        <v>1920246363.6400001</v>
      </c>
      <c r="S14" s="10">
        <v>1490672514.8099999</v>
      </c>
      <c r="T14" s="10">
        <v>977294613.25999999</v>
      </c>
      <c r="U14" s="10">
        <v>649370371.51999998</v>
      </c>
      <c r="V14" s="10">
        <v>607278206.25</v>
      </c>
      <c r="W14" s="10">
        <v>446031294.57999998</v>
      </c>
      <c r="X14" s="10">
        <v>353592633.87</v>
      </c>
      <c r="Y14" s="10">
        <v>218965723.72</v>
      </c>
    </row>
    <row r="15" spans="1:25" x14ac:dyDescent="0.25">
      <c r="A15" s="7" t="s">
        <v>89</v>
      </c>
      <c r="B15" s="11">
        <v>10.395899999999999</v>
      </c>
      <c r="C15" s="11">
        <v>12.613200000000001</v>
      </c>
      <c r="D15" s="11">
        <v>15.6508</v>
      </c>
      <c r="E15" s="11">
        <v>31.201599999999999</v>
      </c>
      <c r="F15" s="11">
        <v>61.700699999999998</v>
      </c>
      <c r="G15" s="11">
        <v>8.891</v>
      </c>
      <c r="H15" s="11">
        <v>0.54549999999999998</v>
      </c>
      <c r="I15" s="11">
        <v>2.0994999999999999</v>
      </c>
      <c r="J15" s="11">
        <v>14.608499999999999</v>
      </c>
      <c r="K15" s="11">
        <v>51.609299999999998</v>
      </c>
      <c r="L15" s="11">
        <v>72.213700000000003</v>
      </c>
      <c r="M15" s="11">
        <v>17.792400000000001</v>
      </c>
      <c r="N15" s="11">
        <v>12.9099</v>
      </c>
      <c r="O15" s="11">
        <v>19.090499999999999</v>
      </c>
      <c r="P15" s="11">
        <v>81.75</v>
      </c>
      <c r="Q15" s="11">
        <v>29.5701</v>
      </c>
      <c r="R15" s="11">
        <v>28.817499999999999</v>
      </c>
      <c r="S15" s="11">
        <v>52.530500000000004</v>
      </c>
      <c r="T15" s="11">
        <v>50.711799999999997</v>
      </c>
      <c r="U15" s="11">
        <v>6.9313000000000002</v>
      </c>
      <c r="V15" s="11">
        <v>36.514400000000002</v>
      </c>
      <c r="W15" s="11">
        <v>26.142700000000001</v>
      </c>
      <c r="X15" s="11">
        <v>61.4831</v>
      </c>
      <c r="Y15" s="11"/>
    </row>
    <row r="16" spans="1:25" x14ac:dyDescent="0.25">
      <c r="A16" s="7" t="s">
        <v>93</v>
      </c>
      <c r="B16" s="10">
        <v>39574961191.110001</v>
      </c>
      <c r="C16" s="10">
        <v>49523329882.400002</v>
      </c>
      <c r="D16" s="10">
        <v>43970000792.510002</v>
      </c>
      <c r="E16" s="10">
        <v>37829617756.809998</v>
      </c>
      <c r="F16" s="10">
        <v>29006423236</v>
      </c>
      <c r="G16" s="10">
        <v>17930643109.880001</v>
      </c>
      <c r="H16" s="10">
        <v>16454996625.219999</v>
      </c>
      <c r="I16" s="10">
        <v>16269371509.83</v>
      </c>
      <c r="J16" s="10">
        <v>15964899881.049999</v>
      </c>
      <c r="K16" s="10">
        <v>14008450702.17</v>
      </c>
      <c r="L16" s="10">
        <v>9250323807.6200008</v>
      </c>
      <c r="M16" s="10">
        <v>5339761496.9700003</v>
      </c>
      <c r="N16" s="10">
        <v>4552888944</v>
      </c>
      <c r="O16" s="10">
        <v>4000759343.1100001</v>
      </c>
      <c r="P16" s="10">
        <v>2966052508.9499998</v>
      </c>
      <c r="Q16" s="10">
        <v>1616375200.0699999</v>
      </c>
      <c r="R16" s="10">
        <v>1169122125.71</v>
      </c>
      <c r="S16" s="10">
        <v>854172175.46000004</v>
      </c>
      <c r="T16" s="10">
        <v>608753496.05999994</v>
      </c>
      <c r="U16" s="10">
        <v>392585970.76999998</v>
      </c>
      <c r="V16" s="10">
        <v>342365808.76999998</v>
      </c>
      <c r="W16" s="10">
        <v>256829514.24000001</v>
      </c>
      <c r="X16" s="10">
        <v>215690128.65000001</v>
      </c>
      <c r="Y16" s="10">
        <v>146891419.61000001</v>
      </c>
    </row>
    <row r="17" spans="1:25" x14ac:dyDescent="0.25">
      <c r="A17" s="7" t="s">
        <v>94</v>
      </c>
      <c r="B17" s="11">
        <v>37266174159.970001</v>
      </c>
      <c r="C17" s="11">
        <v>46697285429.809998</v>
      </c>
      <c r="D17" s="11">
        <v>41206471014.43</v>
      </c>
      <c r="E17" s="11">
        <v>35203625263.220001</v>
      </c>
      <c r="F17" s="11">
        <v>27079360255.740002</v>
      </c>
      <c r="G17" s="11">
        <v>16718362734.16</v>
      </c>
      <c r="H17" s="11">
        <v>15503090276.379999</v>
      </c>
      <c r="I17" s="11">
        <v>15349804322.27</v>
      </c>
      <c r="J17" s="11">
        <v>15136639784.35</v>
      </c>
      <c r="K17" s="11">
        <v>13308079612.879999</v>
      </c>
      <c r="L17" s="11">
        <v>8763145910.2299995</v>
      </c>
      <c r="M17" s="11">
        <v>5051194218.2600002</v>
      </c>
      <c r="N17" s="11">
        <v>4312446124.7299995</v>
      </c>
      <c r="O17" s="11">
        <v>3799480558.5100002</v>
      </c>
      <c r="P17" s="11">
        <v>2830831594.3600001</v>
      </c>
      <c r="Q17" s="11">
        <v>1544812417.9300001</v>
      </c>
      <c r="R17" s="11">
        <v>1118541629.3699999</v>
      </c>
      <c r="S17" s="11">
        <v>820553997.19000006</v>
      </c>
      <c r="T17" s="11">
        <v>586747838.26999998</v>
      </c>
      <c r="U17" s="11">
        <v>376798521.36000001</v>
      </c>
      <c r="V17" s="11">
        <v>328290723.13999999</v>
      </c>
      <c r="W17" s="11">
        <v>251103580.63</v>
      </c>
      <c r="X17" s="11">
        <v>215690128.65000001</v>
      </c>
      <c r="Y17" s="11">
        <v>146891419.61000001</v>
      </c>
    </row>
    <row r="18" spans="1:25" x14ac:dyDescent="0.25">
      <c r="A18" s="7" t="s">
        <v>89</v>
      </c>
      <c r="B18" s="10">
        <v>10.166600000000001</v>
      </c>
      <c r="C18" s="10">
        <v>13.325100000000001</v>
      </c>
      <c r="D18" s="10">
        <v>17.0518</v>
      </c>
      <c r="E18" s="10">
        <v>30.0017</v>
      </c>
      <c r="F18" s="10">
        <v>61.973799999999997</v>
      </c>
      <c r="G18" s="10">
        <v>7.8388999999999998</v>
      </c>
      <c r="H18" s="10">
        <v>0.99860000000000004</v>
      </c>
      <c r="I18" s="10">
        <v>1.4083000000000001</v>
      </c>
      <c r="J18" s="10">
        <v>13.7402</v>
      </c>
      <c r="K18" s="10">
        <v>51.864199999999997</v>
      </c>
      <c r="L18" s="10">
        <v>73.486599999999996</v>
      </c>
      <c r="M18" s="10">
        <v>17.130600000000001</v>
      </c>
      <c r="N18" s="10">
        <v>13.5009</v>
      </c>
      <c r="O18" s="10">
        <v>34.217799999999997</v>
      </c>
      <c r="P18" s="10">
        <v>83.25</v>
      </c>
      <c r="Q18" s="10">
        <v>38.109499999999997</v>
      </c>
      <c r="R18" s="10">
        <v>36.315399999999997</v>
      </c>
      <c r="S18" s="10">
        <v>39.847799999999999</v>
      </c>
      <c r="T18" s="10">
        <v>55.973799999999997</v>
      </c>
      <c r="U18" s="10">
        <v>14.7759</v>
      </c>
      <c r="V18" s="10">
        <v>31.548400000000001</v>
      </c>
      <c r="W18" s="10">
        <v>16.418700000000001</v>
      </c>
      <c r="X18" s="10">
        <v>46.836399999999998</v>
      </c>
      <c r="Y18" s="10"/>
    </row>
    <row r="19" spans="1:25" x14ac:dyDescent="0.25">
      <c r="A19" s="7" t="s">
        <v>95</v>
      </c>
      <c r="B19" s="11">
        <v>-90857069.859999999</v>
      </c>
      <c r="C19" s="11">
        <v>-319135312.92000002</v>
      </c>
      <c r="D19" s="11">
        <v>-200437997.65000001</v>
      </c>
      <c r="E19" s="11">
        <v>-381818385.38</v>
      </c>
      <c r="F19" s="11">
        <v>-144723372.43000001</v>
      </c>
      <c r="G19" s="11">
        <v>-236326287.61000001</v>
      </c>
      <c r="H19" s="11">
        <v>-113776155.56</v>
      </c>
      <c r="I19" s="11">
        <v>-171029003.41999999</v>
      </c>
      <c r="J19" s="11">
        <v>-314887668.64999998</v>
      </c>
      <c r="K19" s="11">
        <v>-93291828.189999998</v>
      </c>
      <c r="L19" s="11">
        <v>-1547562.79</v>
      </c>
      <c r="M19" s="11">
        <v>967974.28</v>
      </c>
      <c r="N19" s="11">
        <v>4331553.88</v>
      </c>
      <c r="O19" s="11">
        <v>-3158283.62</v>
      </c>
      <c r="P19" s="11">
        <v>-2221710.5299999998</v>
      </c>
      <c r="Q19" s="11">
        <v>6619700.1200000001</v>
      </c>
      <c r="R19" s="11">
        <v>655540.77</v>
      </c>
      <c r="S19" s="11">
        <v>1746232.46</v>
      </c>
      <c r="T19" s="11">
        <v>1243660.04</v>
      </c>
      <c r="U19" s="11">
        <v>-1389985.81</v>
      </c>
      <c r="V19" s="11">
        <v>-6581756.7400000002</v>
      </c>
      <c r="W19" s="11"/>
      <c r="X19" s="11"/>
      <c r="Y19" s="11"/>
    </row>
    <row r="20" spans="1:25" x14ac:dyDescent="0.25">
      <c r="A20" s="7" t="s">
        <v>96</v>
      </c>
      <c r="B20" s="10">
        <v>37357031229.830002</v>
      </c>
      <c r="C20" s="10">
        <v>47016420742.730003</v>
      </c>
      <c r="D20" s="10">
        <v>41406909012.080002</v>
      </c>
      <c r="E20" s="10">
        <v>35585443648.599998</v>
      </c>
      <c r="F20" s="10">
        <v>27224083628.169998</v>
      </c>
      <c r="G20" s="10">
        <v>16954689021.77</v>
      </c>
      <c r="H20" s="10">
        <v>15616866431.940001</v>
      </c>
      <c r="I20" s="10">
        <v>15520833325.690001</v>
      </c>
      <c r="J20" s="10">
        <v>15451527453</v>
      </c>
      <c r="K20" s="10">
        <v>13401371441.07</v>
      </c>
      <c r="L20" s="10">
        <v>8764693473.0200005</v>
      </c>
      <c r="M20" s="10">
        <v>5050226243.9799995</v>
      </c>
      <c r="N20" s="10">
        <v>4308114570.8500004</v>
      </c>
      <c r="O20" s="10">
        <v>3802638842.1300001</v>
      </c>
      <c r="P20" s="10">
        <v>2833053304.8899999</v>
      </c>
      <c r="Q20" s="10">
        <v>1497497140.3699999</v>
      </c>
      <c r="R20" s="10">
        <v>1117886088.5999999</v>
      </c>
      <c r="S20" s="10">
        <v>818807764.73000002</v>
      </c>
      <c r="T20" s="10">
        <v>585504178.23000002</v>
      </c>
      <c r="U20" s="10">
        <v>378188507.17000002</v>
      </c>
      <c r="V20" s="10">
        <v>334872479.88</v>
      </c>
      <c r="W20" s="10"/>
      <c r="X20" s="10"/>
      <c r="Y20" s="10"/>
    </row>
    <row r="21" spans="1:25" x14ac:dyDescent="0.25">
      <c r="A21" s="7" t="s">
        <v>89</v>
      </c>
      <c r="B21" s="11">
        <v>10.19</v>
      </c>
      <c r="C21" s="11">
        <v>13.55</v>
      </c>
      <c r="D21" s="11">
        <v>16.36</v>
      </c>
      <c r="E21" s="11">
        <v>30.71</v>
      </c>
      <c r="F21" s="11">
        <v>60.57</v>
      </c>
      <c r="G21" s="11">
        <v>8.57</v>
      </c>
      <c r="H21" s="11">
        <v>0.62</v>
      </c>
      <c r="I21" s="11">
        <v>0.45</v>
      </c>
      <c r="J21" s="11">
        <v>15.3</v>
      </c>
      <c r="K21" s="11">
        <v>52.9</v>
      </c>
      <c r="L21" s="11">
        <v>73.55</v>
      </c>
      <c r="M21" s="11">
        <v>17.23</v>
      </c>
      <c r="N21" s="11">
        <v>13.29</v>
      </c>
      <c r="O21" s="11">
        <v>34.22</v>
      </c>
      <c r="P21" s="11">
        <v>84.18</v>
      </c>
      <c r="Q21" s="11">
        <v>33.957900000000002</v>
      </c>
      <c r="R21" s="11">
        <v>36.5261</v>
      </c>
      <c r="S21" s="11">
        <v>39.846600000000002</v>
      </c>
      <c r="T21" s="11">
        <v>54.818100000000001</v>
      </c>
      <c r="U21" s="11">
        <v>12.9351</v>
      </c>
      <c r="V21" s="11"/>
      <c r="W21" s="11"/>
      <c r="X21" s="11"/>
      <c r="Y21" s="11"/>
    </row>
    <row r="22" spans="1:25" x14ac:dyDescent="0.25">
      <c r="A22" s="7" t="s">
        <v>97</v>
      </c>
      <c r="B22" s="10">
        <v>42104922.090000004</v>
      </c>
      <c r="C22" s="10">
        <v>131573981.2</v>
      </c>
      <c r="D22" s="10">
        <v>220532702.37</v>
      </c>
      <c r="E22" s="10">
        <v>385836541.13999999</v>
      </c>
      <c r="F22" s="10">
        <v>434880000</v>
      </c>
      <c r="G22" s="10">
        <v>609608900</v>
      </c>
      <c r="H22" s="10">
        <v>657228100</v>
      </c>
      <c r="I22" s="10">
        <v>652193776</v>
      </c>
      <c r="J22" s="10">
        <v>647263302</v>
      </c>
      <c r="K22" s="10">
        <v>632307654</v>
      </c>
      <c r="L22" s="10">
        <v>23435114.550000001</v>
      </c>
      <c r="M22" s="10">
        <v>21844357.25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7" t="s">
        <v>98</v>
      </c>
      <c r="B23" s="11"/>
      <c r="C23" s="11">
        <v>66673963407.370003</v>
      </c>
      <c r="D23" s="11">
        <v>59083665093.57</v>
      </c>
      <c r="E23" s="11">
        <v>51353952295.669998</v>
      </c>
      <c r="F23" s="11">
        <v>38873575353.489998</v>
      </c>
      <c r="G23" s="11">
        <v>24243509814.669998</v>
      </c>
      <c r="H23" s="11">
        <v>22087565885</v>
      </c>
      <c r="I23" s="11">
        <v>21488451625.310001</v>
      </c>
      <c r="J23" s="11">
        <v>21360380587.32</v>
      </c>
      <c r="K23" s="11">
        <v>18406660645.16</v>
      </c>
      <c r="L23" s="11">
        <v>11982029928.16</v>
      </c>
      <c r="M23" s="11">
        <v>6983860154.5900002</v>
      </c>
      <c r="N23" s="11">
        <v>5940674947.6800003</v>
      </c>
      <c r="O23" s="11">
        <v>5286561839.6999998</v>
      </c>
      <c r="P23" s="11">
        <v>4478782226.8500004</v>
      </c>
      <c r="Q23" s="11">
        <v>2461086825.1199999</v>
      </c>
      <c r="R23" s="11">
        <v>1886538898.6700001</v>
      </c>
      <c r="S23" s="11">
        <v>1461796314.1600001</v>
      </c>
      <c r="T23" s="11">
        <v>958304159.32000005</v>
      </c>
      <c r="U23" s="11">
        <v>628432044.09000003</v>
      </c>
      <c r="V23" s="11">
        <v>603243563.75999999</v>
      </c>
      <c r="W23" s="11">
        <v>454603568.74000001</v>
      </c>
      <c r="X23" s="11">
        <v>364545919.74000001</v>
      </c>
      <c r="Y23" s="11">
        <v>259853599.49000001</v>
      </c>
    </row>
    <row r="24" spans="1:25" x14ac:dyDescent="0.25">
      <c r="A24" s="7" t="s">
        <v>99</v>
      </c>
      <c r="B24" s="10"/>
      <c r="C24" s="10">
        <v>67990831786.730003</v>
      </c>
      <c r="D24" s="10">
        <v>60327143540.440002</v>
      </c>
      <c r="E24" s="10">
        <v>52529377792.089996</v>
      </c>
      <c r="F24" s="10">
        <v>39999409894.68</v>
      </c>
      <c r="G24" s="10">
        <v>25177704486.869999</v>
      </c>
      <c r="H24" s="10">
        <v>22935712582.73</v>
      </c>
      <c r="I24" s="10">
        <v>22245251585.970001</v>
      </c>
      <c r="J24" s="10">
        <v>21916678096.41</v>
      </c>
      <c r="K24" s="10">
        <v>18841462459.25</v>
      </c>
      <c r="L24" s="10">
        <v>12330138463.98</v>
      </c>
      <c r="M24" s="10">
        <v>7269430019.8100004</v>
      </c>
      <c r="N24" s="10">
        <v>6148242256.1000004</v>
      </c>
      <c r="O24" s="10">
        <v>5451213381.0799999</v>
      </c>
      <c r="P24" s="10">
        <v>4656871978.0299997</v>
      </c>
      <c r="Q24" s="10">
        <v>2558065666.6799998</v>
      </c>
      <c r="R24" s="10">
        <v>1964970608.0799999</v>
      </c>
      <c r="S24" s="10">
        <v>1528430110.9400001</v>
      </c>
      <c r="T24" s="10">
        <v>1022162778.21</v>
      </c>
      <c r="U24" s="10">
        <v>643382807.55999994</v>
      </c>
      <c r="V24" s="10">
        <v>617591051.99000001</v>
      </c>
      <c r="W24" s="10">
        <v>468189724.07999998</v>
      </c>
      <c r="X24" s="10">
        <v>364545919.74000001</v>
      </c>
      <c r="Y24" s="10">
        <v>259853599.49000001</v>
      </c>
    </row>
    <row r="25" spans="1:25" x14ac:dyDescent="0.25">
      <c r="A25" s="7" t="s">
        <v>100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7" t="s">
        <v>101</v>
      </c>
      <c r="B26" s="10">
        <v>192577234676.12</v>
      </c>
      <c r="C26" s="10">
        <v>185652154956.94</v>
      </c>
      <c r="D26" s="10">
        <v>159024472009.07999</v>
      </c>
      <c r="E26" s="10">
        <v>137861835307.57001</v>
      </c>
      <c r="F26" s="10">
        <v>112249185961.60001</v>
      </c>
      <c r="G26" s="10">
        <v>90180548805.570007</v>
      </c>
      <c r="H26" s="10">
        <v>65004514023.589996</v>
      </c>
      <c r="I26" s="10">
        <v>47570929074.32</v>
      </c>
      <c r="J26" s="10">
        <v>41931583434.230003</v>
      </c>
      <c r="K26" s="10">
        <v>36225076613.879997</v>
      </c>
      <c r="L26" s="10">
        <v>27829632180.43</v>
      </c>
      <c r="M26" s="10">
        <v>20300284828.310001</v>
      </c>
      <c r="N26" s="10">
        <v>15655585363.389999</v>
      </c>
      <c r="O26" s="10">
        <v>12240750882.84</v>
      </c>
      <c r="P26" s="10">
        <v>7271502903.4200001</v>
      </c>
      <c r="Q26" s="10">
        <v>6768945709.3100004</v>
      </c>
      <c r="R26" s="10">
        <v>6019520287.6099997</v>
      </c>
      <c r="S26" s="10">
        <v>4772638507.8000002</v>
      </c>
      <c r="T26" s="10">
        <v>3756029033.9200001</v>
      </c>
      <c r="U26" s="10">
        <v>2991256359.4699998</v>
      </c>
      <c r="V26" s="10">
        <v>2869925290.6999998</v>
      </c>
      <c r="W26" s="10">
        <v>1069969911.36</v>
      </c>
      <c r="X26" s="10">
        <v>720079304.47000003</v>
      </c>
      <c r="Y26" s="10">
        <v>520907601.75</v>
      </c>
    </row>
    <row r="27" spans="1:25" x14ac:dyDescent="0.25">
      <c r="A27" s="7" t="s">
        <v>102</v>
      </c>
      <c r="B27" s="11">
        <v>16686524552.92</v>
      </c>
      <c r="C27" s="11">
        <v>16225082847.290001</v>
      </c>
      <c r="D27" s="11">
        <v>15144182726.190001</v>
      </c>
      <c r="E27" s="11">
        <v>15248556585.02</v>
      </c>
      <c r="F27" s="11">
        <v>15244096632.02</v>
      </c>
      <c r="G27" s="11">
        <v>14453177439.34</v>
      </c>
      <c r="H27" s="11">
        <v>11415953189.719999</v>
      </c>
      <c r="I27" s="11">
        <v>10375757771.59</v>
      </c>
      <c r="J27" s="11">
        <v>8523256960.1099997</v>
      </c>
      <c r="K27" s="11">
        <v>6807333231.0900002</v>
      </c>
      <c r="L27" s="11">
        <v>5426012349.6099997</v>
      </c>
      <c r="M27" s="11">
        <v>4191851111.9699998</v>
      </c>
      <c r="N27" s="11">
        <v>3168725156.29</v>
      </c>
      <c r="O27" s="11">
        <v>2190171911.8899999</v>
      </c>
      <c r="P27" s="11">
        <v>1826983364.3599999</v>
      </c>
      <c r="Q27" s="11">
        <v>1222898569.3800001</v>
      </c>
      <c r="R27" s="11">
        <v>981382035.5</v>
      </c>
      <c r="S27" s="11">
        <v>715522677.41999996</v>
      </c>
      <c r="T27" s="11">
        <v>440813831.82999998</v>
      </c>
      <c r="U27" s="11">
        <v>470098687.69</v>
      </c>
      <c r="V27" s="11">
        <v>414239895.73000002</v>
      </c>
      <c r="W27" s="11">
        <v>180320389.09</v>
      </c>
      <c r="X27" s="11"/>
      <c r="Y27" s="11">
        <v>213023445.34999999</v>
      </c>
    </row>
    <row r="28" spans="1:25" x14ac:dyDescent="0.25">
      <c r="A28" s="7" t="s">
        <v>103</v>
      </c>
      <c r="B28" s="10"/>
      <c r="C28" s="10"/>
      <c r="D28" s="10"/>
      <c r="E28" s="10"/>
      <c r="F28" s="10"/>
      <c r="G28" s="10"/>
      <c r="H28" s="10"/>
      <c r="I28" s="10"/>
      <c r="J28" s="10">
        <v>4000000</v>
      </c>
      <c r="K28" s="10">
        <v>4000000</v>
      </c>
      <c r="L28" s="10">
        <v>4000000</v>
      </c>
      <c r="M28" s="10">
        <v>4000000</v>
      </c>
      <c r="N28" s="10">
        <v>4000000</v>
      </c>
      <c r="O28" s="10">
        <v>4000000</v>
      </c>
      <c r="P28" s="10">
        <v>4000000</v>
      </c>
      <c r="Q28" s="10">
        <v>4000000</v>
      </c>
      <c r="R28" s="10">
        <v>10243017.33</v>
      </c>
      <c r="S28" s="10">
        <v>9815063.7300000004</v>
      </c>
      <c r="T28" s="10">
        <v>4000000</v>
      </c>
      <c r="U28" s="10">
        <v>4000000</v>
      </c>
      <c r="V28" s="10"/>
      <c r="W28" s="10"/>
      <c r="X28" s="10"/>
      <c r="Y28" s="10"/>
    </row>
    <row r="29" spans="1:25" x14ac:dyDescent="0.25">
      <c r="A29" s="7" t="s">
        <v>104</v>
      </c>
      <c r="B29" s="11">
        <v>224702253941.13</v>
      </c>
      <c r="C29" s="11">
        <v>213395810527.45999</v>
      </c>
      <c r="D29" s="11">
        <v>183042372042.5</v>
      </c>
      <c r="E29" s="11">
        <v>159846674736.01001</v>
      </c>
      <c r="F29" s="11">
        <v>134610116875.08</v>
      </c>
      <c r="G29" s="11">
        <v>112934538280.41</v>
      </c>
      <c r="H29" s="11">
        <v>86301463422.770004</v>
      </c>
      <c r="I29" s="11">
        <v>65873165224.629997</v>
      </c>
      <c r="J29" s="11">
        <v>55454150677.050003</v>
      </c>
      <c r="K29" s="11">
        <v>44998208953.459999</v>
      </c>
      <c r="L29" s="11">
        <v>34900868975.410004</v>
      </c>
      <c r="M29" s="11">
        <v>25587579940.689999</v>
      </c>
      <c r="N29" s="11">
        <v>19769623147.720001</v>
      </c>
      <c r="O29" s="11">
        <v>15754187836.35</v>
      </c>
      <c r="P29" s="11">
        <v>10481471840.450001</v>
      </c>
      <c r="Q29" s="11">
        <v>9570793579.4200001</v>
      </c>
      <c r="R29" s="11">
        <v>8057596464.5900002</v>
      </c>
      <c r="S29" s="11">
        <v>6373652983.5699997</v>
      </c>
      <c r="T29" s="11">
        <v>4956365810.8500004</v>
      </c>
      <c r="U29" s="11">
        <v>3930905066.7199998</v>
      </c>
      <c r="V29" s="11">
        <v>3463388734.98</v>
      </c>
      <c r="W29" s="11">
        <v>1268856244.9000001</v>
      </c>
      <c r="X29" s="11">
        <v>915056957.32000005</v>
      </c>
      <c r="Y29" s="11">
        <v>741848981.54999995</v>
      </c>
    </row>
    <row r="30" spans="1:25" x14ac:dyDescent="0.25">
      <c r="A30" s="7" t="s">
        <v>89</v>
      </c>
      <c r="B30" s="10">
        <v>21.7376</v>
      </c>
      <c r="C30" s="10">
        <v>16.582699999999999</v>
      </c>
      <c r="D30" s="10">
        <v>14.511200000000001</v>
      </c>
      <c r="E30" s="10">
        <v>18.747900000000001</v>
      </c>
      <c r="F30" s="10">
        <v>19.193000000000001</v>
      </c>
      <c r="G30" s="10">
        <v>30.860499999999998</v>
      </c>
      <c r="H30" s="10">
        <v>31.011600000000001</v>
      </c>
      <c r="I30" s="10">
        <v>18.788499999999999</v>
      </c>
      <c r="J30" s="10">
        <v>23.2364</v>
      </c>
      <c r="K30" s="10">
        <v>28.9315</v>
      </c>
      <c r="L30" s="10">
        <v>36.3977</v>
      </c>
      <c r="M30" s="10">
        <v>29.428799999999999</v>
      </c>
      <c r="N30" s="10">
        <v>25.488099999999999</v>
      </c>
      <c r="O30" s="10">
        <v>50.305100000000003</v>
      </c>
      <c r="P30" s="10">
        <v>9.5152000000000001</v>
      </c>
      <c r="Q30" s="10">
        <v>18.779800000000002</v>
      </c>
      <c r="R30" s="10">
        <v>26.420400000000001</v>
      </c>
      <c r="S30" s="10">
        <v>28.595300000000002</v>
      </c>
      <c r="T30" s="10">
        <v>26.0871</v>
      </c>
      <c r="U30" s="10">
        <v>13.498799999999999</v>
      </c>
      <c r="V30" s="10">
        <v>172.95359999999999</v>
      </c>
      <c r="W30" s="10">
        <v>38.664200000000001</v>
      </c>
      <c r="X30" s="10">
        <v>23.348099999999999</v>
      </c>
      <c r="Y30" s="10"/>
    </row>
    <row r="31" spans="1:25" x14ac:dyDescent="0.25">
      <c r="A31" s="7" t="s">
        <v>105</v>
      </c>
      <c r="B31" s="11">
        <v>43447344284.5</v>
      </c>
      <c r="C31" s="11">
        <v>45673669912.949997</v>
      </c>
      <c r="D31" s="11">
        <v>41093299212.839996</v>
      </c>
      <c r="E31" s="11">
        <v>42438186813.480003</v>
      </c>
      <c r="F31" s="11">
        <v>38574919400</v>
      </c>
      <c r="G31" s="11">
        <v>37020425425.690002</v>
      </c>
      <c r="H31" s="11">
        <v>20051723001.48</v>
      </c>
      <c r="I31" s="11">
        <v>10543844383.51</v>
      </c>
      <c r="J31" s="11">
        <v>11307288403.790001</v>
      </c>
      <c r="K31" s="11">
        <v>9526402556.2099991</v>
      </c>
      <c r="L31" s="11">
        <v>9480719364.1200008</v>
      </c>
      <c r="M31" s="11">
        <v>7028190246.0699997</v>
      </c>
      <c r="N31" s="11">
        <v>5108057753.5100002</v>
      </c>
      <c r="O31" s="11">
        <v>4250769540.4000001</v>
      </c>
      <c r="P31" s="11">
        <v>2112616070.01</v>
      </c>
      <c r="Q31" s="11">
        <v>3402941549.0500002</v>
      </c>
      <c r="R31" s="11">
        <v>2895201383.0700002</v>
      </c>
      <c r="S31" s="11">
        <v>2156645236.8400002</v>
      </c>
      <c r="T31" s="11">
        <v>1485541719.9200001</v>
      </c>
      <c r="U31" s="11">
        <v>1055556072.14</v>
      </c>
      <c r="V31" s="11">
        <v>925757031.16999996</v>
      </c>
      <c r="W31" s="11">
        <v>823531919</v>
      </c>
      <c r="X31" s="11">
        <v>629695102.09000003</v>
      </c>
      <c r="Y31" s="11">
        <v>447397453.56999999</v>
      </c>
    </row>
    <row r="32" spans="1:25" x14ac:dyDescent="0.25">
      <c r="A32" s="7" t="s">
        <v>106</v>
      </c>
      <c r="B32" s="10">
        <v>439969303.26999998</v>
      </c>
      <c r="C32" s="10">
        <v>1457513.23</v>
      </c>
      <c r="D32" s="10">
        <v>72692601.010000005</v>
      </c>
      <c r="E32" s="10"/>
      <c r="F32" s="10">
        <v>15570000</v>
      </c>
      <c r="G32" s="10">
        <v>15570000</v>
      </c>
      <c r="H32" s="10">
        <v>15570000</v>
      </c>
      <c r="I32" s="10">
        <v>17770000</v>
      </c>
      <c r="J32" s="10">
        <v>17770000</v>
      </c>
      <c r="K32" s="10">
        <v>17770000</v>
      </c>
      <c r="L32" s="10">
        <v>16770000</v>
      </c>
      <c r="M32" s="10">
        <v>10000000</v>
      </c>
      <c r="N32" s="10">
        <v>10000000</v>
      </c>
      <c r="O32" s="10"/>
      <c r="P32" s="10"/>
      <c r="Q32" s="10"/>
      <c r="R32" s="10"/>
      <c r="S32" s="10">
        <v>300000</v>
      </c>
      <c r="T32" s="10">
        <v>300000</v>
      </c>
      <c r="U32" s="10"/>
      <c r="V32" s="10"/>
      <c r="W32" s="10"/>
      <c r="X32" s="10"/>
      <c r="Y32" s="10">
        <v>60360000</v>
      </c>
    </row>
    <row r="33" spans="1:25" x14ac:dyDescent="0.25">
      <c r="A33" s="7" t="s">
        <v>107</v>
      </c>
      <c r="B33" s="11">
        <v>43887313587.769997</v>
      </c>
      <c r="C33" s="11">
        <v>45675127426.18</v>
      </c>
      <c r="D33" s="11">
        <v>41165991813.849998</v>
      </c>
      <c r="E33" s="11">
        <v>42438186813.480003</v>
      </c>
      <c r="F33" s="11">
        <v>38590489400</v>
      </c>
      <c r="G33" s="11">
        <v>37035995425.690002</v>
      </c>
      <c r="H33" s="11">
        <v>20067293001.48</v>
      </c>
      <c r="I33" s="11">
        <v>10561614383.51</v>
      </c>
      <c r="J33" s="11">
        <v>11325058403.790001</v>
      </c>
      <c r="K33" s="11">
        <v>9544172556.2099991</v>
      </c>
      <c r="L33" s="11">
        <v>9497489364.1200008</v>
      </c>
      <c r="M33" s="11">
        <v>7038190246.0699997</v>
      </c>
      <c r="N33" s="11">
        <v>5118057753.5100002</v>
      </c>
      <c r="O33" s="11">
        <v>4250769540.4000001</v>
      </c>
      <c r="P33" s="11">
        <v>2112616070.01</v>
      </c>
      <c r="Q33" s="11">
        <v>3402941549.0500002</v>
      </c>
      <c r="R33" s="11">
        <v>2895201383.0700002</v>
      </c>
      <c r="S33" s="11">
        <v>2156945236.8400002</v>
      </c>
      <c r="T33" s="11">
        <v>1485841719.9200001</v>
      </c>
      <c r="U33" s="11">
        <v>1055556072.14</v>
      </c>
      <c r="V33" s="11">
        <v>925757031.16999996</v>
      </c>
      <c r="W33" s="11">
        <v>823531919</v>
      </c>
      <c r="X33" s="11">
        <v>629695102.09000003</v>
      </c>
      <c r="Y33" s="11">
        <v>507757453.56999999</v>
      </c>
    </row>
    <row r="34" spans="1:25" x14ac:dyDescent="0.25">
      <c r="A34" s="7" t="s">
        <v>89</v>
      </c>
      <c r="B34" s="10">
        <v>44.330399999999997</v>
      </c>
      <c r="C34" s="10">
        <v>10.9535</v>
      </c>
      <c r="D34" s="10">
        <v>-2.9977999999999998</v>
      </c>
      <c r="E34" s="10">
        <v>9.9705999999999992</v>
      </c>
      <c r="F34" s="10">
        <v>4.1973000000000003</v>
      </c>
      <c r="G34" s="10">
        <v>84.558999999999997</v>
      </c>
      <c r="H34" s="10">
        <v>90.002099999999999</v>
      </c>
      <c r="I34" s="10">
        <v>-6.7412000000000001</v>
      </c>
      <c r="J34" s="10">
        <v>18.659400000000002</v>
      </c>
      <c r="K34" s="10">
        <v>0.49149999999999999</v>
      </c>
      <c r="L34" s="10">
        <v>34.9422</v>
      </c>
      <c r="M34" s="10">
        <v>37.516800000000003</v>
      </c>
      <c r="N34" s="10">
        <v>20.403099999999998</v>
      </c>
      <c r="O34" s="10">
        <v>101.2088</v>
      </c>
      <c r="P34" s="10">
        <v>-37.917900000000003</v>
      </c>
      <c r="Q34" s="10">
        <v>17.537299999999998</v>
      </c>
      <c r="R34" s="10">
        <v>34.226900000000001</v>
      </c>
      <c r="S34" s="10">
        <v>45.166600000000003</v>
      </c>
      <c r="T34" s="10">
        <v>40.7639</v>
      </c>
      <c r="U34" s="10">
        <v>14.020899999999999</v>
      </c>
      <c r="V34" s="10">
        <v>12.413</v>
      </c>
      <c r="W34" s="10">
        <v>30.782599999999999</v>
      </c>
      <c r="X34" s="10">
        <v>24.014900000000001</v>
      </c>
      <c r="Y34" s="10"/>
    </row>
    <row r="35" spans="1:25" x14ac:dyDescent="0.25">
      <c r="A35" s="7" t="s">
        <v>108</v>
      </c>
      <c r="B35" s="11">
        <v>180814940353.35999</v>
      </c>
      <c r="C35" s="11">
        <v>167720683101.28</v>
      </c>
      <c r="D35" s="11">
        <v>141876380228.64999</v>
      </c>
      <c r="E35" s="11">
        <v>117408487922.53</v>
      </c>
      <c r="F35" s="11">
        <v>96019627475.080002</v>
      </c>
      <c r="G35" s="11">
        <v>75898542854.720001</v>
      </c>
      <c r="H35" s="11">
        <v>66234170421.290001</v>
      </c>
      <c r="I35" s="11">
        <v>55311550841.120003</v>
      </c>
      <c r="J35" s="11">
        <v>44129092273.260002</v>
      </c>
      <c r="K35" s="11">
        <v>35454036397.25</v>
      </c>
      <c r="L35" s="11">
        <v>25403379611.290001</v>
      </c>
      <c r="M35" s="11">
        <v>18549389694.619999</v>
      </c>
      <c r="N35" s="11">
        <v>14651565394.209999</v>
      </c>
      <c r="O35" s="11">
        <v>11503418295.950001</v>
      </c>
      <c r="P35" s="11">
        <v>8368855770.4399996</v>
      </c>
      <c r="Q35" s="11">
        <v>6167852030.3699999</v>
      </c>
      <c r="R35" s="11">
        <v>5162395081.5200005</v>
      </c>
      <c r="S35" s="11">
        <v>4216707746.73</v>
      </c>
      <c r="T35" s="11">
        <v>3470524090.9299998</v>
      </c>
      <c r="U35" s="11">
        <v>2875348994.5799999</v>
      </c>
      <c r="V35" s="11">
        <v>2537631703.8099999</v>
      </c>
      <c r="W35" s="11">
        <v>445324325.89999998</v>
      </c>
      <c r="X35" s="11">
        <v>285361855.23000002</v>
      </c>
      <c r="Y35" s="11">
        <v>234091527.97999999</v>
      </c>
    </row>
    <row r="36" spans="1:25" x14ac:dyDescent="0.25">
      <c r="A36" s="7" t="s">
        <v>109</v>
      </c>
      <c r="B36" s="10">
        <v>174348400992.47</v>
      </c>
      <c r="C36" s="10">
        <v>161322735087.56</v>
      </c>
      <c r="D36" s="10">
        <v>136010349875.11</v>
      </c>
      <c r="E36" s="10">
        <v>112838564332.05</v>
      </c>
      <c r="F36" s="10">
        <v>91451522828.960007</v>
      </c>
      <c r="G36" s="10">
        <v>72894137783.25</v>
      </c>
      <c r="H36" s="10">
        <v>63925978438.989998</v>
      </c>
      <c r="I36" s="10">
        <v>53430402446.089996</v>
      </c>
      <c r="J36" s="10">
        <v>42622216487.809998</v>
      </c>
      <c r="K36" s="10">
        <v>34149654123.68</v>
      </c>
      <c r="L36" s="10">
        <v>24991179971.029999</v>
      </c>
      <c r="M36" s="10">
        <v>18398774060.799999</v>
      </c>
      <c r="N36" s="10">
        <v>14465982842.809999</v>
      </c>
      <c r="O36" s="10">
        <v>11244569516.469999</v>
      </c>
      <c r="P36" s="10">
        <v>8234105755.9300003</v>
      </c>
      <c r="Q36" s="10">
        <v>6063419006.46</v>
      </c>
      <c r="R36" s="10">
        <v>5091897569.1700001</v>
      </c>
      <c r="S36" s="10">
        <v>4169148809.73</v>
      </c>
      <c r="T36" s="10">
        <v>3439142472.54</v>
      </c>
      <c r="U36" s="10">
        <v>2852845506.1599998</v>
      </c>
      <c r="V36" s="10">
        <v>2530915664.8000002</v>
      </c>
      <c r="W36" s="10">
        <v>443965435.82999998</v>
      </c>
      <c r="X36" s="10">
        <v>285361855.23000002</v>
      </c>
      <c r="Y36" s="10">
        <v>234091527.97999999</v>
      </c>
    </row>
    <row r="37" spans="1:25" x14ac:dyDescent="0.25">
      <c r="A37" s="7" t="s">
        <v>89</v>
      </c>
      <c r="B37" s="11">
        <v>17.444099999999999</v>
      </c>
      <c r="C37" s="11">
        <v>18.610600000000002</v>
      </c>
      <c r="D37" s="11">
        <v>20.535299999999999</v>
      </c>
      <c r="E37" s="11">
        <v>23.386199999999999</v>
      </c>
      <c r="F37" s="11">
        <v>25.457999999999998</v>
      </c>
      <c r="G37" s="11">
        <v>14.029</v>
      </c>
      <c r="H37" s="11">
        <v>19.6435</v>
      </c>
      <c r="I37" s="11">
        <v>25.3581</v>
      </c>
      <c r="J37" s="11">
        <v>24.810099999999998</v>
      </c>
      <c r="K37" s="11">
        <v>36.646799999999999</v>
      </c>
      <c r="L37" s="11">
        <v>35.8307</v>
      </c>
      <c r="M37" s="11">
        <v>27.186499999999999</v>
      </c>
      <c r="N37" s="11">
        <v>28.648599999999998</v>
      </c>
      <c r="O37" s="11">
        <v>36.560899999999997</v>
      </c>
      <c r="P37" s="11">
        <v>35.799700000000001</v>
      </c>
      <c r="Q37" s="11">
        <v>19.079799999999999</v>
      </c>
      <c r="R37" s="11">
        <v>22.1328</v>
      </c>
      <c r="S37" s="11">
        <v>21.226400000000002</v>
      </c>
      <c r="T37" s="11">
        <v>20.577300000000001</v>
      </c>
      <c r="U37" s="11">
        <v>12.719900000000001</v>
      </c>
      <c r="V37" s="11">
        <v>472.06079999999997</v>
      </c>
      <c r="W37" s="11">
        <v>55.579799999999999</v>
      </c>
      <c r="X37" s="11">
        <v>21.901800000000001</v>
      </c>
      <c r="Y37" s="11"/>
    </row>
    <row r="38" spans="1:25" x14ac:dyDescent="0.25">
      <c r="A38" s="7" t="s">
        <v>110</v>
      </c>
      <c r="B38" s="10">
        <v>1374964415.72</v>
      </c>
      <c r="C38" s="10">
        <v>1374964415.72</v>
      </c>
      <c r="D38" s="10">
        <v>1374964415.72</v>
      </c>
      <c r="E38" s="10">
        <v>1374964415.72</v>
      </c>
      <c r="F38" s="10">
        <v>1374964415.72</v>
      </c>
      <c r="G38" s="10">
        <v>1374964415.72</v>
      </c>
      <c r="H38" s="10">
        <v>1374964415.72</v>
      </c>
      <c r="I38" s="10">
        <v>1374964415.72</v>
      </c>
      <c r="J38" s="10">
        <v>1374964415.72</v>
      </c>
      <c r="K38" s="10">
        <v>1374964415.72</v>
      </c>
      <c r="L38" s="10">
        <v>1374964415.72</v>
      </c>
      <c r="M38" s="10">
        <v>1374964415.72</v>
      </c>
      <c r="N38" s="10">
        <v>1374964415.72</v>
      </c>
      <c r="O38" s="10">
        <v>1374964415.72</v>
      </c>
      <c r="P38" s="10">
        <v>1374964415.72</v>
      </c>
      <c r="Q38" s="10">
        <v>1374449260.6099999</v>
      </c>
      <c r="R38" s="10">
        <v>1846119450.6099999</v>
      </c>
      <c r="S38" s="10">
        <v>1923937320.54</v>
      </c>
      <c r="T38" s="10">
        <v>2014484980.54</v>
      </c>
      <c r="U38" s="10">
        <v>2014320830.54</v>
      </c>
      <c r="V38" s="10">
        <v>2039189510.54</v>
      </c>
      <c r="W38" s="10">
        <v>88432681.620000005</v>
      </c>
      <c r="X38" s="10">
        <v>88432681.620000005</v>
      </c>
      <c r="Y38" s="10"/>
    </row>
    <row r="39" spans="1:25" x14ac:dyDescent="0.25">
      <c r="A39" s="7" t="s">
        <v>111</v>
      </c>
      <c r="B39" s="11">
        <v>24302353478.639999</v>
      </c>
      <c r="C39" s="11">
        <v>20174922608.93</v>
      </c>
      <c r="D39" s="11">
        <v>16595699037.02</v>
      </c>
      <c r="E39" s="11">
        <v>13444221244.84</v>
      </c>
      <c r="F39" s="11">
        <v>8215595509.6899996</v>
      </c>
      <c r="G39" s="11">
        <v>7135649963.1199999</v>
      </c>
      <c r="H39" s="11">
        <v>6210524497.54</v>
      </c>
      <c r="I39" s="11">
        <v>5249407234.6199999</v>
      </c>
      <c r="J39" s="11">
        <v>4220803927.1799998</v>
      </c>
      <c r="K39" s="11">
        <v>3036434460.46</v>
      </c>
      <c r="L39" s="11">
        <v>2640916373.3499999</v>
      </c>
      <c r="M39" s="11">
        <v>2176754189.4699998</v>
      </c>
      <c r="N39" s="11">
        <v>1585666147.4000001</v>
      </c>
      <c r="O39" s="11">
        <v>1001133829.72</v>
      </c>
      <c r="P39" s="11">
        <v>838320965.63</v>
      </c>
      <c r="Q39" s="11">
        <v>620731198.50999999</v>
      </c>
      <c r="R39" s="11">
        <v>967252340.82000005</v>
      </c>
      <c r="S39" s="11">
        <v>648560928.29999995</v>
      </c>
      <c r="T39" s="11">
        <v>424392228.41000003</v>
      </c>
      <c r="U39" s="11">
        <v>275280085.31999999</v>
      </c>
      <c r="V39" s="11">
        <v>163612517.12</v>
      </c>
      <c r="W39" s="11">
        <v>63667136.549999997</v>
      </c>
      <c r="X39" s="11">
        <v>6166053.1900000004</v>
      </c>
      <c r="Y39" s="11"/>
    </row>
    <row r="40" spans="1:25" x14ac:dyDescent="0.25">
      <c r="A40" s="7" t="s">
        <v>112</v>
      </c>
      <c r="B40" s="10">
        <v>146497322942.85001</v>
      </c>
      <c r="C40" s="10">
        <v>137594403807.98999</v>
      </c>
      <c r="D40" s="10">
        <v>115892337407.39</v>
      </c>
      <c r="E40" s="10">
        <v>95981943953.559998</v>
      </c>
      <c r="F40" s="10">
        <v>80011307450.330002</v>
      </c>
      <c r="G40" s="10">
        <v>62717808036.610001</v>
      </c>
      <c r="H40" s="10">
        <v>54878964497.769997</v>
      </c>
      <c r="I40" s="10">
        <v>45566057337.370003</v>
      </c>
      <c r="J40" s="10">
        <v>35974971858.639999</v>
      </c>
      <c r="K40" s="10">
        <v>28700075247.5</v>
      </c>
      <c r="L40" s="10">
        <v>19937119181.959999</v>
      </c>
      <c r="M40" s="10">
        <v>13903255455.610001</v>
      </c>
      <c r="N40" s="10">
        <v>10561552279.690001</v>
      </c>
      <c r="O40" s="10">
        <v>7924671271.0299997</v>
      </c>
      <c r="P40" s="10">
        <v>5077020374.5799999</v>
      </c>
      <c r="Q40" s="10">
        <v>3124438547.3400002</v>
      </c>
      <c r="R40" s="10">
        <v>1665055777.74</v>
      </c>
      <c r="S40" s="10">
        <v>1006775560.89</v>
      </c>
      <c r="T40" s="10">
        <v>634515263.59000003</v>
      </c>
      <c r="U40" s="10">
        <v>288244590.30000001</v>
      </c>
      <c r="V40" s="10">
        <v>78113637.140000001</v>
      </c>
      <c r="W40" s="10">
        <v>106865617.66</v>
      </c>
      <c r="X40" s="10">
        <v>5763120.4199999999</v>
      </c>
      <c r="Y40" s="10"/>
    </row>
    <row r="41" spans="1:25" x14ac:dyDescent="0.25">
      <c r="A41" s="7" t="s">
        <v>113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7" t="s">
        <v>114</v>
      </c>
      <c r="B42" s="10">
        <v>79430259956.960007</v>
      </c>
      <c r="C42" s="10">
        <v>107024384560.17</v>
      </c>
      <c r="D42" s="10">
        <v>94980138631.639999</v>
      </c>
      <c r="E42" s="10">
        <v>84268695732.619995</v>
      </c>
      <c r="F42" s="10">
        <v>64421479343.019997</v>
      </c>
      <c r="G42" s="10">
        <v>61012964102.540001</v>
      </c>
      <c r="H42" s="10">
        <v>37083071835.580002</v>
      </c>
      <c r="I42" s="10">
        <v>33384835714.040001</v>
      </c>
      <c r="J42" s="10">
        <v>33233870603.650002</v>
      </c>
      <c r="K42" s="10">
        <v>28912367684.82</v>
      </c>
      <c r="L42" s="10">
        <v>23659131281.080002</v>
      </c>
      <c r="M42" s="10">
        <v>14938581885.610001</v>
      </c>
      <c r="N42" s="10">
        <v>11756243820.83</v>
      </c>
      <c r="O42" s="10">
        <v>11275230701.85</v>
      </c>
      <c r="P42" s="10">
        <v>7437754281.3400002</v>
      </c>
      <c r="Q42" s="10">
        <v>6161614576.1199999</v>
      </c>
      <c r="R42" s="10">
        <v>4976668595.3400002</v>
      </c>
      <c r="S42" s="10">
        <v>3646470061.6100001</v>
      </c>
      <c r="T42" s="10">
        <v>3057788375.3499999</v>
      </c>
      <c r="U42" s="10">
        <v>2288635492.04</v>
      </c>
      <c r="V42" s="10">
        <v>1800399443.0899999</v>
      </c>
      <c r="W42" s="10">
        <v>1322877029.52</v>
      </c>
      <c r="X42" s="10"/>
      <c r="Y42" s="10"/>
    </row>
    <row r="43" spans="1:25" x14ac:dyDescent="0.25">
      <c r="A43" s="7" t="s">
        <v>115</v>
      </c>
      <c r="B43" s="11">
        <v>36752297355.919998</v>
      </c>
      <c r="C43" s="11">
        <v>51669068693.029999</v>
      </c>
      <c r="D43" s="11">
        <v>45210612632.559998</v>
      </c>
      <c r="E43" s="11">
        <v>41385234406.720001</v>
      </c>
      <c r="F43" s="11">
        <v>22153036084.130001</v>
      </c>
      <c r="G43" s="11">
        <v>37451249647.050003</v>
      </c>
      <c r="H43" s="11">
        <v>17436340141.720001</v>
      </c>
      <c r="I43" s="11">
        <v>12632522436.6</v>
      </c>
      <c r="J43" s="11">
        <v>12655024861.92</v>
      </c>
      <c r="K43" s="11">
        <v>11921310609.25</v>
      </c>
      <c r="L43" s="11">
        <v>10148564689.530001</v>
      </c>
      <c r="M43" s="11">
        <v>6201476519.5699997</v>
      </c>
      <c r="N43" s="11">
        <v>4223937144.1900001</v>
      </c>
      <c r="O43" s="11">
        <v>5247488535.7399998</v>
      </c>
      <c r="P43" s="11">
        <v>1743303211.3800001</v>
      </c>
      <c r="Q43" s="11">
        <v>2112936898.4300001</v>
      </c>
      <c r="R43" s="11">
        <v>1693707488.3199999</v>
      </c>
      <c r="S43" s="11">
        <v>975784480.20000005</v>
      </c>
      <c r="T43" s="11">
        <v>941706242.08000004</v>
      </c>
      <c r="U43" s="11">
        <v>434582378.66000003</v>
      </c>
      <c r="V43" s="11">
        <v>42283037.350000001</v>
      </c>
      <c r="W43" s="11">
        <v>443124645.68000001</v>
      </c>
      <c r="X43" s="11"/>
      <c r="Y43" s="11"/>
    </row>
    <row r="44" spans="1:25" x14ac:dyDescent="0.25">
      <c r="A44" s="7" t="s">
        <v>116</v>
      </c>
      <c r="B44" s="10">
        <v>2251436707.9499998</v>
      </c>
      <c r="C44" s="10">
        <v>2089769498.78</v>
      </c>
      <c r="D44" s="10">
        <v>3148864661.3800001</v>
      </c>
      <c r="E44" s="10">
        <v>1606750226.28</v>
      </c>
      <c r="F44" s="10">
        <v>1125017192.45</v>
      </c>
      <c r="G44" s="10">
        <v>1019178136.92</v>
      </c>
      <c r="H44" s="10">
        <v>2061470481.3199999</v>
      </c>
      <c r="I44" s="10">
        <v>4431065066.0500002</v>
      </c>
      <c r="J44" s="10">
        <v>5405740026.2299995</v>
      </c>
      <c r="K44" s="10">
        <v>4211900807.9099998</v>
      </c>
      <c r="L44" s="10">
        <v>2184528163.1100001</v>
      </c>
      <c r="M44" s="10">
        <v>1731913788.52</v>
      </c>
      <c r="N44" s="10">
        <v>1356601530.0899999</v>
      </c>
      <c r="O44" s="10">
        <v>1010735786.04</v>
      </c>
      <c r="P44" s="10">
        <v>772456652.49000001</v>
      </c>
      <c r="Q44" s="10">
        <v>737464883.27999997</v>
      </c>
      <c r="R44" s="10">
        <v>540843725.72000003</v>
      </c>
      <c r="S44" s="10">
        <v>355190020.75</v>
      </c>
      <c r="T44" s="10">
        <v>334880557.62</v>
      </c>
      <c r="U44" s="10">
        <v>467451921.25</v>
      </c>
      <c r="V44" s="10">
        <v>331691548.18000001</v>
      </c>
      <c r="W44" s="10">
        <v>33823984.460000001</v>
      </c>
      <c r="X44" s="10"/>
      <c r="Y44" s="10"/>
    </row>
    <row r="45" spans="1:25" x14ac:dyDescent="0.25">
      <c r="A45" s="7" t="s">
        <v>117</v>
      </c>
      <c r="B45" s="11">
        <v>2000000000</v>
      </c>
      <c r="C45" s="11">
        <v>20000000</v>
      </c>
      <c r="D45" s="11"/>
      <c r="E45" s="11"/>
      <c r="F45" s="11"/>
      <c r="G45" s="11"/>
      <c r="H45" s="11">
        <v>25050000</v>
      </c>
      <c r="I45" s="11">
        <v>15000000</v>
      </c>
      <c r="J45" s="11"/>
      <c r="K45" s="11"/>
      <c r="L45" s="11"/>
      <c r="M45" s="11">
        <v>50000000</v>
      </c>
      <c r="N45" s="11">
        <v>10000000</v>
      </c>
      <c r="O45" s="11">
        <v>5000000</v>
      </c>
      <c r="P45" s="11">
        <v>17000000</v>
      </c>
      <c r="Q45" s="11">
        <v>41000000</v>
      </c>
      <c r="R45" s="11"/>
      <c r="S45" s="11"/>
      <c r="T45" s="11"/>
      <c r="U45" s="11">
        <v>4000000</v>
      </c>
      <c r="V45" s="11"/>
      <c r="W45" s="11"/>
      <c r="X45" s="11"/>
      <c r="Y45" s="11"/>
    </row>
    <row r="46" spans="1:25" x14ac:dyDescent="0.25">
      <c r="A46" s="7" t="s">
        <v>118</v>
      </c>
      <c r="B46" s="10">
        <v>-4266102236.4200001</v>
      </c>
      <c r="C46" s="10">
        <v>-1805227155.72</v>
      </c>
      <c r="D46" s="10">
        <v>-3165685743.25</v>
      </c>
      <c r="E46" s="10">
        <v>-1628962704.5599999</v>
      </c>
      <c r="F46" s="10">
        <v>-1120645214.5999999</v>
      </c>
      <c r="G46" s="10">
        <v>-1102500804.2</v>
      </c>
      <c r="H46" s="10">
        <v>-2048790264.5899999</v>
      </c>
      <c r="I46" s="10">
        <v>-4580159580.1899996</v>
      </c>
      <c r="J46" s="10">
        <v>-5339311399.9499998</v>
      </c>
      <c r="K46" s="10">
        <v>-4199476298.27</v>
      </c>
      <c r="L46" s="10">
        <v>-2120418049.9100001</v>
      </c>
      <c r="M46" s="10">
        <v>-1763389554.72</v>
      </c>
      <c r="N46" s="10">
        <v>-1339521132.8299999</v>
      </c>
      <c r="O46" s="10">
        <v>-992562686.03999996</v>
      </c>
      <c r="P46" s="10">
        <v>-789456652.49000001</v>
      </c>
      <c r="Q46" s="10">
        <v>-778458933.27999997</v>
      </c>
      <c r="R46" s="10">
        <v>-540843725.72000003</v>
      </c>
      <c r="S46" s="10">
        <v>-355190020.75</v>
      </c>
      <c r="T46" s="10">
        <v>-334880557.62</v>
      </c>
      <c r="U46" s="10">
        <v>-471451921.25</v>
      </c>
      <c r="V46" s="10">
        <v>-331691548.18000001</v>
      </c>
      <c r="W46" s="10">
        <v>-33823984.460000001</v>
      </c>
      <c r="X46" s="10"/>
      <c r="Y46" s="10"/>
    </row>
    <row r="47" spans="1:25" x14ac:dyDescent="0.25">
      <c r="A47" s="7" t="s">
        <v>119</v>
      </c>
      <c r="B47" s="11"/>
      <c r="C47" s="11"/>
      <c r="D47" s="11">
        <v>833000000</v>
      </c>
      <c r="E47" s="11"/>
      <c r="F47" s="11">
        <v>6000000</v>
      </c>
      <c r="G47" s="11">
        <v>16000000</v>
      </c>
      <c r="H47" s="11"/>
      <c r="I47" s="11">
        <v>34800000</v>
      </c>
      <c r="J47" s="11">
        <v>6000000</v>
      </c>
      <c r="K47" s="11">
        <v>392000000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2016922206.52</v>
      </c>
      <c r="W47" s="11"/>
      <c r="X47" s="11"/>
      <c r="Y47" s="11"/>
    </row>
    <row r="48" spans="1:25" x14ac:dyDescent="0.25">
      <c r="A48" s="7" t="s">
        <v>120</v>
      </c>
      <c r="B48" s="10"/>
      <c r="C48" s="10"/>
      <c r="D48" s="10"/>
      <c r="E48" s="10"/>
      <c r="F48" s="10"/>
      <c r="G48" s="10"/>
      <c r="H48" s="10"/>
      <c r="I48" s="10">
        <v>67382607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>
        <v>129000000</v>
      </c>
      <c r="X48" s="10"/>
      <c r="Y48" s="10"/>
    </row>
    <row r="49" spans="1:25" x14ac:dyDescent="0.25">
      <c r="A49" s="7" t="s">
        <v>121</v>
      </c>
      <c r="B49" s="11">
        <v>-26528291765.02</v>
      </c>
      <c r="C49" s="11">
        <v>-24127536908.259998</v>
      </c>
      <c r="D49" s="11">
        <v>-19284402829.220001</v>
      </c>
      <c r="E49" s="11">
        <v>-16441093160.059999</v>
      </c>
      <c r="F49" s="11">
        <v>-8899177880.7999992</v>
      </c>
      <c r="G49" s="11">
        <v>-8334512252.2299995</v>
      </c>
      <c r="H49" s="11">
        <v>-5588019638.6099997</v>
      </c>
      <c r="I49" s="11">
        <v>-5041426729.3299999</v>
      </c>
      <c r="J49" s="11">
        <v>-7385971074.4700003</v>
      </c>
      <c r="K49" s="11">
        <v>-3914524622.8499999</v>
      </c>
      <c r="L49" s="11">
        <v>-2661850366.8699999</v>
      </c>
      <c r="M49" s="11">
        <v>-1292845230.8</v>
      </c>
      <c r="N49" s="11">
        <v>-1234985747.28</v>
      </c>
      <c r="O49" s="11">
        <v>-883910258.55999994</v>
      </c>
      <c r="P49" s="11">
        <v>-705361407.20000005</v>
      </c>
      <c r="Q49" s="11">
        <v>-755992791.29999995</v>
      </c>
      <c r="R49" s="11">
        <v>-159201747.91999999</v>
      </c>
      <c r="S49" s="11">
        <v>-62314427.450000003</v>
      </c>
      <c r="T49" s="11">
        <v>-47085988.25</v>
      </c>
      <c r="U49" s="11">
        <v>-139259336.87</v>
      </c>
      <c r="V49" s="11">
        <v>1784861497.47</v>
      </c>
      <c r="W49" s="11">
        <v>-146707692.88</v>
      </c>
      <c r="X49" s="11"/>
      <c r="Y49" s="11"/>
    </row>
    <row r="50" spans="1:25" x14ac:dyDescent="0.25">
      <c r="A50" s="7" t="s">
        <v>122</v>
      </c>
      <c r="B50" s="10">
        <v>5956736845.0799999</v>
      </c>
      <c r="C50" s="10">
        <v>25736685268.41</v>
      </c>
      <c r="D50" s="10">
        <v>22760551300.099998</v>
      </c>
      <c r="E50" s="10">
        <v>23315207548.959999</v>
      </c>
      <c r="F50" s="10">
        <v>12133285937.59</v>
      </c>
      <c r="G50" s="10">
        <v>28014308908.419998</v>
      </c>
      <c r="H50" s="10">
        <v>9783256706.8099995</v>
      </c>
      <c r="I50" s="10">
        <v>3005486960.0900002</v>
      </c>
      <c r="J50" s="10">
        <v>-70257612.5</v>
      </c>
      <c r="K50" s="10">
        <v>3807309688.1300001</v>
      </c>
      <c r="L50" s="10">
        <v>5366296272.75</v>
      </c>
      <c r="M50" s="10">
        <v>3145241734.0500002</v>
      </c>
      <c r="N50" s="10">
        <v>1649430264.0799999</v>
      </c>
      <c r="O50" s="10">
        <v>3371015591.1399999</v>
      </c>
      <c r="P50" s="10">
        <v>248485151.69</v>
      </c>
      <c r="Q50" s="10">
        <v>578485173.85000002</v>
      </c>
      <c r="R50" s="10">
        <v>993662014.67999995</v>
      </c>
      <c r="S50" s="10">
        <v>558280032</v>
      </c>
      <c r="T50" s="10">
        <v>559739696.21000004</v>
      </c>
      <c r="U50" s="10">
        <v>-176128879.46000001</v>
      </c>
      <c r="V50" s="10">
        <v>1495452986.6400001</v>
      </c>
      <c r="W50" s="10">
        <v>262592968.34</v>
      </c>
      <c r="X50" s="10"/>
      <c r="Y50" s="10"/>
    </row>
    <row r="51" spans="1:25" x14ac:dyDescent="0.25">
      <c r="A51" s="7" t="s">
        <v>123</v>
      </c>
      <c r="B51" s="11">
        <v>152697261713.13</v>
      </c>
      <c r="C51" s="11">
        <v>146740524868.04999</v>
      </c>
      <c r="D51" s="11">
        <v>121003839599.64</v>
      </c>
      <c r="E51" s="11">
        <v>98243288299.539993</v>
      </c>
      <c r="F51" s="11">
        <v>74928080750.580002</v>
      </c>
      <c r="G51" s="11">
        <v>62794794812.989998</v>
      </c>
      <c r="H51" s="11">
        <v>34780485904.57</v>
      </c>
      <c r="I51" s="11">
        <v>24997229197.759998</v>
      </c>
      <c r="J51" s="11">
        <v>21991742237.669998</v>
      </c>
      <c r="K51" s="11">
        <v>22061999850.169998</v>
      </c>
      <c r="L51" s="11">
        <v>18254690162.040001</v>
      </c>
      <c r="M51" s="11">
        <v>12888393889.290001</v>
      </c>
      <c r="N51" s="11">
        <v>9743152155.2399998</v>
      </c>
      <c r="O51" s="11">
        <v>8093721891.1599998</v>
      </c>
      <c r="P51" s="11">
        <v>4722706300.0200005</v>
      </c>
      <c r="Q51" s="11">
        <v>4474221148.3299999</v>
      </c>
      <c r="R51" s="11"/>
      <c r="S51" s="11"/>
      <c r="T51" s="11"/>
      <c r="U51" s="11"/>
      <c r="V51" s="11"/>
      <c r="W51" s="11"/>
      <c r="X51" s="11"/>
      <c r="Y51" s="11"/>
    </row>
    <row r="52" spans="1:25" x14ac:dyDescent="0.25">
      <c r="A52" s="7" t="s">
        <v>124</v>
      </c>
      <c r="B52" s="10"/>
      <c r="C52" s="10">
        <v>1316868379.3599999</v>
      </c>
      <c r="D52" s="10">
        <v>1243478446.8699999</v>
      </c>
      <c r="E52" s="10">
        <v>1175425496.4200001</v>
      </c>
      <c r="F52" s="10">
        <v>1125834541.1900001</v>
      </c>
      <c r="G52" s="10">
        <v>934194672.20000005</v>
      </c>
      <c r="H52" s="10">
        <v>848146697.73000002</v>
      </c>
      <c r="I52" s="10">
        <v>756799960.65999997</v>
      </c>
      <c r="J52" s="10">
        <v>556297509.09000003</v>
      </c>
      <c r="K52" s="10">
        <v>434801814.08999997</v>
      </c>
      <c r="L52" s="10">
        <v>348108535.81999999</v>
      </c>
      <c r="M52" s="10">
        <v>285569865.22000003</v>
      </c>
      <c r="N52" s="10">
        <v>207567308.41999999</v>
      </c>
      <c r="O52" s="10">
        <v>164651541.38</v>
      </c>
      <c r="P52" s="10">
        <v>178089751.18000001</v>
      </c>
      <c r="Q52" s="10">
        <v>96978841.560000002</v>
      </c>
      <c r="R52" s="10">
        <v>78431709.409999996</v>
      </c>
      <c r="S52" s="10">
        <v>66633796.780000001</v>
      </c>
      <c r="T52" s="10">
        <v>63858618.890000001</v>
      </c>
      <c r="U52" s="10">
        <v>14950763.470000001</v>
      </c>
      <c r="V52" s="10">
        <v>14347488.23</v>
      </c>
      <c r="W52" s="10">
        <v>13586155.34</v>
      </c>
      <c r="X52" s="10"/>
      <c r="Y52" s="10"/>
    </row>
    <row r="53" spans="1:25" x14ac:dyDescent="0.25">
      <c r="A53" s="7" t="s">
        <v>125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x14ac:dyDescent="0.25">
      <c r="A54" s="7" t="s">
        <v>126</v>
      </c>
      <c r="B54" s="10">
        <v>21.374500000000001</v>
      </c>
      <c r="C54" s="10">
        <v>28.9465</v>
      </c>
      <c r="D54" s="10">
        <v>30.296600000000002</v>
      </c>
      <c r="E54" s="10">
        <v>31.1982</v>
      </c>
      <c r="F54" s="10">
        <v>29.610600000000002</v>
      </c>
      <c r="G54" s="10">
        <v>22.935099999999998</v>
      </c>
      <c r="H54" s="10">
        <v>24.2516</v>
      </c>
      <c r="I54" s="10">
        <v>28.7286</v>
      </c>
      <c r="J54" s="10">
        <v>35.513500000000001</v>
      </c>
      <c r="K54" s="10">
        <v>38.969900000000003</v>
      </c>
      <c r="L54" s="10">
        <v>35.064999999999998</v>
      </c>
      <c r="M54" s="10">
        <v>27.454000000000001</v>
      </c>
      <c r="N54" s="10">
        <v>29.8109</v>
      </c>
      <c r="O54" s="10">
        <v>33.79</v>
      </c>
      <c r="P54" s="10">
        <v>34.380000000000003</v>
      </c>
      <c r="Q54" s="10">
        <v>25.51</v>
      </c>
      <c r="R54" s="10">
        <v>21.97</v>
      </c>
      <c r="S54" s="10">
        <v>19.68</v>
      </c>
      <c r="T54" s="10">
        <v>17.059999999999999</v>
      </c>
      <c r="U54" s="10">
        <v>13.21</v>
      </c>
      <c r="V54" s="10">
        <v>12.97</v>
      </c>
      <c r="W54" s="10">
        <v>56.56</v>
      </c>
      <c r="X54" s="10">
        <v>75.569999999999993</v>
      </c>
      <c r="Y54" s="10">
        <v>62.75</v>
      </c>
    </row>
    <row r="55" spans="1:25" x14ac:dyDescent="0.25">
      <c r="A55" s="7" t="s">
        <v>127</v>
      </c>
      <c r="B55" s="11">
        <v>21.68</v>
      </c>
      <c r="C55" s="11">
        <v>31.41</v>
      </c>
      <c r="D55" s="11">
        <v>33.090000000000003</v>
      </c>
      <c r="E55" s="11">
        <v>34.46</v>
      </c>
      <c r="F55" s="11">
        <v>32.950000000000003</v>
      </c>
      <c r="G55" s="11">
        <v>24.44</v>
      </c>
      <c r="H55" s="11">
        <v>26.23</v>
      </c>
      <c r="I55" s="11">
        <v>31.96</v>
      </c>
      <c r="J55" s="11">
        <v>39.43</v>
      </c>
      <c r="K55" s="11">
        <v>45</v>
      </c>
      <c r="L55" s="11">
        <v>40.39</v>
      </c>
      <c r="M55" s="11">
        <v>30.91</v>
      </c>
      <c r="N55" s="11">
        <v>33.549999999999997</v>
      </c>
      <c r="O55" s="11">
        <v>39.01</v>
      </c>
      <c r="P55" s="11">
        <v>39.299999999999997</v>
      </c>
      <c r="Q55" s="11">
        <v>27.67</v>
      </c>
      <c r="R55" s="11">
        <v>23.99</v>
      </c>
      <c r="S55" s="11">
        <v>21.53</v>
      </c>
      <c r="T55" s="11">
        <v>18.649999999999999</v>
      </c>
      <c r="U55" s="11">
        <v>13.86</v>
      </c>
      <c r="V55" s="11">
        <v>26.79</v>
      </c>
      <c r="W55" s="11">
        <v>68.86</v>
      </c>
      <c r="X55" s="11">
        <v>69.760000000000005</v>
      </c>
      <c r="Y55" s="11">
        <v>54.27</v>
      </c>
    </row>
    <row r="56" spans="1:25" x14ac:dyDescent="0.25">
      <c r="A56" s="7" t="s">
        <v>128</v>
      </c>
      <c r="B56" s="10">
        <v>21.4267</v>
      </c>
      <c r="C56" s="10">
        <v>29.144300000000001</v>
      </c>
      <c r="D56" s="10">
        <v>30.443899999999999</v>
      </c>
      <c r="E56" s="10">
        <v>31.5366</v>
      </c>
      <c r="F56" s="10">
        <v>29.768899999999999</v>
      </c>
      <c r="G56" s="10">
        <v>23.2593</v>
      </c>
      <c r="H56" s="10">
        <v>24.429600000000001</v>
      </c>
      <c r="I56" s="10">
        <v>29.0487</v>
      </c>
      <c r="J56" s="10">
        <v>36.252299999999998</v>
      </c>
      <c r="K56" s="10">
        <v>39.243099999999998</v>
      </c>
      <c r="L56" s="10">
        <v>35.071100000000001</v>
      </c>
      <c r="M56" s="10">
        <v>27.448699999999999</v>
      </c>
      <c r="N56" s="10">
        <v>29.780999999999999</v>
      </c>
      <c r="O56" s="10">
        <v>33.82</v>
      </c>
      <c r="P56" s="10">
        <v>34.409999999999997</v>
      </c>
      <c r="Q56" s="10">
        <v>25.39</v>
      </c>
      <c r="R56" s="10">
        <v>21.95</v>
      </c>
      <c r="S56" s="10">
        <v>19.64</v>
      </c>
      <c r="T56" s="10">
        <v>17.02</v>
      </c>
      <c r="U56" s="10">
        <v>13.26</v>
      </c>
      <c r="V56" s="10">
        <v>13.231299999999999</v>
      </c>
      <c r="W56" s="10">
        <v>56.77</v>
      </c>
      <c r="X56" s="10">
        <v>75.599999999999994</v>
      </c>
      <c r="Y56" s="10">
        <v>62.75</v>
      </c>
    </row>
    <row r="57" spans="1:25" x14ac:dyDescent="0.25">
      <c r="A57" s="7" t="s">
        <v>129</v>
      </c>
      <c r="B57" s="11">
        <v>18.066700000000001</v>
      </c>
      <c r="C57" s="11">
        <v>24.984100000000002</v>
      </c>
      <c r="D57" s="11">
        <v>25.646799999999999</v>
      </c>
      <c r="E57" s="11">
        <v>25.694500000000001</v>
      </c>
      <c r="F57" s="11">
        <v>23.435300000000002</v>
      </c>
      <c r="G57" s="11">
        <v>17.999400000000001</v>
      </c>
      <c r="H57" s="11">
        <v>21.6265</v>
      </c>
      <c r="I57" s="11">
        <v>26.818999999999999</v>
      </c>
      <c r="J57" s="11">
        <v>31.786000000000001</v>
      </c>
      <c r="K57" s="11">
        <v>35.065399999999997</v>
      </c>
      <c r="L57" s="11">
        <v>30.5854</v>
      </c>
      <c r="M57" s="11">
        <v>23.545400000000001</v>
      </c>
      <c r="N57" s="11">
        <v>25.632899999999999</v>
      </c>
      <c r="O57" s="11">
        <v>30.4986</v>
      </c>
      <c r="P57" s="11">
        <v>29.583200000000001</v>
      </c>
      <c r="Q57" s="11">
        <v>18.3383</v>
      </c>
      <c r="R57" s="11">
        <v>16.2026</v>
      </c>
      <c r="S57" s="11">
        <v>15.077999999999999</v>
      </c>
      <c r="T57" s="11">
        <v>13.699400000000001</v>
      </c>
      <c r="U57" s="11">
        <v>10.618600000000001</v>
      </c>
      <c r="V57" s="11">
        <v>14.4695</v>
      </c>
      <c r="W57" s="11">
        <v>23.520099999999999</v>
      </c>
      <c r="X57" s="11">
        <v>26.035299999999999</v>
      </c>
      <c r="Y57" s="11"/>
    </row>
    <row r="58" spans="1:25" x14ac:dyDescent="0.25">
      <c r="A58" s="7" t="s">
        <v>130</v>
      </c>
      <c r="B58" s="10">
        <v>20.339400000000001</v>
      </c>
      <c r="C58" s="10">
        <v>29.451599999999999</v>
      </c>
      <c r="D58" s="10">
        <v>31.194800000000001</v>
      </c>
      <c r="E58" s="10">
        <v>32.136499999999998</v>
      </c>
      <c r="F58" s="10">
        <v>29.987300000000001</v>
      </c>
      <c r="G58" s="10">
        <v>22.539400000000001</v>
      </c>
      <c r="H58" s="10">
        <v>24.9421</v>
      </c>
      <c r="I58" s="10">
        <v>30.456099999999999</v>
      </c>
      <c r="J58" s="10">
        <v>37.993299999999998</v>
      </c>
      <c r="K58" s="10">
        <v>44.999099999999999</v>
      </c>
      <c r="L58" s="10">
        <v>40.8902</v>
      </c>
      <c r="M58" s="10">
        <v>31.372</v>
      </c>
      <c r="N58" s="10">
        <v>34.049500000000002</v>
      </c>
      <c r="O58" s="10">
        <v>39.498399999999997</v>
      </c>
      <c r="P58" s="10">
        <v>40.404000000000003</v>
      </c>
      <c r="Q58" s="10">
        <v>27.655100000000001</v>
      </c>
      <c r="R58" s="10">
        <v>22.4133</v>
      </c>
      <c r="S58" s="10">
        <v>19.925799999999999</v>
      </c>
      <c r="T58" s="10">
        <v>17.5428</v>
      </c>
      <c r="U58" s="10">
        <v>12.754300000000001</v>
      </c>
      <c r="V58" s="10">
        <v>18.459499999999998</v>
      </c>
      <c r="W58" s="10">
        <v>41.745899999999999</v>
      </c>
      <c r="X58" s="10">
        <v>44.067300000000003</v>
      </c>
      <c r="Y58" s="10"/>
    </row>
    <row r="59" spans="1:25" x14ac:dyDescent="0.25">
      <c r="A59" s="7" t="s">
        <v>131</v>
      </c>
      <c r="B59" s="11">
        <v>91.191400000000002</v>
      </c>
      <c r="C59" s="11">
        <v>91.409199999999998</v>
      </c>
      <c r="D59" s="11">
        <v>91.302800000000005</v>
      </c>
      <c r="E59" s="11">
        <v>91.141999999999996</v>
      </c>
      <c r="F59" s="11">
        <v>89.796199999999999</v>
      </c>
      <c r="G59" s="11">
        <v>91.225099999999998</v>
      </c>
      <c r="H59" s="11">
        <v>92.227900000000005</v>
      </c>
      <c r="I59" s="11">
        <v>92.593400000000003</v>
      </c>
      <c r="J59" s="11">
        <v>92.904899999999998</v>
      </c>
      <c r="K59" s="11">
        <v>92.272599999999997</v>
      </c>
      <c r="L59" s="11">
        <v>91.570499999999996</v>
      </c>
      <c r="M59" s="11">
        <v>90.948999999999998</v>
      </c>
      <c r="N59" s="11">
        <v>90.168800000000005</v>
      </c>
      <c r="O59" s="11">
        <v>90.296700000000001</v>
      </c>
      <c r="P59" s="11">
        <v>87.956500000000005</v>
      </c>
      <c r="Q59" s="11">
        <v>83.959199999999996</v>
      </c>
      <c r="R59" s="11">
        <v>82.518699999999995</v>
      </c>
      <c r="S59" s="11">
        <v>82.222800000000007</v>
      </c>
      <c r="T59" s="11">
        <v>80.1173</v>
      </c>
      <c r="U59" s="11">
        <v>81.44</v>
      </c>
      <c r="V59" s="11">
        <v>82.229299999999995</v>
      </c>
      <c r="W59" s="11">
        <v>82.328199999999995</v>
      </c>
      <c r="X59" s="11">
        <v>85.504599999999996</v>
      </c>
      <c r="Y59" s="11">
        <v>87.786199999999994</v>
      </c>
    </row>
    <row r="60" spans="1:25" x14ac:dyDescent="0.25">
      <c r="A60" s="7" t="s">
        <v>132</v>
      </c>
      <c r="B60" s="10">
        <v>53.019599999999997</v>
      </c>
      <c r="C60" s="10">
        <v>52.176299999999998</v>
      </c>
      <c r="D60" s="10">
        <v>51.469299999999997</v>
      </c>
      <c r="E60" s="10">
        <v>51.3718</v>
      </c>
      <c r="F60" s="10">
        <v>49.823900000000002</v>
      </c>
      <c r="G60" s="10">
        <v>46.139000000000003</v>
      </c>
      <c r="H60" s="10">
        <v>50.383400000000002</v>
      </c>
      <c r="I60" s="10">
        <v>51.527900000000002</v>
      </c>
      <c r="J60" s="10">
        <v>51.629899999999999</v>
      </c>
      <c r="K60" s="10">
        <v>52.951300000000003</v>
      </c>
      <c r="L60" s="10">
        <v>50.267099999999999</v>
      </c>
      <c r="M60" s="10">
        <v>45.900700000000001</v>
      </c>
      <c r="N60" s="10">
        <v>47.082599999999999</v>
      </c>
      <c r="O60" s="10">
        <v>48.542999999999999</v>
      </c>
      <c r="P60" s="10">
        <v>40.982100000000003</v>
      </c>
      <c r="Q60" s="10">
        <v>32.964500000000001</v>
      </c>
      <c r="R60" s="10">
        <v>29.744800000000001</v>
      </c>
      <c r="S60" s="10">
        <v>28.379799999999999</v>
      </c>
      <c r="T60" s="10">
        <v>25.353999999999999</v>
      </c>
      <c r="U60" s="10">
        <v>21.395499999999998</v>
      </c>
      <c r="V60" s="10">
        <v>21.159199999999998</v>
      </c>
      <c r="W60" s="10">
        <v>23.0547</v>
      </c>
      <c r="X60" s="10">
        <v>24.211500000000001</v>
      </c>
      <c r="Y60" s="10">
        <v>23.383500000000002</v>
      </c>
    </row>
    <row r="61" spans="1:25" x14ac:dyDescent="0.25">
      <c r="A61" s="7" t="s">
        <v>133</v>
      </c>
      <c r="B61" s="11">
        <v>67.810500000000005</v>
      </c>
      <c r="C61" s="11">
        <v>67.268199999999993</v>
      </c>
      <c r="D61" s="11">
        <v>66.132800000000003</v>
      </c>
      <c r="E61" s="11">
        <v>65.820700000000002</v>
      </c>
      <c r="F61" s="11">
        <v>63.345100000000002</v>
      </c>
      <c r="G61" s="11">
        <v>59.578800000000001</v>
      </c>
      <c r="H61" s="11">
        <v>65.575100000000006</v>
      </c>
      <c r="I61" s="11">
        <v>67.5364</v>
      </c>
      <c r="J61" s="11">
        <v>67.597200000000001</v>
      </c>
      <c r="K61" s="11">
        <v>69.093500000000006</v>
      </c>
      <c r="L61" s="11">
        <v>65.113600000000005</v>
      </c>
      <c r="M61" s="11">
        <v>60.048000000000002</v>
      </c>
      <c r="N61" s="11">
        <v>61.4985</v>
      </c>
      <c r="O61" s="11">
        <v>64.098500000000001</v>
      </c>
      <c r="P61" s="11">
        <v>61.862900000000003</v>
      </c>
      <c r="Q61" s="11">
        <v>50.206899999999997</v>
      </c>
      <c r="R61" s="11">
        <v>48.029400000000003</v>
      </c>
      <c r="S61" s="11">
        <v>48.662500000000001</v>
      </c>
      <c r="T61" s="11">
        <v>40.032800000000002</v>
      </c>
      <c r="U61" s="11">
        <v>34.435400000000001</v>
      </c>
      <c r="V61" s="11">
        <v>37.174399999999999</v>
      </c>
      <c r="W61" s="11">
        <v>40.638300000000001</v>
      </c>
      <c r="X61" s="11">
        <v>40.957099999999997</v>
      </c>
      <c r="Y61" s="11">
        <v>41.530200000000001</v>
      </c>
    </row>
    <row r="62" spans="1:25" x14ac:dyDescent="0.25">
      <c r="A62" s="7" t="s">
        <v>134</v>
      </c>
      <c r="B62" s="10"/>
      <c r="C62" s="10">
        <v>68.611999999999995</v>
      </c>
      <c r="D62" s="10">
        <v>67.532300000000006</v>
      </c>
      <c r="E62" s="10">
        <v>67.343299999999999</v>
      </c>
      <c r="F62" s="10">
        <v>65.188800000000001</v>
      </c>
      <c r="G62" s="10">
        <v>61.905299999999997</v>
      </c>
      <c r="H62" s="10">
        <v>68.110900000000001</v>
      </c>
      <c r="I62" s="10">
        <v>69.885400000000004</v>
      </c>
      <c r="J62" s="10">
        <v>69.387600000000006</v>
      </c>
      <c r="K62" s="10">
        <v>70.736999999999995</v>
      </c>
      <c r="L62" s="10">
        <v>67.005300000000005</v>
      </c>
      <c r="M62" s="10">
        <v>62.502800000000001</v>
      </c>
      <c r="N62" s="10">
        <v>63.645000000000003</v>
      </c>
      <c r="O62" s="10">
        <v>66.096299999999999</v>
      </c>
      <c r="P62" s="10">
        <v>64.323499999999996</v>
      </c>
      <c r="Q62" s="10">
        <v>52.184699999999999</v>
      </c>
      <c r="R62" s="10">
        <v>50.024900000000002</v>
      </c>
      <c r="S62" s="10">
        <v>50.876399999999997</v>
      </c>
      <c r="T62" s="10">
        <v>42.692399999999999</v>
      </c>
      <c r="U62" s="10">
        <v>35.2502</v>
      </c>
      <c r="V62" s="10">
        <v>38.061100000000003</v>
      </c>
      <c r="W62" s="10">
        <v>41.857900000000001</v>
      </c>
      <c r="X62" s="10"/>
      <c r="Y62" s="10"/>
    </row>
    <row r="63" spans="1:25" x14ac:dyDescent="0.25">
      <c r="A63" s="7" t="s">
        <v>135</v>
      </c>
      <c r="B63" s="11">
        <v>19.531300000000002</v>
      </c>
      <c r="C63" s="11">
        <v>21.4039</v>
      </c>
      <c r="D63" s="11">
        <v>22.489899999999999</v>
      </c>
      <c r="E63" s="11">
        <v>26.549299999999999</v>
      </c>
      <c r="F63" s="11">
        <v>28.668299999999999</v>
      </c>
      <c r="G63" s="11">
        <v>32.794199999999996</v>
      </c>
      <c r="H63" s="11">
        <v>23.252600000000001</v>
      </c>
      <c r="I63" s="11">
        <v>16.033300000000001</v>
      </c>
      <c r="J63" s="11">
        <v>20.4224</v>
      </c>
      <c r="K63" s="11">
        <v>21.210100000000001</v>
      </c>
      <c r="L63" s="11">
        <v>27.212800000000001</v>
      </c>
      <c r="M63" s="11">
        <v>27.5063</v>
      </c>
      <c r="N63" s="11">
        <v>25.888500000000001</v>
      </c>
      <c r="O63" s="11">
        <v>26.9818</v>
      </c>
      <c r="P63" s="11">
        <v>20.1557</v>
      </c>
      <c r="Q63" s="11">
        <v>35.555500000000002</v>
      </c>
      <c r="R63" s="11">
        <v>35.9313</v>
      </c>
      <c r="S63" s="11">
        <v>33.8416</v>
      </c>
      <c r="T63" s="11">
        <v>29.9785</v>
      </c>
      <c r="U63" s="11">
        <v>26.852699999999999</v>
      </c>
      <c r="V63" s="11">
        <v>26.729800000000001</v>
      </c>
      <c r="W63" s="11">
        <v>64.903499999999994</v>
      </c>
      <c r="X63" s="11">
        <v>68.814899999999994</v>
      </c>
      <c r="Y63" s="11">
        <v>68.444900000000004</v>
      </c>
    </row>
    <row r="64" spans="1:25" x14ac:dyDescent="0.25">
      <c r="A64" s="7" t="s">
        <v>136</v>
      </c>
      <c r="B64" s="10">
        <v>0.3518</v>
      </c>
      <c r="C64" s="10">
        <v>0.49440000000000001</v>
      </c>
      <c r="D64" s="10">
        <v>0.51829999999999998</v>
      </c>
      <c r="E64" s="10">
        <v>0.52439999999999998</v>
      </c>
      <c r="F64" s="10">
        <v>0.49330000000000002</v>
      </c>
      <c r="G64" s="10">
        <v>0.40310000000000001</v>
      </c>
      <c r="H64" s="10">
        <v>0.43959999999999999</v>
      </c>
      <c r="I64" s="10">
        <v>0.53110000000000002</v>
      </c>
      <c r="J64" s="10">
        <v>0.61860000000000004</v>
      </c>
      <c r="K64" s="10">
        <v>0.66220000000000001</v>
      </c>
      <c r="L64" s="10">
        <v>0.60850000000000004</v>
      </c>
      <c r="M64" s="10">
        <v>0.51300000000000001</v>
      </c>
      <c r="N64" s="10">
        <v>0.5444</v>
      </c>
      <c r="O64" s="10">
        <v>0.62829999999999997</v>
      </c>
      <c r="P64" s="10">
        <v>0.72189999999999999</v>
      </c>
      <c r="Q64" s="10">
        <v>0.55630000000000002</v>
      </c>
      <c r="R64" s="10">
        <v>0.54469999999999996</v>
      </c>
      <c r="S64" s="10">
        <v>0.53129999999999999</v>
      </c>
      <c r="T64" s="10">
        <v>0.5403</v>
      </c>
      <c r="U64" s="10">
        <v>0.49630000000000002</v>
      </c>
      <c r="V64" s="10">
        <v>0.68379999999999996</v>
      </c>
      <c r="W64" s="10">
        <v>1.0202</v>
      </c>
      <c r="X64" s="10">
        <v>1.0752999999999999</v>
      </c>
      <c r="Y64" s="10"/>
    </row>
    <row r="65" spans="1:25" x14ac:dyDescent="0.25">
      <c r="A65" s="7" t="s">
        <v>137</v>
      </c>
      <c r="B65" s="11">
        <v>106.41</v>
      </c>
      <c r="C65" s="11">
        <v>112.76</v>
      </c>
      <c r="D65" s="11">
        <v>111.18</v>
      </c>
      <c r="E65" s="11">
        <v>114.44</v>
      </c>
      <c r="F65" s="11">
        <v>110.66</v>
      </c>
      <c r="G65" s="11">
        <v>157</v>
      </c>
      <c r="H65" s="11">
        <v>113.54</v>
      </c>
      <c r="I65" s="11">
        <v>105.74</v>
      </c>
      <c r="J65" s="11">
        <v>107.48</v>
      </c>
      <c r="K65" s="11">
        <v>109.29</v>
      </c>
      <c r="L65" s="11">
        <v>128.57</v>
      </c>
      <c r="M65" s="11">
        <v>128.41</v>
      </c>
      <c r="N65" s="11">
        <v>121.57</v>
      </c>
      <c r="O65" s="11">
        <v>136.81</v>
      </c>
      <c r="P65" s="11">
        <v>102.77</v>
      </c>
      <c r="Q65" s="11">
        <v>125.66</v>
      </c>
      <c r="R65" s="11">
        <v>126.62</v>
      </c>
      <c r="S65" s="11">
        <v>121.15</v>
      </c>
      <c r="T65" s="11">
        <v>127.35</v>
      </c>
      <c r="U65" s="11">
        <v>124.73</v>
      </c>
      <c r="V65" s="11">
        <v>111.27</v>
      </c>
      <c r="W65" s="11">
        <v>118.75</v>
      </c>
      <c r="X65" s="11"/>
      <c r="Y65" s="11"/>
    </row>
    <row r="66" spans="1:25" x14ac:dyDescent="0.25">
      <c r="A66" s="7" t="s">
        <v>138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25">
      <c r="A67" s="7" t="s">
        <v>139</v>
      </c>
      <c r="B67" s="11">
        <v>29.67</v>
      </c>
      <c r="C67" s="11">
        <v>37.17</v>
      </c>
      <c r="D67" s="11">
        <v>32.799999999999997</v>
      </c>
      <c r="E67" s="11">
        <v>28.02</v>
      </c>
      <c r="F67" s="11">
        <v>21.56</v>
      </c>
      <c r="G67" s="11">
        <v>13.31</v>
      </c>
      <c r="H67" s="11">
        <v>12.34</v>
      </c>
      <c r="I67" s="11">
        <v>13.44</v>
      </c>
      <c r="J67" s="11">
        <v>14.58</v>
      </c>
      <c r="K67" s="11">
        <v>12.82</v>
      </c>
      <c r="L67" s="11">
        <v>8.44</v>
      </c>
      <c r="M67" s="11">
        <v>5.35</v>
      </c>
      <c r="N67" s="11">
        <v>4.57</v>
      </c>
      <c r="O67" s="11">
        <v>4.03</v>
      </c>
      <c r="P67" s="11">
        <v>3</v>
      </c>
      <c r="Q67" s="11">
        <v>1.64</v>
      </c>
      <c r="R67" s="11">
        <v>2.37</v>
      </c>
      <c r="S67" s="11">
        <v>2.09</v>
      </c>
      <c r="T67" s="11">
        <v>1.94</v>
      </c>
      <c r="U67" s="11">
        <v>1.37</v>
      </c>
      <c r="V67" s="11">
        <v>1.59</v>
      </c>
      <c r="W67" s="11">
        <v>1.36</v>
      </c>
      <c r="X67" s="11">
        <v>1.17</v>
      </c>
      <c r="Y67" s="11"/>
    </row>
    <row r="68" spans="1:25" x14ac:dyDescent="0.25">
      <c r="A68" s="7" t="s">
        <v>140</v>
      </c>
      <c r="B68" s="10">
        <v>29.67</v>
      </c>
      <c r="C68" s="10">
        <v>37.17</v>
      </c>
      <c r="D68" s="10">
        <v>32.799999999999997</v>
      </c>
      <c r="E68" s="10">
        <v>28.02</v>
      </c>
      <c r="F68" s="10">
        <v>21.56</v>
      </c>
      <c r="G68" s="10">
        <v>13.31</v>
      </c>
      <c r="H68" s="10">
        <v>12.34</v>
      </c>
      <c r="I68" s="10">
        <v>13.44</v>
      </c>
      <c r="J68" s="10">
        <v>14.58</v>
      </c>
      <c r="K68" s="10">
        <v>12.82</v>
      </c>
      <c r="L68" s="10">
        <v>8.44</v>
      </c>
      <c r="M68" s="10">
        <v>5.35</v>
      </c>
      <c r="N68" s="10">
        <v>4.57</v>
      </c>
      <c r="O68" s="10">
        <v>4.03</v>
      </c>
      <c r="P68" s="10">
        <v>3</v>
      </c>
      <c r="Q68" s="10">
        <v>1.64</v>
      </c>
      <c r="R68" s="10"/>
      <c r="S68" s="10"/>
      <c r="T68" s="10"/>
      <c r="U68" s="10"/>
      <c r="V68" s="10"/>
      <c r="W68" s="10"/>
      <c r="X68" s="10"/>
      <c r="Y68" s="10"/>
    </row>
    <row r="69" spans="1:25" x14ac:dyDescent="0.25">
      <c r="A69" s="7" t="s">
        <v>141</v>
      </c>
      <c r="B69" s="11">
        <v>29.665800000000001</v>
      </c>
      <c r="C69" s="11">
        <v>37.173499999999997</v>
      </c>
      <c r="D69" s="11">
        <v>32.802500000000002</v>
      </c>
      <c r="E69" s="11">
        <v>28.024000000000001</v>
      </c>
      <c r="F69" s="11">
        <v>21.5566</v>
      </c>
      <c r="G69" s="11">
        <v>13.3087</v>
      </c>
      <c r="H69" s="11">
        <v>12.3413</v>
      </c>
      <c r="I69" s="11">
        <v>13.4412</v>
      </c>
      <c r="J69" s="11">
        <v>14.58</v>
      </c>
      <c r="K69" s="11">
        <v>12.8187</v>
      </c>
      <c r="L69" s="11">
        <v>8.4408999999999992</v>
      </c>
      <c r="M69" s="11">
        <v>5.3520000000000003</v>
      </c>
      <c r="N69" s="11">
        <v>4.5692000000000004</v>
      </c>
      <c r="O69" s="11">
        <v>4.0256999999999996</v>
      </c>
      <c r="P69" s="11">
        <v>2.9994000000000001</v>
      </c>
      <c r="Q69" s="11">
        <v>1.6368</v>
      </c>
      <c r="R69" s="11">
        <v>2.37</v>
      </c>
      <c r="S69" s="11">
        <v>2.09</v>
      </c>
      <c r="T69" s="11">
        <v>1.94</v>
      </c>
      <c r="U69" s="11">
        <v>1.37</v>
      </c>
      <c r="V69" s="11">
        <v>1.31</v>
      </c>
      <c r="W69" s="11">
        <v>1.36</v>
      </c>
      <c r="X69" s="11">
        <v>1.1657999999999999</v>
      </c>
      <c r="Y69" s="11"/>
    </row>
    <row r="70" spans="1:25" x14ac:dyDescent="0.25">
      <c r="A70" s="7" t="s">
        <v>142</v>
      </c>
      <c r="B70" s="10"/>
      <c r="C70" s="10">
        <v>37.43</v>
      </c>
      <c r="D70" s="10">
        <v>32.96</v>
      </c>
      <c r="E70" s="10">
        <v>28.33</v>
      </c>
      <c r="F70" s="10">
        <v>21.67</v>
      </c>
      <c r="G70" s="10">
        <v>13.5</v>
      </c>
      <c r="H70" s="10">
        <v>12.43</v>
      </c>
      <c r="I70" s="10">
        <v>13.59</v>
      </c>
      <c r="J70" s="10">
        <v>14.88</v>
      </c>
      <c r="K70" s="10">
        <v>12.91</v>
      </c>
      <c r="L70" s="10">
        <v>8.44</v>
      </c>
      <c r="M70" s="10">
        <v>5.35</v>
      </c>
      <c r="N70" s="10">
        <v>4.5599999999999996</v>
      </c>
      <c r="O70" s="10">
        <v>4.03</v>
      </c>
      <c r="P70" s="10">
        <v>3</v>
      </c>
      <c r="Q70" s="10">
        <v>1.59</v>
      </c>
      <c r="R70" s="10">
        <v>2.37</v>
      </c>
      <c r="S70" s="10">
        <v>2.08</v>
      </c>
      <c r="T70" s="10">
        <v>1.94</v>
      </c>
      <c r="U70" s="10">
        <v>1.38</v>
      </c>
      <c r="V70" s="10"/>
      <c r="W70" s="10">
        <v>1.36</v>
      </c>
      <c r="X70" s="10">
        <v>1.17</v>
      </c>
      <c r="Y70" s="10"/>
    </row>
    <row r="71" spans="1:25" x14ac:dyDescent="0.25">
      <c r="A71" s="7" t="s">
        <v>143</v>
      </c>
      <c r="B71" s="11">
        <v>138.79060000000001</v>
      </c>
      <c r="C71" s="11">
        <v>128.42140000000001</v>
      </c>
      <c r="D71" s="11">
        <v>108.2714</v>
      </c>
      <c r="E71" s="11">
        <v>89.825500000000005</v>
      </c>
      <c r="F71" s="11">
        <v>72.800299999999993</v>
      </c>
      <c r="G71" s="11">
        <v>58.0276</v>
      </c>
      <c r="H71" s="11">
        <v>50.888500000000001</v>
      </c>
      <c r="I71" s="11">
        <v>46.786799999999999</v>
      </c>
      <c r="J71" s="11">
        <v>41.054699999999997</v>
      </c>
      <c r="K71" s="11">
        <v>32.893799999999999</v>
      </c>
      <c r="L71" s="11">
        <v>24.072099999999999</v>
      </c>
      <c r="M71" s="11">
        <v>19.494399999999999</v>
      </c>
      <c r="N71" s="11">
        <v>15.327400000000001</v>
      </c>
      <c r="O71" s="11">
        <v>11.914099999999999</v>
      </c>
      <c r="P71" s="11">
        <v>8.7243999999999993</v>
      </c>
      <c r="Q71" s="11">
        <v>6.4245000000000001</v>
      </c>
      <c r="R71" s="11">
        <v>10.79</v>
      </c>
      <c r="S71" s="11">
        <v>10.6</v>
      </c>
      <c r="T71" s="11">
        <v>11.37</v>
      </c>
      <c r="U71" s="11">
        <v>10.37</v>
      </c>
      <c r="V71" s="11">
        <v>10.119999999999999</v>
      </c>
      <c r="W71" s="11">
        <v>2.4</v>
      </c>
      <c r="X71" s="11">
        <v>1.54</v>
      </c>
      <c r="Y71" s="11"/>
    </row>
    <row r="72" spans="1:25" x14ac:dyDescent="0.25">
      <c r="A72" s="7" t="s">
        <v>144</v>
      </c>
      <c r="B72" s="10">
        <v>61.3384</v>
      </c>
      <c r="C72" s="10">
        <v>78.007800000000003</v>
      </c>
      <c r="D72" s="10">
        <v>70.732799999999997</v>
      </c>
      <c r="E72" s="10">
        <v>61.454799999999999</v>
      </c>
      <c r="F72" s="10">
        <v>48.609200000000001</v>
      </c>
      <c r="G72" s="10">
        <v>31.965599999999998</v>
      </c>
      <c r="H72" s="10">
        <v>26.625499999999999</v>
      </c>
      <c r="I72" s="10">
        <v>28.211300000000001</v>
      </c>
      <c r="J72" s="10">
        <v>29.927900000000001</v>
      </c>
      <c r="K72" s="10">
        <v>25.482399999999998</v>
      </c>
      <c r="L72" s="10">
        <v>17.7256</v>
      </c>
      <c r="M72" s="10">
        <v>12.326000000000001</v>
      </c>
      <c r="N72" s="10">
        <v>10.245799999999999</v>
      </c>
      <c r="O72" s="10">
        <v>8.7324000000000002</v>
      </c>
      <c r="P72" s="10">
        <v>7.6684000000000001</v>
      </c>
      <c r="Q72" s="10">
        <v>5.1954000000000002</v>
      </c>
      <c r="R72" s="10">
        <v>8.3291000000000004</v>
      </c>
      <c r="S72" s="10">
        <v>7.6536</v>
      </c>
      <c r="T72" s="10">
        <v>8.7309999999999999</v>
      </c>
      <c r="U72" s="10">
        <v>6.6723999999999997</v>
      </c>
      <c r="V72" s="10">
        <v>6.4722</v>
      </c>
      <c r="W72" s="10">
        <v>6.0216000000000003</v>
      </c>
      <c r="X72" s="10">
        <v>4.8154000000000003</v>
      </c>
      <c r="Y72" s="10"/>
    </row>
    <row r="73" spans="1:25" x14ac:dyDescent="0.25">
      <c r="A73" s="7" t="s">
        <v>145</v>
      </c>
      <c r="B73" s="11">
        <v>29.256799999999998</v>
      </c>
      <c r="C73" s="11">
        <v>41.131300000000003</v>
      </c>
      <c r="D73" s="11">
        <v>35.99</v>
      </c>
      <c r="E73" s="11">
        <v>32.944800000000001</v>
      </c>
      <c r="F73" s="11">
        <v>17.635000000000002</v>
      </c>
      <c r="G73" s="11">
        <v>29.813199999999998</v>
      </c>
      <c r="H73" s="11">
        <v>13.8803</v>
      </c>
      <c r="I73" s="11">
        <v>11.0618</v>
      </c>
      <c r="J73" s="11">
        <v>12.1896</v>
      </c>
      <c r="K73" s="11">
        <v>11.482900000000001</v>
      </c>
      <c r="L73" s="11">
        <v>9.7799999999999994</v>
      </c>
      <c r="M73" s="11">
        <v>6.57</v>
      </c>
      <c r="N73" s="11">
        <v>4.4800000000000004</v>
      </c>
      <c r="O73" s="11">
        <v>5.56</v>
      </c>
      <c r="P73" s="11">
        <v>1.85</v>
      </c>
      <c r="Q73" s="11">
        <v>2.2387999999999999</v>
      </c>
      <c r="R73" s="11">
        <v>3.5891000000000002</v>
      </c>
      <c r="S73" s="11">
        <v>2.4813000000000001</v>
      </c>
      <c r="T73" s="11">
        <v>3.4243999999999999</v>
      </c>
      <c r="U73" s="11">
        <v>1.5803</v>
      </c>
      <c r="V73" s="11">
        <v>0.1691</v>
      </c>
      <c r="W73" s="11">
        <v>2.3953000000000002</v>
      </c>
      <c r="X73" s="11"/>
      <c r="Y73" s="11"/>
    </row>
    <row r="74" spans="1:25" x14ac:dyDescent="0.25">
      <c r="A74" s="7" t="s">
        <v>146</v>
      </c>
      <c r="B74" s="10">
        <v>4.7419000000000002</v>
      </c>
      <c r="C74" s="10">
        <v>20.4878</v>
      </c>
      <c r="D74" s="10">
        <v>18.118600000000001</v>
      </c>
      <c r="E74" s="10">
        <v>18.560099999999998</v>
      </c>
      <c r="F74" s="10">
        <v>9.6586999999999996</v>
      </c>
      <c r="G74" s="10">
        <v>22.300899999999999</v>
      </c>
      <c r="H74" s="10">
        <v>7.7880000000000003</v>
      </c>
      <c r="I74" s="10">
        <v>2.6318000000000001</v>
      </c>
      <c r="J74" s="10">
        <v>-6.7699999999999996E-2</v>
      </c>
      <c r="K74" s="10">
        <v>3.6673</v>
      </c>
      <c r="L74" s="10">
        <v>5.1688999999999998</v>
      </c>
      <c r="M74" s="10">
        <v>3.3325</v>
      </c>
      <c r="N74" s="10">
        <v>1.7476</v>
      </c>
      <c r="O74" s="10">
        <v>3.5716999999999999</v>
      </c>
      <c r="P74" s="10">
        <v>0.26329999999999998</v>
      </c>
      <c r="Q74" s="10">
        <v>0.6129</v>
      </c>
      <c r="R74" s="10">
        <v>2.1057000000000001</v>
      </c>
      <c r="S74" s="10">
        <v>1.4197</v>
      </c>
      <c r="T74" s="10">
        <v>2.0354000000000001</v>
      </c>
      <c r="U74" s="10">
        <v>-0.64049999999999996</v>
      </c>
      <c r="V74" s="10">
        <v>5.9817999999999998</v>
      </c>
      <c r="W74" s="10">
        <v>1.4194</v>
      </c>
      <c r="X74" s="10"/>
      <c r="Y74" s="10"/>
    </row>
    <row r="75" spans="1:25" x14ac:dyDescent="0.25">
      <c r="A75" s="7" t="s">
        <v>147</v>
      </c>
      <c r="B75" s="11">
        <v>47.156100000000002</v>
      </c>
      <c r="C75" s="11">
        <v>56.302300000000002</v>
      </c>
      <c r="D75" s="11">
        <v>36.312399999999997</v>
      </c>
      <c r="E75" s="11">
        <v>23.285900000000002</v>
      </c>
      <c r="F75" s="11">
        <v>36.151299999999999</v>
      </c>
      <c r="G75" s="11">
        <v>25.372199999999999</v>
      </c>
      <c r="H75" s="11">
        <v>17.0442</v>
      </c>
      <c r="I75" s="11">
        <v>14.6713</v>
      </c>
      <c r="J75" s="11">
        <v>9.5486000000000004</v>
      </c>
      <c r="K75" s="11">
        <v>17.202999999999999</v>
      </c>
      <c r="L75" s="11">
        <v>26.951000000000001</v>
      </c>
      <c r="M75" s="11">
        <v>36.935299999999998</v>
      </c>
      <c r="N75" s="11">
        <v>36.084600000000002</v>
      </c>
      <c r="O75" s="11">
        <v>23.395399999999999</v>
      </c>
      <c r="P75" s="11">
        <v>101.26519999999999</v>
      </c>
      <c r="Q75" s="11">
        <v>60.637099999999997</v>
      </c>
      <c r="R75" s="11">
        <v>21.368400000000001</v>
      </c>
      <c r="S75" s="11">
        <v>19.267600000000002</v>
      </c>
      <c r="T75" s="11">
        <v>18.205300000000001</v>
      </c>
      <c r="U75" s="11">
        <v>20.403099999999998</v>
      </c>
      <c r="V75" s="11">
        <v>38.380600000000001</v>
      </c>
      <c r="W75" s="11"/>
      <c r="X75" s="11"/>
      <c r="Y75" s="11"/>
    </row>
    <row r="76" spans="1:25" x14ac:dyDescent="0.25">
      <c r="A76" s="7" t="s">
        <v>148</v>
      </c>
      <c r="B76" s="10">
        <v>49.2286</v>
      </c>
      <c r="C76" s="10">
        <v>60.9099</v>
      </c>
      <c r="D76" s="10">
        <v>42.213900000000002</v>
      </c>
      <c r="E76" s="10">
        <v>27.3703</v>
      </c>
      <c r="F76" s="10">
        <v>52.4086</v>
      </c>
      <c r="G76" s="10">
        <v>27.075800000000001</v>
      </c>
      <c r="H76" s="10">
        <v>17.856200000000001</v>
      </c>
      <c r="I76" s="10">
        <v>14.306100000000001</v>
      </c>
      <c r="J76" s="10">
        <v>10.0151</v>
      </c>
      <c r="K76" s="10">
        <v>24.762799999999999</v>
      </c>
      <c r="L76" s="10">
        <v>39.729300000000002</v>
      </c>
      <c r="M76" s="10">
        <v>40.251800000000003</v>
      </c>
      <c r="N76" s="10">
        <v>42.183700000000002</v>
      </c>
      <c r="O76" s="10">
        <v>36.240600000000001</v>
      </c>
      <c r="P76" s="10">
        <v>140.518</v>
      </c>
      <c r="Q76" s="10">
        <v>74.108999999999995</v>
      </c>
      <c r="R76" s="10">
        <v>26.236000000000001</v>
      </c>
      <c r="S76" s="10">
        <v>24.556899999999999</v>
      </c>
      <c r="T76" s="10">
        <v>20.391500000000001</v>
      </c>
      <c r="U76" s="10">
        <v>21.327100000000002</v>
      </c>
      <c r="V76" s="10">
        <v>38.380600000000001</v>
      </c>
      <c r="W76" s="10"/>
      <c r="X76" s="10"/>
      <c r="Y76" s="10"/>
    </row>
    <row r="77" spans="1:25" x14ac:dyDescent="0.25">
      <c r="A77" s="7" t="s">
        <v>149</v>
      </c>
      <c r="B77" s="11">
        <v>13.1853</v>
      </c>
      <c r="C77" s="11">
        <v>15.5581</v>
      </c>
      <c r="D77" s="11">
        <v>10.9262</v>
      </c>
      <c r="E77" s="11">
        <v>6.5683999999999996</v>
      </c>
      <c r="F77" s="11">
        <v>9.5808999999999997</v>
      </c>
      <c r="G77" s="11">
        <v>5.7584999999999997</v>
      </c>
      <c r="H77" s="11">
        <v>4.2876000000000003</v>
      </c>
      <c r="I77" s="11">
        <v>4.0529000000000002</v>
      </c>
      <c r="J77" s="11">
        <v>3.1269999999999998</v>
      </c>
      <c r="K77" s="11">
        <v>6.3544</v>
      </c>
      <c r="L77" s="11">
        <v>8.0299999999999994</v>
      </c>
      <c r="M77" s="11">
        <v>9.4344999999999999</v>
      </c>
      <c r="N77" s="11">
        <v>11.079499999999999</v>
      </c>
      <c r="O77" s="11">
        <v>9.1235999999999997</v>
      </c>
      <c r="P77" s="11">
        <v>26.3628</v>
      </c>
      <c r="Q77" s="11">
        <v>13.671200000000001</v>
      </c>
      <c r="R77" s="11">
        <v>4.2279</v>
      </c>
      <c r="S77" s="11">
        <v>3.456</v>
      </c>
      <c r="T77" s="11">
        <v>2.2341000000000002</v>
      </c>
      <c r="U77" s="11">
        <v>2.4542000000000002</v>
      </c>
      <c r="V77" s="11">
        <v>3.8079000000000001</v>
      </c>
      <c r="W77" s="11"/>
      <c r="X77" s="11"/>
      <c r="Y77" s="11"/>
    </row>
    <row r="78" spans="1:25" x14ac:dyDescent="0.25">
      <c r="A78" s="7" t="s">
        <v>150</v>
      </c>
      <c r="B78" s="10">
        <v>22.977</v>
      </c>
      <c r="C78" s="10">
        <v>27.367599999999999</v>
      </c>
      <c r="D78" s="10">
        <v>18.049900000000001</v>
      </c>
      <c r="E78" s="10">
        <v>10.898099999999999</v>
      </c>
      <c r="F78" s="10">
        <v>16.023599999999998</v>
      </c>
      <c r="G78" s="10">
        <v>11.613899999999999</v>
      </c>
      <c r="H78" s="10">
        <v>8.3046000000000006</v>
      </c>
      <c r="I78" s="10">
        <v>7.0526</v>
      </c>
      <c r="J78" s="10">
        <v>4.6832000000000003</v>
      </c>
      <c r="K78" s="10">
        <v>8.7883999999999993</v>
      </c>
      <c r="L78" s="10">
        <v>12.583600000000001</v>
      </c>
      <c r="M78" s="10">
        <v>15.511900000000001</v>
      </c>
      <c r="N78" s="10">
        <v>16.761099999999999</v>
      </c>
      <c r="O78" s="10">
        <v>11.0723</v>
      </c>
      <c r="P78" s="10">
        <v>35.556100000000001</v>
      </c>
      <c r="Q78" s="10">
        <v>18.021799999999999</v>
      </c>
      <c r="R78" s="10">
        <v>6.1165000000000003</v>
      </c>
      <c r="S78" s="10">
        <v>4.9367000000000001</v>
      </c>
      <c r="T78" s="10">
        <v>3.7967</v>
      </c>
      <c r="U78" s="10">
        <v>4.1189</v>
      </c>
      <c r="V78" s="10">
        <v>8.6513000000000009</v>
      </c>
      <c r="W78" s="10"/>
      <c r="X78" s="10"/>
      <c r="Y78" s="10"/>
    </row>
    <row r="79" spans="1:25" x14ac:dyDescent="0.25">
      <c r="A79" s="7" t="s">
        <v>151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25">
      <c r="A80" s="7" t="s">
        <v>152</v>
      </c>
      <c r="B80" s="10">
        <v>29031</v>
      </c>
      <c r="C80" s="10">
        <v>29031</v>
      </c>
      <c r="D80" s="10">
        <v>27005</v>
      </c>
      <c r="E80" s="10">
        <v>26568</v>
      </c>
      <c r="F80" s="10">
        <v>24029</v>
      </c>
      <c r="G80" s="10">
        <v>21237</v>
      </c>
      <c r="H80" s="10">
        <v>21115</v>
      </c>
      <c r="I80" s="10">
        <v>17487</v>
      </c>
      <c r="J80" s="10">
        <v>16800</v>
      </c>
      <c r="K80" s="10">
        <v>13717</v>
      </c>
      <c r="L80" s="10">
        <v>11456</v>
      </c>
      <c r="M80" s="10">
        <v>10062</v>
      </c>
      <c r="N80" s="10">
        <v>9149</v>
      </c>
      <c r="O80" s="10">
        <v>8363</v>
      </c>
      <c r="P80" s="10">
        <v>7306</v>
      </c>
      <c r="Q80" s="10">
        <v>6418</v>
      </c>
      <c r="R80" s="10">
        <v>5686</v>
      </c>
      <c r="S80" s="10">
        <v>5067</v>
      </c>
      <c r="T80" s="10">
        <v>4405</v>
      </c>
      <c r="U80" s="10">
        <v>3951</v>
      </c>
      <c r="V80" s="10">
        <v>3526</v>
      </c>
      <c r="W80" s="10"/>
      <c r="X80" s="10"/>
      <c r="Y80" s="10"/>
    </row>
    <row r="81" spans="1:25" x14ac:dyDescent="0.25">
      <c r="A81" s="7" t="s">
        <v>65</v>
      </c>
      <c r="B81" s="13" t="s">
        <v>81</v>
      </c>
      <c r="C81" s="13" t="s">
        <v>81</v>
      </c>
      <c r="D81" s="13" t="s">
        <v>81</v>
      </c>
      <c r="E81" s="13" t="s">
        <v>81</v>
      </c>
      <c r="F81" s="13" t="s">
        <v>81</v>
      </c>
      <c r="G81" s="13" t="s">
        <v>81</v>
      </c>
      <c r="H81" s="13" t="s">
        <v>81</v>
      </c>
      <c r="I81" s="13" t="s">
        <v>81</v>
      </c>
      <c r="J81" s="13" t="s">
        <v>81</v>
      </c>
      <c r="K81" s="13" t="s">
        <v>81</v>
      </c>
      <c r="L81" s="13" t="s">
        <v>81</v>
      </c>
      <c r="M81" s="13" t="s">
        <v>81</v>
      </c>
      <c r="N81" s="13" t="s">
        <v>81</v>
      </c>
      <c r="O81" s="13" t="s">
        <v>81</v>
      </c>
      <c r="P81" s="13" t="s">
        <v>81</v>
      </c>
      <c r="Q81" s="13" t="s">
        <v>81</v>
      </c>
      <c r="R81" s="13" t="s">
        <v>81</v>
      </c>
      <c r="S81" s="13" t="s">
        <v>81</v>
      </c>
      <c r="T81" s="13" t="s">
        <v>81</v>
      </c>
      <c r="U81" s="13" t="s">
        <v>81</v>
      </c>
      <c r="V81" s="13" t="s">
        <v>81</v>
      </c>
      <c r="W81" s="13" t="s">
        <v>81</v>
      </c>
      <c r="X81" s="13" t="s">
        <v>81</v>
      </c>
      <c r="Y81" s="13" t="s">
        <v>81</v>
      </c>
    </row>
    <row r="82" spans="1:25" x14ac:dyDescent="0.25">
      <c r="A82" s="7" t="s">
        <v>66</v>
      </c>
      <c r="B82" s="12" t="s">
        <v>81</v>
      </c>
      <c r="C82" s="12" t="s">
        <v>81</v>
      </c>
      <c r="D82" s="12" t="s">
        <v>81</v>
      </c>
      <c r="E82" s="12" t="s">
        <v>81</v>
      </c>
      <c r="F82" s="12" t="s">
        <v>81</v>
      </c>
      <c r="G82" s="12" t="s">
        <v>81</v>
      </c>
      <c r="H82" s="12" t="s">
        <v>81</v>
      </c>
      <c r="I82" s="12" t="s">
        <v>81</v>
      </c>
      <c r="J82" s="12" t="s">
        <v>81</v>
      </c>
      <c r="K82" s="12" t="s">
        <v>81</v>
      </c>
      <c r="L82" s="12" t="s">
        <v>81</v>
      </c>
      <c r="M82" s="12" t="s">
        <v>81</v>
      </c>
      <c r="N82" s="12" t="s">
        <v>81</v>
      </c>
      <c r="O82" s="12" t="s">
        <v>81</v>
      </c>
      <c r="P82" s="12" t="s">
        <v>81</v>
      </c>
      <c r="Q82" s="12" t="s">
        <v>81</v>
      </c>
      <c r="R82" s="12" t="s">
        <v>81</v>
      </c>
      <c r="S82" s="12" t="s">
        <v>81</v>
      </c>
      <c r="T82" s="12" t="s">
        <v>81</v>
      </c>
      <c r="U82" s="12" t="s">
        <v>81</v>
      </c>
      <c r="V82" s="12" t="s">
        <v>81</v>
      </c>
      <c r="W82" s="12" t="s">
        <v>81</v>
      </c>
      <c r="X82" s="12" t="s">
        <v>81</v>
      </c>
      <c r="Y82" s="12" t="s">
        <v>81</v>
      </c>
    </row>
    <row r="83" spans="1:25" x14ac:dyDescent="0.25">
      <c r="A83" s="7" t="s">
        <v>67</v>
      </c>
      <c r="B83" s="13">
        <v>1</v>
      </c>
      <c r="C83" s="13">
        <v>1</v>
      </c>
      <c r="D83" s="13">
        <v>1</v>
      </c>
      <c r="E83" s="13">
        <v>1</v>
      </c>
      <c r="F83" s="13">
        <v>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</row>
    <row r="84" spans="1:25" x14ac:dyDescent="0.25">
      <c r="A84" s="7" t="s">
        <v>68</v>
      </c>
      <c r="B84" s="15" t="s">
        <v>82</v>
      </c>
      <c r="C84" s="15" t="s">
        <v>82</v>
      </c>
      <c r="D84" s="15" t="s">
        <v>82</v>
      </c>
      <c r="E84" s="15" t="s">
        <v>82</v>
      </c>
      <c r="F84" s="15" t="s">
        <v>82</v>
      </c>
      <c r="G84" s="15" t="s">
        <v>82</v>
      </c>
      <c r="H84" s="15" t="s">
        <v>82</v>
      </c>
      <c r="I84" s="15" t="s">
        <v>82</v>
      </c>
      <c r="J84" s="15" t="s">
        <v>82</v>
      </c>
      <c r="K84" s="15" t="s">
        <v>82</v>
      </c>
      <c r="L84" s="15" t="s">
        <v>82</v>
      </c>
      <c r="M84" s="15" t="s">
        <v>82</v>
      </c>
      <c r="N84" s="15" t="s">
        <v>82</v>
      </c>
      <c r="O84" s="15" t="s">
        <v>82</v>
      </c>
      <c r="P84" s="15" t="s">
        <v>82</v>
      </c>
      <c r="Q84" s="15" t="s">
        <v>82</v>
      </c>
      <c r="R84" s="15" t="s">
        <v>82</v>
      </c>
      <c r="S84" s="15" t="s">
        <v>82</v>
      </c>
      <c r="T84" s="15" t="s">
        <v>82</v>
      </c>
      <c r="U84" s="15" t="s">
        <v>82</v>
      </c>
      <c r="V84" s="15" t="s">
        <v>82</v>
      </c>
      <c r="W84" s="15" t="s">
        <v>82</v>
      </c>
      <c r="X84" s="15" t="s">
        <v>82</v>
      </c>
      <c r="Y84" s="15" t="s">
        <v>82</v>
      </c>
    </row>
    <row r="85" spans="1:25" x14ac:dyDescent="0.25">
      <c r="A85" s="7" t="s">
        <v>77</v>
      </c>
      <c r="B85" s="14" t="s">
        <v>79</v>
      </c>
      <c r="C85" s="14" t="s">
        <v>79</v>
      </c>
      <c r="D85" s="14" t="s">
        <v>79</v>
      </c>
      <c r="E85" s="14" t="s">
        <v>79</v>
      </c>
      <c r="F85" s="14" t="s">
        <v>79</v>
      </c>
      <c r="G85" s="14" t="s">
        <v>79</v>
      </c>
      <c r="H85" s="14" t="s">
        <v>79</v>
      </c>
      <c r="I85" s="14" t="s">
        <v>79</v>
      </c>
      <c r="J85" s="14" t="s">
        <v>79</v>
      </c>
      <c r="K85" s="14" t="s">
        <v>79</v>
      </c>
      <c r="L85" s="14" t="s">
        <v>79</v>
      </c>
      <c r="M85" s="14" t="s">
        <v>79</v>
      </c>
      <c r="N85" s="14" t="s">
        <v>79</v>
      </c>
      <c r="O85" s="14" t="s">
        <v>79</v>
      </c>
      <c r="P85" s="14" t="s">
        <v>79</v>
      </c>
      <c r="Q85" s="14" t="s">
        <v>79</v>
      </c>
      <c r="R85" s="14" t="s">
        <v>79</v>
      </c>
      <c r="S85" s="14" t="s">
        <v>79</v>
      </c>
      <c r="T85" s="14" t="s">
        <v>79</v>
      </c>
      <c r="U85" s="14" t="s">
        <v>79</v>
      </c>
      <c r="V85" s="14" t="s">
        <v>79</v>
      </c>
      <c r="W85" s="14" t="s">
        <v>79</v>
      </c>
      <c r="X85" s="14" t="s">
        <v>79</v>
      </c>
      <c r="Y85" s="14" t="s">
        <v>79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C312-6A7C-4788-AC20-4BF1E9F9867D}">
  <dimension ref="A1:BX42"/>
  <sheetViews>
    <sheetView workbookViewId="0">
      <selection activeCell="A3" sqref="A3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76" x14ac:dyDescent="0.25">
      <c r="A1" s="1" t="s">
        <v>0</v>
      </c>
      <c r="B1" s="3" t="s">
        <v>2</v>
      </c>
    </row>
    <row r="2" spans="1:76" x14ac:dyDescent="0.25">
      <c r="A2" s="1" t="s">
        <v>1</v>
      </c>
      <c r="B2" s="2" t="str">
        <f>[1]!S_INFO_NAME($B$1)</f>
        <v>贵州茅台</v>
      </c>
    </row>
    <row r="3" spans="1:76" x14ac:dyDescent="0.25">
      <c r="A3" s="8" t="str">
        <f>[1]!WFR(B1,"1988:2022","Func=Rpt.FinaAbstract_Q20","rptType=1","singleSeason=1","unit=1","currencyType=ORIG","order=LEFT","rate=HISTORY","version=1","quarterindic=0","showcurrency=1","reportPeriod=960","cols=75;rows=38")</f>
        <v xml:space="preserve">                                                                                                              </v>
      </c>
    </row>
    <row r="4" spans="1:76" x14ac:dyDescent="0.25">
      <c r="A4" s="5" t="s">
        <v>153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</row>
    <row r="5" spans="1:76" x14ac:dyDescent="0.25">
      <c r="A5" s="6" t="s">
        <v>4</v>
      </c>
      <c r="B5" s="9">
        <v>44469</v>
      </c>
      <c r="C5" s="9">
        <v>44377</v>
      </c>
      <c r="D5" s="9">
        <v>44286</v>
      </c>
      <c r="E5" s="9">
        <v>44196</v>
      </c>
      <c r="F5" s="9">
        <v>44104</v>
      </c>
      <c r="G5" s="9">
        <v>44012</v>
      </c>
      <c r="H5" s="9">
        <v>43921</v>
      </c>
      <c r="I5" s="9">
        <v>43830</v>
      </c>
      <c r="J5" s="9">
        <v>43738</v>
      </c>
      <c r="K5" s="9">
        <v>43646</v>
      </c>
      <c r="L5" s="9">
        <v>43555</v>
      </c>
      <c r="M5" s="9">
        <v>43465</v>
      </c>
      <c r="N5" s="9">
        <v>43373</v>
      </c>
      <c r="O5" s="9">
        <v>43281</v>
      </c>
      <c r="P5" s="9">
        <v>43190</v>
      </c>
      <c r="Q5" s="9">
        <v>43100</v>
      </c>
      <c r="R5" s="9">
        <v>43008</v>
      </c>
      <c r="S5" s="9">
        <v>42916</v>
      </c>
      <c r="T5" s="9">
        <v>42825</v>
      </c>
      <c r="U5" s="9">
        <v>42735</v>
      </c>
      <c r="V5" s="9">
        <v>42643</v>
      </c>
      <c r="W5" s="9">
        <v>42551</v>
      </c>
      <c r="X5" s="9">
        <v>42460</v>
      </c>
      <c r="Y5" s="9">
        <v>42369</v>
      </c>
      <c r="Z5" s="9">
        <v>42277</v>
      </c>
      <c r="AA5" s="9">
        <v>42185</v>
      </c>
      <c r="AB5" s="9">
        <v>42094</v>
      </c>
      <c r="AC5" s="9">
        <v>42004</v>
      </c>
      <c r="AD5" s="9">
        <v>41912</v>
      </c>
      <c r="AE5" s="9">
        <v>41820</v>
      </c>
      <c r="AF5" s="9">
        <v>41729</v>
      </c>
      <c r="AG5" s="9">
        <v>41639</v>
      </c>
      <c r="AH5" s="9">
        <v>41547</v>
      </c>
      <c r="AI5" s="9">
        <v>41455</v>
      </c>
      <c r="AJ5" s="9">
        <v>41364</v>
      </c>
      <c r="AK5" s="9">
        <v>41274</v>
      </c>
      <c r="AL5" s="9">
        <v>41182</v>
      </c>
      <c r="AM5" s="9">
        <v>41090</v>
      </c>
      <c r="AN5" s="9">
        <v>40999</v>
      </c>
      <c r="AO5" s="9">
        <v>40908</v>
      </c>
      <c r="AP5" s="9">
        <v>40816</v>
      </c>
      <c r="AQ5" s="9">
        <v>40724</v>
      </c>
      <c r="AR5" s="9">
        <v>40633</v>
      </c>
      <c r="AS5" s="9">
        <v>40543</v>
      </c>
      <c r="AT5" s="9">
        <v>40451</v>
      </c>
      <c r="AU5" s="9">
        <v>40359</v>
      </c>
      <c r="AV5" s="9">
        <v>40268</v>
      </c>
      <c r="AW5" s="9">
        <v>40178</v>
      </c>
      <c r="AX5" s="9">
        <v>40086</v>
      </c>
      <c r="AY5" s="9">
        <v>39994</v>
      </c>
      <c r="AZ5" s="9">
        <v>39903</v>
      </c>
      <c r="BA5" s="9">
        <v>39813</v>
      </c>
      <c r="BB5" s="9">
        <v>39721</v>
      </c>
      <c r="BC5" s="9">
        <v>39629</v>
      </c>
      <c r="BD5" s="9">
        <v>39538</v>
      </c>
      <c r="BE5" s="9">
        <v>39447</v>
      </c>
      <c r="BF5" s="9">
        <v>39355</v>
      </c>
      <c r="BG5" s="9">
        <v>39263</v>
      </c>
      <c r="BH5" s="9">
        <v>39172</v>
      </c>
      <c r="BI5" s="9">
        <v>39082</v>
      </c>
      <c r="BJ5" s="9">
        <v>38990</v>
      </c>
      <c r="BK5" s="9">
        <v>38898</v>
      </c>
      <c r="BL5" s="9">
        <v>38807</v>
      </c>
      <c r="BM5" s="9">
        <v>38717</v>
      </c>
      <c r="BN5" s="9">
        <v>38625</v>
      </c>
      <c r="BO5" s="9">
        <v>38533</v>
      </c>
      <c r="BP5" s="9">
        <v>38442</v>
      </c>
      <c r="BQ5" s="9">
        <v>38352</v>
      </c>
      <c r="BR5" s="9">
        <v>38260</v>
      </c>
      <c r="BS5" s="9">
        <v>38168</v>
      </c>
      <c r="BT5" s="9">
        <v>38077</v>
      </c>
      <c r="BU5" s="9">
        <v>37986</v>
      </c>
      <c r="BV5" s="9">
        <v>37894</v>
      </c>
      <c r="BW5" s="9">
        <v>37802</v>
      </c>
      <c r="BX5" s="9">
        <v>37711</v>
      </c>
    </row>
    <row r="6" spans="1:76" x14ac:dyDescent="0.25">
      <c r="A6" s="7" t="s">
        <v>154</v>
      </c>
      <c r="B6" s="10" t="s">
        <v>159</v>
      </c>
      <c r="C6" s="10" t="s">
        <v>160</v>
      </c>
      <c r="D6" s="10" t="s">
        <v>161</v>
      </c>
      <c r="E6" s="10" t="s">
        <v>162</v>
      </c>
      <c r="F6" s="10" t="s">
        <v>159</v>
      </c>
      <c r="G6" s="10" t="s">
        <v>160</v>
      </c>
      <c r="H6" s="10" t="s">
        <v>161</v>
      </c>
      <c r="I6" s="10" t="s">
        <v>162</v>
      </c>
      <c r="J6" s="10" t="s">
        <v>159</v>
      </c>
      <c r="K6" s="10" t="s">
        <v>160</v>
      </c>
      <c r="L6" s="10" t="s">
        <v>161</v>
      </c>
      <c r="M6" s="10" t="s">
        <v>162</v>
      </c>
      <c r="N6" s="10" t="s">
        <v>159</v>
      </c>
      <c r="O6" s="10" t="s">
        <v>160</v>
      </c>
      <c r="P6" s="10" t="s">
        <v>161</v>
      </c>
      <c r="Q6" s="10" t="s">
        <v>162</v>
      </c>
      <c r="R6" s="10" t="s">
        <v>159</v>
      </c>
      <c r="S6" s="10" t="s">
        <v>160</v>
      </c>
      <c r="T6" s="10" t="s">
        <v>161</v>
      </c>
      <c r="U6" s="10" t="s">
        <v>162</v>
      </c>
      <c r="V6" s="10" t="s">
        <v>159</v>
      </c>
      <c r="W6" s="10" t="s">
        <v>160</v>
      </c>
      <c r="X6" s="10" t="s">
        <v>161</v>
      </c>
      <c r="Y6" s="10" t="s">
        <v>162</v>
      </c>
      <c r="Z6" s="10" t="s">
        <v>159</v>
      </c>
      <c r="AA6" s="10" t="s">
        <v>160</v>
      </c>
      <c r="AB6" s="10" t="s">
        <v>161</v>
      </c>
      <c r="AC6" s="10" t="s">
        <v>162</v>
      </c>
      <c r="AD6" s="10" t="s">
        <v>159</v>
      </c>
      <c r="AE6" s="10" t="s">
        <v>160</v>
      </c>
      <c r="AF6" s="10" t="s">
        <v>161</v>
      </c>
      <c r="AG6" s="10" t="s">
        <v>162</v>
      </c>
      <c r="AH6" s="10" t="s">
        <v>159</v>
      </c>
      <c r="AI6" s="10" t="s">
        <v>160</v>
      </c>
      <c r="AJ6" s="10" t="s">
        <v>161</v>
      </c>
      <c r="AK6" s="10" t="s">
        <v>162</v>
      </c>
      <c r="AL6" s="10" t="s">
        <v>159</v>
      </c>
      <c r="AM6" s="10" t="s">
        <v>160</v>
      </c>
      <c r="AN6" s="10" t="s">
        <v>161</v>
      </c>
      <c r="AO6" s="10" t="s">
        <v>162</v>
      </c>
      <c r="AP6" s="10" t="s">
        <v>159</v>
      </c>
      <c r="AQ6" s="10" t="s">
        <v>160</v>
      </c>
      <c r="AR6" s="10" t="s">
        <v>161</v>
      </c>
      <c r="AS6" s="10" t="s">
        <v>162</v>
      </c>
      <c r="AT6" s="10" t="s">
        <v>159</v>
      </c>
      <c r="AU6" s="10" t="s">
        <v>160</v>
      </c>
      <c r="AV6" s="10" t="s">
        <v>161</v>
      </c>
      <c r="AW6" s="10" t="s">
        <v>162</v>
      </c>
      <c r="AX6" s="10" t="s">
        <v>159</v>
      </c>
      <c r="AY6" s="10" t="s">
        <v>160</v>
      </c>
      <c r="AZ6" s="10" t="s">
        <v>161</v>
      </c>
      <c r="BA6" s="10" t="s">
        <v>162</v>
      </c>
      <c r="BB6" s="10" t="s">
        <v>159</v>
      </c>
      <c r="BC6" s="10" t="s">
        <v>160</v>
      </c>
      <c r="BD6" s="10" t="s">
        <v>161</v>
      </c>
      <c r="BE6" s="10" t="s">
        <v>162</v>
      </c>
      <c r="BF6" s="10" t="s">
        <v>159</v>
      </c>
      <c r="BG6" s="10" t="s">
        <v>160</v>
      </c>
      <c r="BH6" s="10" t="s">
        <v>161</v>
      </c>
      <c r="BI6" s="10" t="s">
        <v>162</v>
      </c>
      <c r="BJ6" s="10" t="s">
        <v>159</v>
      </c>
      <c r="BK6" s="10" t="s">
        <v>160</v>
      </c>
      <c r="BL6" s="10" t="s">
        <v>161</v>
      </c>
      <c r="BM6" s="10" t="s">
        <v>162</v>
      </c>
      <c r="BN6" s="10" t="s">
        <v>159</v>
      </c>
      <c r="BO6" s="10" t="s">
        <v>160</v>
      </c>
      <c r="BP6" s="10" t="s">
        <v>161</v>
      </c>
      <c r="BQ6" s="10" t="s">
        <v>162</v>
      </c>
      <c r="BR6" s="10" t="s">
        <v>159</v>
      </c>
      <c r="BS6" s="10" t="s">
        <v>160</v>
      </c>
      <c r="BT6" s="10" t="s">
        <v>161</v>
      </c>
      <c r="BU6" s="10" t="s">
        <v>162</v>
      </c>
      <c r="BV6" s="10" t="s">
        <v>159</v>
      </c>
      <c r="BW6" s="10" t="s">
        <v>160</v>
      </c>
      <c r="BX6" s="10" t="s">
        <v>161</v>
      </c>
    </row>
    <row r="7" spans="1:76" x14ac:dyDescent="0.25">
      <c r="A7" s="7" t="s">
        <v>6</v>
      </c>
      <c r="B7" s="11" t="s">
        <v>79</v>
      </c>
      <c r="C7" s="11" t="s">
        <v>79</v>
      </c>
      <c r="D7" s="11" t="s">
        <v>79</v>
      </c>
      <c r="E7" s="11" t="s">
        <v>79</v>
      </c>
      <c r="F7" s="11" t="s">
        <v>79</v>
      </c>
      <c r="G7" s="11" t="s">
        <v>79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79</v>
      </c>
      <c r="P7" s="11" t="s">
        <v>79</v>
      </c>
      <c r="Q7" s="11" t="s">
        <v>79</v>
      </c>
      <c r="R7" s="11" t="s">
        <v>79</v>
      </c>
      <c r="S7" s="11" t="s">
        <v>79</v>
      </c>
      <c r="T7" s="11" t="s">
        <v>79</v>
      </c>
      <c r="U7" s="11" t="s">
        <v>79</v>
      </c>
      <c r="V7" s="11" t="s">
        <v>79</v>
      </c>
      <c r="W7" s="11" t="s">
        <v>79</v>
      </c>
      <c r="X7" s="11" t="s">
        <v>79</v>
      </c>
      <c r="Y7" s="11" t="s">
        <v>79</v>
      </c>
      <c r="Z7" s="11" t="s">
        <v>79</v>
      </c>
      <c r="AA7" s="11" t="s">
        <v>79</v>
      </c>
      <c r="AB7" s="11" t="s">
        <v>79</v>
      </c>
      <c r="AC7" s="11" t="s">
        <v>79</v>
      </c>
      <c r="AD7" s="11" t="s">
        <v>79</v>
      </c>
      <c r="AE7" s="11" t="s">
        <v>79</v>
      </c>
      <c r="AF7" s="11" t="s">
        <v>79</v>
      </c>
      <c r="AG7" s="11" t="s">
        <v>79</v>
      </c>
      <c r="AH7" s="11" t="s">
        <v>79</v>
      </c>
      <c r="AI7" s="11" t="s">
        <v>79</v>
      </c>
      <c r="AJ7" s="11" t="s">
        <v>79</v>
      </c>
      <c r="AK7" s="11" t="s">
        <v>79</v>
      </c>
      <c r="AL7" s="11" t="s">
        <v>79</v>
      </c>
      <c r="AM7" s="11" t="s">
        <v>79</v>
      </c>
      <c r="AN7" s="11" t="s">
        <v>79</v>
      </c>
      <c r="AO7" s="11" t="s">
        <v>79</v>
      </c>
      <c r="AP7" s="11" t="s">
        <v>79</v>
      </c>
      <c r="AQ7" s="11" t="s">
        <v>79</v>
      </c>
      <c r="AR7" s="11" t="s">
        <v>79</v>
      </c>
      <c r="AS7" s="11" t="s">
        <v>79</v>
      </c>
      <c r="AT7" s="11" t="s">
        <v>79</v>
      </c>
      <c r="AU7" s="11" t="s">
        <v>79</v>
      </c>
      <c r="AV7" s="11" t="s">
        <v>79</v>
      </c>
      <c r="AW7" s="11" t="s">
        <v>79</v>
      </c>
      <c r="AX7" s="11" t="s">
        <v>79</v>
      </c>
      <c r="AY7" s="11" t="s">
        <v>79</v>
      </c>
      <c r="AZ7" s="11" t="s">
        <v>79</v>
      </c>
      <c r="BA7" s="11" t="s">
        <v>79</v>
      </c>
      <c r="BB7" s="11" t="s">
        <v>79</v>
      </c>
      <c r="BC7" s="11" t="s">
        <v>79</v>
      </c>
      <c r="BD7" s="11" t="s">
        <v>79</v>
      </c>
      <c r="BE7" s="11" t="s">
        <v>79</v>
      </c>
      <c r="BF7" s="11" t="s">
        <v>79</v>
      </c>
      <c r="BG7" s="11" t="s">
        <v>79</v>
      </c>
      <c r="BH7" s="11" t="s">
        <v>79</v>
      </c>
      <c r="BI7" s="11" t="s">
        <v>79</v>
      </c>
      <c r="BJ7" s="11" t="s">
        <v>79</v>
      </c>
      <c r="BK7" s="11" t="s">
        <v>79</v>
      </c>
      <c r="BL7" s="11" t="s">
        <v>79</v>
      </c>
      <c r="BM7" s="11" t="s">
        <v>79</v>
      </c>
      <c r="BN7" s="11" t="s">
        <v>79</v>
      </c>
      <c r="BO7" s="11" t="s">
        <v>79</v>
      </c>
      <c r="BP7" s="11" t="s">
        <v>79</v>
      </c>
      <c r="BQ7" s="11" t="s">
        <v>79</v>
      </c>
      <c r="BR7" s="11" t="s">
        <v>79</v>
      </c>
      <c r="BS7" s="11" t="s">
        <v>79</v>
      </c>
      <c r="BT7" s="11" t="s">
        <v>79</v>
      </c>
      <c r="BU7" s="11" t="s">
        <v>79</v>
      </c>
      <c r="BV7" s="11" t="s">
        <v>79</v>
      </c>
      <c r="BW7" s="11" t="s">
        <v>79</v>
      </c>
      <c r="BX7" s="11" t="s">
        <v>79</v>
      </c>
    </row>
    <row r="8" spans="1:76" x14ac:dyDescent="0.25">
      <c r="A8" s="7" t="s">
        <v>87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</row>
    <row r="9" spans="1:76" x14ac:dyDescent="0.25">
      <c r="A9" s="7" t="s">
        <v>88</v>
      </c>
      <c r="B9" s="11">
        <v>26331572039.779999</v>
      </c>
      <c r="C9" s="11">
        <v>22656847194.41</v>
      </c>
      <c r="D9" s="11">
        <v>28064735731.77</v>
      </c>
      <c r="E9" s="11">
        <v>28418363640.68</v>
      </c>
      <c r="F9" s="11">
        <v>23940505584.950001</v>
      </c>
      <c r="G9" s="11">
        <v>20335879249.639999</v>
      </c>
      <c r="H9" s="11">
        <v>25298492025.939999</v>
      </c>
      <c r="I9" s="11">
        <v>25345674442.060001</v>
      </c>
      <c r="J9" s="11">
        <v>22335981736.759998</v>
      </c>
      <c r="K9" s="11">
        <v>18692156055.25</v>
      </c>
      <c r="L9" s="11">
        <v>22480525254.689999</v>
      </c>
      <c r="M9" s="11">
        <v>22230117658.799999</v>
      </c>
      <c r="N9" s="11">
        <v>19717801668.09</v>
      </c>
      <c r="O9" s="11">
        <v>16856207937.370001</v>
      </c>
      <c r="P9" s="11">
        <v>18395256845.959999</v>
      </c>
      <c r="Q9" s="11">
        <v>16575382294.719999</v>
      </c>
      <c r="R9" s="11">
        <v>18993477826.41</v>
      </c>
      <c r="S9" s="11">
        <v>11580485375.73</v>
      </c>
      <c r="T9" s="11">
        <v>13913411369.299999</v>
      </c>
      <c r="U9" s="11">
        <v>12622349261.91</v>
      </c>
      <c r="V9" s="11">
        <v>8795118059.2000008</v>
      </c>
      <c r="W9" s="11">
        <v>8486749508.1300001</v>
      </c>
      <c r="X9" s="11">
        <v>10250867583.690001</v>
      </c>
      <c r="Y9" s="11">
        <v>9712539795.1000004</v>
      </c>
      <c r="Z9" s="11">
        <v>7548667681.0100002</v>
      </c>
      <c r="AA9" s="11">
        <v>7425283641.25</v>
      </c>
      <c r="AB9" s="11">
        <v>8760367928.2199993</v>
      </c>
      <c r="AC9" s="11">
        <v>10043956018.76</v>
      </c>
      <c r="AD9" s="11">
        <v>7557618464.21</v>
      </c>
      <c r="AE9" s="11">
        <v>7033899623.9700003</v>
      </c>
      <c r="AF9" s="11">
        <v>7581739634.1400003</v>
      </c>
      <c r="AG9" s="11">
        <v>9068214851.0699997</v>
      </c>
      <c r="AH9" s="11">
        <v>7864949634.5699997</v>
      </c>
      <c r="AI9" s="11">
        <v>6971645884.9799995</v>
      </c>
      <c r="AJ9" s="11">
        <v>7165785851.6099997</v>
      </c>
      <c r="AK9" s="11">
        <v>6523896552.5100002</v>
      </c>
      <c r="AL9" s="11">
        <v>6667000764.0699997</v>
      </c>
      <c r="AM9" s="11">
        <v>7248470094.79</v>
      </c>
      <c r="AN9" s="11">
        <v>6015967741.6199999</v>
      </c>
      <c r="AO9" s="11">
        <v>4760279727.2299995</v>
      </c>
      <c r="AP9" s="11">
        <v>3816252052.9899998</v>
      </c>
      <c r="AQ9" s="11">
        <v>5605234329.1400003</v>
      </c>
      <c r="AR9" s="11">
        <v>4220589097.9400001</v>
      </c>
      <c r="AS9" s="11">
        <v>2305705956.0599999</v>
      </c>
      <c r="AT9" s="11">
        <v>2740311421.3400002</v>
      </c>
      <c r="AU9" s="11">
        <v>3547360262.3699999</v>
      </c>
      <c r="AV9" s="11">
        <v>3039906100.4099998</v>
      </c>
      <c r="AW9" s="11">
        <v>1862796679.6099999</v>
      </c>
      <c r="AX9" s="11">
        <v>2261196354.4899998</v>
      </c>
      <c r="AY9" s="11">
        <v>3033468864.0900002</v>
      </c>
      <c r="AZ9" s="11">
        <v>2512537167.1999998</v>
      </c>
      <c r="BA9" s="11">
        <v>1755168283.0999999</v>
      </c>
      <c r="BB9" s="11">
        <v>1866799971.4100001</v>
      </c>
      <c r="BC9" s="11">
        <v>2626220914.1399999</v>
      </c>
      <c r="BD9" s="11">
        <v>1993496395.46</v>
      </c>
      <c r="BE9" s="11">
        <v>2779048497.8600001</v>
      </c>
      <c r="BF9" s="11">
        <v>1829293372.8399999</v>
      </c>
      <c r="BG9" s="11">
        <v>1041550780.74</v>
      </c>
      <c r="BH9" s="11">
        <v>1587538095.6800001</v>
      </c>
      <c r="BI9" s="11">
        <v>1650991953.6600001</v>
      </c>
      <c r="BJ9" s="11">
        <v>1238891283.6900001</v>
      </c>
      <c r="BK9" s="11">
        <v>660486658.28999996</v>
      </c>
      <c r="BL9" s="11">
        <v>1353005869.77</v>
      </c>
      <c r="BM9" s="11">
        <v>1350196364.3599999</v>
      </c>
      <c r="BN9" s="11">
        <v>894174531.34000003</v>
      </c>
      <c r="BO9" s="11">
        <v>542127021.28999996</v>
      </c>
      <c r="BP9" s="11">
        <v>1144017320.6199999</v>
      </c>
      <c r="BQ9" s="11">
        <v>939355347.26999998</v>
      </c>
      <c r="BR9" s="11">
        <v>756328963.59000003</v>
      </c>
      <c r="BS9" s="11">
        <v>460677303.19999999</v>
      </c>
      <c r="BT9" s="11">
        <v>853431905.86000001</v>
      </c>
      <c r="BU9" s="11">
        <v>848273574.83000004</v>
      </c>
      <c r="BV9" s="11">
        <v>543696794.62</v>
      </c>
      <c r="BW9" s="11">
        <v>275158309.58999997</v>
      </c>
      <c r="BX9" s="11">
        <v>733889255.88999999</v>
      </c>
    </row>
    <row r="10" spans="1:76" x14ac:dyDescent="0.25">
      <c r="A10" s="7" t="s">
        <v>89</v>
      </c>
      <c r="B10" s="10">
        <v>9.9875000000000007</v>
      </c>
      <c r="C10" s="10">
        <v>11.4132</v>
      </c>
      <c r="D10" s="10">
        <v>10.9344</v>
      </c>
      <c r="E10" s="10">
        <v>12.123100000000001</v>
      </c>
      <c r="F10" s="10">
        <v>7.1836000000000002</v>
      </c>
      <c r="G10" s="10">
        <v>8.7936999999999994</v>
      </c>
      <c r="H10" s="10">
        <v>12.5351</v>
      </c>
      <c r="I10" s="10">
        <v>14.015000000000001</v>
      </c>
      <c r="J10" s="10">
        <v>13.2783</v>
      </c>
      <c r="K10" s="10">
        <v>10.8918</v>
      </c>
      <c r="L10" s="10">
        <v>22.208300000000001</v>
      </c>
      <c r="M10" s="10">
        <v>34.115299999999998</v>
      </c>
      <c r="N10" s="10">
        <v>3.8134999999999999</v>
      </c>
      <c r="O10" s="10">
        <v>45.557000000000002</v>
      </c>
      <c r="P10" s="10">
        <v>32.212400000000002</v>
      </c>
      <c r="Q10" s="10">
        <v>31.317699999999999</v>
      </c>
      <c r="R10" s="10">
        <v>115.95480000000001</v>
      </c>
      <c r="S10" s="10">
        <v>36.453699999999998</v>
      </c>
      <c r="T10" s="10">
        <v>35.729100000000003</v>
      </c>
      <c r="U10" s="10">
        <v>29.959299999999999</v>
      </c>
      <c r="V10" s="10">
        <v>16.5122</v>
      </c>
      <c r="W10" s="10">
        <v>14.295299999999999</v>
      </c>
      <c r="X10" s="10">
        <v>17.014099999999999</v>
      </c>
      <c r="Y10" s="10">
        <v>-3.2997000000000001</v>
      </c>
      <c r="Z10" s="10">
        <v>-0.11840000000000001</v>
      </c>
      <c r="AA10" s="10">
        <v>5.5643000000000002</v>
      </c>
      <c r="AB10" s="10">
        <v>15.5456</v>
      </c>
      <c r="AC10" s="10">
        <v>10.76</v>
      </c>
      <c r="AD10" s="10">
        <v>-3.9076</v>
      </c>
      <c r="AE10" s="10">
        <v>0.89300000000000002</v>
      </c>
      <c r="AF10" s="10">
        <v>5.8047000000000004</v>
      </c>
      <c r="AG10" s="10">
        <v>39</v>
      </c>
      <c r="AH10" s="10">
        <v>17.968299999999999</v>
      </c>
      <c r="AI10" s="10">
        <v>-3.8191000000000002</v>
      </c>
      <c r="AJ10" s="10">
        <v>19.1128</v>
      </c>
      <c r="AK10" s="10">
        <v>37.0486</v>
      </c>
      <c r="AL10" s="10">
        <v>74.700199999999995</v>
      </c>
      <c r="AM10" s="10">
        <v>29.316099999999999</v>
      </c>
      <c r="AN10" s="10">
        <v>42.538600000000002</v>
      </c>
      <c r="AO10" s="10">
        <v>106.45650000000001</v>
      </c>
      <c r="AP10" s="10">
        <v>39.263399999999997</v>
      </c>
      <c r="AQ10" s="10">
        <v>58.011400000000002</v>
      </c>
      <c r="AR10" s="10">
        <v>38.839500000000001</v>
      </c>
      <c r="AS10" s="10">
        <v>23.776599999999998</v>
      </c>
      <c r="AT10" s="10">
        <v>21.188600000000001</v>
      </c>
      <c r="AU10" s="10">
        <v>16.9407</v>
      </c>
      <c r="AV10" s="10">
        <v>20.9895</v>
      </c>
      <c r="AW10" s="10">
        <v>6.1321000000000003</v>
      </c>
      <c r="AX10" s="10">
        <v>21.126899999999999</v>
      </c>
      <c r="AY10" s="10">
        <v>15.507</v>
      </c>
      <c r="AZ10" s="10">
        <v>26.0367</v>
      </c>
      <c r="BA10" s="10">
        <v>-36.842799999999997</v>
      </c>
      <c r="BB10" s="10">
        <v>2.0503</v>
      </c>
      <c r="BC10" s="10">
        <v>152.14529999999999</v>
      </c>
      <c r="BD10" s="10">
        <v>25.5716</v>
      </c>
      <c r="BE10" s="10">
        <v>68.325999999999993</v>
      </c>
      <c r="BF10" s="10">
        <v>47.655700000000003</v>
      </c>
      <c r="BG10" s="10">
        <v>57.694400000000002</v>
      </c>
      <c r="BH10" s="10">
        <v>17.334199999999999</v>
      </c>
      <c r="BI10" s="10">
        <v>22.277899999999999</v>
      </c>
      <c r="BJ10" s="10">
        <v>38.551400000000001</v>
      </c>
      <c r="BK10" s="10">
        <v>21.8325</v>
      </c>
      <c r="BL10" s="10">
        <v>18.268000000000001</v>
      </c>
      <c r="BM10" s="10">
        <v>43.736499999999999</v>
      </c>
      <c r="BN10" s="10">
        <v>18.2256</v>
      </c>
      <c r="BO10" s="10">
        <v>17.680399999999999</v>
      </c>
      <c r="BP10" s="10">
        <v>34.048999999999999</v>
      </c>
      <c r="BQ10" s="10">
        <v>10.737299999999999</v>
      </c>
      <c r="BR10" s="10">
        <v>39.108600000000003</v>
      </c>
      <c r="BS10" s="10">
        <v>67.422600000000003</v>
      </c>
      <c r="BT10" s="10">
        <v>16.288900000000002</v>
      </c>
      <c r="BU10" s="10">
        <v>80.0959</v>
      </c>
      <c r="BV10" s="10">
        <v>33.183300000000003</v>
      </c>
      <c r="BW10" s="10">
        <v>15.7882</v>
      </c>
      <c r="BX10" s="10">
        <v>2.2109000000000001</v>
      </c>
    </row>
    <row r="11" spans="1:76" x14ac:dyDescent="0.25">
      <c r="A11" s="7" t="s">
        <v>90</v>
      </c>
      <c r="B11" s="11">
        <v>8374089987.1000004</v>
      </c>
      <c r="C11" s="11">
        <v>7341864287</v>
      </c>
      <c r="D11" s="11">
        <v>8355908409.0299997</v>
      </c>
      <c r="E11" s="11">
        <v>9772397429.25</v>
      </c>
      <c r="F11" s="11">
        <v>8036880313.5</v>
      </c>
      <c r="G11" s="11">
        <v>6758095283.8999996</v>
      </c>
      <c r="H11" s="11">
        <v>6737757560.9099998</v>
      </c>
      <c r="I11" s="11">
        <v>9732379588.6399994</v>
      </c>
      <c r="J11" s="11">
        <v>7310973465.1599998</v>
      </c>
      <c r="K11" s="11">
        <v>6296292004.3500004</v>
      </c>
      <c r="L11" s="11">
        <v>6484302977.71</v>
      </c>
      <c r="M11" s="11">
        <v>6734683340.2200003</v>
      </c>
      <c r="N11" s="11">
        <v>6759778260.9899998</v>
      </c>
      <c r="O11" s="11">
        <v>6153990509.8299999</v>
      </c>
      <c r="P11" s="11">
        <v>6217578453</v>
      </c>
      <c r="Q11" s="11">
        <v>6272318146.6199999</v>
      </c>
      <c r="R11" s="11">
        <v>6480304357.3299999</v>
      </c>
      <c r="S11" s="11">
        <v>4246868222.02</v>
      </c>
      <c r="T11" s="11">
        <v>5123258606.7399998</v>
      </c>
      <c r="U11" s="11">
        <v>6506302295.9200001</v>
      </c>
      <c r="V11" s="11">
        <v>3405663324.6300001</v>
      </c>
      <c r="W11" s="11">
        <v>2929189146.48</v>
      </c>
      <c r="X11" s="11">
        <v>3048304476.48</v>
      </c>
      <c r="Y11" s="11">
        <v>3848527436.8200002</v>
      </c>
      <c r="Z11" s="11">
        <v>2405829068.3600001</v>
      </c>
      <c r="AA11" s="11">
        <v>2481011776.0799999</v>
      </c>
      <c r="AB11" s="11">
        <v>2556368078.3499999</v>
      </c>
      <c r="AC11" s="11">
        <v>3257512771.9099998</v>
      </c>
      <c r="AD11" s="11">
        <v>2492150710.0100002</v>
      </c>
      <c r="AE11" s="11">
        <v>2105852204.74</v>
      </c>
      <c r="AF11" s="11">
        <v>2261820069.27</v>
      </c>
      <c r="AG11" s="11">
        <v>3289879441.9099998</v>
      </c>
      <c r="AH11" s="11">
        <v>2249486512.5500002</v>
      </c>
      <c r="AI11" s="11">
        <v>1947089184.3099999</v>
      </c>
      <c r="AJ11" s="11">
        <v>1795606131.46</v>
      </c>
      <c r="AK11" s="11">
        <v>2380450156.8899999</v>
      </c>
      <c r="AL11" s="11">
        <v>1779396396.5</v>
      </c>
      <c r="AM11" s="11">
        <v>1624802964.53</v>
      </c>
      <c r="AN11" s="11">
        <v>1843049067.4200001</v>
      </c>
      <c r="AO11" s="11">
        <v>1706601934.74</v>
      </c>
      <c r="AP11" s="11">
        <v>1423545068.1099999</v>
      </c>
      <c r="AQ11" s="11">
        <v>1371022788.46</v>
      </c>
      <c r="AR11" s="11">
        <v>1568403990.9100001</v>
      </c>
      <c r="AS11" s="11">
        <v>1042400708.61</v>
      </c>
      <c r="AT11" s="11">
        <v>1223652419</v>
      </c>
      <c r="AU11" s="11">
        <v>962457677.85000002</v>
      </c>
      <c r="AV11" s="11">
        <v>1244335755.22</v>
      </c>
      <c r="AW11" s="11">
        <v>1093472638.01</v>
      </c>
      <c r="AX11" s="11">
        <v>860420954.61000001</v>
      </c>
      <c r="AY11" s="11">
        <v>833767707.44000006</v>
      </c>
      <c r="AZ11" s="11">
        <v>808026701.87</v>
      </c>
      <c r="BA11" s="11">
        <v>776430252.47000003</v>
      </c>
      <c r="BB11" s="11">
        <v>599877984.11000001</v>
      </c>
      <c r="BC11" s="11">
        <v>704386629.92999995</v>
      </c>
      <c r="BD11" s="11">
        <v>771928092.57000005</v>
      </c>
      <c r="BE11" s="11">
        <v>760385580.83000004</v>
      </c>
      <c r="BF11" s="11">
        <v>682464283.24000001</v>
      </c>
      <c r="BG11" s="11">
        <v>556577742.5</v>
      </c>
      <c r="BH11" s="11">
        <v>714477088.75</v>
      </c>
      <c r="BI11" s="11">
        <v>853894994.20000005</v>
      </c>
      <c r="BJ11" s="11">
        <v>508815992.56999999</v>
      </c>
      <c r="BK11" s="11">
        <v>372664890.44999999</v>
      </c>
      <c r="BL11" s="11">
        <v>682652572.22000003</v>
      </c>
      <c r="BM11" s="11">
        <v>580790617.27999997</v>
      </c>
      <c r="BN11" s="11">
        <v>500322006.43000001</v>
      </c>
      <c r="BO11" s="11">
        <v>344265532.77999997</v>
      </c>
      <c r="BP11" s="11">
        <v>586333588.5</v>
      </c>
      <c r="BQ11" s="11">
        <v>327175205.16000003</v>
      </c>
      <c r="BR11" s="11">
        <v>450398986.79000002</v>
      </c>
      <c r="BS11" s="11">
        <v>292154050.62</v>
      </c>
      <c r="BT11" s="11">
        <v>452275167.64999998</v>
      </c>
      <c r="BU11" s="11">
        <v>466886037.69999999</v>
      </c>
      <c r="BV11" s="11">
        <v>359659153.30000001</v>
      </c>
      <c r="BW11" s="11">
        <v>206233055.03</v>
      </c>
      <c r="BX11" s="11">
        <v>393885303.58999997</v>
      </c>
    </row>
    <row r="12" spans="1:76" x14ac:dyDescent="0.25">
      <c r="A12" s="7" t="s">
        <v>91</v>
      </c>
      <c r="B12" s="10">
        <v>17951194255.34</v>
      </c>
      <c r="C12" s="10">
        <v>15357706877.57</v>
      </c>
      <c r="D12" s="10">
        <v>19714061303.509998</v>
      </c>
      <c r="E12" s="10">
        <v>18649259312.700001</v>
      </c>
      <c r="F12" s="10">
        <v>15904905962.67</v>
      </c>
      <c r="G12" s="10">
        <v>13520293981.43</v>
      </c>
      <c r="H12" s="10">
        <v>18560620625.580002</v>
      </c>
      <c r="I12" s="10">
        <v>15729181926.74</v>
      </c>
      <c r="J12" s="10">
        <v>14914311018.67</v>
      </c>
      <c r="K12" s="10">
        <v>12401774053.75</v>
      </c>
      <c r="L12" s="10">
        <v>15996222276.98</v>
      </c>
      <c r="M12" s="10">
        <v>15505068453.58</v>
      </c>
      <c r="N12" s="10">
        <v>12958023407.1</v>
      </c>
      <c r="O12" s="10">
        <v>10702217427.540001</v>
      </c>
      <c r="P12" s="10">
        <v>12177678392.959999</v>
      </c>
      <c r="Q12" s="10">
        <v>10303064148.1</v>
      </c>
      <c r="R12" s="10">
        <v>12513173469.08</v>
      </c>
      <c r="S12" s="10">
        <v>7333617153.71</v>
      </c>
      <c r="T12" s="10">
        <v>8790152762.5599995</v>
      </c>
      <c r="U12" s="10">
        <v>6116046965.9899998</v>
      </c>
      <c r="V12" s="10">
        <v>5389454734.5699997</v>
      </c>
      <c r="W12" s="10">
        <v>5557560361.6499996</v>
      </c>
      <c r="X12" s="10">
        <v>7202563107.21</v>
      </c>
      <c r="Y12" s="10">
        <v>5864012715.3199997</v>
      </c>
      <c r="Z12" s="10">
        <v>5143365362.6499996</v>
      </c>
      <c r="AA12" s="10">
        <v>4947281865.1700001</v>
      </c>
      <c r="AB12" s="10">
        <v>6204332019.7299995</v>
      </c>
      <c r="AC12" s="10">
        <v>6786528512.6000004</v>
      </c>
      <c r="AD12" s="10">
        <v>5065467754.1999998</v>
      </c>
      <c r="AE12" s="10">
        <v>4931057419.2299995</v>
      </c>
      <c r="AF12" s="10">
        <v>5319919564.8699999</v>
      </c>
      <c r="AG12" s="10">
        <v>5778335409.1599998</v>
      </c>
      <c r="AH12" s="10">
        <v>5615463122.0200005</v>
      </c>
      <c r="AI12" s="10">
        <v>5027566700.6700001</v>
      </c>
      <c r="AJ12" s="10">
        <v>5370179720.1499996</v>
      </c>
      <c r="AK12" s="10">
        <v>4143446395.6199999</v>
      </c>
      <c r="AL12" s="10">
        <v>4887604367.5699997</v>
      </c>
      <c r="AM12" s="10">
        <v>5626677130.2600002</v>
      </c>
      <c r="AN12" s="10">
        <v>4173011924.1999998</v>
      </c>
      <c r="AO12" s="10">
        <v>3053771042.4899998</v>
      </c>
      <c r="AP12" s="10">
        <v>2392800234.8800001</v>
      </c>
      <c r="AQ12" s="10">
        <v>4237314790.6799998</v>
      </c>
      <c r="AR12" s="10">
        <v>2652278357.0300002</v>
      </c>
      <c r="AS12" s="10">
        <v>1263398497.45</v>
      </c>
      <c r="AT12" s="10">
        <v>1516752252.3399999</v>
      </c>
      <c r="AU12" s="10">
        <v>2585185134.52</v>
      </c>
      <c r="AV12" s="10">
        <v>1795570345.1900001</v>
      </c>
      <c r="AW12" s="10">
        <v>769561366.60000002</v>
      </c>
      <c r="AX12" s="10">
        <v>1401012724.8800001</v>
      </c>
      <c r="AY12" s="10">
        <v>2200134878.9099998</v>
      </c>
      <c r="AZ12" s="10">
        <v>1704811540.3299999</v>
      </c>
      <c r="BA12" s="10">
        <v>979039105.63</v>
      </c>
      <c r="BB12" s="10">
        <v>1267223062.3</v>
      </c>
      <c r="BC12" s="10">
        <v>1922135359.21</v>
      </c>
      <c r="BD12" s="10">
        <v>1221987327.8900001</v>
      </c>
      <c r="BE12" s="10">
        <v>2019617917.03</v>
      </c>
      <c r="BF12" s="10">
        <v>1146829089.5999999</v>
      </c>
      <c r="BG12" s="10">
        <v>485832988.24000001</v>
      </c>
      <c r="BH12" s="10">
        <v>873061006.92999995</v>
      </c>
      <c r="BI12" s="10">
        <v>798866409.46000004</v>
      </c>
      <c r="BJ12" s="10">
        <v>730075291.12</v>
      </c>
      <c r="BK12" s="10">
        <v>287821767.83999997</v>
      </c>
      <c r="BL12" s="10">
        <v>670353297.54999995</v>
      </c>
      <c r="BM12" s="10">
        <v>769813291.45000005</v>
      </c>
      <c r="BN12" s="10">
        <v>393864773.77999997</v>
      </c>
      <c r="BO12" s="10">
        <v>198105047.21000001</v>
      </c>
      <c r="BP12" s="10">
        <v>557497298.74000001</v>
      </c>
      <c r="BQ12" s="10">
        <v>612414149.40999997</v>
      </c>
      <c r="BR12" s="10">
        <v>306003566.60000002</v>
      </c>
      <c r="BS12" s="10">
        <v>168532601.61000001</v>
      </c>
      <c r="BT12" s="10">
        <v>401156738.20999998</v>
      </c>
      <c r="BU12" s="10">
        <v>380683226.81</v>
      </c>
      <c r="BV12" s="10">
        <v>184091183.16</v>
      </c>
      <c r="BW12" s="10">
        <v>69324651.939999998</v>
      </c>
      <c r="BX12" s="10">
        <v>341339342.32999998</v>
      </c>
    </row>
    <row r="13" spans="1:76" x14ac:dyDescent="0.25">
      <c r="A13" s="7" t="s">
        <v>89</v>
      </c>
      <c r="B13" s="11">
        <v>12.8658</v>
      </c>
      <c r="C13" s="11">
        <v>13.59</v>
      </c>
      <c r="D13" s="11">
        <v>6.2145000000000001</v>
      </c>
      <c r="E13" s="11">
        <v>18.564699999999998</v>
      </c>
      <c r="F13" s="11">
        <v>6.6418999999999997</v>
      </c>
      <c r="G13" s="11">
        <v>9.0190000000000001</v>
      </c>
      <c r="H13" s="11">
        <v>16.031300000000002</v>
      </c>
      <c r="I13" s="11">
        <v>1.4454</v>
      </c>
      <c r="J13" s="11">
        <v>15.097099999999999</v>
      </c>
      <c r="K13" s="11">
        <v>15.8804</v>
      </c>
      <c r="L13" s="11">
        <v>31.3569</v>
      </c>
      <c r="M13" s="11">
        <v>50.489899999999999</v>
      </c>
      <c r="N13" s="11">
        <v>3.5550999999999999</v>
      </c>
      <c r="O13" s="11">
        <v>45.933700000000002</v>
      </c>
      <c r="P13" s="11">
        <v>38.537700000000001</v>
      </c>
      <c r="Q13" s="11">
        <v>68.459500000000006</v>
      </c>
      <c r="R13" s="11">
        <v>132.1788</v>
      </c>
      <c r="S13" s="11">
        <v>31.9575</v>
      </c>
      <c r="T13" s="11">
        <v>22.042000000000002</v>
      </c>
      <c r="U13" s="11">
        <v>4.298</v>
      </c>
      <c r="V13" s="11">
        <v>4.7846000000000002</v>
      </c>
      <c r="W13" s="11">
        <v>12.335599999999999</v>
      </c>
      <c r="X13" s="11">
        <v>16.089300000000001</v>
      </c>
      <c r="Y13" s="11">
        <v>-13.593299999999999</v>
      </c>
      <c r="Z13" s="11">
        <v>1.5378000000000001</v>
      </c>
      <c r="AA13" s="11">
        <v>0.32900000000000001</v>
      </c>
      <c r="AB13" s="11">
        <v>16.624500000000001</v>
      </c>
      <c r="AC13" s="11">
        <v>17.447800000000001</v>
      </c>
      <c r="AD13" s="11">
        <v>-9.7942999999999998</v>
      </c>
      <c r="AE13" s="11">
        <v>-1.9196</v>
      </c>
      <c r="AF13" s="11">
        <v>-0.93589999999999995</v>
      </c>
      <c r="AG13" s="11">
        <v>39.4572</v>
      </c>
      <c r="AH13" s="11">
        <v>14.8919</v>
      </c>
      <c r="AI13" s="11">
        <v>-10.6477</v>
      </c>
      <c r="AJ13" s="11">
        <v>28.688300000000002</v>
      </c>
      <c r="AK13" s="11">
        <v>35.682899999999997</v>
      </c>
      <c r="AL13" s="11">
        <v>104.26300000000001</v>
      </c>
      <c r="AM13" s="11">
        <v>32.788699999999999</v>
      </c>
      <c r="AN13" s="11">
        <v>57.3369</v>
      </c>
      <c r="AO13" s="11">
        <v>141.71080000000001</v>
      </c>
      <c r="AP13" s="11">
        <v>57.758099999999999</v>
      </c>
      <c r="AQ13" s="11">
        <v>63.907600000000002</v>
      </c>
      <c r="AR13" s="11">
        <v>47.712299999999999</v>
      </c>
      <c r="AS13" s="11">
        <v>64.171199999999999</v>
      </c>
      <c r="AT13" s="11">
        <v>8.2611000000000008</v>
      </c>
      <c r="AU13" s="11">
        <v>17.501200000000001</v>
      </c>
      <c r="AV13" s="11">
        <v>5.3236999999999997</v>
      </c>
      <c r="AW13" s="11">
        <v>-21.3963</v>
      </c>
      <c r="AX13" s="11">
        <v>10.557700000000001</v>
      </c>
      <c r="AY13" s="11">
        <v>14.463100000000001</v>
      </c>
      <c r="AZ13" s="11">
        <v>39.511400000000002</v>
      </c>
      <c r="BA13" s="11">
        <v>-51.523499999999999</v>
      </c>
      <c r="BB13" s="11">
        <v>10.497999999999999</v>
      </c>
      <c r="BC13" s="11">
        <v>295.63709999999998</v>
      </c>
      <c r="BD13" s="11">
        <v>39.965899999999998</v>
      </c>
      <c r="BE13" s="11">
        <v>152.81049999999999</v>
      </c>
      <c r="BF13" s="11">
        <v>57.0837</v>
      </c>
      <c r="BG13" s="11">
        <v>68.796499999999995</v>
      </c>
      <c r="BH13" s="11">
        <v>30.238900000000001</v>
      </c>
      <c r="BI13" s="11">
        <v>3.774</v>
      </c>
      <c r="BJ13" s="11">
        <v>85.361900000000006</v>
      </c>
      <c r="BK13" s="11">
        <v>45.287399999999998</v>
      </c>
      <c r="BL13" s="11">
        <v>20.243300000000001</v>
      </c>
      <c r="BM13" s="11">
        <v>25.7014</v>
      </c>
      <c r="BN13" s="11">
        <v>28.712499999999999</v>
      </c>
      <c r="BO13" s="11">
        <v>17.547000000000001</v>
      </c>
      <c r="BP13" s="11">
        <v>38.9724</v>
      </c>
      <c r="BQ13" s="11">
        <v>60.872399999999999</v>
      </c>
      <c r="BR13" s="11">
        <v>66.2239</v>
      </c>
      <c r="BS13" s="11">
        <v>143.1063</v>
      </c>
      <c r="BT13" s="11">
        <v>17.5243</v>
      </c>
      <c r="BU13" s="11">
        <v>217.1011</v>
      </c>
      <c r="BV13" s="11">
        <v>45.74</v>
      </c>
      <c r="BW13" s="11">
        <v>8.5122</v>
      </c>
      <c r="BX13" s="11">
        <v>1.0014000000000001</v>
      </c>
    </row>
    <row r="14" spans="1:76" x14ac:dyDescent="0.25">
      <c r="A14" s="7" t="s">
        <v>92</v>
      </c>
      <c r="B14" s="10">
        <v>17805093749.200001</v>
      </c>
      <c r="C14" s="10">
        <v>15356123842.700001</v>
      </c>
      <c r="D14" s="10">
        <v>19694876329.34</v>
      </c>
      <c r="E14" s="10">
        <v>18318252475.880001</v>
      </c>
      <c r="F14" s="10">
        <v>15900205058.42</v>
      </c>
      <c r="G14" s="10">
        <v>13496982560.91</v>
      </c>
      <c r="H14" s="10">
        <v>18481501895.900002</v>
      </c>
      <c r="I14" s="10">
        <v>15576638653.049999</v>
      </c>
      <c r="J14" s="10">
        <v>14915781820.35</v>
      </c>
      <c r="K14" s="10">
        <v>12401447155.33</v>
      </c>
      <c r="L14" s="10">
        <v>15888684168.99</v>
      </c>
      <c r="M14" s="10">
        <v>15250285041.200001</v>
      </c>
      <c r="N14" s="10">
        <v>12857351611.889999</v>
      </c>
      <c r="O14" s="10">
        <v>10547434040.799999</v>
      </c>
      <c r="P14" s="10">
        <v>12172532753.58</v>
      </c>
      <c r="Q14" s="10">
        <v>10247234484.559999</v>
      </c>
      <c r="R14" s="10">
        <v>12409308140.040001</v>
      </c>
      <c r="S14" s="10">
        <v>7328489090.0500002</v>
      </c>
      <c r="T14" s="10">
        <v>8755040427.9500008</v>
      </c>
      <c r="U14" s="10">
        <v>5919896135.1099997</v>
      </c>
      <c r="V14" s="10">
        <v>5272699542.7600002</v>
      </c>
      <c r="W14" s="10">
        <v>5558549744.1199999</v>
      </c>
      <c r="X14" s="10">
        <v>7206735535.1199999</v>
      </c>
      <c r="Y14" s="10">
        <v>5839485409.5900002</v>
      </c>
      <c r="Z14" s="10">
        <v>5012796023.8500004</v>
      </c>
      <c r="AA14" s="10">
        <v>4947417304.6800003</v>
      </c>
      <c r="AB14" s="10">
        <v>6202016223.2200003</v>
      </c>
      <c r="AC14" s="10">
        <v>6703145873.4300003</v>
      </c>
      <c r="AD14" s="10">
        <v>4956017617.54</v>
      </c>
      <c r="AE14" s="10">
        <v>4910828841.3999996</v>
      </c>
      <c r="AF14" s="10">
        <v>5312350104.96</v>
      </c>
      <c r="AG14" s="10">
        <v>5764973266.3199997</v>
      </c>
      <c r="AH14" s="10">
        <v>5541980993.5500002</v>
      </c>
      <c r="AI14" s="10">
        <v>5007517937.8800001</v>
      </c>
      <c r="AJ14" s="10">
        <v>5117888228.2200003</v>
      </c>
      <c r="AK14" s="10">
        <v>4115233813.1599998</v>
      </c>
      <c r="AL14" s="10">
        <v>4785080475.3299999</v>
      </c>
      <c r="AM14" s="10">
        <v>5625247219.7200003</v>
      </c>
      <c r="AN14" s="10">
        <v>4174928960.9499998</v>
      </c>
      <c r="AO14" s="10">
        <v>3055106222.0900002</v>
      </c>
      <c r="AP14" s="10">
        <v>2392207361.71</v>
      </c>
      <c r="AQ14" s="10">
        <v>4233240833.2800002</v>
      </c>
      <c r="AR14" s="10">
        <v>2654106056.7199998</v>
      </c>
      <c r="AS14" s="10">
        <v>1266632377.01</v>
      </c>
      <c r="AT14" s="10">
        <v>1518268045.5899999</v>
      </c>
      <c r="AU14" s="10">
        <v>2584735637.7199998</v>
      </c>
      <c r="AV14" s="10">
        <v>1792780671.05</v>
      </c>
      <c r="AW14" s="10">
        <v>775173023.52999997</v>
      </c>
      <c r="AX14" s="10">
        <v>1399567702.5599999</v>
      </c>
      <c r="AY14" s="10">
        <v>2200755998.2199998</v>
      </c>
      <c r="AZ14" s="10">
        <v>1705043160.3299999</v>
      </c>
      <c r="BA14" s="10">
        <v>981409718.55999994</v>
      </c>
      <c r="BB14" s="10">
        <v>1268366608.1099999</v>
      </c>
      <c r="BC14" s="10">
        <v>1912966533.5999999</v>
      </c>
      <c r="BD14" s="10">
        <v>1222557777.8900001</v>
      </c>
      <c r="BE14" s="10">
        <v>2013978249.21</v>
      </c>
      <c r="BF14" s="10">
        <v>1146986415.8900001</v>
      </c>
      <c r="BG14" s="10">
        <v>486891942.50999999</v>
      </c>
      <c r="BH14" s="10">
        <v>874168408.32000005</v>
      </c>
      <c r="BI14" s="10">
        <v>798805625.86000001</v>
      </c>
      <c r="BJ14" s="10">
        <v>730170615.12</v>
      </c>
      <c r="BK14" s="10">
        <v>288408712.94</v>
      </c>
      <c r="BL14" s="10">
        <v>670680898.04999995</v>
      </c>
      <c r="BM14" s="10">
        <v>769466204.71000004</v>
      </c>
      <c r="BN14" s="10">
        <v>393980109.16000003</v>
      </c>
      <c r="BO14" s="10">
        <v>199291251.03</v>
      </c>
      <c r="BP14" s="10">
        <v>557508798.74000001</v>
      </c>
      <c r="BQ14" s="10">
        <v>614818808.41999996</v>
      </c>
      <c r="BR14" s="10">
        <v>306131181.60000002</v>
      </c>
      <c r="BS14" s="10">
        <v>168552311.61000001</v>
      </c>
      <c r="BT14" s="10">
        <v>401170213.18000001</v>
      </c>
      <c r="BU14" s="10">
        <v>381005456.48000002</v>
      </c>
      <c r="BV14" s="10">
        <v>185052775.09</v>
      </c>
      <c r="BW14" s="10">
        <v>69793838.939999998</v>
      </c>
      <c r="BX14" s="10">
        <v>341442542.75</v>
      </c>
    </row>
    <row r="15" spans="1:76" x14ac:dyDescent="0.25">
      <c r="A15" s="7" t="s">
        <v>93</v>
      </c>
      <c r="B15" s="11">
        <v>13368277334.959999</v>
      </c>
      <c r="C15" s="11">
        <v>11434653820.530001</v>
      </c>
      <c r="D15" s="11">
        <v>14772030035.620001</v>
      </c>
      <c r="E15" s="11">
        <v>13672656540.24</v>
      </c>
      <c r="F15" s="11">
        <v>11923126865.93</v>
      </c>
      <c r="G15" s="11">
        <v>10064692988.99</v>
      </c>
      <c r="H15" s="11">
        <v>13862853487.24</v>
      </c>
      <c r="I15" s="11">
        <v>11557697456.549999</v>
      </c>
      <c r="J15" s="11">
        <v>11215775785.85</v>
      </c>
      <c r="K15" s="11">
        <v>9280806438.7700005</v>
      </c>
      <c r="L15" s="11">
        <v>11915721111.34</v>
      </c>
      <c r="M15" s="11">
        <v>11258262798.139999</v>
      </c>
      <c r="N15" s="11">
        <v>9650002513.0900002</v>
      </c>
      <c r="O15" s="11">
        <v>7790816692.2799997</v>
      </c>
      <c r="P15" s="11">
        <v>9130535753.2999992</v>
      </c>
      <c r="Q15" s="11">
        <v>7644954169.1899996</v>
      </c>
      <c r="R15" s="11">
        <v>9317030370.7800007</v>
      </c>
      <c r="S15" s="11">
        <v>5499605236.96</v>
      </c>
      <c r="T15" s="11">
        <v>6544833459.0699997</v>
      </c>
      <c r="U15" s="11">
        <v>4600451327.9899998</v>
      </c>
      <c r="V15" s="11">
        <v>3952988818.7399998</v>
      </c>
      <c r="W15" s="11">
        <v>4165124310.6700001</v>
      </c>
      <c r="X15" s="11">
        <v>5212078652.4799995</v>
      </c>
      <c r="Y15" s="11">
        <v>4328207298.3500004</v>
      </c>
      <c r="Z15" s="11">
        <v>3762268818.2600002</v>
      </c>
      <c r="AA15" s="11">
        <v>3736200091.6999998</v>
      </c>
      <c r="AB15" s="11">
        <v>4628320416.9099998</v>
      </c>
      <c r="AC15" s="11">
        <v>4893681801.9499998</v>
      </c>
      <c r="AD15" s="11">
        <v>3711151690.29</v>
      </c>
      <c r="AE15" s="11">
        <v>3711604556.5900002</v>
      </c>
      <c r="AF15" s="11">
        <v>3952933461</v>
      </c>
      <c r="AG15" s="11">
        <v>4302724571.0699997</v>
      </c>
      <c r="AH15" s="11">
        <v>4041260518.6700001</v>
      </c>
      <c r="AI15" s="11">
        <v>3847551548.3200002</v>
      </c>
      <c r="AJ15" s="11">
        <v>3773363242.9899998</v>
      </c>
      <c r="AK15" s="11">
        <v>3070470928.4699998</v>
      </c>
      <c r="AL15" s="11">
        <v>3589040235.1500001</v>
      </c>
      <c r="AM15" s="11">
        <v>4219448747.8099999</v>
      </c>
      <c r="AN15" s="11">
        <v>3129490790.7399998</v>
      </c>
      <c r="AO15" s="11">
        <v>2319609495.0100002</v>
      </c>
      <c r="AP15" s="11">
        <v>1764408120.0799999</v>
      </c>
      <c r="AQ15" s="11">
        <v>3175014862.8899999</v>
      </c>
      <c r="AR15" s="11">
        <v>1991291329.6400001</v>
      </c>
      <c r="AS15" s="11">
        <v>928657019.13999999</v>
      </c>
      <c r="AT15" s="11">
        <v>1136541877.76</v>
      </c>
      <c r="AU15" s="11">
        <v>1930179802.26</v>
      </c>
      <c r="AV15" s="11">
        <v>1344382797.8099999</v>
      </c>
      <c r="AW15" s="11">
        <v>573093325.79999995</v>
      </c>
      <c r="AX15" s="11">
        <v>1050953361.95</v>
      </c>
      <c r="AY15" s="11">
        <v>1650001688.4300001</v>
      </c>
      <c r="AZ15" s="11">
        <v>1278840567.8199999</v>
      </c>
      <c r="BA15" s="11">
        <v>696560562.11000001</v>
      </c>
      <c r="BB15" s="11">
        <v>952259507.37</v>
      </c>
      <c r="BC15" s="11">
        <v>1434890529.04</v>
      </c>
      <c r="BD15" s="11">
        <v>917048744.59000003</v>
      </c>
      <c r="BE15" s="11">
        <v>1296830552.77</v>
      </c>
      <c r="BF15" s="11">
        <v>775273714.76999998</v>
      </c>
      <c r="BG15" s="11">
        <v>332507535.31</v>
      </c>
      <c r="BH15" s="11">
        <v>561440706.10000002</v>
      </c>
      <c r="BI15" s="11">
        <v>559774067.41999996</v>
      </c>
      <c r="BJ15" s="11">
        <v>453483232.73000002</v>
      </c>
      <c r="BK15" s="11">
        <v>151701679.97999999</v>
      </c>
      <c r="BL15" s="11">
        <v>451416219.94</v>
      </c>
      <c r="BM15" s="11">
        <v>434489705.88999999</v>
      </c>
      <c r="BN15" s="11">
        <v>231927384.88</v>
      </c>
      <c r="BO15" s="11">
        <v>118763617.68000001</v>
      </c>
      <c r="BP15" s="11">
        <v>383941417.25999999</v>
      </c>
      <c r="BQ15" s="11">
        <v>316096700.57999998</v>
      </c>
      <c r="BR15" s="11">
        <v>174013410.44999999</v>
      </c>
      <c r="BS15" s="11">
        <v>92731273.219999999</v>
      </c>
      <c r="BT15" s="11">
        <v>271330791.20999998</v>
      </c>
      <c r="BU15" s="11">
        <v>238941805.59</v>
      </c>
      <c r="BV15" s="11">
        <v>107325644.69</v>
      </c>
      <c r="BW15" s="11">
        <v>37362364.039999999</v>
      </c>
      <c r="BX15" s="11">
        <v>225123681.74000001</v>
      </c>
    </row>
    <row r="16" spans="1:76" x14ac:dyDescent="0.25">
      <c r="A16" s="7" t="s">
        <v>89</v>
      </c>
      <c r="B16" s="10">
        <v>12.1206</v>
      </c>
      <c r="C16" s="10">
        <v>13.611599999999999</v>
      </c>
      <c r="D16" s="10">
        <v>6.5583999999999998</v>
      </c>
      <c r="E16" s="10">
        <v>18.299099999999999</v>
      </c>
      <c r="F16" s="10">
        <v>6.3068</v>
      </c>
      <c r="G16" s="10">
        <v>8.4463000000000008</v>
      </c>
      <c r="H16" s="10">
        <v>16.340900000000001</v>
      </c>
      <c r="I16" s="10">
        <v>2.6597</v>
      </c>
      <c r="J16" s="10">
        <v>16.2256</v>
      </c>
      <c r="K16" s="10">
        <v>19.1249</v>
      </c>
      <c r="L16" s="10">
        <v>30.504100000000001</v>
      </c>
      <c r="M16" s="10">
        <v>47.264000000000003</v>
      </c>
      <c r="N16" s="10">
        <v>3.5737999999999999</v>
      </c>
      <c r="O16" s="10">
        <v>41.6614</v>
      </c>
      <c r="P16" s="10">
        <v>39.5075</v>
      </c>
      <c r="Q16" s="10">
        <v>66.178399999999996</v>
      </c>
      <c r="R16" s="10">
        <v>135.69579999999999</v>
      </c>
      <c r="S16" s="10">
        <v>32.039400000000001</v>
      </c>
      <c r="T16" s="10">
        <v>25.570499999999999</v>
      </c>
      <c r="U16" s="10">
        <v>6.29</v>
      </c>
      <c r="V16" s="10">
        <v>5.0693000000000001</v>
      </c>
      <c r="W16" s="10">
        <v>11.4802</v>
      </c>
      <c r="X16" s="10">
        <v>12.6127</v>
      </c>
      <c r="Y16" s="10">
        <v>-11.555199999999999</v>
      </c>
      <c r="Z16" s="10">
        <v>1.3774</v>
      </c>
      <c r="AA16" s="10">
        <v>0.66269999999999996</v>
      </c>
      <c r="AB16" s="10">
        <v>17.085699999999999</v>
      </c>
      <c r="AC16" s="10">
        <v>13.734500000000001</v>
      </c>
      <c r="AD16" s="10">
        <v>-8.1684999999999999</v>
      </c>
      <c r="AE16" s="10">
        <v>-3.5333000000000001</v>
      </c>
      <c r="AF16" s="10">
        <v>4.7588999999999997</v>
      </c>
      <c r="AG16" s="10">
        <v>40.132399999999997</v>
      </c>
      <c r="AH16" s="10">
        <v>12.6</v>
      </c>
      <c r="AI16" s="10">
        <v>-8.8139000000000003</v>
      </c>
      <c r="AJ16" s="10">
        <v>20.574400000000001</v>
      </c>
      <c r="AK16" s="10">
        <v>32.370199999999997</v>
      </c>
      <c r="AL16" s="10">
        <v>103.41330000000001</v>
      </c>
      <c r="AM16" s="10">
        <v>32.895400000000002</v>
      </c>
      <c r="AN16" s="10">
        <v>57.158900000000003</v>
      </c>
      <c r="AO16" s="10">
        <v>149.78110000000001</v>
      </c>
      <c r="AP16" s="10">
        <v>55.243600000000001</v>
      </c>
      <c r="AQ16" s="10">
        <v>64.493200000000002</v>
      </c>
      <c r="AR16" s="10">
        <v>48.119399999999999</v>
      </c>
      <c r="AS16" s="10">
        <v>62.042900000000003</v>
      </c>
      <c r="AT16" s="10">
        <v>8.1439000000000004</v>
      </c>
      <c r="AU16" s="10">
        <v>16.980499999999999</v>
      </c>
      <c r="AV16" s="10">
        <v>5.1250999999999998</v>
      </c>
      <c r="AW16" s="10">
        <v>-17.725300000000001</v>
      </c>
      <c r="AX16" s="10">
        <v>10.3642</v>
      </c>
      <c r="AY16" s="10">
        <v>14.9915</v>
      </c>
      <c r="AZ16" s="10">
        <v>39.451799999999999</v>
      </c>
      <c r="BA16" s="10">
        <v>-46.287500000000001</v>
      </c>
      <c r="BB16" s="10">
        <v>22.828800000000001</v>
      </c>
      <c r="BC16" s="10">
        <v>331.53620000000001</v>
      </c>
      <c r="BD16" s="10">
        <v>63.338500000000003</v>
      </c>
      <c r="BE16" s="10">
        <v>131.6704</v>
      </c>
      <c r="BF16" s="10">
        <v>70.959699999999998</v>
      </c>
      <c r="BG16" s="10">
        <v>119.18510000000001</v>
      </c>
      <c r="BH16" s="10">
        <v>24.373200000000001</v>
      </c>
      <c r="BI16" s="10">
        <v>28.834800000000001</v>
      </c>
      <c r="BJ16" s="10">
        <v>95.528099999999995</v>
      </c>
      <c r="BK16" s="10">
        <v>27.734100000000002</v>
      </c>
      <c r="BL16" s="10">
        <v>17.574200000000001</v>
      </c>
      <c r="BM16" s="10">
        <v>37.454700000000003</v>
      </c>
      <c r="BN16" s="10">
        <v>33.281300000000002</v>
      </c>
      <c r="BO16" s="10">
        <v>28.072900000000001</v>
      </c>
      <c r="BP16" s="10">
        <v>41.503100000000003</v>
      </c>
      <c r="BQ16" s="10">
        <v>32.290199999999999</v>
      </c>
      <c r="BR16" s="10">
        <v>62.135899999999999</v>
      </c>
      <c r="BS16" s="10">
        <v>148.1943</v>
      </c>
      <c r="BT16" s="10">
        <v>20.525200000000002</v>
      </c>
      <c r="BU16" s="10">
        <v>232.49180000000001</v>
      </c>
      <c r="BV16" s="10">
        <v>45.7562</v>
      </c>
      <c r="BW16" s="10">
        <v>14.7597</v>
      </c>
      <c r="BX16" s="10">
        <v>5.2972000000000001</v>
      </c>
    </row>
    <row r="17" spans="1:76" x14ac:dyDescent="0.25">
      <c r="A17" s="7" t="s">
        <v>94</v>
      </c>
      <c r="B17" s="11">
        <v>12612188608.389999</v>
      </c>
      <c r="C17" s="11">
        <v>10699523465.969999</v>
      </c>
      <c r="D17" s="11">
        <v>13954462085.610001</v>
      </c>
      <c r="E17" s="11">
        <v>12870181468.59</v>
      </c>
      <c r="F17" s="11">
        <v>11225448875.709999</v>
      </c>
      <c r="G17" s="11">
        <v>9507884874.3500004</v>
      </c>
      <c r="H17" s="11">
        <v>13093770211.16</v>
      </c>
      <c r="I17" s="11">
        <v>10751615628.99</v>
      </c>
      <c r="J17" s="11">
        <v>10503829776.219999</v>
      </c>
      <c r="K17" s="11">
        <v>8729594264.1399994</v>
      </c>
      <c r="L17" s="11">
        <v>11221431345.08</v>
      </c>
      <c r="M17" s="11">
        <v>10470072542.889999</v>
      </c>
      <c r="N17" s="11">
        <v>8969366937.6700001</v>
      </c>
      <c r="O17" s="11">
        <v>7257279104.46</v>
      </c>
      <c r="P17" s="11">
        <v>8506906678.1999998</v>
      </c>
      <c r="Q17" s="11">
        <v>7095513271.6400003</v>
      </c>
      <c r="R17" s="11">
        <v>8732986054.3899994</v>
      </c>
      <c r="S17" s="11">
        <v>5127741605.5799999</v>
      </c>
      <c r="T17" s="11">
        <v>6123119324.1300001</v>
      </c>
      <c r="U17" s="11">
        <v>4252784970.02</v>
      </c>
      <c r="V17" s="11">
        <v>3662940626.1199999</v>
      </c>
      <c r="W17" s="11">
        <v>3913365542.6999998</v>
      </c>
      <c r="X17" s="11">
        <v>4889271595.3199997</v>
      </c>
      <c r="Y17" s="11">
        <v>4078452532.6700001</v>
      </c>
      <c r="Z17" s="11">
        <v>3536405467.54</v>
      </c>
      <c r="AA17" s="11">
        <v>3523330555.2800002</v>
      </c>
      <c r="AB17" s="11">
        <v>4364901720.8900003</v>
      </c>
      <c r="AC17" s="11">
        <v>4656475101.4099998</v>
      </c>
      <c r="AD17" s="11">
        <v>3463475371.3400002</v>
      </c>
      <c r="AE17" s="11">
        <v>3530467577.8000002</v>
      </c>
      <c r="AF17" s="11">
        <v>3699386271.7199998</v>
      </c>
      <c r="AG17" s="11">
        <v>4066445260.1999998</v>
      </c>
      <c r="AH17" s="11">
        <v>3822249793.9899998</v>
      </c>
      <c r="AI17" s="11">
        <v>3654846596.4899998</v>
      </c>
      <c r="AJ17" s="11">
        <v>3593098133.6700001</v>
      </c>
      <c r="AK17" s="11">
        <v>2888020396.0100002</v>
      </c>
      <c r="AL17" s="11">
        <v>3424337620.46</v>
      </c>
      <c r="AM17" s="11">
        <v>4026505800.6799998</v>
      </c>
      <c r="AN17" s="11">
        <v>2969215795.73</v>
      </c>
      <c r="AO17" s="11">
        <v>2194061266.0100002</v>
      </c>
      <c r="AP17" s="11">
        <v>1661907502.6900001</v>
      </c>
      <c r="AQ17" s="11">
        <v>3023182166.5999999</v>
      </c>
      <c r="AR17" s="11">
        <v>1883994974.9300001</v>
      </c>
      <c r="AS17" s="11">
        <v>877020225</v>
      </c>
      <c r="AT17" s="11">
        <v>1074416688.03</v>
      </c>
      <c r="AU17" s="11">
        <v>1834094729.8199999</v>
      </c>
      <c r="AV17" s="11">
        <v>1265662575.4100001</v>
      </c>
      <c r="AW17" s="11">
        <v>525494703.06</v>
      </c>
      <c r="AX17" s="11">
        <v>996674937.57000005</v>
      </c>
      <c r="AY17" s="11">
        <v>1573267012.4400001</v>
      </c>
      <c r="AZ17" s="11">
        <v>1217009471.6600001</v>
      </c>
      <c r="BA17" s="11">
        <v>654721704.11000001</v>
      </c>
      <c r="BB17" s="11">
        <v>905197778.39999998</v>
      </c>
      <c r="BC17" s="11">
        <v>1366206992.72</v>
      </c>
      <c r="BD17" s="11">
        <v>873354083.27999997</v>
      </c>
      <c r="BE17" s="11">
        <v>1240336998.71</v>
      </c>
      <c r="BF17" s="11">
        <v>740770906.69000006</v>
      </c>
      <c r="BG17" s="11">
        <v>313646225.60000002</v>
      </c>
      <c r="BH17" s="11">
        <v>536077463.36000001</v>
      </c>
      <c r="BI17" s="11">
        <v>535805132.61000001</v>
      </c>
      <c r="BJ17" s="11">
        <v>434938074.00999999</v>
      </c>
      <c r="BK17" s="11">
        <v>141619610.56999999</v>
      </c>
      <c r="BL17" s="11">
        <v>432449600.74000001</v>
      </c>
      <c r="BM17" s="11">
        <v>416055954.12</v>
      </c>
      <c r="BN17" s="11">
        <v>221698749.40000001</v>
      </c>
      <c r="BO17" s="11">
        <v>111647535.11</v>
      </c>
      <c r="BP17" s="11">
        <v>369139390.74000001</v>
      </c>
      <c r="BQ17" s="11">
        <v>304984848.20999998</v>
      </c>
      <c r="BR17" s="11">
        <v>166484956.47999999</v>
      </c>
      <c r="BS17" s="11">
        <v>87580370.780000001</v>
      </c>
      <c r="BT17" s="11">
        <v>261503821.72</v>
      </c>
      <c r="BU17" s="11">
        <v>232248114.02000001</v>
      </c>
      <c r="BV17" s="11">
        <v>101978905.7</v>
      </c>
      <c r="BW17" s="11">
        <v>34911799.049999997</v>
      </c>
      <c r="BX17" s="11">
        <v>217609019.5</v>
      </c>
    </row>
    <row r="18" spans="1:76" x14ac:dyDescent="0.25">
      <c r="A18" s="7" t="s">
        <v>89</v>
      </c>
      <c r="B18" s="10">
        <v>12.3535</v>
      </c>
      <c r="C18" s="10">
        <v>12.533200000000001</v>
      </c>
      <c r="D18" s="10">
        <v>6.5732999999999997</v>
      </c>
      <c r="E18" s="10">
        <v>19.704599999999999</v>
      </c>
      <c r="F18" s="10">
        <v>6.8700999999999999</v>
      </c>
      <c r="G18" s="10">
        <v>8.9154999999999998</v>
      </c>
      <c r="H18" s="10">
        <v>16.685400000000001</v>
      </c>
      <c r="I18" s="10">
        <v>2.6890000000000001</v>
      </c>
      <c r="J18" s="10">
        <v>17.107800000000001</v>
      </c>
      <c r="K18" s="10">
        <v>20.287400000000002</v>
      </c>
      <c r="L18" s="10">
        <v>31.909700000000001</v>
      </c>
      <c r="M18" s="10">
        <v>47.559100000000001</v>
      </c>
      <c r="N18" s="10">
        <v>2.7067999999999999</v>
      </c>
      <c r="O18" s="10">
        <v>41.529699999999998</v>
      </c>
      <c r="P18" s="10">
        <v>38.930900000000001</v>
      </c>
      <c r="Q18" s="10">
        <v>66.843900000000005</v>
      </c>
      <c r="R18" s="10">
        <v>138.41460000000001</v>
      </c>
      <c r="S18" s="10">
        <v>31.031500000000001</v>
      </c>
      <c r="T18" s="10">
        <v>25.235800000000001</v>
      </c>
      <c r="U18" s="10">
        <v>4.2744999999999997</v>
      </c>
      <c r="V18" s="10">
        <v>3.5781000000000001</v>
      </c>
      <c r="W18" s="10">
        <v>11.0701</v>
      </c>
      <c r="X18" s="10">
        <v>12.013299999999999</v>
      </c>
      <c r="Y18" s="10">
        <v>-12.4133</v>
      </c>
      <c r="Z18" s="10">
        <v>2.1057000000000001</v>
      </c>
      <c r="AA18" s="10">
        <v>-0.20219999999999999</v>
      </c>
      <c r="AB18" s="10">
        <v>17.989899999999999</v>
      </c>
      <c r="AC18" s="10">
        <v>14.5097</v>
      </c>
      <c r="AD18" s="10">
        <v>-9.3864999999999998</v>
      </c>
      <c r="AE18" s="10">
        <v>-3.4030999999999998</v>
      </c>
      <c r="AF18" s="10">
        <v>2.9581</v>
      </c>
      <c r="AG18" s="10">
        <v>40.803899999999999</v>
      </c>
      <c r="AH18" s="10">
        <v>11.620100000000001</v>
      </c>
      <c r="AI18" s="10">
        <v>-9.2302999999999997</v>
      </c>
      <c r="AJ18" s="10">
        <v>21.011700000000001</v>
      </c>
      <c r="AK18" s="10">
        <v>31.629000000000001</v>
      </c>
      <c r="AL18" s="10">
        <v>106.04859999999999</v>
      </c>
      <c r="AM18" s="10">
        <v>33.1877</v>
      </c>
      <c r="AN18" s="10">
        <v>57.6021</v>
      </c>
      <c r="AO18" s="10">
        <v>150.17230000000001</v>
      </c>
      <c r="AP18" s="10">
        <v>54.68</v>
      </c>
      <c r="AQ18" s="10">
        <v>64.832400000000007</v>
      </c>
      <c r="AR18" s="10">
        <v>48.854399999999998</v>
      </c>
      <c r="AS18" s="10">
        <v>66.894199999999998</v>
      </c>
      <c r="AT18" s="10">
        <v>7.8000999999999996</v>
      </c>
      <c r="AU18" s="10">
        <v>16.578700000000001</v>
      </c>
      <c r="AV18" s="10">
        <v>3.9977999999999998</v>
      </c>
      <c r="AW18" s="10">
        <v>-19.7377</v>
      </c>
      <c r="AX18" s="10">
        <v>10.1058</v>
      </c>
      <c r="AY18" s="10">
        <v>15.155799999999999</v>
      </c>
      <c r="AZ18" s="10">
        <v>39.3489</v>
      </c>
      <c r="BA18" s="10">
        <v>-47.214199999999998</v>
      </c>
      <c r="BB18" s="10">
        <v>22.1967</v>
      </c>
      <c r="BC18" s="10">
        <v>335.58850000000001</v>
      </c>
      <c r="BD18" s="10">
        <v>62.915599999999998</v>
      </c>
      <c r="BE18" s="10">
        <v>131.49029999999999</v>
      </c>
      <c r="BF18" s="10">
        <v>70.316400000000002</v>
      </c>
      <c r="BG18" s="10">
        <v>121.4709</v>
      </c>
      <c r="BH18" s="10">
        <v>23.963000000000001</v>
      </c>
      <c r="BI18" s="10">
        <v>28.782</v>
      </c>
      <c r="BJ18" s="10">
        <v>96.184299999999993</v>
      </c>
      <c r="BK18" s="10">
        <v>26.845300000000002</v>
      </c>
      <c r="BL18" s="10">
        <v>17.1508</v>
      </c>
      <c r="BM18" s="10">
        <v>36.418599999999998</v>
      </c>
      <c r="BN18" s="10">
        <v>33.164400000000001</v>
      </c>
      <c r="BO18" s="10">
        <v>27.4801</v>
      </c>
      <c r="BP18" s="10">
        <v>41.160200000000003</v>
      </c>
      <c r="BQ18" s="10">
        <v>31.3185</v>
      </c>
      <c r="BR18" s="10">
        <v>63.254300000000001</v>
      </c>
      <c r="BS18" s="10">
        <v>150.86179999999999</v>
      </c>
      <c r="BT18" s="10">
        <v>20.171399999999998</v>
      </c>
      <c r="BU18" s="10">
        <v>246.9863</v>
      </c>
      <c r="BV18" s="10">
        <v>43.922800000000002</v>
      </c>
      <c r="BW18" s="10">
        <v>9.6898999999999997</v>
      </c>
      <c r="BX18" s="10">
        <v>5.4061000000000003</v>
      </c>
    </row>
    <row r="19" spans="1:76" x14ac:dyDescent="0.25">
      <c r="A19" s="7" t="s">
        <v>96</v>
      </c>
      <c r="B19" s="11">
        <v>12707913515.4</v>
      </c>
      <c r="C19" s="11">
        <v>10679654343.719999</v>
      </c>
      <c r="D19" s="11">
        <v>13969463370.709999</v>
      </c>
      <c r="E19" s="11">
        <v>13114319981.719999</v>
      </c>
      <c r="F19" s="11">
        <v>11229374451.370001</v>
      </c>
      <c r="G19" s="11">
        <v>9517509578.6399994</v>
      </c>
      <c r="H19" s="11">
        <v>13155216731</v>
      </c>
      <c r="I19" s="11">
        <v>10872688093.120001</v>
      </c>
      <c r="J19" s="11">
        <v>10502781738.57</v>
      </c>
      <c r="K19" s="11">
        <v>8729717422.2600002</v>
      </c>
      <c r="L19" s="11">
        <v>11301721758.129999</v>
      </c>
      <c r="M19" s="11">
        <v>10656432489.93</v>
      </c>
      <c r="N19" s="11">
        <v>9044842645.6900005</v>
      </c>
      <c r="O19" s="11">
        <v>7373389609.5299997</v>
      </c>
      <c r="P19" s="11">
        <v>8510778903.4499998</v>
      </c>
      <c r="Q19" s="11">
        <v>7137074786.54</v>
      </c>
      <c r="R19" s="11">
        <v>8807132263.1100006</v>
      </c>
      <c r="S19" s="11">
        <v>5131691901.7700005</v>
      </c>
      <c r="T19" s="11">
        <v>6148184676.75</v>
      </c>
      <c r="U19" s="11">
        <v>4409415625.29</v>
      </c>
      <c r="V19" s="11">
        <v>3746325205.4899998</v>
      </c>
      <c r="W19" s="11">
        <v>3912660978.5300002</v>
      </c>
      <c r="X19" s="11">
        <v>4886287212.46</v>
      </c>
      <c r="Y19" s="11">
        <v>4096361481.6900001</v>
      </c>
      <c r="Z19" s="11">
        <v>3630609060.1700001</v>
      </c>
      <c r="AA19" s="11">
        <v>3523259874.29</v>
      </c>
      <c r="AB19" s="11">
        <v>4366636015.79</v>
      </c>
      <c r="AC19" s="11">
        <v>4729415974.4799995</v>
      </c>
      <c r="AD19" s="11">
        <v>3541452719.1199999</v>
      </c>
      <c r="AE19" s="11">
        <v>3544860163.5599999</v>
      </c>
      <c r="AF19" s="11">
        <v>3705104468.5300002</v>
      </c>
      <c r="AG19" s="11">
        <v>4135175823.8000002</v>
      </c>
      <c r="AH19" s="11">
        <v>3873617844.6399999</v>
      </c>
      <c r="AI19" s="11">
        <v>3669879862.4299998</v>
      </c>
      <c r="AJ19" s="11">
        <v>3772853922.1300001</v>
      </c>
      <c r="AK19" s="11">
        <v>2908242799.77</v>
      </c>
      <c r="AL19" s="11">
        <v>3497684084.3699999</v>
      </c>
      <c r="AM19" s="11">
        <v>4027608758.02</v>
      </c>
      <c r="AN19" s="11">
        <v>2967835798.9099998</v>
      </c>
      <c r="AO19" s="11">
        <v>2193167586.2199998</v>
      </c>
      <c r="AP19" s="11">
        <v>1662529193.6400001</v>
      </c>
      <c r="AQ19" s="11">
        <v>3026320746.75</v>
      </c>
      <c r="AR19" s="11">
        <v>1882675946.4100001</v>
      </c>
      <c r="AS19" s="11">
        <v>875586501.41999996</v>
      </c>
      <c r="AT19" s="11">
        <v>1073269784.89</v>
      </c>
      <c r="AU19" s="11">
        <v>1833615126.6600001</v>
      </c>
      <c r="AV19" s="11">
        <v>1267754831.01</v>
      </c>
      <c r="AW19" s="11">
        <v>520783483.88</v>
      </c>
      <c r="AX19" s="11">
        <v>997802429.35000002</v>
      </c>
      <c r="AY19" s="11">
        <v>1572637150.96</v>
      </c>
      <c r="AZ19" s="11">
        <v>1216891506.6600001</v>
      </c>
      <c r="BA19" s="11">
        <v>652288865.38</v>
      </c>
      <c r="BB19" s="11">
        <v>904340119.03999996</v>
      </c>
      <c r="BC19" s="11">
        <v>1373083611.9300001</v>
      </c>
      <c r="BD19" s="11">
        <v>872926245.77999997</v>
      </c>
      <c r="BE19" s="11">
        <v>1244115576.1500001</v>
      </c>
      <c r="BF19" s="11">
        <v>740665498.07000005</v>
      </c>
      <c r="BG19" s="11">
        <v>312936726.24000001</v>
      </c>
      <c r="BH19" s="11">
        <v>535335504.43000001</v>
      </c>
      <c r="BI19" s="11">
        <v>547180391.19000006</v>
      </c>
      <c r="BJ19" s="11">
        <v>345679214.81999999</v>
      </c>
      <c r="BK19" s="11">
        <v>155266256.81</v>
      </c>
      <c r="BL19" s="11">
        <v>449371277.55000001</v>
      </c>
      <c r="BM19" s="11">
        <v>416280149.61000001</v>
      </c>
      <c r="BN19" s="11">
        <v>221621474.69999999</v>
      </c>
      <c r="BO19" s="11">
        <v>110852778.55</v>
      </c>
      <c r="BP19" s="11">
        <v>369131685.74000001</v>
      </c>
      <c r="BQ19" s="11">
        <v>303345775.52999997</v>
      </c>
      <c r="BR19" s="11">
        <v>166400030.63</v>
      </c>
      <c r="BS19" s="11">
        <v>87567165.079999998</v>
      </c>
      <c r="BT19" s="11">
        <v>261494793.49000001</v>
      </c>
      <c r="BU19" s="11">
        <v>231937045.33000001</v>
      </c>
      <c r="BV19" s="11">
        <v>101429813.92</v>
      </c>
      <c r="BW19" s="11"/>
      <c r="BX19" s="11"/>
    </row>
    <row r="20" spans="1:76" x14ac:dyDescent="0.25">
      <c r="A20" s="7" t="s">
        <v>89</v>
      </c>
      <c r="B20" s="10">
        <v>13.166700000000001</v>
      </c>
      <c r="C20" s="10">
        <v>12.210599999999999</v>
      </c>
      <c r="D20" s="10">
        <v>6.1894999999999998</v>
      </c>
      <c r="E20" s="10">
        <v>20.617100000000001</v>
      </c>
      <c r="F20" s="10">
        <v>6.9180999999999999</v>
      </c>
      <c r="G20" s="10">
        <v>9.0243000000000002</v>
      </c>
      <c r="H20" s="10">
        <v>16.400099999999998</v>
      </c>
      <c r="I20" s="10">
        <v>2.0293000000000001</v>
      </c>
      <c r="J20" s="10">
        <v>16.119</v>
      </c>
      <c r="K20" s="10">
        <v>18.3949</v>
      </c>
      <c r="L20" s="10">
        <v>32.792999999999999</v>
      </c>
      <c r="M20" s="10">
        <v>49.310899999999997</v>
      </c>
      <c r="N20" s="10">
        <v>2.6991000000000001</v>
      </c>
      <c r="O20" s="10">
        <v>43.683399999999999</v>
      </c>
      <c r="P20" s="10">
        <v>38.427500000000002</v>
      </c>
      <c r="Q20" s="10">
        <v>61.859900000000003</v>
      </c>
      <c r="R20" s="10">
        <v>135.0872</v>
      </c>
      <c r="S20" s="10">
        <v>31.156099999999999</v>
      </c>
      <c r="T20" s="10">
        <v>25.825299999999999</v>
      </c>
      <c r="U20" s="10">
        <v>7.6421999999999999</v>
      </c>
      <c r="V20" s="10">
        <v>3.1871999999999998</v>
      </c>
      <c r="W20" s="10">
        <v>11.052300000000001</v>
      </c>
      <c r="X20" s="10">
        <v>11.900499999999999</v>
      </c>
      <c r="Y20" s="10">
        <v>-13.3855</v>
      </c>
      <c r="Z20" s="10">
        <v>2.5175000000000001</v>
      </c>
      <c r="AA20" s="10">
        <v>-0.60929999999999995</v>
      </c>
      <c r="AB20" s="10">
        <v>17.854600000000001</v>
      </c>
      <c r="AC20" s="10">
        <v>14.3704</v>
      </c>
      <c r="AD20" s="10">
        <v>-8.5751000000000008</v>
      </c>
      <c r="AE20" s="10">
        <v>-3.4066000000000001</v>
      </c>
      <c r="AF20" s="10">
        <v>-1.7957000000000001</v>
      </c>
      <c r="AG20" s="10">
        <v>42.188099999999999</v>
      </c>
      <c r="AH20" s="10">
        <v>10.748100000000001</v>
      </c>
      <c r="AI20" s="10">
        <v>-8.8818999999999999</v>
      </c>
      <c r="AJ20" s="10">
        <v>27.1248</v>
      </c>
      <c r="AK20" s="10">
        <v>32.604700000000001</v>
      </c>
      <c r="AL20" s="10">
        <v>110.38330000000001</v>
      </c>
      <c r="AM20" s="10">
        <v>33.085999999999999</v>
      </c>
      <c r="AN20" s="10">
        <v>57.639200000000002</v>
      </c>
      <c r="AO20" s="10">
        <v>150.47980000000001</v>
      </c>
      <c r="AP20" s="10">
        <v>54.903199999999998</v>
      </c>
      <c r="AQ20" s="10">
        <v>65.046700000000001</v>
      </c>
      <c r="AR20" s="10">
        <v>48.5047</v>
      </c>
      <c r="AS20" s="10">
        <v>68.128699999999995</v>
      </c>
      <c r="AT20" s="10">
        <v>7.5633999999999997</v>
      </c>
      <c r="AU20" s="10">
        <v>16.594899999999999</v>
      </c>
      <c r="AV20" s="10">
        <v>4.1798000000000002</v>
      </c>
      <c r="AW20" s="10">
        <v>-20.160599999999999</v>
      </c>
      <c r="AX20" s="10">
        <v>10.334899999999999</v>
      </c>
      <c r="AY20" s="10">
        <v>14.533200000000001</v>
      </c>
      <c r="AZ20" s="10">
        <v>39.403700000000001</v>
      </c>
      <c r="BA20" s="10">
        <v>-47.570099999999996</v>
      </c>
      <c r="BB20" s="10">
        <v>22.098299999999998</v>
      </c>
      <c r="BC20" s="10">
        <v>338.77359999999999</v>
      </c>
      <c r="BD20" s="10">
        <v>63.061500000000002</v>
      </c>
      <c r="BE20" s="10">
        <v>127.3685</v>
      </c>
      <c r="BF20" s="10">
        <v>114.2638</v>
      </c>
      <c r="BG20" s="10">
        <v>101.5484</v>
      </c>
      <c r="BH20" s="10">
        <v>19.129899999999999</v>
      </c>
      <c r="BI20" s="10">
        <v>31.4452</v>
      </c>
      <c r="BJ20" s="10">
        <v>55.9773</v>
      </c>
      <c r="BK20" s="10">
        <v>40.065300000000001</v>
      </c>
      <c r="BL20" s="10">
        <v>21.737400000000001</v>
      </c>
      <c r="BM20" s="10">
        <v>37.229599999999998</v>
      </c>
      <c r="BN20" s="10">
        <v>33.186</v>
      </c>
      <c r="BO20" s="10">
        <v>26.591699999999999</v>
      </c>
      <c r="BP20" s="10">
        <v>41.162199999999999</v>
      </c>
      <c r="BQ20" s="10">
        <v>30.788</v>
      </c>
      <c r="BR20" s="10">
        <v>64.054400000000001</v>
      </c>
      <c r="BS20" s="10"/>
      <c r="BT20" s="10"/>
      <c r="BU20" s="10">
        <v>237.21299999999999</v>
      </c>
      <c r="BV20" s="10">
        <v>42.548400000000001</v>
      </c>
      <c r="BW20" s="10"/>
      <c r="BX20" s="10"/>
    </row>
    <row r="21" spans="1:76" x14ac:dyDescent="0.25">
      <c r="A21" s="7" t="s">
        <v>155</v>
      </c>
      <c r="B21" s="11">
        <v>10.039999999999999</v>
      </c>
      <c r="C21" s="11">
        <v>8.5174000000000003</v>
      </c>
      <c r="D21" s="11">
        <v>11.108499999999999</v>
      </c>
      <c r="E21" s="11">
        <v>10.2453</v>
      </c>
      <c r="F21" s="11">
        <v>8.9360999999999997</v>
      </c>
      <c r="G21" s="11">
        <v>7.5688000000000004</v>
      </c>
      <c r="H21" s="11">
        <v>10.423299999999999</v>
      </c>
      <c r="I21" s="11">
        <v>8.5588999999999995</v>
      </c>
      <c r="J21" s="11">
        <v>8.3615999999999993</v>
      </c>
      <c r="K21" s="11">
        <v>6.9492000000000003</v>
      </c>
      <c r="L21" s="11">
        <v>8.9329000000000001</v>
      </c>
      <c r="M21" s="11">
        <v>8.3346999999999998</v>
      </c>
      <c r="N21" s="11">
        <v>7.1401000000000003</v>
      </c>
      <c r="O21" s="11">
        <v>5.7771999999999997</v>
      </c>
      <c r="P21" s="11">
        <v>6.7718999999999996</v>
      </c>
      <c r="Q21" s="11">
        <v>5.6483999999999996</v>
      </c>
      <c r="R21" s="11">
        <v>6.9519000000000002</v>
      </c>
      <c r="S21" s="11">
        <v>4.0819999999999999</v>
      </c>
      <c r="T21" s="11">
        <v>4.8742999999999999</v>
      </c>
      <c r="U21" s="11">
        <v>3.3854000000000002</v>
      </c>
      <c r="V21" s="11">
        <v>2.9159000000000002</v>
      </c>
      <c r="W21" s="11">
        <v>3.1152000000000002</v>
      </c>
      <c r="X21" s="11">
        <v>3.8921000000000001</v>
      </c>
      <c r="Y21" s="11">
        <v>3.2467000000000001</v>
      </c>
      <c r="Z21" s="11">
        <v>2.8151999999999999</v>
      </c>
      <c r="AA21" s="11">
        <v>3.0851999999999999</v>
      </c>
      <c r="AB21" s="11">
        <v>3.8222</v>
      </c>
      <c r="AC21" s="11">
        <v>4.0774999999999997</v>
      </c>
      <c r="AD21" s="11">
        <v>3.0327999999999999</v>
      </c>
      <c r="AE21" s="11">
        <v>3.0914999999999999</v>
      </c>
      <c r="AF21" s="11">
        <v>3.5632999999999999</v>
      </c>
      <c r="AG21" s="11">
        <v>3.9169</v>
      </c>
      <c r="AH21" s="11">
        <v>3.6817000000000002</v>
      </c>
      <c r="AI21" s="11">
        <v>3.5204</v>
      </c>
      <c r="AJ21" s="11">
        <v>3.4609999999999999</v>
      </c>
      <c r="AK21" s="11">
        <v>2.7818000000000001</v>
      </c>
      <c r="AL21" s="11">
        <v>3.2984</v>
      </c>
      <c r="AM21" s="11">
        <v>3.8784000000000001</v>
      </c>
      <c r="AN21" s="11">
        <v>2.86</v>
      </c>
      <c r="AO21" s="11">
        <v>2.1133999999999999</v>
      </c>
      <c r="AP21" s="11">
        <v>1.6008</v>
      </c>
      <c r="AQ21" s="11">
        <v>3.2031999999999998</v>
      </c>
      <c r="AR21" s="11">
        <v>1.9962</v>
      </c>
      <c r="AS21" s="11">
        <v>0.92920000000000003</v>
      </c>
      <c r="AT21" s="11">
        <v>1.1384000000000001</v>
      </c>
      <c r="AU21" s="11">
        <v>1.9433</v>
      </c>
      <c r="AV21" s="11">
        <v>1.341</v>
      </c>
      <c r="AW21" s="11">
        <v>0.55679999999999996</v>
      </c>
      <c r="AX21" s="11">
        <v>1.056</v>
      </c>
      <c r="AY21" s="11">
        <v>1.667</v>
      </c>
      <c r="AZ21" s="11">
        <v>1.2895000000000001</v>
      </c>
      <c r="BA21" s="11">
        <v>0.69369999999999998</v>
      </c>
      <c r="BB21" s="11">
        <v>0.95909999999999995</v>
      </c>
      <c r="BC21" s="11">
        <v>1.4476</v>
      </c>
      <c r="BD21" s="11">
        <v>0.9254</v>
      </c>
      <c r="BE21" s="11">
        <v>1.3142</v>
      </c>
      <c r="BF21" s="11">
        <v>0.78490000000000004</v>
      </c>
      <c r="BG21" s="11">
        <v>0.33229999999999998</v>
      </c>
      <c r="BH21" s="11">
        <v>0.56799999999999995</v>
      </c>
      <c r="BI21" s="11">
        <v>0.56769999999999998</v>
      </c>
      <c r="BJ21" s="11">
        <v>0.46079999999999999</v>
      </c>
      <c r="BK21" s="11">
        <v>0.15010000000000001</v>
      </c>
      <c r="BL21" s="11">
        <v>0.91639999999999999</v>
      </c>
      <c r="BM21" s="11">
        <v>0.88170000000000004</v>
      </c>
      <c r="BN21" s="11">
        <v>0.4698</v>
      </c>
      <c r="BO21" s="11">
        <v>0.28389999999999999</v>
      </c>
      <c r="BP21" s="11">
        <v>0.93869999999999998</v>
      </c>
      <c r="BQ21" s="11">
        <v>0.77549999999999997</v>
      </c>
      <c r="BR21" s="11">
        <v>0.4234</v>
      </c>
      <c r="BS21" s="11">
        <v>0.31850000000000001</v>
      </c>
      <c r="BT21" s="11">
        <v>0.95089999999999997</v>
      </c>
      <c r="BU21" s="11">
        <v>0.84450000000000003</v>
      </c>
      <c r="BV21" s="11">
        <v>0.37080000000000002</v>
      </c>
      <c r="BW21" s="11">
        <v>0.127</v>
      </c>
      <c r="BX21" s="11">
        <v>0.7913</v>
      </c>
    </row>
    <row r="22" spans="1:76" x14ac:dyDescent="0.25">
      <c r="A22" s="7" t="s">
        <v>113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1:76" x14ac:dyDescent="0.25">
      <c r="A23" s="7" t="s">
        <v>114</v>
      </c>
      <c r="B23" s="11">
        <v>29160330458.59</v>
      </c>
      <c r="C23" s="11">
        <v>27968992444.049999</v>
      </c>
      <c r="D23" s="11">
        <v>22300937054.32</v>
      </c>
      <c r="E23" s="11">
        <v>35675844248.699997</v>
      </c>
      <c r="F23" s="11">
        <v>24902307544.189999</v>
      </c>
      <c r="G23" s="11">
        <v>24580226781.880001</v>
      </c>
      <c r="H23" s="11">
        <v>21866005985.400002</v>
      </c>
      <c r="I23" s="11">
        <v>28811898959.48</v>
      </c>
      <c r="J23" s="11">
        <v>22839155217.98</v>
      </c>
      <c r="K23" s="11">
        <v>20570901318.959999</v>
      </c>
      <c r="L23" s="11">
        <v>22758183135.220001</v>
      </c>
      <c r="M23" s="11">
        <v>26649365426.209999</v>
      </c>
      <c r="N23" s="11">
        <v>23007843604.580002</v>
      </c>
      <c r="O23" s="11">
        <v>15245393411.219999</v>
      </c>
      <c r="P23" s="11">
        <v>19366093290.610001</v>
      </c>
      <c r="Q23" s="11">
        <v>15520475841.9</v>
      </c>
      <c r="R23" s="11">
        <v>20748600580.549999</v>
      </c>
      <c r="S23" s="11">
        <v>10761192480.950001</v>
      </c>
      <c r="T23" s="11">
        <v>17391210439.619999</v>
      </c>
      <c r="U23" s="11">
        <v>14626914369.190001</v>
      </c>
      <c r="V23" s="11">
        <v>20636168949.59</v>
      </c>
      <c r="W23" s="11">
        <v>10259059017.48</v>
      </c>
      <c r="X23" s="11">
        <v>15490821766.280001</v>
      </c>
      <c r="Y23" s="11">
        <v>12605838969.74</v>
      </c>
      <c r="Z23" s="11">
        <v>7492538160.9200001</v>
      </c>
      <c r="AA23" s="11">
        <v>6729202119</v>
      </c>
      <c r="AB23" s="11">
        <v>10255492585.92</v>
      </c>
      <c r="AC23" s="11">
        <v>11341046696.620001</v>
      </c>
      <c r="AD23" s="11">
        <v>7985271250.9799995</v>
      </c>
      <c r="AE23" s="11">
        <v>6820426019</v>
      </c>
      <c r="AF23" s="11">
        <v>7238091747.4399996</v>
      </c>
      <c r="AG23" s="11">
        <v>10953873649.08</v>
      </c>
      <c r="AH23" s="11">
        <v>10320340376.309999</v>
      </c>
      <c r="AI23" s="11">
        <v>5798898543.0500002</v>
      </c>
      <c r="AJ23" s="11">
        <v>6160758035.21</v>
      </c>
      <c r="AK23" s="11">
        <v>9085447342.7800007</v>
      </c>
      <c r="AL23" s="11">
        <v>7291198816.3000002</v>
      </c>
      <c r="AM23" s="11">
        <v>6769634306.1400003</v>
      </c>
      <c r="AN23" s="11">
        <v>5766087219.6000004</v>
      </c>
      <c r="AO23" s="11">
        <v>5635501589.7399998</v>
      </c>
      <c r="AP23" s="11">
        <v>6477161514.3699999</v>
      </c>
      <c r="AQ23" s="11">
        <v>5002304529.8800001</v>
      </c>
      <c r="AR23" s="11">
        <v>6544163647.0900002</v>
      </c>
      <c r="AS23" s="11">
        <v>4199664430.04</v>
      </c>
      <c r="AT23" s="11">
        <v>4378430879.1499996</v>
      </c>
      <c r="AU23" s="11">
        <v>3286781878.6700001</v>
      </c>
      <c r="AV23" s="11">
        <v>3073704697.75</v>
      </c>
      <c r="AW23" s="11">
        <v>4296521311.7700005</v>
      </c>
      <c r="AX23" s="11">
        <v>3261070685.46</v>
      </c>
      <c r="AY23" s="11">
        <v>2327886558.5700002</v>
      </c>
      <c r="AZ23" s="11">
        <v>1870765265.03</v>
      </c>
      <c r="BA23" s="11">
        <v>3869373025.2199998</v>
      </c>
      <c r="BB23" s="11">
        <v>2836868819.4899998</v>
      </c>
      <c r="BC23" s="11">
        <v>2008939898.3399999</v>
      </c>
      <c r="BD23" s="11">
        <v>2560048958.8000002</v>
      </c>
      <c r="BE23" s="11">
        <v>2139533678.23</v>
      </c>
      <c r="BF23" s="11">
        <v>1915486609.7</v>
      </c>
      <c r="BG23" s="11">
        <v>1421185053.75</v>
      </c>
      <c r="BH23" s="11">
        <v>1961548939.6600001</v>
      </c>
      <c r="BI23" s="11">
        <v>1700471972.3499999</v>
      </c>
      <c r="BJ23" s="11">
        <v>1719030276.29</v>
      </c>
      <c r="BK23" s="11">
        <v>1126114960.51</v>
      </c>
      <c r="BL23" s="11">
        <v>1615997366.97</v>
      </c>
      <c r="BM23" s="11">
        <v>1657774215.5699999</v>
      </c>
      <c r="BN23" s="11">
        <v>1242588134.6700001</v>
      </c>
      <c r="BO23" s="11">
        <v>815752539.96000004</v>
      </c>
      <c r="BP23" s="11">
        <v>1260553705.1400001</v>
      </c>
      <c r="BQ23" s="11">
        <v>1175415425.76</v>
      </c>
      <c r="BR23" s="11">
        <v>1011105767.35</v>
      </c>
      <c r="BS23" s="11">
        <v>634568093.84000003</v>
      </c>
      <c r="BT23" s="11">
        <v>825380774.65999997</v>
      </c>
      <c r="BU23" s="11">
        <v>976927133.28999996</v>
      </c>
      <c r="BV23" s="11">
        <v>927842352.91999996</v>
      </c>
      <c r="BW23" s="11">
        <v>525585930.35000002</v>
      </c>
      <c r="BX23" s="11">
        <v>627432958.78999996</v>
      </c>
    </row>
    <row r="24" spans="1:76" x14ac:dyDescent="0.25">
      <c r="A24" s="7" t="s">
        <v>115</v>
      </c>
      <c r="B24" s="10">
        <v>15032826622.950001</v>
      </c>
      <c r="C24" s="10">
        <v>23204363591.630001</v>
      </c>
      <c r="D24" s="10">
        <v>-1484892858.6600001</v>
      </c>
      <c r="E24" s="10">
        <v>26558065873.040001</v>
      </c>
      <c r="F24" s="10">
        <v>12490039379.959999</v>
      </c>
      <c r="G24" s="10">
        <v>10317854052.530001</v>
      </c>
      <c r="H24" s="10">
        <v>2303109387.5</v>
      </c>
      <c r="I24" s="10">
        <v>17895210670.529999</v>
      </c>
      <c r="J24" s="10">
        <v>3228481815.5999999</v>
      </c>
      <c r="K24" s="10">
        <v>22897710061.849998</v>
      </c>
      <c r="L24" s="10">
        <v>1189210084.5799999</v>
      </c>
      <c r="M24" s="10">
        <v>13163948491.18</v>
      </c>
      <c r="N24" s="10">
        <v>10486254953.35</v>
      </c>
      <c r="O24" s="10">
        <v>12799530254.719999</v>
      </c>
      <c r="P24" s="10">
        <v>4935500707.4700003</v>
      </c>
      <c r="Q24" s="10">
        <v>-633731114.05999994</v>
      </c>
      <c r="R24" s="10">
        <v>15851406787.83</v>
      </c>
      <c r="S24" s="10">
        <v>826385313.79999995</v>
      </c>
      <c r="T24" s="10">
        <v>6108975096.5600004</v>
      </c>
      <c r="U24" s="10">
        <v>4915917015.3599997</v>
      </c>
      <c r="V24" s="10">
        <v>18931370347.700001</v>
      </c>
      <c r="W24" s="10">
        <v>6167917949.0100002</v>
      </c>
      <c r="X24" s="10">
        <v>7436044334.9799995</v>
      </c>
      <c r="Y24" s="10">
        <v>6012946814.6599998</v>
      </c>
      <c r="Z24" s="10">
        <v>6521704983.7799997</v>
      </c>
      <c r="AA24" s="10">
        <v>2790054693.8800001</v>
      </c>
      <c r="AB24" s="10">
        <v>2111633649.4000001</v>
      </c>
      <c r="AC24" s="10">
        <v>4953125192.7299995</v>
      </c>
      <c r="AD24" s="10">
        <v>3390653895.3699999</v>
      </c>
      <c r="AE24" s="10">
        <v>4114827642.7800002</v>
      </c>
      <c r="AF24" s="10">
        <v>173915705.72</v>
      </c>
      <c r="AG24" s="10">
        <v>3409906902.6100001</v>
      </c>
      <c r="AH24" s="10">
        <v>4030093452.4000001</v>
      </c>
      <c r="AI24" s="10">
        <v>4424795592.6400003</v>
      </c>
      <c r="AJ24" s="10">
        <v>790228914.26999998</v>
      </c>
      <c r="AK24" s="10">
        <v>4359745284.3500004</v>
      </c>
      <c r="AL24" s="10">
        <v>3101855829.5700002</v>
      </c>
      <c r="AM24" s="10">
        <v>3120208495.73</v>
      </c>
      <c r="AN24" s="10">
        <v>1339500999.5999999</v>
      </c>
      <c r="AO24" s="10">
        <v>1121626711.23</v>
      </c>
      <c r="AP24" s="10">
        <v>3699040143.2199998</v>
      </c>
      <c r="AQ24" s="10">
        <v>1916765915.23</v>
      </c>
      <c r="AR24" s="10">
        <v>3411131919.8499999</v>
      </c>
      <c r="AS24" s="10">
        <v>2237069585.6399999</v>
      </c>
      <c r="AT24" s="10">
        <v>2198023823.3800001</v>
      </c>
      <c r="AU24" s="10">
        <v>941611206.82000005</v>
      </c>
      <c r="AV24" s="10">
        <v>824771903.73000002</v>
      </c>
      <c r="AW24" s="10">
        <v>2146395050.97</v>
      </c>
      <c r="AX24" s="10">
        <v>1529354252.79</v>
      </c>
      <c r="AY24" s="10">
        <v>678952535.67999995</v>
      </c>
      <c r="AZ24" s="10">
        <v>-130764695.25</v>
      </c>
      <c r="BA24" s="10">
        <v>2178882847.5700002</v>
      </c>
      <c r="BB24" s="10">
        <v>1572924281.1900001</v>
      </c>
      <c r="BC24" s="10">
        <v>502994251.02999997</v>
      </c>
      <c r="BD24" s="10">
        <v>992687155.95000005</v>
      </c>
      <c r="BE24" s="10">
        <v>195043976.5</v>
      </c>
      <c r="BF24" s="10">
        <v>862446177.33000004</v>
      </c>
      <c r="BG24" s="10">
        <v>305269991.47000003</v>
      </c>
      <c r="BH24" s="10">
        <v>380543066.07999998</v>
      </c>
      <c r="BI24" s="10">
        <v>621607823.58000004</v>
      </c>
      <c r="BJ24" s="10">
        <v>895969385.25</v>
      </c>
      <c r="BK24" s="10">
        <v>370439614.06</v>
      </c>
      <c r="BL24" s="10">
        <v>224920075.53999999</v>
      </c>
      <c r="BM24" s="10">
        <v>809987396.02999997</v>
      </c>
      <c r="BN24" s="10">
        <v>447115581</v>
      </c>
      <c r="BO24" s="10">
        <v>194323458.19</v>
      </c>
      <c r="BP24" s="10">
        <v>242281053.09999999</v>
      </c>
      <c r="BQ24" s="10">
        <v>603109312.70000005</v>
      </c>
      <c r="BR24" s="10">
        <v>410659701.63</v>
      </c>
      <c r="BS24" s="10">
        <v>143398837.74000001</v>
      </c>
      <c r="BT24" s="10">
        <v>-181383371.87</v>
      </c>
      <c r="BU24" s="10">
        <v>502327583.54000002</v>
      </c>
      <c r="BV24" s="10">
        <v>473344595.81999999</v>
      </c>
      <c r="BW24" s="10">
        <v>-43078123.950000003</v>
      </c>
      <c r="BX24" s="10">
        <v>9112186.6699999999</v>
      </c>
    </row>
    <row r="25" spans="1:76" x14ac:dyDescent="0.25">
      <c r="A25" s="7" t="s">
        <v>116</v>
      </c>
      <c r="B25" s="11">
        <v>397787213.87</v>
      </c>
      <c r="C25" s="11">
        <v>442771685.36000001</v>
      </c>
      <c r="D25" s="11">
        <v>1410877808.72</v>
      </c>
      <c r="E25" s="11">
        <v>474616635.22000003</v>
      </c>
      <c r="F25" s="11">
        <v>650885954.98000002</v>
      </c>
      <c r="G25" s="11">
        <v>549804508.83000004</v>
      </c>
      <c r="H25" s="11">
        <v>414462399.75</v>
      </c>
      <c r="I25" s="11">
        <v>1120825290.27</v>
      </c>
      <c r="J25" s="11">
        <v>903247410.54999995</v>
      </c>
      <c r="K25" s="11">
        <v>515309586.23000002</v>
      </c>
      <c r="L25" s="11">
        <v>609482374.33000004</v>
      </c>
      <c r="M25" s="11">
        <v>590272299.64999998</v>
      </c>
      <c r="N25" s="11">
        <v>299838115.64999998</v>
      </c>
      <c r="O25" s="11">
        <v>142000959.61000001</v>
      </c>
      <c r="P25" s="11">
        <v>574638851.37</v>
      </c>
      <c r="Q25" s="11">
        <v>368022738.61000001</v>
      </c>
      <c r="R25" s="11">
        <v>275995160.18000001</v>
      </c>
      <c r="S25" s="11">
        <v>173630033.55000001</v>
      </c>
      <c r="T25" s="11">
        <v>307369260.11000001</v>
      </c>
      <c r="U25" s="11">
        <v>243908851.58000001</v>
      </c>
      <c r="V25" s="11">
        <v>278663239.79000002</v>
      </c>
      <c r="W25" s="11">
        <v>129519480.22</v>
      </c>
      <c r="X25" s="11">
        <v>367086565.32999998</v>
      </c>
      <c r="Y25" s="11">
        <v>250660310.71000001</v>
      </c>
      <c r="Z25" s="11">
        <v>534902773.99000001</v>
      </c>
      <c r="AA25" s="11">
        <v>410177049.24000001</v>
      </c>
      <c r="AB25" s="11">
        <v>865730347.38</v>
      </c>
      <c r="AC25" s="11">
        <v>732659252.37</v>
      </c>
      <c r="AD25" s="11">
        <v>852290658.83000004</v>
      </c>
      <c r="AE25" s="11">
        <v>821147242.57000005</v>
      </c>
      <c r="AF25" s="11">
        <v>2024967912.28</v>
      </c>
      <c r="AG25" s="11">
        <v>1461077074.21</v>
      </c>
      <c r="AH25" s="11">
        <v>1417467012.5899999</v>
      </c>
      <c r="AI25" s="11">
        <v>1402256851.1900001</v>
      </c>
      <c r="AJ25" s="11">
        <v>1124939088.24</v>
      </c>
      <c r="AK25" s="11">
        <v>1170091815.96</v>
      </c>
      <c r="AL25" s="11">
        <v>1340491714.22</v>
      </c>
      <c r="AM25" s="11">
        <v>1022502235.3200001</v>
      </c>
      <c r="AN25" s="11">
        <v>678815042.40999997</v>
      </c>
      <c r="AO25" s="11">
        <v>950222965.26999998</v>
      </c>
      <c r="AP25" s="11">
        <v>487250133.56999999</v>
      </c>
      <c r="AQ25" s="11">
        <v>446363592.38999999</v>
      </c>
      <c r="AR25" s="11">
        <v>300691471.88</v>
      </c>
      <c r="AS25" s="11">
        <v>337692074.79000002</v>
      </c>
      <c r="AT25" s="11">
        <v>314559402.43000001</v>
      </c>
      <c r="AU25" s="11">
        <v>610622807.22000003</v>
      </c>
      <c r="AV25" s="11">
        <v>469039504.07999998</v>
      </c>
      <c r="AW25" s="11">
        <v>298100583.67000002</v>
      </c>
      <c r="AX25" s="11">
        <v>369483184.29000002</v>
      </c>
      <c r="AY25" s="11">
        <v>400138745.44</v>
      </c>
      <c r="AZ25" s="11">
        <v>288879016.69</v>
      </c>
      <c r="BA25" s="11">
        <v>366866380.92000002</v>
      </c>
      <c r="BB25" s="11">
        <v>234085124.37</v>
      </c>
      <c r="BC25" s="11">
        <v>235117880.22</v>
      </c>
      <c r="BD25" s="11">
        <v>174666400.53</v>
      </c>
      <c r="BE25" s="11">
        <v>226872859.37</v>
      </c>
      <c r="BF25" s="11">
        <v>213080710.50999999</v>
      </c>
      <c r="BG25" s="11">
        <v>149844264.84</v>
      </c>
      <c r="BH25" s="11">
        <v>182658817.77000001</v>
      </c>
      <c r="BI25" s="11">
        <v>193140500.52000001</v>
      </c>
      <c r="BJ25" s="11">
        <v>232376960.43000001</v>
      </c>
      <c r="BK25" s="11">
        <v>207130086.46000001</v>
      </c>
      <c r="BL25" s="11">
        <v>104817335.87</v>
      </c>
      <c r="BM25" s="11">
        <v>152212434.33000001</v>
      </c>
      <c r="BN25" s="11">
        <v>145951239.40000001</v>
      </c>
      <c r="BO25" s="11">
        <v>140690857.08000001</v>
      </c>
      <c r="BP25" s="11">
        <v>101989194.91</v>
      </c>
      <c r="BQ25" s="11">
        <v>126999073.92</v>
      </c>
      <c r="BR25" s="11">
        <v>89864209.310000002</v>
      </c>
      <c r="BS25" s="11">
        <v>64822823.969999999</v>
      </c>
      <c r="BT25" s="11">
        <v>73503913.549999997</v>
      </c>
      <c r="BU25" s="11">
        <v>35016671.210000001</v>
      </c>
      <c r="BV25" s="11">
        <v>98629652.530000001</v>
      </c>
      <c r="BW25" s="11">
        <v>94583736.700000003</v>
      </c>
      <c r="BX25" s="11">
        <v>106650497.18000001</v>
      </c>
    </row>
    <row r="26" spans="1:76" x14ac:dyDescent="0.25">
      <c r="A26" s="7" t="s">
        <v>117</v>
      </c>
      <c r="B26" s="10">
        <v>0</v>
      </c>
      <c r="C26" s="10">
        <v>2000000000</v>
      </c>
      <c r="D26" s="10"/>
      <c r="E26" s="10">
        <v>20000000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>
        <v>50000</v>
      </c>
      <c r="Z26" s="10">
        <v>0</v>
      </c>
      <c r="AA26" s="10">
        <v>25000000</v>
      </c>
      <c r="AB26" s="10"/>
      <c r="AC26" s="10">
        <v>0</v>
      </c>
      <c r="AD26" s="10">
        <v>0</v>
      </c>
      <c r="AE26" s="10">
        <v>15000000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>
        <v>0</v>
      </c>
      <c r="AT26" s="10">
        <v>0</v>
      </c>
      <c r="AU26" s="10">
        <v>50000000</v>
      </c>
      <c r="AV26" s="10"/>
      <c r="AW26" s="10">
        <v>0</v>
      </c>
      <c r="AX26" s="10">
        <v>0</v>
      </c>
      <c r="AY26" s="10">
        <v>0</v>
      </c>
      <c r="AZ26" s="10">
        <v>10000000</v>
      </c>
      <c r="BA26" s="10">
        <v>5000000</v>
      </c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17000000</v>
      </c>
      <c r="BI26" s="10">
        <v>41000000</v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6" x14ac:dyDescent="0.25">
      <c r="A27" s="7" t="s">
        <v>118</v>
      </c>
      <c r="B27" s="11">
        <v>-394509757.04000002</v>
      </c>
      <c r="C27" s="11">
        <v>-2448000274.7600002</v>
      </c>
      <c r="D27" s="11">
        <v>-1423592204.6199999</v>
      </c>
      <c r="E27" s="11">
        <v>-491343750.42000002</v>
      </c>
      <c r="F27" s="11">
        <v>-340839213.52999997</v>
      </c>
      <c r="G27" s="11">
        <v>-552818876.01999998</v>
      </c>
      <c r="H27" s="11">
        <v>-420225315.75</v>
      </c>
      <c r="I27" s="11">
        <v>-1125415565.3499999</v>
      </c>
      <c r="J27" s="11">
        <v>-903886560.14999998</v>
      </c>
      <c r="K27" s="11">
        <v>-518079834.23000002</v>
      </c>
      <c r="L27" s="11">
        <v>-618303783.51999998</v>
      </c>
      <c r="M27" s="11">
        <v>-605838889.45000005</v>
      </c>
      <c r="N27" s="11">
        <v>-283342138.13</v>
      </c>
      <c r="O27" s="11">
        <v>-147870718.46000001</v>
      </c>
      <c r="P27" s="11">
        <v>-591910958.51999998</v>
      </c>
      <c r="Q27" s="11">
        <v>-372870001.25</v>
      </c>
      <c r="R27" s="11">
        <v>-277086600.18000001</v>
      </c>
      <c r="S27" s="11">
        <v>-170348921.06</v>
      </c>
      <c r="T27" s="11">
        <v>-300339692.11000001</v>
      </c>
      <c r="U27" s="11">
        <v>-329013415.07999998</v>
      </c>
      <c r="V27" s="11">
        <v>-217979541.56999999</v>
      </c>
      <c r="W27" s="11">
        <v>-134162531.72</v>
      </c>
      <c r="X27" s="11">
        <v>-421345315.82999998</v>
      </c>
      <c r="Y27" s="11">
        <v>-265795741.55000001</v>
      </c>
      <c r="Z27" s="11">
        <v>-492279113.04000002</v>
      </c>
      <c r="AA27" s="11">
        <v>-436670121.47000003</v>
      </c>
      <c r="AB27" s="11">
        <v>-854045288.52999997</v>
      </c>
      <c r="AC27" s="11">
        <v>-705239731.86000001</v>
      </c>
      <c r="AD27" s="11">
        <v>-876164714.85000002</v>
      </c>
      <c r="AE27" s="11">
        <v>-913936424</v>
      </c>
      <c r="AF27" s="11">
        <v>-2084818709.48</v>
      </c>
      <c r="AG27" s="11">
        <v>-1501791258.8699999</v>
      </c>
      <c r="AH27" s="11">
        <v>-1455936668.5599999</v>
      </c>
      <c r="AI27" s="11">
        <v>-1362970265</v>
      </c>
      <c r="AJ27" s="11">
        <v>-1018613207.52</v>
      </c>
      <c r="AK27" s="11">
        <v>-1184112419.03</v>
      </c>
      <c r="AL27" s="11">
        <v>-1337994454.97</v>
      </c>
      <c r="AM27" s="11">
        <v>-987548182.76999998</v>
      </c>
      <c r="AN27" s="11">
        <v>-689821241.5</v>
      </c>
      <c r="AO27" s="11">
        <v>-922846935.04999995</v>
      </c>
      <c r="AP27" s="11">
        <v>-493162745.42000002</v>
      </c>
      <c r="AQ27" s="11">
        <v>-403346597.91000003</v>
      </c>
      <c r="AR27" s="11">
        <v>-301061771.52999997</v>
      </c>
      <c r="AS27" s="11">
        <v>-336940770.00999999</v>
      </c>
      <c r="AT27" s="11">
        <v>-325175493.69</v>
      </c>
      <c r="AU27" s="11">
        <v>-650965186.94000006</v>
      </c>
      <c r="AV27" s="11">
        <v>-450308104.07999998</v>
      </c>
      <c r="AW27" s="11">
        <v>-298100583.67000002</v>
      </c>
      <c r="AX27" s="11">
        <v>-369483184.29000002</v>
      </c>
      <c r="AY27" s="11">
        <v>-373058348.18000001</v>
      </c>
      <c r="AZ27" s="11">
        <v>-298879016.69</v>
      </c>
      <c r="BA27" s="11">
        <v>-371866380.92000002</v>
      </c>
      <c r="BB27" s="11">
        <v>-234035124.37</v>
      </c>
      <c r="BC27" s="11">
        <v>-235117880.22</v>
      </c>
      <c r="BD27" s="11">
        <v>-151543300.53</v>
      </c>
      <c r="BE27" s="11">
        <v>-226872859.37</v>
      </c>
      <c r="BF27" s="11">
        <v>-213080710.50999999</v>
      </c>
      <c r="BG27" s="11">
        <v>-149844264.84</v>
      </c>
      <c r="BH27" s="11">
        <v>-199658817.77000001</v>
      </c>
      <c r="BI27" s="11">
        <v>-234134550.52000001</v>
      </c>
      <c r="BJ27" s="11">
        <v>-232376960.43000001</v>
      </c>
      <c r="BK27" s="11">
        <v>-207130086.46000001</v>
      </c>
      <c r="BL27" s="11">
        <v>-104817335.87</v>
      </c>
      <c r="BM27" s="11">
        <v>-152212434.33000001</v>
      </c>
      <c r="BN27" s="11">
        <v>-145951239.40000001</v>
      </c>
      <c r="BO27" s="11">
        <v>-140690857.08000001</v>
      </c>
      <c r="BP27" s="11">
        <v>-101989194.91</v>
      </c>
      <c r="BQ27" s="11">
        <v>-126999073.92</v>
      </c>
      <c r="BR27" s="11">
        <v>-89864209.310000002</v>
      </c>
      <c r="BS27" s="11">
        <v>-64822823.969999999</v>
      </c>
      <c r="BT27" s="11">
        <v>-73503913.549999997</v>
      </c>
      <c r="BU27" s="11">
        <v>-35016671.210000001</v>
      </c>
      <c r="BV27" s="11">
        <v>-98629652.530000001</v>
      </c>
      <c r="BW27" s="11">
        <v>-94583736.700000003</v>
      </c>
      <c r="BX27" s="11">
        <v>-106650497.18000001</v>
      </c>
    </row>
    <row r="28" spans="1:76" x14ac:dyDescent="0.25">
      <c r="A28" s="7" t="s">
        <v>119</v>
      </c>
      <c r="B28" s="10"/>
      <c r="C28" s="10"/>
      <c r="D28" s="10"/>
      <c r="E28" s="10"/>
      <c r="F28" s="10"/>
      <c r="G28" s="10"/>
      <c r="H28" s="10"/>
      <c r="I28" s="10">
        <v>0</v>
      </c>
      <c r="J28" s="10">
        <v>0</v>
      </c>
      <c r="K28" s="10">
        <v>833000000</v>
      </c>
      <c r="L28" s="10"/>
      <c r="M28" s="10"/>
      <c r="N28" s="10"/>
      <c r="O28" s="10"/>
      <c r="P28" s="10"/>
      <c r="Q28" s="10">
        <v>0</v>
      </c>
      <c r="R28" s="10">
        <v>0</v>
      </c>
      <c r="S28" s="10">
        <v>6000000</v>
      </c>
      <c r="T28" s="10"/>
      <c r="U28" s="10">
        <v>16000000</v>
      </c>
      <c r="V28" s="10"/>
      <c r="W28" s="10"/>
      <c r="X28" s="10"/>
      <c r="Y28" s="10"/>
      <c r="Z28" s="10"/>
      <c r="AA28" s="10"/>
      <c r="AB28" s="10"/>
      <c r="AC28" s="10">
        <v>28800000</v>
      </c>
      <c r="AD28" s="10">
        <v>6000000</v>
      </c>
      <c r="AE28" s="10"/>
      <c r="AF28" s="10"/>
      <c r="AG28" s="10">
        <v>6000000</v>
      </c>
      <c r="AH28" s="10"/>
      <c r="AI28" s="10"/>
      <c r="AJ28" s="10"/>
      <c r="AK28" s="10">
        <v>392000000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1:76" x14ac:dyDescent="0.25">
      <c r="A29" s="7" t="s">
        <v>120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>
        <v>67382607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</row>
    <row r="30" spans="1:76" x14ac:dyDescent="0.25">
      <c r="A30" s="7" t="s">
        <v>121</v>
      </c>
      <c r="B30" s="10">
        <v>-120167106.77</v>
      </c>
      <c r="C30" s="10">
        <v>-26366567154.080002</v>
      </c>
      <c r="D30" s="10">
        <v>-41557504.170000002</v>
      </c>
      <c r="E30" s="10">
        <v>-249231171.99000001</v>
      </c>
      <c r="F30" s="10">
        <v>-144090203.21000001</v>
      </c>
      <c r="G30" s="10">
        <v>-23282981133.060001</v>
      </c>
      <c r="H30" s="10">
        <v>-451234400</v>
      </c>
      <c r="I30" s="10">
        <v>3745423.22</v>
      </c>
      <c r="J30" s="10">
        <v>-255918414.47999999</v>
      </c>
      <c r="K30" s="10">
        <v>-19032229837.959999</v>
      </c>
      <c r="L30" s="10"/>
      <c r="M30" s="10">
        <v>-5700000</v>
      </c>
      <c r="N30" s="10">
        <v>-2580473549.23</v>
      </c>
      <c r="O30" s="10">
        <v>-13854919610.83</v>
      </c>
      <c r="P30" s="10"/>
      <c r="Q30" s="10">
        <v>-6000000</v>
      </c>
      <c r="R30" s="10">
        <v>-8529177880.8000002</v>
      </c>
      <c r="S30" s="10">
        <v>-364000000</v>
      </c>
      <c r="T30" s="10"/>
      <c r="U30" s="10">
        <v>-50448341.880000003</v>
      </c>
      <c r="V30" s="10">
        <v>-5000990129.3599997</v>
      </c>
      <c r="W30" s="10">
        <v>-2774566494.4499998</v>
      </c>
      <c r="X30" s="10">
        <v>-508507286.54000002</v>
      </c>
      <c r="Y30" s="10">
        <v>-464257.09</v>
      </c>
      <c r="Z30" s="10">
        <v>-5552612924.8500004</v>
      </c>
      <c r="AA30" s="10">
        <v>-300603.76</v>
      </c>
      <c r="AB30" s="10">
        <v>-34641852.909999996</v>
      </c>
      <c r="AC30" s="10">
        <v>57965138.289999999</v>
      </c>
      <c r="AD30" s="10">
        <v>6000000</v>
      </c>
      <c r="AE30" s="10">
        <v>-5105391867.6199999</v>
      </c>
      <c r="AF30" s="10"/>
      <c r="AG30" s="10">
        <v>-41667355.57</v>
      </c>
      <c r="AH30" s="10">
        <v>-553910064.44000006</v>
      </c>
      <c r="AI30" s="10">
        <v>-6692012794.5100002</v>
      </c>
      <c r="AJ30" s="10">
        <v>-98380859.950000003</v>
      </c>
      <c r="AK30" s="10">
        <v>196334010.78999999</v>
      </c>
      <c r="AL30" s="10">
        <v>-4055687511.3000002</v>
      </c>
      <c r="AM30" s="10">
        <v>-2228240.86</v>
      </c>
      <c r="AN30" s="10">
        <v>-52942881.479999997</v>
      </c>
      <c r="AO30" s="10">
        <v>-232415872.21000001</v>
      </c>
      <c r="AP30" s="10">
        <v>-2209238518.25</v>
      </c>
      <c r="AQ30" s="10">
        <v>-220221361.56</v>
      </c>
      <c r="AR30" s="10">
        <v>25385.15</v>
      </c>
      <c r="AS30" s="10">
        <v>-38404503.759999998</v>
      </c>
      <c r="AT30" s="10">
        <v>-1115040339.71</v>
      </c>
      <c r="AU30" s="10">
        <v>-2219616.0099999998</v>
      </c>
      <c r="AV30" s="10">
        <v>-137180771.31999999</v>
      </c>
      <c r="AW30" s="10">
        <v>-422874.86</v>
      </c>
      <c r="AX30" s="10">
        <v>-1060398876.91</v>
      </c>
      <c r="AY30" s="10">
        <v>-172406947.59</v>
      </c>
      <c r="AZ30" s="10">
        <v>-1757047.92</v>
      </c>
      <c r="BA30" s="10">
        <v>-115310370.03</v>
      </c>
      <c r="BB30" s="10">
        <v>-2745193.08</v>
      </c>
      <c r="BC30" s="10">
        <v>-766447859.29999995</v>
      </c>
      <c r="BD30" s="10">
        <v>593163.85</v>
      </c>
      <c r="BE30" s="10">
        <v>1149646.54</v>
      </c>
      <c r="BF30" s="10">
        <v>-705844986.63</v>
      </c>
      <c r="BG30" s="10">
        <v>-1046151.76</v>
      </c>
      <c r="BH30" s="10">
        <v>380084.65</v>
      </c>
      <c r="BI30" s="10">
        <v>-2105387.2999999998</v>
      </c>
      <c r="BJ30" s="10">
        <v>1919271.21</v>
      </c>
      <c r="BK30" s="10">
        <v>-722143057.09000003</v>
      </c>
      <c r="BL30" s="10">
        <v>-33663618.119999997</v>
      </c>
      <c r="BM30" s="10">
        <v>17207195.079999998</v>
      </c>
      <c r="BN30" s="10">
        <v>-149371835.03999999</v>
      </c>
      <c r="BO30" s="10">
        <v>-13343172.300000001</v>
      </c>
      <c r="BP30" s="10">
        <v>-13693935.66</v>
      </c>
      <c r="BQ30" s="10">
        <v>2928213.61</v>
      </c>
      <c r="BR30" s="10">
        <v>-74296682.450000003</v>
      </c>
      <c r="BS30" s="10">
        <v>3094958.71</v>
      </c>
      <c r="BT30" s="10">
        <v>5959082.6799999997</v>
      </c>
      <c r="BU30" s="10">
        <v>3943510.81</v>
      </c>
      <c r="BV30" s="10">
        <v>-42171295.219999999</v>
      </c>
      <c r="BW30" s="10">
        <v>-11046562.27</v>
      </c>
      <c r="BX30" s="10">
        <v>2188358.4300000002</v>
      </c>
    </row>
    <row r="31" spans="1:76" x14ac:dyDescent="0.25">
      <c r="A31" s="7" t="s">
        <v>156</v>
      </c>
      <c r="B31" s="11">
        <v>14517715488.049999</v>
      </c>
      <c r="C31" s="11">
        <v>-5610251842.3199997</v>
      </c>
      <c r="D31" s="11">
        <v>-2950726800.6500001</v>
      </c>
      <c r="E31" s="11">
        <v>25817575178.619999</v>
      </c>
      <c r="F31" s="11">
        <v>12005142416.92</v>
      </c>
      <c r="G31" s="11">
        <v>-13517680826.790001</v>
      </c>
      <c r="H31" s="11">
        <v>1431648499.6600001</v>
      </c>
      <c r="I31" s="11">
        <v>16773621094.33</v>
      </c>
      <c r="J31" s="11">
        <v>2068653620.6199999</v>
      </c>
      <c r="K31" s="11">
        <v>3347584177.5100002</v>
      </c>
      <c r="L31" s="11">
        <v>570692407.63999999</v>
      </c>
      <c r="M31" s="11">
        <v>12552365908.540001</v>
      </c>
      <c r="N31" s="11">
        <v>7622529099.0600004</v>
      </c>
      <c r="O31" s="11">
        <v>-1203268669.9100001</v>
      </c>
      <c r="P31" s="11">
        <v>4343581211.2700005</v>
      </c>
      <c r="Q31" s="11">
        <v>-1012608263.87</v>
      </c>
      <c r="R31" s="11">
        <v>7045154034.9700003</v>
      </c>
      <c r="S31" s="11">
        <v>292094493.43000001</v>
      </c>
      <c r="T31" s="11">
        <v>5808645673.0600004</v>
      </c>
      <c r="U31" s="11">
        <v>4536397742.0500002</v>
      </c>
      <c r="V31" s="11">
        <v>13712438027.219999</v>
      </c>
      <c r="W31" s="11">
        <v>3259193206.71</v>
      </c>
      <c r="X31" s="11">
        <v>6506279932.4399996</v>
      </c>
      <c r="Y31" s="11">
        <v>5746641400.3900003</v>
      </c>
      <c r="Z31" s="11">
        <v>476945413.56999999</v>
      </c>
      <c r="AA31" s="11">
        <v>2353216333.29</v>
      </c>
      <c r="AB31" s="11">
        <v>1206453559.5599999</v>
      </c>
      <c r="AC31" s="11">
        <v>4300401432.1700001</v>
      </c>
      <c r="AD31" s="11">
        <v>2520489180.52</v>
      </c>
      <c r="AE31" s="11">
        <v>-1904500648.8399999</v>
      </c>
      <c r="AF31" s="11">
        <v>-1910903003.76</v>
      </c>
      <c r="AG31" s="11">
        <v>1866448288.1700001</v>
      </c>
      <c r="AH31" s="11">
        <v>2020246719.4000001</v>
      </c>
      <c r="AI31" s="11">
        <v>-3630187466.8699999</v>
      </c>
      <c r="AJ31" s="11">
        <v>-326765153.19999999</v>
      </c>
      <c r="AK31" s="11">
        <v>3371966876.1100001</v>
      </c>
      <c r="AL31" s="11">
        <v>-2291826136.6999998</v>
      </c>
      <c r="AM31" s="11">
        <v>2130432072.0999999</v>
      </c>
      <c r="AN31" s="11">
        <v>596736876.62</v>
      </c>
      <c r="AO31" s="11">
        <v>-33636096.030000001</v>
      </c>
      <c r="AP31" s="11">
        <v>996638879.54999995</v>
      </c>
      <c r="AQ31" s="11">
        <v>1293197955.76</v>
      </c>
      <c r="AR31" s="11">
        <v>3110095533.4699998</v>
      </c>
      <c r="AS31" s="11">
        <v>1861724311.8699999</v>
      </c>
      <c r="AT31" s="11">
        <v>757807989.98000002</v>
      </c>
      <c r="AU31" s="11">
        <v>288426403.87</v>
      </c>
      <c r="AV31" s="11">
        <v>237283028.33000001</v>
      </c>
      <c r="AW31" s="11">
        <v>1847871592.4400001</v>
      </c>
      <c r="AX31" s="11">
        <v>99472191.590000004</v>
      </c>
      <c r="AY31" s="11">
        <v>133487239.91</v>
      </c>
      <c r="AZ31" s="11">
        <v>-431400759.86000001</v>
      </c>
      <c r="BA31" s="11">
        <v>1691706096.6199999</v>
      </c>
      <c r="BB31" s="11">
        <v>1336143963.74</v>
      </c>
      <c r="BC31" s="11">
        <v>-498571488.49000001</v>
      </c>
      <c r="BD31" s="11">
        <v>841737019.26999998</v>
      </c>
      <c r="BE31" s="11">
        <v>-30679236.329999998</v>
      </c>
      <c r="BF31" s="11">
        <v>-56479519.810000002</v>
      </c>
      <c r="BG31" s="11">
        <v>154379574.87</v>
      </c>
      <c r="BH31" s="11">
        <v>181264332.96000001</v>
      </c>
      <c r="BI31" s="11">
        <v>385367885.75999999</v>
      </c>
      <c r="BJ31" s="11">
        <v>665511696.02999997</v>
      </c>
      <c r="BK31" s="11">
        <v>-558833529.49000001</v>
      </c>
      <c r="BL31" s="11">
        <v>86439121.549999997</v>
      </c>
      <c r="BM31" s="11">
        <v>674982156.77999997</v>
      </c>
      <c r="BN31" s="11">
        <v>151792506.56</v>
      </c>
      <c r="BO31" s="11">
        <v>40289428.810000002</v>
      </c>
      <c r="BP31" s="11">
        <v>126597922.53</v>
      </c>
      <c r="BQ31" s="11">
        <v>479038452.38999999</v>
      </c>
      <c r="BR31" s="11">
        <v>246498809.87</v>
      </c>
      <c r="BS31" s="11">
        <v>81670972.480000004</v>
      </c>
      <c r="BT31" s="11">
        <v>-248928202.74000001</v>
      </c>
      <c r="BU31" s="11">
        <v>471254423.13999999</v>
      </c>
      <c r="BV31" s="11">
        <v>332543648.06999999</v>
      </c>
      <c r="BW31" s="11">
        <v>-148708422.91999999</v>
      </c>
      <c r="BX31" s="11">
        <v>-95349952.079999998</v>
      </c>
    </row>
    <row r="32" spans="1:76" x14ac:dyDescent="0.25">
      <c r="A32" s="7" t="s">
        <v>125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</row>
    <row r="33" spans="1:76" x14ac:dyDescent="0.25">
      <c r="A33" s="7" t="s">
        <v>157</v>
      </c>
      <c r="B33" s="11">
        <v>7.5053000000000001</v>
      </c>
      <c r="C33" s="11">
        <v>6.3495999999999997</v>
      </c>
      <c r="D33" s="11">
        <v>8.2914999999999992</v>
      </c>
      <c r="E33" s="11">
        <v>8.3094000000000001</v>
      </c>
      <c r="F33" s="11">
        <v>7.8587999999999996</v>
      </c>
      <c r="G33" s="11">
        <v>6.6412000000000004</v>
      </c>
      <c r="H33" s="11">
        <v>9.1849000000000007</v>
      </c>
      <c r="I33" s="11">
        <v>8.2302999999999997</v>
      </c>
      <c r="J33" s="11">
        <v>8.7527000000000008</v>
      </c>
      <c r="K33" s="11">
        <v>7.3108000000000004</v>
      </c>
      <c r="L33" s="11">
        <v>9.4736999999999991</v>
      </c>
      <c r="M33" s="11">
        <v>9.7302</v>
      </c>
      <c r="N33" s="11">
        <v>9.1632999999999996</v>
      </c>
      <c r="O33" s="11">
        <v>7.5067000000000004</v>
      </c>
      <c r="P33" s="11">
        <v>8.8887</v>
      </c>
      <c r="Q33" s="11">
        <v>8.0718999999999994</v>
      </c>
      <c r="R33" s="11">
        <v>10.9177</v>
      </c>
      <c r="S33" s="11">
        <v>6.6318000000000001</v>
      </c>
      <c r="T33" s="11">
        <v>8.0614000000000008</v>
      </c>
      <c r="U33" s="11">
        <v>6.0094000000000003</v>
      </c>
      <c r="V33" s="11">
        <v>5.4825999999999997</v>
      </c>
      <c r="W33" s="11">
        <v>5.8497000000000003</v>
      </c>
      <c r="X33" s="11">
        <v>7.3663999999999996</v>
      </c>
      <c r="Y33" s="11">
        <v>6.5902000000000003</v>
      </c>
      <c r="Z33" s="11">
        <v>5.8379000000000003</v>
      </c>
      <c r="AA33" s="11">
        <v>5.9170999999999996</v>
      </c>
      <c r="AB33" s="11">
        <v>7.8494000000000002</v>
      </c>
      <c r="AC33" s="11">
        <v>9.1151</v>
      </c>
      <c r="AD33" s="11">
        <v>7.3677000000000001</v>
      </c>
      <c r="AE33" s="11">
        <v>7.7114000000000003</v>
      </c>
      <c r="AF33" s="11">
        <v>8.3216999999999999</v>
      </c>
      <c r="AG33" s="11">
        <v>10.0192</v>
      </c>
      <c r="AH33" s="11">
        <v>10.4313</v>
      </c>
      <c r="AI33" s="11">
        <v>10.085599999999999</v>
      </c>
      <c r="AJ33" s="11">
        <v>9.9957999999999991</v>
      </c>
      <c r="AK33" s="11">
        <v>8.8306000000000004</v>
      </c>
      <c r="AL33" s="11">
        <v>11.588900000000001</v>
      </c>
      <c r="AM33" s="11">
        <v>14.432499999999999</v>
      </c>
      <c r="AN33" s="11">
        <v>11.2148</v>
      </c>
      <c r="AO33" s="11">
        <v>9.1823999999999995</v>
      </c>
      <c r="AP33" s="11">
        <v>7.5658000000000003</v>
      </c>
      <c r="AQ33" s="11">
        <v>14.5984</v>
      </c>
      <c r="AR33" s="11">
        <v>9.7410999999999994</v>
      </c>
      <c r="AS33" s="11">
        <v>4.8830999999999998</v>
      </c>
      <c r="AT33" s="11">
        <v>6.3258000000000001</v>
      </c>
      <c r="AU33" s="11">
        <v>11.3993</v>
      </c>
      <c r="AV33" s="11">
        <v>8.3825000000000003</v>
      </c>
      <c r="AW33" s="11">
        <v>3.6998000000000002</v>
      </c>
      <c r="AX33" s="11">
        <v>7.4146000000000001</v>
      </c>
      <c r="AY33" s="11">
        <v>12.385300000000001</v>
      </c>
      <c r="AZ33" s="11">
        <v>10.2675</v>
      </c>
      <c r="BA33" s="11">
        <v>5.9970999999999997</v>
      </c>
      <c r="BB33" s="11">
        <v>8.9292999999999996</v>
      </c>
      <c r="BC33" s="11">
        <v>14.5402</v>
      </c>
      <c r="BD33" s="11">
        <v>10.0724</v>
      </c>
      <c r="BE33" s="11">
        <v>16.418800000000001</v>
      </c>
      <c r="BF33" s="11">
        <v>11.388999999999999</v>
      </c>
      <c r="BG33" s="11">
        <v>5.2473999999999998</v>
      </c>
      <c r="BH33" s="11">
        <v>9.0219000000000005</v>
      </c>
      <c r="BI33" s="11">
        <v>9.3938000000000006</v>
      </c>
      <c r="BJ33" s="11">
        <v>8.4077999999999999</v>
      </c>
      <c r="BK33" s="11">
        <v>2.6863999999999999</v>
      </c>
      <c r="BL33" s="11">
        <v>8.1338000000000008</v>
      </c>
      <c r="BM33" s="11">
        <v>8.4863</v>
      </c>
      <c r="BN33" s="11">
        <v>4.7354000000000003</v>
      </c>
      <c r="BO33" s="11">
        <v>2.4302000000000001</v>
      </c>
      <c r="BP33" s="11">
        <v>8.4786999999999999</v>
      </c>
      <c r="BQ33" s="11">
        <v>7.5930999999999997</v>
      </c>
      <c r="BR33" s="11">
        <v>4.3513000000000002</v>
      </c>
      <c r="BS33" s="11">
        <v>2.3378999999999999</v>
      </c>
      <c r="BT33" s="11">
        <v>7.3217999999999996</v>
      </c>
      <c r="BU33" s="11">
        <v>6.9890999999999996</v>
      </c>
      <c r="BV33" s="11">
        <v>3.2311000000000001</v>
      </c>
      <c r="BW33" s="11">
        <v>1.1306</v>
      </c>
      <c r="BX33" s="11">
        <v>7.3475999999999999</v>
      </c>
    </row>
    <row r="34" spans="1:76" x14ac:dyDescent="0.25">
      <c r="A34" s="7" t="s">
        <v>158</v>
      </c>
      <c r="B34" s="10">
        <v>7.5622999999999996</v>
      </c>
      <c r="C34" s="10">
        <v>6.3377999999999997</v>
      </c>
      <c r="D34" s="10">
        <v>8.3003999999999998</v>
      </c>
      <c r="E34" s="10">
        <v>8.4670000000000005</v>
      </c>
      <c r="F34" s="10">
        <v>7.8615000000000004</v>
      </c>
      <c r="G34" s="10">
        <v>6.6478999999999999</v>
      </c>
      <c r="H34" s="10">
        <v>9.2279999999999998</v>
      </c>
      <c r="I34" s="10">
        <v>8.3230000000000004</v>
      </c>
      <c r="J34" s="10">
        <v>8.7517999999999994</v>
      </c>
      <c r="K34" s="10">
        <v>7.3109000000000002</v>
      </c>
      <c r="L34" s="10">
        <v>9.5414999999999992</v>
      </c>
      <c r="M34" s="10">
        <v>9.9033999999999995</v>
      </c>
      <c r="N34" s="10">
        <v>9.2403999999999993</v>
      </c>
      <c r="O34" s="10">
        <v>7.6268000000000002</v>
      </c>
      <c r="P34" s="10">
        <v>8.8926999999999996</v>
      </c>
      <c r="Q34" s="10">
        <v>8.1191999999999993</v>
      </c>
      <c r="R34" s="10">
        <v>11.010400000000001</v>
      </c>
      <c r="S34" s="10">
        <v>6.6368999999999998</v>
      </c>
      <c r="T34" s="10">
        <v>8.0944000000000003</v>
      </c>
      <c r="U34" s="10">
        <v>6.2308000000000003</v>
      </c>
      <c r="V34" s="10">
        <v>5.6074000000000002</v>
      </c>
      <c r="W34" s="10">
        <v>5.8486000000000002</v>
      </c>
      <c r="X34" s="10">
        <v>7.3619000000000003</v>
      </c>
      <c r="Y34" s="10">
        <v>6.6191000000000004</v>
      </c>
      <c r="Z34" s="10">
        <v>5.9935</v>
      </c>
      <c r="AA34" s="10">
        <v>5.9169999999999998</v>
      </c>
      <c r="AB34" s="10">
        <v>7.8525</v>
      </c>
      <c r="AC34" s="10">
        <v>9.2577999999999996</v>
      </c>
      <c r="AD34" s="10">
        <v>7.5335999999999999</v>
      </c>
      <c r="AE34" s="10">
        <v>7.7428999999999997</v>
      </c>
      <c r="AF34" s="10">
        <v>8.3345000000000002</v>
      </c>
      <c r="AG34" s="10">
        <v>10.188599999999999</v>
      </c>
      <c r="AH34" s="10">
        <v>10.5715</v>
      </c>
      <c r="AI34" s="10">
        <v>10.1271</v>
      </c>
      <c r="AJ34" s="10">
        <v>10.495799999999999</v>
      </c>
      <c r="AK34" s="10">
        <v>8.8925000000000001</v>
      </c>
      <c r="AL34" s="10">
        <v>11.837199999999999</v>
      </c>
      <c r="AM34" s="10">
        <v>14.436500000000001</v>
      </c>
      <c r="AN34" s="10">
        <v>11.2096</v>
      </c>
      <c r="AO34" s="10">
        <v>9.1786999999999992</v>
      </c>
      <c r="AP34" s="10">
        <v>7.5686</v>
      </c>
      <c r="AQ34" s="10">
        <v>14.6136</v>
      </c>
      <c r="AR34" s="10">
        <v>9.7341999999999995</v>
      </c>
      <c r="AS34" s="10">
        <v>4.8750999999999998</v>
      </c>
      <c r="AT34" s="10">
        <v>6.3190999999999997</v>
      </c>
      <c r="AU34" s="10">
        <v>11.3964</v>
      </c>
      <c r="AV34" s="10">
        <v>8.3963999999999999</v>
      </c>
      <c r="AW34" s="10">
        <v>3.6667000000000001</v>
      </c>
      <c r="AX34" s="10">
        <v>7.4229000000000003</v>
      </c>
      <c r="AY34" s="10">
        <v>12.3803</v>
      </c>
      <c r="AZ34" s="10">
        <v>10.266500000000001</v>
      </c>
      <c r="BA34" s="10">
        <v>5.9748000000000001</v>
      </c>
      <c r="BB34" s="10">
        <v>8.9208999999999996</v>
      </c>
      <c r="BC34" s="10">
        <v>14.613300000000001</v>
      </c>
      <c r="BD34" s="10">
        <v>10.067399999999999</v>
      </c>
      <c r="BE34" s="10">
        <v>16.468800000000002</v>
      </c>
      <c r="BF34" s="10">
        <v>11.3874</v>
      </c>
      <c r="BG34" s="10">
        <v>5.2355</v>
      </c>
      <c r="BH34" s="10">
        <v>9.0093999999999994</v>
      </c>
      <c r="BI34" s="10">
        <v>9.5932999999999993</v>
      </c>
      <c r="BJ34" s="10">
        <v>6.6824000000000003</v>
      </c>
      <c r="BK34" s="10">
        <v>2.9453</v>
      </c>
      <c r="BL34" s="10">
        <v>8.452</v>
      </c>
      <c r="BM34" s="10">
        <v>8.4908999999999999</v>
      </c>
      <c r="BN34" s="10">
        <v>4.7336999999999998</v>
      </c>
      <c r="BO34" s="10">
        <v>2.4129</v>
      </c>
      <c r="BP34" s="10">
        <v>8.4785000000000004</v>
      </c>
      <c r="BQ34" s="10">
        <v>7.5522999999999998</v>
      </c>
      <c r="BR34" s="10">
        <v>4.3490000000000002</v>
      </c>
      <c r="BS34" s="10">
        <v>2.3374999999999999</v>
      </c>
      <c r="BT34" s="10">
        <v>7.3215000000000003</v>
      </c>
      <c r="BU34" s="10">
        <v>6.9798</v>
      </c>
      <c r="BV34" s="10">
        <v>3.2136999999999998</v>
      </c>
      <c r="BW34" s="10"/>
      <c r="BX34" s="10"/>
    </row>
    <row r="35" spans="1:76" x14ac:dyDescent="0.25">
      <c r="A35" s="7" t="s">
        <v>129</v>
      </c>
      <c r="B35" s="11">
        <v>6.1101999999999999</v>
      </c>
      <c r="C35" s="11">
        <v>5.3422000000000001</v>
      </c>
      <c r="D35" s="11">
        <v>6.8929</v>
      </c>
      <c r="E35" s="11">
        <v>6.8711000000000002</v>
      </c>
      <c r="F35" s="11">
        <v>6.6837999999999997</v>
      </c>
      <c r="G35" s="11">
        <v>5.6890999999999998</v>
      </c>
      <c r="H35" s="11">
        <v>7.6029999999999998</v>
      </c>
      <c r="I35" s="11">
        <v>6.6886000000000001</v>
      </c>
      <c r="J35" s="11">
        <v>6.8456999999999999</v>
      </c>
      <c r="K35" s="11">
        <v>5.7111000000000001</v>
      </c>
      <c r="L35" s="11">
        <v>7.4535</v>
      </c>
      <c r="M35" s="11">
        <v>7.3345000000000002</v>
      </c>
      <c r="N35" s="11">
        <v>6.9659000000000004</v>
      </c>
      <c r="O35" s="11">
        <v>5.8949999999999996</v>
      </c>
      <c r="P35" s="11">
        <v>6.7881</v>
      </c>
      <c r="Q35" s="11">
        <v>5.8272000000000004</v>
      </c>
      <c r="R35" s="11">
        <v>7.5087999999999999</v>
      </c>
      <c r="S35" s="11">
        <v>4.5952000000000002</v>
      </c>
      <c r="T35" s="11">
        <v>5.6441999999999997</v>
      </c>
      <c r="U35" s="11">
        <v>4.2190000000000003</v>
      </c>
      <c r="V35" s="11">
        <v>3.9392999999999998</v>
      </c>
      <c r="W35" s="11">
        <v>4.4729000000000001</v>
      </c>
      <c r="X35" s="11">
        <v>5.8895999999999997</v>
      </c>
      <c r="Y35" s="11">
        <v>5.2827999999999999</v>
      </c>
      <c r="Z35" s="11">
        <v>5.0198</v>
      </c>
      <c r="AA35" s="11">
        <v>5.2956000000000003</v>
      </c>
      <c r="AB35" s="11">
        <v>6.875</v>
      </c>
      <c r="AC35" s="11">
        <v>7.8597999999999999</v>
      </c>
      <c r="AD35" s="11">
        <v>6.5182000000000002</v>
      </c>
      <c r="AE35" s="11">
        <v>6.6726999999999999</v>
      </c>
      <c r="AF35" s="11">
        <v>7.0914999999999999</v>
      </c>
      <c r="AG35" s="11">
        <v>8.2169000000000008</v>
      </c>
      <c r="AH35" s="11">
        <v>8.7006999999999994</v>
      </c>
      <c r="AI35" s="11">
        <v>8.5957000000000008</v>
      </c>
      <c r="AJ35" s="11">
        <v>8.3021999999999991</v>
      </c>
      <c r="AK35" s="11">
        <v>7.3251999999999997</v>
      </c>
      <c r="AL35" s="11">
        <v>9.1387</v>
      </c>
      <c r="AM35" s="11">
        <v>11.086399999999999</v>
      </c>
      <c r="AN35" s="11">
        <v>8.7773000000000003</v>
      </c>
      <c r="AO35" s="11">
        <v>6.843</v>
      </c>
      <c r="AP35" s="11">
        <v>5.5297999999999998</v>
      </c>
      <c r="AQ35" s="11">
        <v>10.569000000000001</v>
      </c>
      <c r="AR35" s="11">
        <v>7.2742000000000004</v>
      </c>
      <c r="AS35" s="11">
        <v>3.8376000000000001</v>
      </c>
      <c r="AT35" s="11">
        <v>5.1493000000000002</v>
      </c>
      <c r="AU35" s="11">
        <v>9.2432999999999996</v>
      </c>
      <c r="AV35" s="11">
        <v>6.6885000000000003</v>
      </c>
      <c r="AW35" s="11">
        <v>3.1396000000000002</v>
      </c>
      <c r="AX35" s="11">
        <v>6.4256000000000002</v>
      </c>
      <c r="AY35" s="11">
        <v>10.443300000000001</v>
      </c>
      <c r="AZ35" s="11">
        <v>8.1508000000000003</v>
      </c>
      <c r="BA35" s="11">
        <v>4.8467000000000002</v>
      </c>
      <c r="BB35" s="11">
        <v>7.8487</v>
      </c>
      <c r="BC35" s="11">
        <v>12.5686</v>
      </c>
      <c r="BD35" s="11">
        <v>8.3223000000000003</v>
      </c>
      <c r="BE35" s="11">
        <v>12.544499999999999</v>
      </c>
      <c r="BF35" s="11">
        <v>7.5929000000000002</v>
      </c>
      <c r="BG35" s="11">
        <v>3.3068</v>
      </c>
      <c r="BH35" s="11">
        <v>5.7720000000000002</v>
      </c>
      <c r="BI35" s="11">
        <v>6.0919999999999996</v>
      </c>
      <c r="BJ35" s="11">
        <v>5.4615999999999998</v>
      </c>
      <c r="BK35" s="11">
        <v>1.9077999999999999</v>
      </c>
      <c r="BL35" s="11">
        <v>5.5865999999999998</v>
      </c>
      <c r="BM35" s="11">
        <v>5.7415000000000003</v>
      </c>
      <c r="BN35" s="11">
        <v>3.3597000000000001</v>
      </c>
      <c r="BO35" s="11">
        <v>1.7858000000000001</v>
      </c>
      <c r="BP35" s="11">
        <v>5.9317000000000002</v>
      </c>
      <c r="BQ35" s="11">
        <v>5.2672999999999996</v>
      </c>
      <c r="BR35" s="11">
        <v>3.2618</v>
      </c>
      <c r="BS35" s="11">
        <v>1.8741000000000001</v>
      </c>
      <c r="BT35" s="11">
        <v>5.5308999999999999</v>
      </c>
      <c r="BU35" s="11">
        <v>5.0713999999999997</v>
      </c>
      <c r="BV35" s="11">
        <v>2.5531999999999999</v>
      </c>
      <c r="BW35" s="11">
        <v>0.9526</v>
      </c>
      <c r="BX35" s="11">
        <v>5.7469000000000001</v>
      </c>
    </row>
    <row r="36" spans="1:76" x14ac:dyDescent="0.25">
      <c r="A36" s="7" t="s">
        <v>131</v>
      </c>
      <c r="B36" s="10">
        <v>90.8322</v>
      </c>
      <c r="C36" s="10">
        <v>91.006100000000004</v>
      </c>
      <c r="D36" s="10">
        <v>91.676299999999998</v>
      </c>
      <c r="E36" s="10">
        <v>91.613500000000002</v>
      </c>
      <c r="F36" s="10">
        <v>91.064599999999999</v>
      </c>
      <c r="G36" s="10">
        <v>91.201499999999996</v>
      </c>
      <c r="H36" s="10">
        <v>91.672200000000004</v>
      </c>
      <c r="I36" s="10">
        <v>90.838399999999993</v>
      </c>
      <c r="J36" s="10">
        <v>90.794600000000003</v>
      </c>
      <c r="K36" s="10">
        <v>91.570300000000003</v>
      </c>
      <c r="L36" s="10">
        <v>92.1113</v>
      </c>
      <c r="M36" s="10">
        <v>91.186400000000006</v>
      </c>
      <c r="N36" s="10">
        <v>91.445800000000006</v>
      </c>
      <c r="O36" s="10">
        <v>90.543700000000001</v>
      </c>
      <c r="P36" s="10">
        <v>91.305499999999995</v>
      </c>
      <c r="Q36" s="10">
        <v>89.427599999999998</v>
      </c>
      <c r="R36" s="10">
        <v>90.349599999999995</v>
      </c>
      <c r="S36" s="10">
        <v>87.738399999999999</v>
      </c>
      <c r="T36" s="10">
        <v>91.156099999999995</v>
      </c>
      <c r="U36" s="10">
        <v>90.313400000000001</v>
      </c>
      <c r="V36" s="10">
        <v>91.133399999999995</v>
      </c>
      <c r="W36" s="10">
        <v>91.320099999999996</v>
      </c>
      <c r="X36" s="10">
        <v>92.341399999999993</v>
      </c>
      <c r="Y36" s="10">
        <v>91.680199999999999</v>
      </c>
      <c r="Z36" s="10">
        <v>92.114400000000003</v>
      </c>
      <c r="AA36" s="10">
        <v>91.898700000000005</v>
      </c>
      <c r="AB36" s="10">
        <v>93.214200000000005</v>
      </c>
      <c r="AC36" s="10">
        <v>92.438500000000005</v>
      </c>
      <c r="AD36" s="10">
        <v>91.810199999999995</v>
      </c>
      <c r="AE36" s="10">
        <v>93.006100000000004</v>
      </c>
      <c r="AF36" s="10">
        <v>93.195300000000003</v>
      </c>
      <c r="AG36" s="10">
        <v>91.619799999999998</v>
      </c>
      <c r="AH36" s="10">
        <v>93.489900000000006</v>
      </c>
      <c r="AI36" s="10">
        <v>93.515699999999995</v>
      </c>
      <c r="AJ36" s="10">
        <v>93.285899999999998</v>
      </c>
      <c r="AK36" s="10">
        <v>93.632199999999997</v>
      </c>
      <c r="AL36" s="10">
        <v>91.462000000000003</v>
      </c>
      <c r="AM36" s="10">
        <v>92.031599999999997</v>
      </c>
      <c r="AN36" s="10">
        <v>91.987099999999998</v>
      </c>
      <c r="AO36" s="10">
        <v>91.694000000000003</v>
      </c>
      <c r="AP36" s="10">
        <v>91.856499999999997</v>
      </c>
      <c r="AQ36" s="10">
        <v>91.918099999999995</v>
      </c>
      <c r="AR36" s="10">
        <v>90.710700000000003</v>
      </c>
      <c r="AS36" s="10">
        <v>89.953800000000001</v>
      </c>
      <c r="AT36" s="10">
        <v>90.8001</v>
      </c>
      <c r="AU36" s="10">
        <v>92.281499999999994</v>
      </c>
      <c r="AV36" s="10">
        <v>90.283000000000001</v>
      </c>
      <c r="AW36" s="10">
        <v>88.862700000000004</v>
      </c>
      <c r="AX36" s="10">
        <v>90.642700000000005</v>
      </c>
      <c r="AY36" s="10">
        <v>90.763999999999996</v>
      </c>
      <c r="AZ36" s="10">
        <v>89.9923</v>
      </c>
      <c r="BA36" s="10">
        <v>89.4726</v>
      </c>
      <c r="BB36" s="10">
        <v>90.738900000000001</v>
      </c>
      <c r="BC36" s="10">
        <v>90.813999999999993</v>
      </c>
      <c r="BD36" s="10">
        <v>89.926699999999997</v>
      </c>
      <c r="BE36" s="10">
        <v>92.479200000000006</v>
      </c>
      <c r="BF36" s="10">
        <v>85.053299999999993</v>
      </c>
      <c r="BG36" s="10">
        <v>85.453299999999999</v>
      </c>
      <c r="BH36" s="10">
        <v>85.026799999999994</v>
      </c>
      <c r="BI36" s="10">
        <v>84.766300000000001</v>
      </c>
      <c r="BJ36" s="10">
        <v>83.8416</v>
      </c>
      <c r="BK36" s="10">
        <v>83.359399999999994</v>
      </c>
      <c r="BL36" s="10">
        <v>83.374799999999993</v>
      </c>
      <c r="BM36" s="10">
        <v>82.475899999999996</v>
      </c>
      <c r="BN36" s="10">
        <v>82.512600000000006</v>
      </c>
      <c r="BO36" s="10">
        <v>82.031199999999998</v>
      </c>
      <c r="BP36" s="10">
        <v>82.804900000000004</v>
      </c>
      <c r="BQ36" s="10">
        <v>82.2089</v>
      </c>
      <c r="BR36" s="10">
        <v>81.754900000000006</v>
      </c>
      <c r="BS36" s="10">
        <v>82.917000000000002</v>
      </c>
      <c r="BT36" s="10">
        <v>82.278199999999998</v>
      </c>
      <c r="BU36" s="10">
        <v>79.410600000000002</v>
      </c>
      <c r="BV36" s="10">
        <v>80.541600000000003</v>
      </c>
      <c r="BW36" s="10">
        <v>77.882599999999996</v>
      </c>
      <c r="BX36" s="10">
        <v>81.457599999999999</v>
      </c>
    </row>
    <row r="37" spans="1:76" x14ac:dyDescent="0.25">
      <c r="A37" s="7" t="s">
        <v>132</v>
      </c>
      <c r="B37" s="11">
        <v>52.311900000000001</v>
      </c>
      <c r="C37" s="11">
        <v>52.4131</v>
      </c>
      <c r="D37" s="11">
        <v>54.1678</v>
      </c>
      <c r="E37" s="11">
        <v>49.359000000000002</v>
      </c>
      <c r="F37" s="11">
        <v>51.255499999999998</v>
      </c>
      <c r="G37" s="11">
        <v>51.488599999999998</v>
      </c>
      <c r="H37" s="11">
        <v>56.802399999999999</v>
      </c>
      <c r="I37" s="11">
        <v>47.184100000000001</v>
      </c>
      <c r="J37" s="11">
        <v>52.2956</v>
      </c>
      <c r="K37" s="11">
        <v>52.011400000000002</v>
      </c>
      <c r="L37" s="11">
        <v>55.053199999999997</v>
      </c>
      <c r="M37" s="11">
        <v>52.615600000000001</v>
      </c>
      <c r="N37" s="11">
        <v>51.207299999999996</v>
      </c>
      <c r="O37" s="11">
        <v>48.904899999999998</v>
      </c>
      <c r="P37" s="11">
        <v>52.275599999999997</v>
      </c>
      <c r="Q37" s="11">
        <v>48.485799999999998</v>
      </c>
      <c r="R37" s="11">
        <v>51.023000000000003</v>
      </c>
      <c r="S37" s="11">
        <v>50.541400000000003</v>
      </c>
      <c r="T37" s="11">
        <v>49.177300000000002</v>
      </c>
      <c r="U37" s="11">
        <v>37.615200000000002</v>
      </c>
      <c r="V37" s="11">
        <v>46.7331</v>
      </c>
      <c r="W37" s="11">
        <v>50.890500000000003</v>
      </c>
      <c r="X37" s="11">
        <v>52.179499999999997</v>
      </c>
      <c r="Y37" s="11">
        <v>45.507899999999999</v>
      </c>
      <c r="Z37" s="11">
        <v>51.048099999999998</v>
      </c>
      <c r="AA37" s="11">
        <v>51.645099999999999</v>
      </c>
      <c r="AB37" s="11">
        <v>54.168700000000001</v>
      </c>
      <c r="AC37" s="11">
        <v>49.653100000000002</v>
      </c>
      <c r="AD37" s="11">
        <v>50.173999999999999</v>
      </c>
      <c r="AE37" s="11">
        <v>54.012099999999997</v>
      </c>
      <c r="AF37" s="11">
        <v>53.0608</v>
      </c>
      <c r="AG37" s="11">
        <v>47.882100000000001</v>
      </c>
      <c r="AH37" s="11">
        <v>51.759</v>
      </c>
      <c r="AI37" s="11">
        <v>55.264400000000002</v>
      </c>
      <c r="AJ37" s="11">
        <v>52.658099999999997</v>
      </c>
      <c r="AK37" s="11">
        <v>47.064999999999998</v>
      </c>
      <c r="AL37" s="11">
        <v>53.832900000000002</v>
      </c>
      <c r="AM37" s="11">
        <v>58.211599999999997</v>
      </c>
      <c r="AN37" s="11">
        <v>52.0197</v>
      </c>
      <c r="AO37" s="11">
        <v>48.728400000000001</v>
      </c>
      <c r="AP37" s="11">
        <v>46.234099999999998</v>
      </c>
      <c r="AQ37" s="11">
        <v>56.643700000000003</v>
      </c>
      <c r="AR37" s="11">
        <v>47.180399999999999</v>
      </c>
      <c r="AS37" s="11">
        <v>40.276499999999999</v>
      </c>
      <c r="AT37" s="11">
        <v>41.474899999999998</v>
      </c>
      <c r="AU37" s="11">
        <v>54.411700000000003</v>
      </c>
      <c r="AV37" s="11">
        <v>44.224499999999999</v>
      </c>
      <c r="AW37" s="11">
        <v>30.7652</v>
      </c>
      <c r="AX37" s="11">
        <v>46.477800000000002</v>
      </c>
      <c r="AY37" s="11">
        <v>54.3932</v>
      </c>
      <c r="AZ37" s="11">
        <v>50.898400000000002</v>
      </c>
      <c r="BA37" s="11">
        <v>39.686300000000003</v>
      </c>
      <c r="BB37" s="11">
        <v>51.010300000000001</v>
      </c>
      <c r="BC37" s="11">
        <v>54.637099999999997</v>
      </c>
      <c r="BD37" s="11">
        <v>46.002000000000002</v>
      </c>
      <c r="BE37" s="11">
        <v>46.6646</v>
      </c>
      <c r="BF37" s="11">
        <v>42.381</v>
      </c>
      <c r="BG37" s="11">
        <v>31.924299999999999</v>
      </c>
      <c r="BH37" s="11">
        <v>35.365499999999997</v>
      </c>
      <c r="BI37" s="11">
        <v>33.905299999999997</v>
      </c>
      <c r="BJ37" s="11">
        <v>36.603999999999999</v>
      </c>
      <c r="BK37" s="11">
        <v>22.9682</v>
      </c>
      <c r="BL37" s="11">
        <v>33.363999999999997</v>
      </c>
      <c r="BM37" s="11">
        <v>32.179699999999997</v>
      </c>
      <c r="BN37" s="11">
        <v>25.9376</v>
      </c>
      <c r="BO37" s="11">
        <v>21.907</v>
      </c>
      <c r="BP37" s="11">
        <v>33.5608</v>
      </c>
      <c r="BQ37" s="11">
        <v>33.650399999999998</v>
      </c>
      <c r="BR37" s="11">
        <v>23.0076</v>
      </c>
      <c r="BS37" s="11">
        <v>20.129300000000001</v>
      </c>
      <c r="BT37" s="11">
        <v>31.792899999999999</v>
      </c>
      <c r="BU37" s="11">
        <v>28.167999999999999</v>
      </c>
      <c r="BV37" s="11">
        <v>19.739999999999998</v>
      </c>
      <c r="BW37" s="11">
        <v>13.5785</v>
      </c>
      <c r="BX37" s="11">
        <v>30.6754</v>
      </c>
    </row>
    <row r="38" spans="1:76" x14ac:dyDescent="0.25">
      <c r="A38" s="7" t="s">
        <v>65</v>
      </c>
      <c r="B38" s="12" t="s">
        <v>81</v>
      </c>
      <c r="C38" s="12" t="s">
        <v>81</v>
      </c>
      <c r="D38" s="12" t="s">
        <v>81</v>
      </c>
      <c r="E38" s="12" t="s">
        <v>81</v>
      </c>
      <c r="F38" s="12" t="s">
        <v>81</v>
      </c>
      <c r="G38" s="12" t="s">
        <v>81</v>
      </c>
      <c r="H38" s="12" t="s">
        <v>81</v>
      </c>
      <c r="I38" s="12" t="s">
        <v>81</v>
      </c>
      <c r="J38" s="12" t="s">
        <v>81</v>
      </c>
      <c r="K38" s="12" t="s">
        <v>81</v>
      </c>
      <c r="L38" s="12" t="s">
        <v>81</v>
      </c>
      <c r="M38" s="12" t="s">
        <v>81</v>
      </c>
      <c r="N38" s="12" t="s">
        <v>81</v>
      </c>
      <c r="O38" s="12" t="s">
        <v>81</v>
      </c>
      <c r="P38" s="12" t="s">
        <v>81</v>
      </c>
      <c r="Q38" s="12" t="s">
        <v>81</v>
      </c>
      <c r="R38" s="12" t="s">
        <v>81</v>
      </c>
      <c r="S38" s="12" t="s">
        <v>81</v>
      </c>
      <c r="T38" s="12" t="s">
        <v>81</v>
      </c>
      <c r="U38" s="12" t="s">
        <v>81</v>
      </c>
      <c r="V38" s="12" t="s">
        <v>81</v>
      </c>
      <c r="W38" s="12" t="s">
        <v>81</v>
      </c>
      <c r="X38" s="12" t="s">
        <v>81</v>
      </c>
      <c r="Y38" s="12" t="s">
        <v>81</v>
      </c>
      <c r="Z38" s="12" t="s">
        <v>81</v>
      </c>
      <c r="AA38" s="12" t="s">
        <v>81</v>
      </c>
      <c r="AB38" s="12" t="s">
        <v>81</v>
      </c>
      <c r="AC38" s="12" t="s">
        <v>81</v>
      </c>
      <c r="AD38" s="12" t="s">
        <v>81</v>
      </c>
      <c r="AE38" s="12" t="s">
        <v>81</v>
      </c>
      <c r="AF38" s="12" t="s">
        <v>81</v>
      </c>
      <c r="AG38" s="12" t="s">
        <v>81</v>
      </c>
      <c r="AH38" s="12" t="s">
        <v>81</v>
      </c>
      <c r="AI38" s="12" t="s">
        <v>81</v>
      </c>
      <c r="AJ38" s="12" t="s">
        <v>81</v>
      </c>
      <c r="AK38" s="12" t="s">
        <v>81</v>
      </c>
      <c r="AL38" s="12" t="s">
        <v>81</v>
      </c>
      <c r="AM38" s="12" t="s">
        <v>81</v>
      </c>
      <c r="AN38" s="12" t="s">
        <v>81</v>
      </c>
      <c r="AO38" s="12" t="s">
        <v>81</v>
      </c>
      <c r="AP38" s="12" t="s">
        <v>81</v>
      </c>
      <c r="AQ38" s="12" t="s">
        <v>81</v>
      </c>
      <c r="AR38" s="12" t="s">
        <v>81</v>
      </c>
      <c r="AS38" s="12" t="s">
        <v>81</v>
      </c>
      <c r="AT38" s="12" t="s">
        <v>81</v>
      </c>
      <c r="AU38" s="12" t="s">
        <v>81</v>
      </c>
      <c r="AV38" s="12" t="s">
        <v>81</v>
      </c>
      <c r="AW38" s="12" t="s">
        <v>81</v>
      </c>
      <c r="AX38" s="12" t="s">
        <v>81</v>
      </c>
      <c r="AY38" s="12" t="s">
        <v>81</v>
      </c>
      <c r="AZ38" s="12" t="s">
        <v>81</v>
      </c>
      <c r="BA38" s="12" t="s">
        <v>81</v>
      </c>
      <c r="BB38" s="12" t="s">
        <v>81</v>
      </c>
      <c r="BC38" s="12" t="s">
        <v>81</v>
      </c>
      <c r="BD38" s="12" t="s">
        <v>81</v>
      </c>
      <c r="BE38" s="12" t="s">
        <v>81</v>
      </c>
      <c r="BF38" s="12" t="s">
        <v>81</v>
      </c>
      <c r="BG38" s="12" t="s">
        <v>81</v>
      </c>
      <c r="BH38" s="12" t="s">
        <v>81</v>
      </c>
      <c r="BI38" s="12" t="s">
        <v>81</v>
      </c>
      <c r="BJ38" s="12" t="s">
        <v>81</v>
      </c>
      <c r="BK38" s="12" t="s">
        <v>81</v>
      </c>
      <c r="BL38" s="12" t="s">
        <v>81</v>
      </c>
      <c r="BM38" s="12" t="s">
        <v>81</v>
      </c>
      <c r="BN38" s="12" t="s">
        <v>81</v>
      </c>
      <c r="BO38" s="12" t="s">
        <v>81</v>
      </c>
      <c r="BP38" s="12" t="s">
        <v>81</v>
      </c>
      <c r="BQ38" s="12" t="s">
        <v>81</v>
      </c>
      <c r="BR38" s="12" t="s">
        <v>81</v>
      </c>
      <c r="BS38" s="12" t="s">
        <v>81</v>
      </c>
      <c r="BT38" s="12" t="s">
        <v>81</v>
      </c>
      <c r="BU38" s="12" t="s">
        <v>81</v>
      </c>
      <c r="BV38" s="12" t="s">
        <v>81</v>
      </c>
      <c r="BW38" s="12" t="s">
        <v>81</v>
      </c>
      <c r="BX38" s="12" t="s">
        <v>81</v>
      </c>
    </row>
    <row r="39" spans="1:76" x14ac:dyDescent="0.25">
      <c r="A39" s="7" t="s">
        <v>66</v>
      </c>
      <c r="B39" s="13" t="s">
        <v>81</v>
      </c>
      <c r="C39" s="13" t="s">
        <v>81</v>
      </c>
      <c r="D39" s="13" t="s">
        <v>81</v>
      </c>
      <c r="E39" s="13" t="s">
        <v>81</v>
      </c>
      <c r="F39" s="13" t="s">
        <v>81</v>
      </c>
      <c r="G39" s="13" t="s">
        <v>81</v>
      </c>
      <c r="H39" s="13" t="s">
        <v>81</v>
      </c>
      <c r="I39" s="13" t="s">
        <v>81</v>
      </c>
      <c r="J39" s="13" t="s">
        <v>81</v>
      </c>
      <c r="K39" s="13" t="s">
        <v>81</v>
      </c>
      <c r="L39" s="13" t="s">
        <v>81</v>
      </c>
      <c r="M39" s="13" t="s">
        <v>81</v>
      </c>
      <c r="N39" s="13" t="s">
        <v>81</v>
      </c>
      <c r="O39" s="13" t="s">
        <v>81</v>
      </c>
      <c r="P39" s="13" t="s">
        <v>81</v>
      </c>
      <c r="Q39" s="13" t="s">
        <v>81</v>
      </c>
      <c r="R39" s="13" t="s">
        <v>81</v>
      </c>
      <c r="S39" s="13" t="s">
        <v>81</v>
      </c>
      <c r="T39" s="13" t="s">
        <v>81</v>
      </c>
      <c r="U39" s="13" t="s">
        <v>81</v>
      </c>
      <c r="V39" s="13" t="s">
        <v>81</v>
      </c>
      <c r="W39" s="13" t="s">
        <v>81</v>
      </c>
      <c r="X39" s="13" t="s">
        <v>81</v>
      </c>
      <c r="Y39" s="13" t="s">
        <v>81</v>
      </c>
      <c r="Z39" s="13" t="s">
        <v>81</v>
      </c>
      <c r="AA39" s="13" t="s">
        <v>81</v>
      </c>
      <c r="AB39" s="13" t="s">
        <v>81</v>
      </c>
      <c r="AC39" s="13" t="s">
        <v>81</v>
      </c>
      <c r="AD39" s="13" t="s">
        <v>81</v>
      </c>
      <c r="AE39" s="13" t="s">
        <v>81</v>
      </c>
      <c r="AF39" s="13" t="s">
        <v>81</v>
      </c>
      <c r="AG39" s="13" t="s">
        <v>81</v>
      </c>
      <c r="AH39" s="13" t="s">
        <v>81</v>
      </c>
      <c r="AI39" s="13" t="s">
        <v>81</v>
      </c>
      <c r="AJ39" s="13" t="s">
        <v>81</v>
      </c>
      <c r="AK39" s="13" t="s">
        <v>81</v>
      </c>
      <c r="AL39" s="13" t="s">
        <v>81</v>
      </c>
      <c r="AM39" s="13" t="s">
        <v>81</v>
      </c>
      <c r="AN39" s="13" t="s">
        <v>81</v>
      </c>
      <c r="AO39" s="13" t="s">
        <v>81</v>
      </c>
      <c r="AP39" s="13" t="s">
        <v>81</v>
      </c>
      <c r="AQ39" s="13" t="s">
        <v>81</v>
      </c>
      <c r="AR39" s="13" t="s">
        <v>81</v>
      </c>
      <c r="AS39" s="13" t="s">
        <v>81</v>
      </c>
      <c r="AT39" s="13" t="s">
        <v>81</v>
      </c>
      <c r="AU39" s="13" t="s">
        <v>81</v>
      </c>
      <c r="AV39" s="13" t="s">
        <v>81</v>
      </c>
      <c r="AW39" s="13" t="s">
        <v>81</v>
      </c>
      <c r="AX39" s="13" t="s">
        <v>81</v>
      </c>
      <c r="AY39" s="13" t="s">
        <v>81</v>
      </c>
      <c r="AZ39" s="13" t="s">
        <v>81</v>
      </c>
      <c r="BA39" s="13" t="s">
        <v>81</v>
      </c>
      <c r="BB39" s="13" t="s">
        <v>81</v>
      </c>
      <c r="BC39" s="13" t="s">
        <v>81</v>
      </c>
      <c r="BD39" s="13" t="s">
        <v>81</v>
      </c>
      <c r="BE39" s="13" t="s">
        <v>81</v>
      </c>
      <c r="BF39" s="13" t="s">
        <v>81</v>
      </c>
      <c r="BG39" s="13" t="s">
        <v>81</v>
      </c>
      <c r="BH39" s="13" t="s">
        <v>81</v>
      </c>
      <c r="BI39" s="13" t="s">
        <v>81</v>
      </c>
      <c r="BJ39" s="13" t="s">
        <v>81</v>
      </c>
      <c r="BK39" s="13" t="s">
        <v>81</v>
      </c>
      <c r="BL39" s="13" t="s">
        <v>81</v>
      </c>
      <c r="BM39" s="13" t="s">
        <v>81</v>
      </c>
      <c r="BN39" s="13" t="s">
        <v>81</v>
      </c>
      <c r="BO39" s="13" t="s">
        <v>81</v>
      </c>
      <c r="BP39" s="13" t="s">
        <v>81</v>
      </c>
      <c r="BQ39" s="13" t="s">
        <v>81</v>
      </c>
      <c r="BR39" s="13" t="s">
        <v>81</v>
      </c>
      <c r="BS39" s="13" t="s">
        <v>81</v>
      </c>
      <c r="BT39" s="13" t="s">
        <v>81</v>
      </c>
      <c r="BU39" s="13" t="s">
        <v>81</v>
      </c>
      <c r="BV39" s="13" t="s">
        <v>81</v>
      </c>
      <c r="BW39" s="13" t="s">
        <v>81</v>
      </c>
      <c r="BX39" s="13" t="s">
        <v>81</v>
      </c>
    </row>
    <row r="40" spans="1:76" x14ac:dyDescent="0.25">
      <c r="A40" s="7" t="s">
        <v>67</v>
      </c>
      <c r="B40" s="12">
        <v>1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>
        <v>1</v>
      </c>
      <c r="AE40" s="12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  <c r="AL40" s="12">
        <v>1</v>
      </c>
      <c r="AM40" s="12">
        <v>1</v>
      </c>
      <c r="AN40" s="12">
        <v>1</v>
      </c>
      <c r="AO40" s="12">
        <v>1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12">
        <v>1</v>
      </c>
      <c r="AW40" s="12">
        <v>1</v>
      </c>
      <c r="AX40" s="12">
        <v>1</v>
      </c>
      <c r="AY40" s="12">
        <v>1</v>
      </c>
      <c r="AZ40" s="12">
        <v>1</v>
      </c>
      <c r="BA40" s="12">
        <v>1</v>
      </c>
      <c r="BB40" s="12">
        <v>1</v>
      </c>
      <c r="BC40" s="12">
        <v>1</v>
      </c>
      <c r="BD40" s="12">
        <v>1</v>
      </c>
      <c r="BE40" s="12">
        <v>1</v>
      </c>
      <c r="BF40" s="12">
        <v>1</v>
      </c>
      <c r="BG40" s="12">
        <v>1</v>
      </c>
      <c r="BH40" s="12">
        <v>1</v>
      </c>
      <c r="BI40" s="12">
        <v>1</v>
      </c>
      <c r="BJ40" s="12">
        <v>1</v>
      </c>
      <c r="BK40" s="12">
        <v>1</v>
      </c>
      <c r="BL40" s="12">
        <v>1</v>
      </c>
      <c r="BM40" s="12">
        <v>1</v>
      </c>
      <c r="BN40" s="12">
        <v>1</v>
      </c>
      <c r="BO40" s="12">
        <v>1</v>
      </c>
      <c r="BP40" s="12">
        <v>1</v>
      </c>
      <c r="BQ40" s="12">
        <v>1</v>
      </c>
      <c r="BR40" s="12">
        <v>1</v>
      </c>
      <c r="BS40" s="12">
        <v>1</v>
      </c>
      <c r="BT40" s="12">
        <v>1</v>
      </c>
      <c r="BU40" s="12">
        <v>1</v>
      </c>
      <c r="BV40" s="12">
        <v>1</v>
      </c>
      <c r="BW40" s="12">
        <v>1</v>
      </c>
      <c r="BX40" s="12">
        <v>1</v>
      </c>
    </row>
    <row r="41" spans="1:76" x14ac:dyDescent="0.25">
      <c r="A41" s="7" t="s">
        <v>68</v>
      </c>
      <c r="B41" s="14" t="s">
        <v>82</v>
      </c>
      <c r="C41" s="14" t="s">
        <v>82</v>
      </c>
      <c r="D41" s="14" t="s">
        <v>82</v>
      </c>
      <c r="E41" s="14" t="s">
        <v>82</v>
      </c>
      <c r="F41" s="14" t="s">
        <v>82</v>
      </c>
      <c r="G41" s="14" t="s">
        <v>82</v>
      </c>
      <c r="H41" s="14" t="s">
        <v>82</v>
      </c>
      <c r="I41" s="14" t="s">
        <v>82</v>
      </c>
      <c r="J41" s="14" t="s">
        <v>82</v>
      </c>
      <c r="K41" s="14" t="s">
        <v>82</v>
      </c>
      <c r="L41" s="14" t="s">
        <v>82</v>
      </c>
      <c r="M41" s="14" t="s">
        <v>82</v>
      </c>
      <c r="N41" s="14" t="s">
        <v>82</v>
      </c>
      <c r="O41" s="14" t="s">
        <v>82</v>
      </c>
      <c r="P41" s="14" t="s">
        <v>82</v>
      </c>
      <c r="Q41" s="14" t="s">
        <v>82</v>
      </c>
      <c r="R41" s="14" t="s">
        <v>82</v>
      </c>
      <c r="S41" s="14" t="s">
        <v>82</v>
      </c>
      <c r="T41" s="14" t="s">
        <v>82</v>
      </c>
      <c r="U41" s="14" t="s">
        <v>82</v>
      </c>
      <c r="V41" s="14" t="s">
        <v>82</v>
      </c>
      <c r="W41" s="14" t="s">
        <v>82</v>
      </c>
      <c r="X41" s="14" t="s">
        <v>82</v>
      </c>
      <c r="Y41" s="14" t="s">
        <v>82</v>
      </c>
      <c r="Z41" s="14" t="s">
        <v>82</v>
      </c>
      <c r="AA41" s="14" t="s">
        <v>82</v>
      </c>
      <c r="AB41" s="14" t="s">
        <v>82</v>
      </c>
      <c r="AC41" s="14" t="s">
        <v>82</v>
      </c>
      <c r="AD41" s="14" t="s">
        <v>82</v>
      </c>
      <c r="AE41" s="14" t="s">
        <v>82</v>
      </c>
      <c r="AF41" s="14" t="s">
        <v>82</v>
      </c>
      <c r="AG41" s="14" t="s">
        <v>82</v>
      </c>
      <c r="AH41" s="14" t="s">
        <v>82</v>
      </c>
      <c r="AI41" s="14" t="s">
        <v>82</v>
      </c>
      <c r="AJ41" s="14" t="s">
        <v>82</v>
      </c>
      <c r="AK41" s="14" t="s">
        <v>82</v>
      </c>
      <c r="AL41" s="14" t="s">
        <v>82</v>
      </c>
      <c r="AM41" s="14" t="s">
        <v>82</v>
      </c>
      <c r="AN41" s="14" t="s">
        <v>82</v>
      </c>
      <c r="AO41" s="14" t="s">
        <v>82</v>
      </c>
      <c r="AP41" s="14" t="s">
        <v>82</v>
      </c>
      <c r="AQ41" s="14" t="s">
        <v>82</v>
      </c>
      <c r="AR41" s="14" t="s">
        <v>82</v>
      </c>
      <c r="AS41" s="14" t="s">
        <v>82</v>
      </c>
      <c r="AT41" s="14" t="s">
        <v>82</v>
      </c>
      <c r="AU41" s="14" t="s">
        <v>82</v>
      </c>
      <c r="AV41" s="14" t="s">
        <v>82</v>
      </c>
      <c r="AW41" s="14" t="s">
        <v>82</v>
      </c>
      <c r="AX41" s="14" t="s">
        <v>82</v>
      </c>
      <c r="AY41" s="14" t="s">
        <v>82</v>
      </c>
      <c r="AZ41" s="14" t="s">
        <v>82</v>
      </c>
      <c r="BA41" s="14" t="s">
        <v>82</v>
      </c>
      <c r="BB41" s="14" t="s">
        <v>82</v>
      </c>
      <c r="BC41" s="14" t="s">
        <v>82</v>
      </c>
      <c r="BD41" s="14" t="s">
        <v>82</v>
      </c>
      <c r="BE41" s="14" t="s">
        <v>82</v>
      </c>
      <c r="BF41" s="14" t="s">
        <v>82</v>
      </c>
      <c r="BG41" s="14" t="s">
        <v>82</v>
      </c>
      <c r="BH41" s="14" t="s">
        <v>82</v>
      </c>
      <c r="BI41" s="14" t="s">
        <v>82</v>
      </c>
      <c r="BJ41" s="14" t="s">
        <v>82</v>
      </c>
      <c r="BK41" s="14" t="s">
        <v>82</v>
      </c>
      <c r="BL41" s="14" t="s">
        <v>82</v>
      </c>
      <c r="BM41" s="14" t="s">
        <v>82</v>
      </c>
      <c r="BN41" s="14" t="s">
        <v>82</v>
      </c>
      <c r="BO41" s="14" t="s">
        <v>82</v>
      </c>
      <c r="BP41" s="14" t="s">
        <v>82</v>
      </c>
      <c r="BQ41" s="14" t="s">
        <v>82</v>
      </c>
      <c r="BR41" s="14" t="s">
        <v>82</v>
      </c>
      <c r="BS41" s="14" t="s">
        <v>82</v>
      </c>
      <c r="BT41" s="14" t="s">
        <v>82</v>
      </c>
      <c r="BU41" s="14" t="s">
        <v>82</v>
      </c>
      <c r="BV41" s="14" t="s">
        <v>82</v>
      </c>
      <c r="BW41" s="14" t="s">
        <v>82</v>
      </c>
      <c r="BX41" s="14" t="s">
        <v>82</v>
      </c>
    </row>
    <row r="42" spans="1:76" x14ac:dyDescent="0.25">
      <c r="A42" s="7" t="s">
        <v>77</v>
      </c>
      <c r="B42" s="15" t="s">
        <v>79</v>
      </c>
      <c r="C42" s="15" t="s">
        <v>79</v>
      </c>
      <c r="D42" s="15" t="s">
        <v>79</v>
      </c>
      <c r="E42" s="15" t="s">
        <v>79</v>
      </c>
      <c r="F42" s="15" t="s">
        <v>79</v>
      </c>
      <c r="G42" s="15" t="s">
        <v>79</v>
      </c>
      <c r="H42" s="15" t="s">
        <v>79</v>
      </c>
      <c r="I42" s="15" t="s">
        <v>79</v>
      </c>
      <c r="J42" s="15" t="s">
        <v>79</v>
      </c>
      <c r="K42" s="15" t="s">
        <v>79</v>
      </c>
      <c r="L42" s="15" t="s">
        <v>79</v>
      </c>
      <c r="M42" s="15" t="s">
        <v>79</v>
      </c>
      <c r="N42" s="15" t="s">
        <v>79</v>
      </c>
      <c r="O42" s="15" t="s">
        <v>79</v>
      </c>
      <c r="P42" s="15" t="s">
        <v>79</v>
      </c>
      <c r="Q42" s="15" t="s">
        <v>79</v>
      </c>
      <c r="R42" s="15" t="s">
        <v>79</v>
      </c>
      <c r="S42" s="15" t="s">
        <v>79</v>
      </c>
      <c r="T42" s="15" t="s">
        <v>79</v>
      </c>
      <c r="U42" s="15" t="s">
        <v>79</v>
      </c>
      <c r="V42" s="15" t="s">
        <v>79</v>
      </c>
      <c r="W42" s="15" t="s">
        <v>79</v>
      </c>
      <c r="X42" s="15" t="s">
        <v>79</v>
      </c>
      <c r="Y42" s="15" t="s">
        <v>79</v>
      </c>
      <c r="Z42" s="15" t="s">
        <v>79</v>
      </c>
      <c r="AA42" s="15" t="s">
        <v>79</v>
      </c>
      <c r="AB42" s="15" t="s">
        <v>79</v>
      </c>
      <c r="AC42" s="15" t="s">
        <v>79</v>
      </c>
      <c r="AD42" s="15" t="s">
        <v>79</v>
      </c>
      <c r="AE42" s="15" t="s">
        <v>79</v>
      </c>
      <c r="AF42" s="15" t="s">
        <v>79</v>
      </c>
      <c r="AG42" s="15" t="s">
        <v>79</v>
      </c>
      <c r="AH42" s="15" t="s">
        <v>79</v>
      </c>
      <c r="AI42" s="15" t="s">
        <v>79</v>
      </c>
      <c r="AJ42" s="15" t="s">
        <v>79</v>
      </c>
      <c r="AK42" s="15" t="s">
        <v>79</v>
      </c>
      <c r="AL42" s="15" t="s">
        <v>79</v>
      </c>
      <c r="AM42" s="15" t="s">
        <v>79</v>
      </c>
      <c r="AN42" s="15" t="s">
        <v>79</v>
      </c>
      <c r="AO42" s="15" t="s">
        <v>79</v>
      </c>
      <c r="AP42" s="15" t="s">
        <v>79</v>
      </c>
      <c r="AQ42" s="15" t="s">
        <v>79</v>
      </c>
      <c r="AR42" s="15" t="s">
        <v>79</v>
      </c>
      <c r="AS42" s="15" t="s">
        <v>79</v>
      </c>
      <c r="AT42" s="15" t="s">
        <v>79</v>
      </c>
      <c r="AU42" s="15" t="s">
        <v>79</v>
      </c>
      <c r="AV42" s="15" t="s">
        <v>79</v>
      </c>
      <c r="AW42" s="15" t="s">
        <v>79</v>
      </c>
      <c r="AX42" s="15" t="s">
        <v>79</v>
      </c>
      <c r="AY42" s="15" t="s">
        <v>79</v>
      </c>
      <c r="AZ42" s="15" t="s">
        <v>79</v>
      </c>
      <c r="BA42" s="15" t="s">
        <v>79</v>
      </c>
      <c r="BB42" s="15" t="s">
        <v>79</v>
      </c>
      <c r="BC42" s="15" t="s">
        <v>79</v>
      </c>
      <c r="BD42" s="15" t="s">
        <v>79</v>
      </c>
      <c r="BE42" s="15" t="s">
        <v>79</v>
      </c>
      <c r="BF42" s="15" t="s">
        <v>79</v>
      </c>
      <c r="BG42" s="15" t="s">
        <v>79</v>
      </c>
      <c r="BH42" s="15" t="s">
        <v>79</v>
      </c>
      <c r="BI42" s="15" t="s">
        <v>79</v>
      </c>
      <c r="BJ42" s="15" t="s">
        <v>79</v>
      </c>
      <c r="BK42" s="15" t="s">
        <v>79</v>
      </c>
      <c r="BL42" s="15" t="s">
        <v>79</v>
      </c>
      <c r="BM42" s="15" t="s">
        <v>79</v>
      </c>
      <c r="BN42" s="15" t="s">
        <v>79</v>
      </c>
      <c r="BO42" s="15" t="s">
        <v>79</v>
      </c>
      <c r="BP42" s="15" t="s">
        <v>79</v>
      </c>
      <c r="BQ42" s="15" t="s">
        <v>79</v>
      </c>
      <c r="BR42" s="15" t="s">
        <v>79</v>
      </c>
      <c r="BS42" s="15" t="s">
        <v>79</v>
      </c>
      <c r="BT42" s="15" t="s">
        <v>79</v>
      </c>
      <c r="BU42" s="15" t="s">
        <v>79</v>
      </c>
      <c r="BV42" s="15" t="s">
        <v>79</v>
      </c>
      <c r="BW42" s="15" t="s">
        <v>79</v>
      </c>
      <c r="BX42" s="15" t="s">
        <v>79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CA9B-3E91-4F80-9003-3605FD050CF9}">
  <dimension ref="A1:Y78"/>
  <sheetViews>
    <sheetView workbookViewId="0">
      <selection activeCell="A3" sqref="A3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25" x14ac:dyDescent="0.25">
      <c r="A1" s="1" t="s">
        <v>0</v>
      </c>
      <c r="B1" s="3" t="s">
        <v>2</v>
      </c>
    </row>
    <row r="2" spans="1:25" x14ac:dyDescent="0.25">
      <c r="A2" s="1" t="s">
        <v>1</v>
      </c>
      <c r="B2" s="2" t="str">
        <f>[1]!S_INFO_NAME($B$1)</f>
        <v>贵州茅台</v>
      </c>
    </row>
    <row r="3" spans="1:25" x14ac:dyDescent="0.25">
      <c r="A3" s="8" t="str">
        <f>[1]!WFR(B1,"1988:2022","Func=Rpt.IS23","rptType=1","singleSeason=0","unit=1","currencyType=ORIG","order=LEFT","rate=HISTORY","version=1","quarterindic=0","showcurrency=1","reportPeriod=24","cols=24;rows=74")</f>
        <v xml:space="preserve">                                                                                                              </v>
      </c>
    </row>
    <row r="4" spans="1:25" x14ac:dyDescent="0.25">
      <c r="A4" s="5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  <c r="G5" s="9">
        <v>42735</v>
      </c>
      <c r="H5" s="9">
        <v>42369</v>
      </c>
      <c r="I5" s="9">
        <v>42004</v>
      </c>
      <c r="J5" s="9">
        <v>41639</v>
      </c>
      <c r="K5" s="9">
        <v>41274</v>
      </c>
      <c r="L5" s="9">
        <v>40908</v>
      </c>
      <c r="M5" s="9">
        <v>40543</v>
      </c>
      <c r="N5" s="9">
        <v>40178</v>
      </c>
      <c r="O5" s="9">
        <v>39813</v>
      </c>
      <c r="P5" s="9">
        <v>39447</v>
      </c>
      <c r="Q5" s="9">
        <v>39082</v>
      </c>
      <c r="R5" s="9">
        <v>38717</v>
      </c>
      <c r="S5" s="9">
        <v>38352</v>
      </c>
      <c r="T5" s="9">
        <v>37986</v>
      </c>
      <c r="U5" s="9">
        <v>37621</v>
      </c>
      <c r="V5" s="9">
        <v>37256</v>
      </c>
      <c r="W5" s="9">
        <v>36891</v>
      </c>
      <c r="X5" s="9">
        <v>36525</v>
      </c>
      <c r="Y5" s="9">
        <v>36160</v>
      </c>
    </row>
    <row r="6" spans="1:25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  <c r="G6" s="10" t="s">
        <v>80</v>
      </c>
      <c r="H6" s="10" t="s">
        <v>80</v>
      </c>
      <c r="I6" s="10" t="s">
        <v>80</v>
      </c>
      <c r="J6" s="10" t="s">
        <v>80</v>
      </c>
      <c r="K6" s="10" t="s">
        <v>80</v>
      </c>
      <c r="L6" s="10" t="s">
        <v>80</v>
      </c>
      <c r="M6" s="10" t="s">
        <v>80</v>
      </c>
      <c r="N6" s="10" t="s">
        <v>80</v>
      </c>
      <c r="O6" s="10" t="s">
        <v>80</v>
      </c>
      <c r="P6" s="10" t="s">
        <v>80</v>
      </c>
      <c r="Q6" s="10" t="s">
        <v>80</v>
      </c>
      <c r="R6" s="10" t="s">
        <v>80</v>
      </c>
      <c r="S6" s="10" t="s">
        <v>80</v>
      </c>
      <c r="T6" s="10" t="s">
        <v>80</v>
      </c>
      <c r="U6" s="10" t="s">
        <v>80</v>
      </c>
      <c r="V6" s="10" t="s">
        <v>80</v>
      </c>
      <c r="W6" s="10" t="s">
        <v>80</v>
      </c>
      <c r="X6" s="10" t="s">
        <v>80</v>
      </c>
      <c r="Y6" s="10" t="s">
        <v>80</v>
      </c>
    </row>
    <row r="7" spans="1:25" x14ac:dyDescent="0.25">
      <c r="A7" s="7" t="s">
        <v>6</v>
      </c>
      <c r="B7" s="11" t="s">
        <v>79</v>
      </c>
      <c r="C7" s="11" t="s">
        <v>79</v>
      </c>
      <c r="D7" s="11" t="s">
        <v>79</v>
      </c>
      <c r="E7" s="11" t="s">
        <v>79</v>
      </c>
      <c r="F7" s="11" t="s">
        <v>79</v>
      </c>
      <c r="G7" s="11" t="s">
        <v>79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79</v>
      </c>
      <c r="P7" s="11" t="s">
        <v>79</v>
      </c>
      <c r="Q7" s="11" t="s">
        <v>79</v>
      </c>
      <c r="R7" s="11" t="s">
        <v>79</v>
      </c>
      <c r="S7" s="11" t="s">
        <v>79</v>
      </c>
      <c r="T7" s="11" t="s">
        <v>79</v>
      </c>
      <c r="U7" s="11" t="s">
        <v>79</v>
      </c>
      <c r="V7" s="11" t="s">
        <v>79</v>
      </c>
      <c r="W7" s="11" t="s">
        <v>79</v>
      </c>
      <c r="X7" s="11" t="s">
        <v>79</v>
      </c>
      <c r="Y7" s="11" t="s">
        <v>79</v>
      </c>
    </row>
    <row r="8" spans="1:25" x14ac:dyDescent="0.25">
      <c r="A8" s="7" t="s">
        <v>7</v>
      </c>
      <c r="B8" s="10">
        <v>77053154965.960007</v>
      </c>
      <c r="C8" s="10">
        <v>97993240501.210007</v>
      </c>
      <c r="D8" s="10">
        <v>88854337488.759995</v>
      </c>
      <c r="E8" s="10">
        <v>77199384110.220001</v>
      </c>
      <c r="F8" s="10">
        <v>61062756866.160004</v>
      </c>
      <c r="G8" s="10">
        <v>40155084412.93</v>
      </c>
      <c r="H8" s="10">
        <v>33446859045.580002</v>
      </c>
      <c r="I8" s="10">
        <v>32217213741.080002</v>
      </c>
      <c r="J8" s="10">
        <v>31070596222.23</v>
      </c>
      <c r="K8" s="10">
        <v>26455335152.990002</v>
      </c>
      <c r="L8" s="10">
        <v>18402355207.299999</v>
      </c>
      <c r="M8" s="10">
        <v>11633283740.18</v>
      </c>
      <c r="N8" s="10">
        <v>9669999065.3899994</v>
      </c>
      <c r="O8" s="10">
        <v>8241685564.1099997</v>
      </c>
      <c r="P8" s="10">
        <v>7237430747.1199999</v>
      </c>
      <c r="Q8" s="10">
        <v>4903375765.4099998</v>
      </c>
      <c r="R8" s="10">
        <v>3930515237.6100001</v>
      </c>
      <c r="S8" s="10">
        <v>3009793519.9200001</v>
      </c>
      <c r="T8" s="10">
        <v>2401017934.9299998</v>
      </c>
      <c r="U8" s="10">
        <v>1834898294.9000001</v>
      </c>
      <c r="V8" s="10">
        <v>1618046660.3099999</v>
      </c>
      <c r="W8" s="10">
        <v>1114000813.26</v>
      </c>
      <c r="X8" s="10">
        <v>890858185.63999999</v>
      </c>
      <c r="Y8" s="10">
        <v>628184433.19000006</v>
      </c>
    </row>
    <row r="9" spans="1:25" x14ac:dyDescent="0.25">
      <c r="A9" s="7" t="s">
        <v>8</v>
      </c>
      <c r="B9" s="11">
        <v>74642203802.550003</v>
      </c>
      <c r="C9" s="11">
        <v>94915380916.720001</v>
      </c>
      <c r="D9" s="11">
        <v>85429573467.25</v>
      </c>
      <c r="E9" s="11">
        <v>73638872388.029999</v>
      </c>
      <c r="F9" s="11">
        <v>58217861314.169998</v>
      </c>
      <c r="G9" s="11">
        <v>38862189993.839996</v>
      </c>
      <c r="H9" s="11">
        <v>32659583725.279999</v>
      </c>
      <c r="I9" s="11">
        <v>31573928530.939999</v>
      </c>
      <c r="J9" s="11">
        <v>30921801316.599998</v>
      </c>
      <c r="K9" s="11">
        <v>26455335152.990002</v>
      </c>
      <c r="L9" s="11">
        <v>18402355207.299999</v>
      </c>
      <c r="M9" s="11">
        <v>11633283740.18</v>
      </c>
      <c r="N9" s="11">
        <v>9669999065.3899994</v>
      </c>
      <c r="O9" s="11">
        <v>8241685564.1099997</v>
      </c>
      <c r="P9" s="11">
        <v>7237430747.1199999</v>
      </c>
      <c r="Q9" s="11">
        <v>4903375765.4099998</v>
      </c>
      <c r="R9" s="11">
        <v>3930515237.6100001</v>
      </c>
      <c r="S9" s="11">
        <v>3009793519.9200001</v>
      </c>
      <c r="T9" s="11">
        <v>2401017934.9299998</v>
      </c>
      <c r="U9" s="11">
        <v>1834898294.9000001</v>
      </c>
      <c r="V9" s="11">
        <v>1618046660.3099999</v>
      </c>
      <c r="W9" s="11">
        <v>1114000813.26</v>
      </c>
      <c r="X9" s="11">
        <v>890858185.63999999</v>
      </c>
      <c r="Y9" s="11">
        <v>628184433.19000006</v>
      </c>
    </row>
    <row r="10" spans="1:25" x14ac:dyDescent="0.25">
      <c r="A10" s="7" t="s">
        <v>9</v>
      </c>
      <c r="B10" s="10">
        <v>2410951163.4099998</v>
      </c>
      <c r="C10" s="10">
        <v>3077859584.4899998</v>
      </c>
      <c r="D10" s="10">
        <v>3424764021.5100002</v>
      </c>
      <c r="E10" s="10">
        <v>3560511722.1900001</v>
      </c>
      <c r="F10" s="10">
        <v>2844895551.9899998</v>
      </c>
      <c r="G10" s="10">
        <v>1292894419.0899999</v>
      </c>
      <c r="H10" s="10">
        <v>787275320.29999995</v>
      </c>
      <c r="I10" s="10">
        <v>643285210.13999999</v>
      </c>
      <c r="J10" s="10">
        <v>148794905.63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7" t="s">
        <v>10</v>
      </c>
      <c r="B11" s="11">
        <v>2410951163.4099998</v>
      </c>
      <c r="C11" s="11">
        <v>3077859584.4899998</v>
      </c>
      <c r="D11" s="11">
        <v>3424471568.6799998</v>
      </c>
      <c r="E11" s="11">
        <v>3559634363.6999998</v>
      </c>
      <c r="F11" s="11">
        <v>2844310646.3299999</v>
      </c>
      <c r="G11" s="11">
        <v>1292722909.6600001</v>
      </c>
      <c r="H11" s="11">
        <v>786545320.29999995</v>
      </c>
      <c r="I11" s="11">
        <v>643085210.13999999</v>
      </c>
      <c r="J11" s="11">
        <v>148673987.03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25">
      <c r="A12" s="7" t="s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7" t="s">
        <v>12</v>
      </c>
      <c r="B13" s="11"/>
      <c r="C13" s="11"/>
      <c r="D13" s="11">
        <v>292452.83</v>
      </c>
      <c r="E13" s="11">
        <v>877358.49</v>
      </c>
      <c r="F13" s="11">
        <v>584905.66</v>
      </c>
      <c r="G13" s="11">
        <v>171509.43</v>
      </c>
      <c r="H13" s="11">
        <v>730000</v>
      </c>
      <c r="I13" s="11">
        <v>200000</v>
      </c>
      <c r="J13" s="11">
        <v>120918.6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25">
      <c r="A14" s="7" t="s">
        <v>13</v>
      </c>
      <c r="B14" s="10">
        <v>24071862683.130001</v>
      </c>
      <c r="C14" s="10">
        <v>31305130587.560001</v>
      </c>
      <c r="D14" s="10">
        <v>29812253033.369999</v>
      </c>
      <c r="E14" s="10">
        <v>25866030564.040001</v>
      </c>
      <c r="F14" s="10">
        <v>22122749332.709999</v>
      </c>
      <c r="G14" s="10">
        <v>15889459243.51</v>
      </c>
      <c r="H14" s="10">
        <v>11291736359.610001</v>
      </c>
      <c r="I14" s="10">
        <v>10117335755.93</v>
      </c>
      <c r="J14" s="10">
        <v>9282061270.2299995</v>
      </c>
      <c r="K14" s="10">
        <v>7627698585.3400002</v>
      </c>
      <c r="L14" s="10">
        <v>6069573782.2200003</v>
      </c>
      <c r="M14" s="10">
        <v>4472846560.6800003</v>
      </c>
      <c r="N14" s="10">
        <v>3595688001.9299998</v>
      </c>
      <c r="O14" s="10">
        <v>2852622959.0799999</v>
      </c>
      <c r="P14" s="10">
        <v>2713904695.3200002</v>
      </c>
      <c r="Q14" s="10">
        <v>2418028449.4400001</v>
      </c>
      <c r="R14" s="10">
        <v>2011711744.99</v>
      </c>
      <c r="S14" s="10">
        <v>1522003410.22</v>
      </c>
      <c r="T14" s="10">
        <v>1426663549.6199999</v>
      </c>
      <c r="U14" s="10">
        <v>1189004748.9400001</v>
      </c>
      <c r="V14" s="10">
        <v>1009060743.0599999</v>
      </c>
      <c r="W14" s="10">
        <v>666077310.19000006</v>
      </c>
      <c r="X14" s="10">
        <v>537589581.33000004</v>
      </c>
      <c r="Y14" s="10">
        <v>410251605.47000003</v>
      </c>
    </row>
    <row r="15" spans="1:25" x14ac:dyDescent="0.25">
      <c r="A15" s="7" t="s">
        <v>14</v>
      </c>
      <c r="B15" s="11">
        <v>6574930241.8000002</v>
      </c>
      <c r="C15" s="11">
        <v>8154001476.2799997</v>
      </c>
      <c r="D15" s="11">
        <v>7430013945.1199999</v>
      </c>
      <c r="E15" s="11">
        <v>6522921833.7700005</v>
      </c>
      <c r="F15" s="11">
        <v>5940436371.9700003</v>
      </c>
      <c r="G15" s="11">
        <v>3410104085.9699998</v>
      </c>
      <c r="H15" s="11">
        <v>2538337449.0599999</v>
      </c>
      <c r="I15" s="11">
        <v>2338550532.3299999</v>
      </c>
      <c r="J15" s="11">
        <v>2193920307.9899998</v>
      </c>
      <c r="K15" s="11">
        <v>2044306468.76</v>
      </c>
      <c r="L15" s="11">
        <v>1551233976.0599999</v>
      </c>
      <c r="M15" s="11">
        <v>1052931591.61</v>
      </c>
      <c r="N15" s="11">
        <v>950672855.26999998</v>
      </c>
      <c r="O15" s="11">
        <v>799713319.24000001</v>
      </c>
      <c r="P15" s="11">
        <v>871643568.33000004</v>
      </c>
      <c r="Q15" s="11">
        <v>786540172.91999996</v>
      </c>
      <c r="R15" s="11">
        <v>687106816.67999995</v>
      </c>
      <c r="S15" s="11">
        <v>535056248.94999999</v>
      </c>
      <c r="T15" s="11">
        <v>477388129.86000001</v>
      </c>
      <c r="U15" s="11">
        <v>340556444.79000002</v>
      </c>
      <c r="V15" s="11">
        <v>287538468.11000001</v>
      </c>
      <c r="W15" s="11">
        <v>196863443.99000001</v>
      </c>
      <c r="X15" s="11">
        <v>129133236.27</v>
      </c>
      <c r="Y15" s="11">
        <v>76725369.980000004</v>
      </c>
    </row>
    <row r="16" spans="1:25" x14ac:dyDescent="0.25">
      <c r="A16" s="7" t="s">
        <v>15</v>
      </c>
      <c r="B16" s="10">
        <v>10605968511.879999</v>
      </c>
      <c r="C16" s="10">
        <v>13886517290.780001</v>
      </c>
      <c r="D16" s="10">
        <v>12733292400.790001</v>
      </c>
      <c r="E16" s="10">
        <v>11288926846.969999</v>
      </c>
      <c r="F16" s="10">
        <v>8404214470.6899996</v>
      </c>
      <c r="G16" s="10">
        <v>6508926343.2600002</v>
      </c>
      <c r="H16" s="10">
        <v>3449170637.4000001</v>
      </c>
      <c r="I16" s="10">
        <v>2788994436.0500002</v>
      </c>
      <c r="J16" s="10">
        <v>2790747889.4899998</v>
      </c>
      <c r="K16" s="10">
        <v>2572644755.4200001</v>
      </c>
      <c r="L16" s="10">
        <v>2477391798.0100002</v>
      </c>
      <c r="M16" s="10">
        <v>1577013104.9000001</v>
      </c>
      <c r="N16" s="10">
        <v>940508549.65999997</v>
      </c>
      <c r="O16" s="10">
        <v>681761604.71000004</v>
      </c>
      <c r="P16" s="10">
        <v>604078928.40999997</v>
      </c>
      <c r="Q16" s="10">
        <v>574890772.14999998</v>
      </c>
      <c r="R16" s="10">
        <v>530245028.45999998</v>
      </c>
      <c r="S16" s="10">
        <v>324855608.17000002</v>
      </c>
      <c r="T16" s="10">
        <v>308189009.56</v>
      </c>
      <c r="U16" s="10">
        <v>320026615.94999999</v>
      </c>
      <c r="V16" s="10">
        <v>317884849.44</v>
      </c>
      <c r="W16" s="10">
        <v>198038168.43000001</v>
      </c>
      <c r="X16" s="10">
        <v>172867651.11000001</v>
      </c>
      <c r="Y16" s="10">
        <v>119074532.43000001</v>
      </c>
    </row>
    <row r="17" spans="1:25" x14ac:dyDescent="0.25">
      <c r="A17" s="7" t="s">
        <v>16</v>
      </c>
      <c r="B17" s="11">
        <v>1923137927.78</v>
      </c>
      <c r="C17" s="11">
        <v>2547745650.9499998</v>
      </c>
      <c r="D17" s="11">
        <v>3278990982.2600002</v>
      </c>
      <c r="E17" s="11">
        <v>2572076872.1599998</v>
      </c>
      <c r="F17" s="11">
        <v>2986068544.9899998</v>
      </c>
      <c r="G17" s="11">
        <v>1681052022.9000001</v>
      </c>
      <c r="H17" s="11">
        <v>1484961519.21</v>
      </c>
      <c r="I17" s="11">
        <v>1674733451.0599999</v>
      </c>
      <c r="J17" s="11">
        <v>1858132722.71</v>
      </c>
      <c r="K17" s="11">
        <v>1224553444.02</v>
      </c>
      <c r="L17" s="11">
        <v>720327727.88999999</v>
      </c>
      <c r="M17" s="11">
        <v>676531662.09000003</v>
      </c>
      <c r="N17" s="11">
        <v>621284334.75</v>
      </c>
      <c r="O17" s="11">
        <v>532024659.80000001</v>
      </c>
      <c r="P17" s="11">
        <v>560385186.98000002</v>
      </c>
      <c r="Q17" s="11">
        <v>584906379.03999996</v>
      </c>
      <c r="R17" s="11">
        <v>475939394.32999998</v>
      </c>
      <c r="S17" s="11">
        <v>376522300.75</v>
      </c>
      <c r="T17" s="11">
        <v>365256375.5</v>
      </c>
      <c r="U17" s="11">
        <v>308176458.60000002</v>
      </c>
      <c r="V17" s="11">
        <v>228319500.78</v>
      </c>
      <c r="W17" s="11">
        <v>134826000.83000001</v>
      </c>
      <c r="X17" s="11">
        <v>101900556.98</v>
      </c>
      <c r="Y17" s="11">
        <v>56426807.149999999</v>
      </c>
    </row>
    <row r="18" spans="1:25" x14ac:dyDescent="0.25">
      <c r="A18" s="7" t="s">
        <v>17</v>
      </c>
      <c r="B18" s="10">
        <v>5414713232.1300001</v>
      </c>
      <c r="C18" s="10">
        <v>6789844289.3900003</v>
      </c>
      <c r="D18" s="10">
        <v>6167982844.2200003</v>
      </c>
      <c r="E18" s="10">
        <v>5325940762.2399998</v>
      </c>
      <c r="F18" s="10">
        <v>4720542820.1400003</v>
      </c>
      <c r="G18" s="10">
        <v>4187189840.4200001</v>
      </c>
      <c r="H18" s="10">
        <v>3812852076.1900001</v>
      </c>
      <c r="I18" s="10">
        <v>3378499544.5900002</v>
      </c>
      <c r="J18" s="10">
        <v>2834740716</v>
      </c>
      <c r="K18" s="10">
        <v>2204190581.1300001</v>
      </c>
      <c r="L18" s="10">
        <v>1673872427.75</v>
      </c>
      <c r="M18" s="10">
        <v>1346014202.04</v>
      </c>
      <c r="N18" s="10">
        <v>1217158463.04</v>
      </c>
      <c r="O18" s="10">
        <v>941174062.44000006</v>
      </c>
      <c r="P18" s="10">
        <v>723155575.20000005</v>
      </c>
      <c r="Q18" s="10">
        <v>495951616.18000001</v>
      </c>
      <c r="R18" s="10">
        <v>350685099.47000003</v>
      </c>
      <c r="S18" s="10">
        <v>311563047.88999999</v>
      </c>
      <c r="T18" s="10">
        <v>291880260.69</v>
      </c>
      <c r="U18" s="10">
        <v>237706731.47</v>
      </c>
      <c r="V18" s="10">
        <v>181060278.22</v>
      </c>
      <c r="W18" s="10">
        <v>129669631.27</v>
      </c>
      <c r="X18" s="10">
        <v>122410821.54000001</v>
      </c>
      <c r="Y18" s="10">
        <v>116104124.14</v>
      </c>
    </row>
    <row r="19" spans="1:25" x14ac:dyDescent="0.25">
      <c r="A19" s="7" t="s">
        <v>18</v>
      </c>
      <c r="B19" s="11">
        <v>42104922.090000004</v>
      </c>
      <c r="C19" s="11">
        <v>50398036.329999998</v>
      </c>
      <c r="D19" s="11">
        <v>48688841.049999997</v>
      </c>
      <c r="E19" s="11">
        <v>21953605.93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25">
      <c r="A20" s="7" t="s">
        <v>19</v>
      </c>
      <c r="B20" s="10">
        <v>-613412185.94000006</v>
      </c>
      <c r="C20" s="10">
        <v>-234610582.44</v>
      </c>
      <c r="D20" s="10">
        <v>7458015.6600000001</v>
      </c>
      <c r="E20" s="10">
        <v>-3521209.23</v>
      </c>
      <c r="F20" s="10">
        <v>-55722346.189999998</v>
      </c>
      <c r="G20" s="10">
        <v>-33175188.52</v>
      </c>
      <c r="H20" s="10">
        <v>-67266800.969999999</v>
      </c>
      <c r="I20" s="10">
        <v>-123168793.84</v>
      </c>
      <c r="J20" s="10">
        <v>-429074364.68000001</v>
      </c>
      <c r="K20" s="10">
        <v>-420975922.49000001</v>
      </c>
      <c r="L20" s="10">
        <v>-350751496.92000002</v>
      </c>
      <c r="M20" s="10">
        <v>-176577024.91</v>
      </c>
      <c r="N20" s="10">
        <v>-133636115.78</v>
      </c>
      <c r="O20" s="10">
        <v>-102500765.33</v>
      </c>
      <c r="P20" s="10">
        <v>-44743824.950000003</v>
      </c>
      <c r="Q20" s="10">
        <v>-25310578.800000001</v>
      </c>
      <c r="R20" s="10">
        <v>-32264593.949999999</v>
      </c>
      <c r="S20" s="10">
        <v>-25993795.539999999</v>
      </c>
      <c r="T20" s="10">
        <v>-16050225.99</v>
      </c>
      <c r="U20" s="10">
        <v>-17461501.870000001</v>
      </c>
      <c r="V20" s="10">
        <v>-5742353.4900000002</v>
      </c>
      <c r="W20" s="10">
        <v>6680065.6699999999</v>
      </c>
      <c r="X20" s="10">
        <v>11277315.43</v>
      </c>
      <c r="Y20" s="10">
        <v>41920771.770000003</v>
      </c>
    </row>
    <row r="21" spans="1:25" x14ac:dyDescent="0.25">
      <c r="A21" s="7" t="s">
        <v>20</v>
      </c>
      <c r="B21" s="11">
        <v>13266678.279999999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25">
      <c r="A22" s="7" t="s">
        <v>21</v>
      </c>
      <c r="B22" s="10">
        <v>619199343.05999994</v>
      </c>
      <c r="C22" s="10">
        <v>278697733.31999999</v>
      </c>
      <c r="D22" s="10">
        <v>20667205.739999998</v>
      </c>
      <c r="E22" s="10">
        <v>14410823.720000001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7" t="s">
        <v>22</v>
      </c>
      <c r="B23" s="11">
        <v>124420033.39</v>
      </c>
      <c r="C23" s="11">
        <v>111234426.27</v>
      </c>
      <c r="D23" s="11">
        <v>145826004.27000001</v>
      </c>
      <c r="E23" s="11">
        <v>136442167.19</v>
      </c>
      <c r="F23" s="11">
        <v>135263175.06</v>
      </c>
      <c r="G23" s="11">
        <v>123034643.26000001</v>
      </c>
      <c r="H23" s="11">
        <v>74221792.109999999</v>
      </c>
      <c r="I23" s="11">
        <v>59293839.859999999</v>
      </c>
      <c r="J23" s="11">
        <v>35598031.020000003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25">
      <c r="A24" s="7" t="s">
        <v>23</v>
      </c>
      <c r="B24" s="10">
        <v>123887217.81</v>
      </c>
      <c r="C24" s="10">
        <v>111128537.31</v>
      </c>
      <c r="D24" s="10">
        <v>145752825.87</v>
      </c>
      <c r="E24" s="10">
        <v>136317779.84</v>
      </c>
      <c r="F24" s="10">
        <v>135187797.06</v>
      </c>
      <c r="G24" s="10">
        <v>122961049.54000001</v>
      </c>
      <c r="H24" s="10">
        <v>74159619.280000001</v>
      </c>
      <c r="I24" s="10">
        <v>59217289.100000001</v>
      </c>
      <c r="J24" s="10">
        <v>35507483.159999996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7" t="s">
        <v>24</v>
      </c>
      <c r="B25" s="11">
        <v>532815.57999999996</v>
      </c>
      <c r="C25" s="11">
        <v>105888.96000000001</v>
      </c>
      <c r="D25" s="11">
        <v>73178.399999999994</v>
      </c>
      <c r="E25" s="11">
        <v>124387.35</v>
      </c>
      <c r="F25" s="11">
        <v>75378</v>
      </c>
      <c r="G25" s="11">
        <v>73593.72</v>
      </c>
      <c r="H25" s="11">
        <v>62172.83</v>
      </c>
      <c r="I25" s="11">
        <v>76550.759999999995</v>
      </c>
      <c r="J25" s="11">
        <v>90547.86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7" t="s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7" t="s">
        <v>26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7" t="s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7" t="s">
        <v>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7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7" t="s">
        <v>30</v>
      </c>
      <c r="B31" s="11">
        <v>11631527.75</v>
      </c>
      <c r="C31" s="11">
        <v>13138152.689999999</v>
      </c>
      <c r="D31" s="11">
        <v>18768906.579999998</v>
      </c>
      <c r="E31" s="11">
        <v>9634135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7" t="s">
        <v>31</v>
      </c>
      <c r="B32" s="10">
        <v>43801333.329999998</v>
      </c>
      <c r="C32" s="10">
        <v>305631.46000000002</v>
      </c>
      <c r="D32" s="10"/>
      <c r="E32" s="10"/>
      <c r="F32" s="10"/>
      <c r="G32" s="10"/>
      <c r="H32" s="10">
        <v>3869276.9</v>
      </c>
      <c r="I32" s="10">
        <v>3095265.75</v>
      </c>
      <c r="J32" s="10">
        <v>3010000</v>
      </c>
      <c r="K32" s="10">
        <v>3103250</v>
      </c>
      <c r="L32" s="10">
        <v>3383000</v>
      </c>
      <c r="M32" s="10">
        <v>469050</v>
      </c>
      <c r="N32" s="10">
        <v>1209447.26</v>
      </c>
      <c r="O32" s="10">
        <v>1322250</v>
      </c>
      <c r="P32" s="10">
        <v>1814950</v>
      </c>
      <c r="Q32" s="10">
        <v>1769450</v>
      </c>
      <c r="R32" s="10">
        <v>427953.6</v>
      </c>
      <c r="S32" s="10">
        <v>315063.71000000002</v>
      </c>
      <c r="T32" s="10"/>
      <c r="U32" s="10"/>
      <c r="V32" s="10"/>
      <c r="W32" s="10"/>
      <c r="X32" s="10"/>
      <c r="Y32" s="10"/>
    </row>
    <row r="33" spans="1:25" x14ac:dyDescent="0.25">
      <c r="A33" s="7" t="s">
        <v>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7" t="s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7" t="s">
        <v>34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7" t="s">
        <v>35</v>
      </c>
      <c r="B36" s="10">
        <v>-2244726.29</v>
      </c>
      <c r="C36" s="10">
        <v>4897994.43</v>
      </c>
      <c r="D36" s="10">
        <v>-14018472.460000001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7" t="s">
        <v>36</v>
      </c>
      <c r="B37" s="11"/>
      <c r="C37" s="11"/>
      <c r="D37" s="11"/>
      <c r="E37" s="11">
        <v>1289685.01</v>
      </c>
      <c r="F37" s="11">
        <v>-8053703.9500000002</v>
      </c>
      <c r="G37" s="11">
        <v>12327496.220000001</v>
      </c>
      <c r="H37" s="11">
        <v>-540313.39</v>
      </c>
      <c r="I37" s="11">
        <v>432745.88</v>
      </c>
      <c r="J37" s="11">
        <v>-2004032.3</v>
      </c>
      <c r="K37" s="11">
        <v>2979258.5</v>
      </c>
      <c r="L37" s="11">
        <v>-2500650.5699999998</v>
      </c>
      <c r="M37" s="11">
        <v>-3066975.05</v>
      </c>
      <c r="N37" s="11">
        <v>-300085.01</v>
      </c>
      <c r="O37" s="11">
        <v>450078.22</v>
      </c>
      <c r="P37" s="11">
        <v>-614738.65</v>
      </c>
      <c r="Q37" s="11">
        <v>1050087.95</v>
      </c>
      <c r="R37" s="11"/>
      <c r="S37" s="11"/>
      <c r="T37" s="11"/>
      <c r="U37" s="11"/>
      <c r="V37" s="11">
        <v>0</v>
      </c>
      <c r="W37" s="11">
        <v>0</v>
      </c>
      <c r="X37" s="11">
        <v>0</v>
      </c>
      <c r="Y37" s="11"/>
    </row>
    <row r="38" spans="1:25" x14ac:dyDescent="0.25">
      <c r="A38" s="7" t="s">
        <v>37</v>
      </c>
      <c r="B38" s="10">
        <v>-11517981.199999999</v>
      </c>
      <c r="C38" s="10">
        <v>-71371809.849999994</v>
      </c>
      <c r="D38" s="10">
        <v>-5313489.8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7" t="s">
        <v>38</v>
      </c>
      <c r="B39" s="11"/>
      <c r="C39" s="11"/>
      <c r="D39" s="11">
        <v>-32123.57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25">
      <c r="A40" s="7" t="s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A41" s="7" t="s">
        <v>40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7" t="s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v>48964.959999999999</v>
      </c>
      <c r="S42" s="10">
        <v>1882.42</v>
      </c>
      <c r="T42" s="10">
        <v>1084018.93</v>
      </c>
      <c r="U42" s="10">
        <v>3231681.44</v>
      </c>
      <c r="V42" s="10">
        <v>1155748.6599999999</v>
      </c>
      <c r="W42" s="10">
        <v>-981258.35</v>
      </c>
      <c r="X42" s="10">
        <v>379143.87</v>
      </c>
      <c r="Y42" s="10">
        <v>1032896</v>
      </c>
    </row>
    <row r="43" spans="1:25" x14ac:dyDescent="0.25">
      <c r="A43" s="7" t="s">
        <v>42</v>
      </c>
      <c r="B43" s="11">
        <v>53022962436.419998</v>
      </c>
      <c r="C43" s="11">
        <v>66635079882.379997</v>
      </c>
      <c r="D43" s="11">
        <v>59041489276.139999</v>
      </c>
      <c r="E43" s="11">
        <v>51342987681.18</v>
      </c>
      <c r="F43" s="11">
        <v>38940007533.449997</v>
      </c>
      <c r="G43" s="11">
        <v>24265625169.419998</v>
      </c>
      <c r="H43" s="11">
        <v>22158991962.869999</v>
      </c>
      <c r="I43" s="11">
        <v>22102973250.900002</v>
      </c>
      <c r="J43" s="11">
        <v>21791544952</v>
      </c>
      <c r="K43" s="11">
        <v>18830739817.650002</v>
      </c>
      <c r="L43" s="11">
        <v>12336164425.08</v>
      </c>
      <c r="M43" s="11">
        <v>7160906229.5</v>
      </c>
      <c r="N43" s="11">
        <v>6075520510.7200003</v>
      </c>
      <c r="O43" s="11">
        <v>5390384855.0299997</v>
      </c>
      <c r="P43" s="11">
        <v>4525341001.8000002</v>
      </c>
      <c r="Q43" s="11">
        <v>2487116765.9699998</v>
      </c>
      <c r="R43" s="11">
        <v>1919280411.1800001</v>
      </c>
      <c r="S43" s="11">
        <v>1488107055.8299999</v>
      </c>
      <c r="T43" s="11">
        <v>975438404.24000001</v>
      </c>
      <c r="U43" s="11">
        <v>649125227.39999998</v>
      </c>
      <c r="V43" s="11">
        <v>610141665.90999997</v>
      </c>
      <c r="W43" s="11">
        <v>446942244.72000003</v>
      </c>
      <c r="X43" s="11">
        <v>353647748.18000001</v>
      </c>
      <c r="Y43" s="11">
        <v>218965723.72</v>
      </c>
    </row>
    <row r="44" spans="1:25" x14ac:dyDescent="0.25">
      <c r="A44" s="7" t="s">
        <v>43</v>
      </c>
      <c r="B44" s="10">
        <v>5033924.5</v>
      </c>
      <c r="C44" s="10">
        <v>11051136.15</v>
      </c>
      <c r="D44" s="10">
        <v>9454451.0299999993</v>
      </c>
      <c r="E44" s="10">
        <v>11619526.109999999</v>
      </c>
      <c r="F44" s="10">
        <v>12201990.51</v>
      </c>
      <c r="G44" s="10">
        <v>8553926.0600000005</v>
      </c>
      <c r="H44" s="10">
        <v>4823183.32</v>
      </c>
      <c r="I44" s="10">
        <v>6562552.1799999997</v>
      </c>
      <c r="J44" s="10">
        <v>32763249.140000001</v>
      </c>
      <c r="K44" s="10">
        <v>6756532.1900000004</v>
      </c>
      <c r="L44" s="10">
        <v>7181584.54</v>
      </c>
      <c r="M44" s="10">
        <v>5307144.91</v>
      </c>
      <c r="N44" s="10">
        <v>6247977</v>
      </c>
      <c r="O44" s="10">
        <v>6282035.79</v>
      </c>
      <c r="P44" s="10">
        <v>2917186.44</v>
      </c>
      <c r="Q44" s="10">
        <v>1149619.55</v>
      </c>
      <c r="R44" s="10">
        <v>1762887.9</v>
      </c>
      <c r="S44" s="10">
        <v>3601893.97</v>
      </c>
      <c r="T44" s="10">
        <v>1392334.71</v>
      </c>
      <c r="U44" s="10">
        <v>137822</v>
      </c>
      <c r="V44" s="10">
        <v>72208.039999999994</v>
      </c>
      <c r="W44" s="10">
        <v>17635.96</v>
      </c>
      <c r="X44" s="10">
        <v>1500</v>
      </c>
      <c r="Y44" s="10"/>
    </row>
    <row r="45" spans="1:25" x14ac:dyDescent="0.25">
      <c r="A45" s="7" t="s">
        <v>44</v>
      </c>
      <c r="B45" s="11">
        <v>171902439.68000001</v>
      </c>
      <c r="C45" s="11">
        <v>449189027.42000002</v>
      </c>
      <c r="D45" s="11">
        <v>268391929.44999999</v>
      </c>
      <c r="E45" s="11">
        <v>527003759.81999999</v>
      </c>
      <c r="F45" s="11">
        <v>212137381.36000001</v>
      </c>
      <c r="G45" s="11">
        <v>316298138.37</v>
      </c>
      <c r="H45" s="11">
        <v>162100184.84999999</v>
      </c>
      <c r="I45" s="11">
        <v>227193365.75</v>
      </c>
      <c r="J45" s="11">
        <v>391947775.17000002</v>
      </c>
      <c r="K45" s="11">
        <v>137005880.68000001</v>
      </c>
      <c r="L45" s="11">
        <v>8685535.8200000003</v>
      </c>
      <c r="M45" s="11">
        <v>3796643.04</v>
      </c>
      <c r="N45" s="11">
        <v>1228603.08</v>
      </c>
      <c r="O45" s="11">
        <v>11366252.66</v>
      </c>
      <c r="P45" s="11">
        <v>6233172.3099999996</v>
      </c>
      <c r="Q45" s="11">
        <v>200533.55</v>
      </c>
      <c r="R45" s="11">
        <v>796935.44</v>
      </c>
      <c r="S45" s="11">
        <v>1036434.99</v>
      </c>
      <c r="T45" s="11">
        <v>137513.69</v>
      </c>
      <c r="U45" s="11">
        <v>10611.88</v>
      </c>
      <c r="V45" s="11">
        <v>3004334.7</v>
      </c>
      <c r="W45" s="11">
        <v>960375.1</v>
      </c>
      <c r="X45" s="11">
        <v>56614.31</v>
      </c>
      <c r="Y45" s="11"/>
    </row>
    <row r="46" spans="1:25" x14ac:dyDescent="0.25">
      <c r="A46" s="7" t="s">
        <v>45</v>
      </c>
      <c r="B46" s="10"/>
      <c r="C46" s="10"/>
      <c r="D46" s="10"/>
      <c r="E46" s="10"/>
      <c r="F46" s="10"/>
      <c r="G46" s="10">
        <v>1960971.07</v>
      </c>
      <c r="H46" s="10">
        <v>188439.42</v>
      </c>
      <c r="I46" s="10">
        <v>86754481.230000004</v>
      </c>
      <c r="J46" s="10">
        <v>8997287.1699999999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7" t="s">
        <v>46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5">
      <c r="A48" s="7" t="s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0</v>
      </c>
      <c r="S48" s="10">
        <v>0</v>
      </c>
      <c r="T48" s="10">
        <v>601388</v>
      </c>
      <c r="U48" s="10">
        <v>117934</v>
      </c>
      <c r="V48" s="10">
        <v>68667</v>
      </c>
      <c r="W48" s="10">
        <v>31789</v>
      </c>
      <c r="X48" s="10">
        <v>0</v>
      </c>
      <c r="Y48" s="10">
        <v>0</v>
      </c>
    </row>
    <row r="49" spans="1:25" x14ac:dyDescent="0.25">
      <c r="A49" s="7" t="s">
        <v>48</v>
      </c>
      <c r="B49" s="11">
        <v>52856093921.239998</v>
      </c>
      <c r="C49" s="11">
        <v>66196941991.110001</v>
      </c>
      <c r="D49" s="11">
        <v>58782551797.720001</v>
      </c>
      <c r="E49" s="11">
        <v>50827603447.470001</v>
      </c>
      <c r="F49" s="11">
        <v>38740072142.599998</v>
      </c>
      <c r="G49" s="11">
        <v>23957880957.110001</v>
      </c>
      <c r="H49" s="11">
        <v>22001714961.34</v>
      </c>
      <c r="I49" s="11">
        <v>21882342437.330002</v>
      </c>
      <c r="J49" s="11">
        <v>21432360425.970001</v>
      </c>
      <c r="K49" s="11">
        <v>18700490469.16</v>
      </c>
      <c r="L49" s="11">
        <v>12334660473.799999</v>
      </c>
      <c r="M49" s="11">
        <v>7162416731.3699999</v>
      </c>
      <c r="N49" s="11">
        <v>6080539884.6400003</v>
      </c>
      <c r="O49" s="11">
        <v>5385300638.1599998</v>
      </c>
      <c r="P49" s="11">
        <v>4522025015.9300003</v>
      </c>
      <c r="Q49" s="11">
        <v>2488065851.9699998</v>
      </c>
      <c r="R49" s="11">
        <v>1920246363.6400001</v>
      </c>
      <c r="S49" s="11">
        <v>1490672514.8099999</v>
      </c>
      <c r="T49" s="11">
        <v>977294613.25999999</v>
      </c>
      <c r="U49" s="11">
        <v>649370371.51999998</v>
      </c>
      <c r="V49" s="11">
        <v>607278206.25</v>
      </c>
      <c r="W49" s="11">
        <v>446031294.57999998</v>
      </c>
      <c r="X49" s="11">
        <v>353592633.87</v>
      </c>
      <c r="Y49" s="11">
        <v>218965723.72</v>
      </c>
    </row>
    <row r="50" spans="1:25" x14ac:dyDescent="0.25">
      <c r="A50" s="7" t="s">
        <v>49</v>
      </c>
      <c r="B50" s="10">
        <v>13281132730.129999</v>
      </c>
      <c r="C50" s="10">
        <v>16673612108.709999</v>
      </c>
      <c r="D50" s="10">
        <v>14812551005.209999</v>
      </c>
      <c r="E50" s="10">
        <v>12997985690.66</v>
      </c>
      <c r="F50" s="10">
        <v>9733648906.6000004</v>
      </c>
      <c r="G50" s="10">
        <v>6027237847.2299995</v>
      </c>
      <c r="H50" s="10">
        <v>5546718336.1199999</v>
      </c>
      <c r="I50" s="10">
        <v>5612970927.5</v>
      </c>
      <c r="J50" s="10">
        <v>5467460544.9200001</v>
      </c>
      <c r="K50" s="10">
        <v>4692039766.9899998</v>
      </c>
      <c r="L50" s="10">
        <v>3084336666.1799998</v>
      </c>
      <c r="M50" s="10">
        <v>1822655234.4000001</v>
      </c>
      <c r="N50" s="10">
        <v>1527650940.6400001</v>
      </c>
      <c r="O50" s="10">
        <v>1384541295.05</v>
      </c>
      <c r="P50" s="10">
        <v>1555972506.98</v>
      </c>
      <c r="Q50" s="10">
        <v>871690651.89999998</v>
      </c>
      <c r="R50" s="10">
        <v>751124237.92999995</v>
      </c>
      <c r="S50" s="10">
        <v>636500339.35000002</v>
      </c>
      <c r="T50" s="10">
        <v>368541117.19999999</v>
      </c>
      <c r="U50" s="10">
        <v>256784400.75</v>
      </c>
      <c r="V50" s="10">
        <v>264912397.47999999</v>
      </c>
      <c r="W50" s="10">
        <v>189201780.34</v>
      </c>
      <c r="X50" s="10">
        <v>137902505.22</v>
      </c>
      <c r="Y50" s="10">
        <v>72074304.109999999</v>
      </c>
    </row>
    <row r="51" spans="1:25" x14ac:dyDescent="0.25">
      <c r="A51" s="7" t="s">
        <v>50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25">
      <c r="A52" s="7" t="s"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7" t="s">
        <v>52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</row>
    <row r="54" spans="1:25" x14ac:dyDescent="0.25">
      <c r="A54" s="7" t="s">
        <v>53</v>
      </c>
      <c r="B54" s="10">
        <v>39574961191.110001</v>
      </c>
      <c r="C54" s="10">
        <v>49523329882.400002</v>
      </c>
      <c r="D54" s="10">
        <v>43970000792.510002</v>
      </c>
      <c r="E54" s="10">
        <v>37829617756.809998</v>
      </c>
      <c r="F54" s="10">
        <v>29006423236</v>
      </c>
      <c r="G54" s="10">
        <v>17930643109.880001</v>
      </c>
      <c r="H54" s="10">
        <v>16454996625.219999</v>
      </c>
      <c r="I54" s="10">
        <v>16269371509.83</v>
      </c>
      <c r="J54" s="10">
        <v>15964899881.049999</v>
      </c>
      <c r="K54" s="10">
        <v>14008450702.17</v>
      </c>
      <c r="L54" s="10">
        <v>9250323807.6200008</v>
      </c>
      <c r="M54" s="10">
        <v>5339761496.9700003</v>
      </c>
      <c r="N54" s="10">
        <v>4552888944</v>
      </c>
      <c r="O54" s="10">
        <v>4000759343.1100001</v>
      </c>
      <c r="P54" s="10">
        <v>2966052508.9499998</v>
      </c>
      <c r="Q54" s="10">
        <v>1616375200.0699999</v>
      </c>
      <c r="R54" s="10">
        <v>1169122125.71</v>
      </c>
      <c r="S54" s="10">
        <v>854172175.46000004</v>
      </c>
      <c r="T54" s="10">
        <v>608753496.05999994</v>
      </c>
      <c r="U54" s="10">
        <v>392585970.76999998</v>
      </c>
      <c r="V54" s="10">
        <v>342365808.76999998</v>
      </c>
      <c r="W54" s="10">
        <v>256829514.24000001</v>
      </c>
      <c r="X54" s="10">
        <v>215690128.65000001</v>
      </c>
      <c r="Y54" s="10">
        <v>146891419.61000001</v>
      </c>
    </row>
    <row r="55" spans="1:25" x14ac:dyDescent="0.25">
      <c r="A55" s="7" t="s">
        <v>54</v>
      </c>
      <c r="B55" s="11">
        <v>39574961191.110001</v>
      </c>
      <c r="C55" s="11">
        <v>49523329882.400002</v>
      </c>
      <c r="D55" s="11">
        <v>43970000792.510002</v>
      </c>
      <c r="E55" s="11">
        <v>37829617756.809998</v>
      </c>
      <c r="F55" s="11">
        <v>29006423236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25">
      <c r="A56" s="7" t="s"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5">
      <c r="A57" s="7" t="s">
        <v>56</v>
      </c>
      <c r="B57" s="11">
        <v>2308787031.1399999</v>
      </c>
      <c r="C57" s="11">
        <v>2826044452.5900002</v>
      </c>
      <c r="D57" s="11">
        <v>2763529778.0799999</v>
      </c>
      <c r="E57" s="11">
        <v>2625992493.5900002</v>
      </c>
      <c r="F57" s="11">
        <v>1927062980.26</v>
      </c>
      <c r="G57" s="11">
        <v>1212280375.72</v>
      </c>
      <c r="H57" s="11">
        <v>951906348.84000003</v>
      </c>
      <c r="I57" s="11">
        <v>919567187.55999994</v>
      </c>
      <c r="J57" s="11">
        <v>828260096.70000005</v>
      </c>
      <c r="K57" s="11">
        <v>700371089.28999996</v>
      </c>
      <c r="L57" s="11">
        <v>487177897.38999999</v>
      </c>
      <c r="M57" s="11">
        <v>288567278.70999998</v>
      </c>
      <c r="N57" s="11">
        <v>240442819.27000001</v>
      </c>
      <c r="O57" s="11">
        <v>201278784.59999999</v>
      </c>
      <c r="P57" s="11">
        <v>135220914.59</v>
      </c>
      <c r="Q57" s="11">
        <v>71562782.140000001</v>
      </c>
      <c r="R57" s="11">
        <v>50580496.340000004</v>
      </c>
      <c r="S57" s="11">
        <v>33618178.270000003</v>
      </c>
      <c r="T57" s="11">
        <v>22005657.789999999</v>
      </c>
      <c r="U57" s="11">
        <v>15787449.41</v>
      </c>
      <c r="V57" s="11">
        <v>14075085.630000001</v>
      </c>
      <c r="W57" s="11">
        <v>5725933.6100000003</v>
      </c>
      <c r="X57" s="11"/>
      <c r="Y57" s="11"/>
    </row>
    <row r="58" spans="1:25" x14ac:dyDescent="0.25">
      <c r="A58" s="7" t="s">
        <v>57</v>
      </c>
      <c r="B58" s="10">
        <v>37266174159.970001</v>
      </c>
      <c r="C58" s="10">
        <v>46697285429.809998</v>
      </c>
      <c r="D58" s="10">
        <v>41206471014.43</v>
      </c>
      <c r="E58" s="10">
        <v>35203625263.220001</v>
      </c>
      <c r="F58" s="10">
        <v>27079360255.740002</v>
      </c>
      <c r="G58" s="10">
        <v>16718362734.16</v>
      </c>
      <c r="H58" s="10">
        <v>15503090276.379999</v>
      </c>
      <c r="I58" s="10">
        <v>15349804322.27</v>
      </c>
      <c r="J58" s="10">
        <v>15136639784.35</v>
      </c>
      <c r="K58" s="10">
        <v>13308079612.879999</v>
      </c>
      <c r="L58" s="10">
        <v>8763145910.2299995</v>
      </c>
      <c r="M58" s="10">
        <v>5051194218.2600002</v>
      </c>
      <c r="N58" s="10">
        <v>4312446124.7299995</v>
      </c>
      <c r="O58" s="10">
        <v>3799480558.5100002</v>
      </c>
      <c r="P58" s="10">
        <v>2830831594.3600001</v>
      </c>
      <c r="Q58" s="10">
        <v>1544812417.9300001</v>
      </c>
      <c r="R58" s="10">
        <v>1118541629.3699999</v>
      </c>
      <c r="S58" s="10">
        <v>820553997.19000006</v>
      </c>
      <c r="T58" s="10">
        <v>586747838.26999998</v>
      </c>
      <c r="U58" s="10">
        <v>376798521.36000001</v>
      </c>
      <c r="V58" s="10">
        <v>328290723.13999999</v>
      </c>
      <c r="W58" s="10">
        <v>251103580.63</v>
      </c>
      <c r="X58" s="10">
        <v>215690128.65000001</v>
      </c>
      <c r="Y58" s="10">
        <v>146891419.61000001</v>
      </c>
    </row>
    <row r="59" spans="1:25" x14ac:dyDescent="0.25">
      <c r="A59" s="7" t="s">
        <v>58</v>
      </c>
      <c r="B59" s="11">
        <v>-4684099.66</v>
      </c>
      <c r="C59" s="11">
        <v>1867354.04</v>
      </c>
      <c r="D59" s="11">
        <v>-132996.09</v>
      </c>
      <c r="E59" s="11">
        <v>335850.7</v>
      </c>
      <c r="F59" s="11">
        <v>3839265.16</v>
      </c>
      <c r="G59" s="11">
        <v>1793233.91</v>
      </c>
      <c r="H59" s="11">
        <v>-12415031.48</v>
      </c>
      <c r="I59" s="11">
        <v>-619043.99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25">
      <c r="A60" s="7" t="s">
        <v>59</v>
      </c>
      <c r="B60" s="10">
        <v>39570277091.449997</v>
      </c>
      <c r="C60" s="10">
        <v>49525197236.440002</v>
      </c>
      <c r="D60" s="10">
        <v>43969867796.419998</v>
      </c>
      <c r="E60" s="10">
        <v>37829953607.510002</v>
      </c>
      <c r="F60" s="10">
        <v>29010262501.16</v>
      </c>
      <c r="G60" s="10">
        <v>17932436343.790001</v>
      </c>
      <c r="H60" s="10">
        <v>16442581593.74</v>
      </c>
      <c r="I60" s="10">
        <v>16268752465.84</v>
      </c>
      <c r="J60" s="10">
        <v>15964899881.049999</v>
      </c>
      <c r="K60" s="10">
        <v>14008450702.17</v>
      </c>
      <c r="L60" s="10">
        <v>9250323807.6200008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5">
      <c r="A61" s="7" t="s">
        <v>60</v>
      </c>
      <c r="B61" s="11">
        <v>2308787031.1399999</v>
      </c>
      <c r="C61" s="11">
        <v>2826044452.5900002</v>
      </c>
      <c r="D61" s="11">
        <v>2763529778.0799999</v>
      </c>
      <c r="E61" s="11">
        <v>2625992493.5900002</v>
      </c>
      <c r="F61" s="11">
        <v>1927062980.26</v>
      </c>
      <c r="G61" s="11">
        <v>1212280375.72</v>
      </c>
      <c r="H61" s="11">
        <v>951906348.84000003</v>
      </c>
      <c r="I61" s="11">
        <v>919567187.55999994</v>
      </c>
      <c r="J61" s="11">
        <v>828260096.70000005</v>
      </c>
      <c r="K61" s="11">
        <v>700371089.28999996</v>
      </c>
      <c r="L61" s="11">
        <v>487177897.38999999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25">
      <c r="A62" s="7" t="s">
        <v>61</v>
      </c>
      <c r="B62" s="10">
        <v>37261490060.309998</v>
      </c>
      <c r="C62" s="10">
        <v>46699152783.849998</v>
      </c>
      <c r="D62" s="10">
        <v>41206338018.339996</v>
      </c>
      <c r="E62" s="10">
        <v>35203961113.919998</v>
      </c>
      <c r="F62" s="10">
        <v>27083199520.900002</v>
      </c>
      <c r="G62" s="10">
        <v>16720155968.07</v>
      </c>
      <c r="H62" s="10">
        <v>15490675244.9</v>
      </c>
      <c r="I62" s="10">
        <v>15349185278.280001</v>
      </c>
      <c r="J62" s="10">
        <v>15136639784.35</v>
      </c>
      <c r="K62" s="10">
        <v>13308079612.879999</v>
      </c>
      <c r="L62" s="10">
        <v>8763145910.2299995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7" t="s">
        <v>62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x14ac:dyDescent="0.25">
      <c r="A64" s="7" t="s">
        <v>63</v>
      </c>
      <c r="B64" s="10">
        <v>29.67</v>
      </c>
      <c r="C64" s="10">
        <v>37.17</v>
      </c>
      <c r="D64" s="10">
        <v>32.799999999999997</v>
      </c>
      <c r="E64" s="10">
        <v>28.02</v>
      </c>
      <c r="F64" s="10">
        <v>21.56</v>
      </c>
      <c r="G64" s="10">
        <v>13.31</v>
      </c>
      <c r="H64" s="10">
        <v>12.34</v>
      </c>
      <c r="I64" s="10">
        <v>13.44</v>
      </c>
      <c r="J64" s="10">
        <v>14.58</v>
      </c>
      <c r="K64" s="10">
        <v>12.82</v>
      </c>
      <c r="L64" s="10">
        <v>8.44</v>
      </c>
      <c r="M64" s="10">
        <v>5.35</v>
      </c>
      <c r="N64" s="10">
        <v>4.57</v>
      </c>
      <c r="O64" s="10">
        <v>4.03</v>
      </c>
      <c r="P64" s="10">
        <v>3</v>
      </c>
      <c r="Q64" s="10">
        <v>1.64</v>
      </c>
      <c r="R64" s="10"/>
      <c r="S64" s="10"/>
      <c r="T64" s="10"/>
      <c r="U64" s="10"/>
      <c r="V64" s="10"/>
      <c r="W64" s="10"/>
      <c r="X64" s="10"/>
      <c r="Y64" s="10"/>
    </row>
    <row r="65" spans="1:25" x14ac:dyDescent="0.25">
      <c r="A65" s="7" t="s">
        <v>64</v>
      </c>
      <c r="B65" s="11">
        <v>29.67</v>
      </c>
      <c r="C65" s="11">
        <v>37.17</v>
      </c>
      <c r="D65" s="11">
        <v>32.799999999999997</v>
      </c>
      <c r="E65" s="11">
        <v>28.02</v>
      </c>
      <c r="F65" s="11">
        <v>21.56</v>
      </c>
      <c r="G65" s="11">
        <v>13.31</v>
      </c>
      <c r="H65" s="11">
        <v>12.34</v>
      </c>
      <c r="I65" s="11">
        <v>13.44</v>
      </c>
      <c r="J65" s="11">
        <v>14.58</v>
      </c>
      <c r="K65" s="11">
        <v>12.82</v>
      </c>
      <c r="L65" s="11">
        <v>8.44</v>
      </c>
      <c r="M65" s="11">
        <v>5.35</v>
      </c>
      <c r="N65" s="11">
        <v>4.57</v>
      </c>
      <c r="O65" s="11">
        <v>4.03</v>
      </c>
      <c r="P65" s="11">
        <v>3</v>
      </c>
      <c r="Q65" s="11">
        <v>1.64</v>
      </c>
      <c r="R65" s="11"/>
      <c r="S65" s="11"/>
      <c r="T65" s="11"/>
      <c r="U65" s="11"/>
      <c r="V65" s="11"/>
      <c r="W65" s="11"/>
      <c r="X65" s="11"/>
      <c r="Y65" s="11"/>
    </row>
    <row r="66" spans="1:25" x14ac:dyDescent="0.25">
      <c r="A66" s="7" t="s">
        <v>65</v>
      </c>
      <c r="B66" s="12" t="s">
        <v>81</v>
      </c>
      <c r="C66" s="12" t="s">
        <v>81</v>
      </c>
      <c r="D66" s="12" t="s">
        <v>81</v>
      </c>
      <c r="E66" s="12" t="s">
        <v>81</v>
      </c>
      <c r="F66" s="12" t="s">
        <v>81</v>
      </c>
      <c r="G66" s="12" t="s">
        <v>81</v>
      </c>
      <c r="H66" s="12" t="s">
        <v>81</v>
      </c>
      <c r="I66" s="12" t="s">
        <v>81</v>
      </c>
      <c r="J66" s="12" t="s">
        <v>81</v>
      </c>
      <c r="K66" s="12" t="s">
        <v>81</v>
      </c>
      <c r="L66" s="12" t="s">
        <v>81</v>
      </c>
      <c r="M66" s="12" t="s">
        <v>81</v>
      </c>
      <c r="N66" s="12" t="s">
        <v>81</v>
      </c>
      <c r="O66" s="12" t="s">
        <v>81</v>
      </c>
      <c r="P66" s="12" t="s">
        <v>81</v>
      </c>
      <c r="Q66" s="12" t="s">
        <v>81</v>
      </c>
      <c r="R66" s="12" t="s">
        <v>81</v>
      </c>
      <c r="S66" s="12" t="s">
        <v>81</v>
      </c>
      <c r="T66" s="12" t="s">
        <v>81</v>
      </c>
      <c r="U66" s="12" t="s">
        <v>81</v>
      </c>
      <c r="V66" s="12" t="s">
        <v>81</v>
      </c>
      <c r="W66" s="12" t="s">
        <v>81</v>
      </c>
      <c r="X66" s="12" t="s">
        <v>81</v>
      </c>
      <c r="Y66" s="12" t="s">
        <v>81</v>
      </c>
    </row>
    <row r="67" spans="1:25" x14ac:dyDescent="0.25">
      <c r="A67" s="7" t="s">
        <v>66</v>
      </c>
      <c r="B67" s="13" t="s">
        <v>81</v>
      </c>
      <c r="C67" s="13" t="s">
        <v>81</v>
      </c>
      <c r="D67" s="13" t="s">
        <v>81</v>
      </c>
      <c r="E67" s="13" t="s">
        <v>81</v>
      </c>
      <c r="F67" s="13" t="s">
        <v>81</v>
      </c>
      <c r="G67" s="13" t="s">
        <v>81</v>
      </c>
      <c r="H67" s="13" t="s">
        <v>81</v>
      </c>
      <c r="I67" s="13" t="s">
        <v>81</v>
      </c>
      <c r="J67" s="13" t="s">
        <v>81</v>
      </c>
      <c r="K67" s="13" t="s">
        <v>81</v>
      </c>
      <c r="L67" s="13" t="s">
        <v>81</v>
      </c>
      <c r="M67" s="13" t="s">
        <v>81</v>
      </c>
      <c r="N67" s="13" t="s">
        <v>81</v>
      </c>
      <c r="O67" s="13" t="s">
        <v>81</v>
      </c>
      <c r="P67" s="13" t="s">
        <v>81</v>
      </c>
      <c r="Q67" s="13" t="s">
        <v>81</v>
      </c>
      <c r="R67" s="13" t="s">
        <v>81</v>
      </c>
      <c r="S67" s="13" t="s">
        <v>81</v>
      </c>
      <c r="T67" s="13" t="s">
        <v>81</v>
      </c>
      <c r="U67" s="13" t="s">
        <v>81</v>
      </c>
      <c r="V67" s="13" t="s">
        <v>81</v>
      </c>
      <c r="W67" s="13" t="s">
        <v>81</v>
      </c>
      <c r="X67" s="13" t="s">
        <v>81</v>
      </c>
      <c r="Y67" s="13" t="s">
        <v>81</v>
      </c>
    </row>
    <row r="68" spans="1:25" x14ac:dyDescent="0.25">
      <c r="A68" s="7" t="s">
        <v>67</v>
      </c>
      <c r="B68" s="12">
        <v>1</v>
      </c>
      <c r="C68" s="12">
        <v>1</v>
      </c>
      <c r="D68" s="12">
        <v>1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  <c r="W68" s="12">
        <v>1</v>
      </c>
      <c r="X68" s="12">
        <v>1</v>
      </c>
      <c r="Y68" s="12">
        <v>1</v>
      </c>
    </row>
    <row r="69" spans="1:25" x14ac:dyDescent="0.25">
      <c r="A69" s="7" t="s">
        <v>68</v>
      </c>
      <c r="B69" s="14" t="s">
        <v>82</v>
      </c>
      <c r="C69" s="14" t="s">
        <v>82</v>
      </c>
      <c r="D69" s="14" t="s">
        <v>82</v>
      </c>
      <c r="E69" s="14" t="s">
        <v>82</v>
      </c>
      <c r="F69" s="14" t="s">
        <v>82</v>
      </c>
      <c r="G69" s="14" t="s">
        <v>82</v>
      </c>
      <c r="H69" s="14" t="s">
        <v>82</v>
      </c>
      <c r="I69" s="14" t="s">
        <v>82</v>
      </c>
      <c r="J69" s="14" t="s">
        <v>82</v>
      </c>
      <c r="K69" s="14" t="s">
        <v>82</v>
      </c>
      <c r="L69" s="14" t="s">
        <v>82</v>
      </c>
      <c r="M69" s="14" t="s">
        <v>82</v>
      </c>
      <c r="N69" s="14" t="s">
        <v>82</v>
      </c>
      <c r="O69" s="14" t="s">
        <v>82</v>
      </c>
      <c r="P69" s="14" t="s">
        <v>82</v>
      </c>
      <c r="Q69" s="14" t="s">
        <v>82</v>
      </c>
      <c r="R69" s="14" t="s">
        <v>82</v>
      </c>
      <c r="S69" s="14" t="s">
        <v>82</v>
      </c>
      <c r="T69" s="14" t="s">
        <v>82</v>
      </c>
      <c r="U69" s="14" t="s">
        <v>82</v>
      </c>
      <c r="V69" s="14" t="s">
        <v>82</v>
      </c>
      <c r="W69" s="14" t="s">
        <v>82</v>
      </c>
      <c r="X69" s="14" t="s">
        <v>82</v>
      </c>
      <c r="Y69" s="14" t="s">
        <v>82</v>
      </c>
    </row>
    <row r="70" spans="1:25" x14ac:dyDescent="0.25">
      <c r="A70" s="7" t="s">
        <v>69</v>
      </c>
      <c r="B70" s="15"/>
      <c r="C70" s="15">
        <v>25</v>
      </c>
      <c r="D70" s="15">
        <v>25</v>
      </c>
      <c r="E70" s="15">
        <v>25</v>
      </c>
      <c r="F70" s="15">
        <v>25</v>
      </c>
      <c r="G70" s="15">
        <v>25</v>
      </c>
      <c r="H70" s="15">
        <v>25</v>
      </c>
      <c r="I70" s="15">
        <v>25</v>
      </c>
      <c r="J70" s="15">
        <v>25</v>
      </c>
      <c r="K70" s="15">
        <v>25</v>
      </c>
      <c r="L70" s="15">
        <v>25</v>
      </c>
      <c r="M70" s="15">
        <v>25</v>
      </c>
      <c r="N70" s="15">
        <v>25</v>
      </c>
      <c r="O70" s="15">
        <v>25</v>
      </c>
      <c r="P70" s="15"/>
      <c r="Q70" s="15">
        <v>33</v>
      </c>
      <c r="R70" s="15">
        <v>33</v>
      </c>
      <c r="S70" s="15">
        <v>33</v>
      </c>
      <c r="T70" s="15">
        <v>33</v>
      </c>
      <c r="U70" s="15">
        <v>33</v>
      </c>
      <c r="V70" s="15">
        <v>15</v>
      </c>
      <c r="W70" s="15"/>
      <c r="X70" s="15"/>
      <c r="Y70" s="15"/>
    </row>
    <row r="71" spans="1:25" x14ac:dyDescent="0.25">
      <c r="A71" s="7" t="s">
        <v>70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x14ac:dyDescent="0.25">
      <c r="A72" s="7" t="s">
        <v>71</v>
      </c>
      <c r="B72" s="15"/>
      <c r="C72" s="15" t="s">
        <v>84</v>
      </c>
      <c r="D72" s="15" t="s">
        <v>84</v>
      </c>
      <c r="E72" s="15" t="s">
        <v>84</v>
      </c>
      <c r="F72" s="15" t="s">
        <v>84</v>
      </c>
      <c r="G72" s="15" t="s">
        <v>84</v>
      </c>
      <c r="H72" s="15" t="s">
        <v>84</v>
      </c>
      <c r="I72" s="15" t="s">
        <v>84</v>
      </c>
      <c r="J72" s="15" t="s">
        <v>84</v>
      </c>
      <c r="K72" s="15" t="s">
        <v>84</v>
      </c>
      <c r="L72" s="15" t="s">
        <v>84</v>
      </c>
      <c r="M72" s="15" t="s">
        <v>84</v>
      </c>
      <c r="N72" s="15" t="s">
        <v>84</v>
      </c>
      <c r="O72" s="15" t="s">
        <v>84</v>
      </c>
      <c r="P72" s="15" t="s">
        <v>84</v>
      </c>
      <c r="Q72" s="15" t="s">
        <v>84</v>
      </c>
      <c r="R72" s="15" t="s">
        <v>84</v>
      </c>
      <c r="S72" s="15" t="s">
        <v>84</v>
      </c>
      <c r="T72" s="15" t="s">
        <v>84</v>
      </c>
      <c r="U72" s="15" t="s">
        <v>84</v>
      </c>
      <c r="V72" s="15" t="s">
        <v>84</v>
      </c>
      <c r="W72" s="15"/>
      <c r="X72" s="15"/>
      <c r="Y72" s="15"/>
    </row>
    <row r="73" spans="1:25" x14ac:dyDescent="0.25">
      <c r="A73" s="7" t="s">
        <v>72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x14ac:dyDescent="0.25">
      <c r="A74" s="7" t="s">
        <v>73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x14ac:dyDescent="0.25">
      <c r="A75" s="7" t="s">
        <v>74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x14ac:dyDescent="0.25">
      <c r="A76" s="7" t="s">
        <v>75</v>
      </c>
      <c r="B76" s="15">
        <v>44492</v>
      </c>
      <c r="C76" s="15">
        <v>44286</v>
      </c>
      <c r="D76" s="15">
        <v>43943</v>
      </c>
      <c r="E76" s="15">
        <v>43553</v>
      </c>
      <c r="F76" s="15">
        <v>43187</v>
      </c>
      <c r="G76" s="15">
        <v>42840</v>
      </c>
      <c r="H76" s="15">
        <v>42453</v>
      </c>
      <c r="I76" s="15">
        <v>42115</v>
      </c>
      <c r="J76" s="15">
        <v>41723</v>
      </c>
      <c r="K76" s="15">
        <v>41362</v>
      </c>
      <c r="L76" s="15">
        <v>41010</v>
      </c>
      <c r="M76" s="15">
        <v>40623</v>
      </c>
      <c r="N76" s="15">
        <v>40270</v>
      </c>
      <c r="O76" s="15">
        <v>39897</v>
      </c>
      <c r="P76" s="15">
        <v>39520</v>
      </c>
      <c r="Q76" s="15">
        <v>39520</v>
      </c>
      <c r="R76" s="15">
        <v>38812</v>
      </c>
      <c r="S76" s="15">
        <v>38465</v>
      </c>
      <c r="T76" s="15">
        <v>38072</v>
      </c>
      <c r="U76" s="15">
        <v>37706</v>
      </c>
      <c r="V76" s="15">
        <v>37363</v>
      </c>
      <c r="W76" s="15">
        <v>37098</v>
      </c>
      <c r="X76" s="15">
        <v>37098</v>
      </c>
      <c r="Y76" s="15">
        <v>37098</v>
      </c>
    </row>
    <row r="77" spans="1:25" x14ac:dyDescent="0.25">
      <c r="A77" s="7" t="s">
        <v>76</v>
      </c>
      <c r="B77" s="14" t="s">
        <v>83</v>
      </c>
      <c r="C77" s="14" t="s">
        <v>83</v>
      </c>
      <c r="D77" s="14" t="s">
        <v>83</v>
      </c>
      <c r="E77" s="14" t="s">
        <v>83</v>
      </c>
      <c r="F77" s="14" t="s">
        <v>83</v>
      </c>
      <c r="G77" s="14" t="s">
        <v>83</v>
      </c>
      <c r="H77" s="14" t="s">
        <v>83</v>
      </c>
      <c r="I77" s="14" t="s">
        <v>83</v>
      </c>
      <c r="J77" s="14" t="s">
        <v>83</v>
      </c>
      <c r="K77" s="14" t="s">
        <v>83</v>
      </c>
      <c r="L77" s="14" t="s">
        <v>83</v>
      </c>
      <c r="M77" s="14" t="s">
        <v>83</v>
      </c>
      <c r="N77" s="14" t="s">
        <v>83</v>
      </c>
      <c r="O77" s="14" t="s">
        <v>83</v>
      </c>
      <c r="P77" s="14" t="s">
        <v>83</v>
      </c>
      <c r="Q77" s="14" t="s">
        <v>83</v>
      </c>
      <c r="R77" s="14" t="s">
        <v>85</v>
      </c>
      <c r="S77" s="14" t="s">
        <v>85</v>
      </c>
      <c r="T77" s="14" t="s">
        <v>85</v>
      </c>
      <c r="U77" s="14" t="s">
        <v>85</v>
      </c>
      <c r="V77" s="14" t="s">
        <v>85</v>
      </c>
      <c r="W77" s="14" t="s">
        <v>85</v>
      </c>
      <c r="X77" s="14" t="s">
        <v>85</v>
      </c>
      <c r="Y77" s="14" t="s">
        <v>85</v>
      </c>
    </row>
    <row r="78" spans="1:25" x14ac:dyDescent="0.25">
      <c r="A78" s="7" t="s">
        <v>77</v>
      </c>
      <c r="B78" s="15" t="s">
        <v>79</v>
      </c>
      <c r="C78" s="15" t="s">
        <v>79</v>
      </c>
      <c r="D78" s="15" t="s">
        <v>79</v>
      </c>
      <c r="E78" s="15" t="s">
        <v>79</v>
      </c>
      <c r="F78" s="15" t="s">
        <v>79</v>
      </c>
      <c r="G78" s="15" t="s">
        <v>79</v>
      </c>
      <c r="H78" s="15" t="s">
        <v>79</v>
      </c>
      <c r="I78" s="15" t="s">
        <v>79</v>
      </c>
      <c r="J78" s="15" t="s">
        <v>79</v>
      </c>
      <c r="K78" s="15" t="s">
        <v>79</v>
      </c>
      <c r="L78" s="15" t="s">
        <v>79</v>
      </c>
      <c r="M78" s="15" t="s">
        <v>79</v>
      </c>
      <c r="N78" s="15" t="s">
        <v>79</v>
      </c>
      <c r="O78" s="15" t="s">
        <v>79</v>
      </c>
      <c r="P78" s="15" t="s">
        <v>79</v>
      </c>
      <c r="Q78" s="15" t="s">
        <v>79</v>
      </c>
      <c r="R78" s="15" t="s">
        <v>79</v>
      </c>
      <c r="S78" s="15" t="s">
        <v>79</v>
      </c>
      <c r="T78" s="15" t="s">
        <v>79</v>
      </c>
      <c r="U78" s="15" t="s">
        <v>79</v>
      </c>
      <c r="V78" s="15" t="s">
        <v>79</v>
      </c>
      <c r="W78" s="15" t="s">
        <v>79</v>
      </c>
      <c r="X78" s="15" t="s">
        <v>79</v>
      </c>
      <c r="Y78" s="15" t="s">
        <v>79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85ED-7C20-47A6-B9D6-942F003C6742}">
  <dimension ref="A1:Y158"/>
  <sheetViews>
    <sheetView workbookViewId="0"/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25" x14ac:dyDescent="0.25">
      <c r="A1" s="1" t="s">
        <v>0</v>
      </c>
      <c r="B1" s="3" t="s">
        <v>2</v>
      </c>
    </row>
    <row r="2" spans="1:25" x14ac:dyDescent="0.25">
      <c r="A2" s="1" t="s">
        <v>1</v>
      </c>
      <c r="B2" s="2" t="str">
        <f>[1]!S_INFO_NAME($B$1)</f>
        <v>贵州茅台</v>
      </c>
    </row>
    <row r="3" spans="1:25" x14ac:dyDescent="0.25">
      <c r="A3" s="8" t="str">
        <f>[1]!WFR(B1,"1988:2022","Func=Rpt.BS22","rptType=1","singleSeason=0","unit=1","currencyType=ORIG","order=LEFT","rate=HISTORY","version=1","quarterindic=0","showcurrency=1","reportPeriod=24","cols=24;rows=154")</f>
        <v xml:space="preserve">                                                                                                              </v>
      </c>
    </row>
    <row r="4" spans="1:25" x14ac:dyDescent="0.25">
      <c r="A4" s="5" t="s">
        <v>268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  <c r="G5" s="9">
        <v>42735</v>
      </c>
      <c r="H5" s="9">
        <v>42369</v>
      </c>
      <c r="I5" s="9">
        <v>42004</v>
      </c>
      <c r="J5" s="9">
        <v>41639</v>
      </c>
      <c r="K5" s="9">
        <v>41274</v>
      </c>
      <c r="L5" s="9">
        <v>40908</v>
      </c>
      <c r="M5" s="9">
        <v>40543</v>
      </c>
      <c r="N5" s="9">
        <v>40178</v>
      </c>
      <c r="O5" s="9">
        <v>39813</v>
      </c>
      <c r="P5" s="9">
        <v>39447</v>
      </c>
      <c r="Q5" s="9">
        <v>39082</v>
      </c>
      <c r="R5" s="9">
        <v>38717</v>
      </c>
      <c r="S5" s="9">
        <v>38352</v>
      </c>
      <c r="T5" s="9">
        <v>37986</v>
      </c>
      <c r="U5" s="9">
        <v>37621</v>
      </c>
      <c r="V5" s="9">
        <v>37256</v>
      </c>
      <c r="W5" s="9">
        <v>36891</v>
      </c>
      <c r="X5" s="9">
        <v>36525</v>
      </c>
      <c r="Y5" s="9">
        <v>36160</v>
      </c>
    </row>
    <row r="6" spans="1:25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  <c r="G6" s="10" t="s">
        <v>80</v>
      </c>
      <c r="H6" s="10" t="s">
        <v>80</v>
      </c>
      <c r="I6" s="10" t="s">
        <v>80</v>
      </c>
      <c r="J6" s="10" t="s">
        <v>80</v>
      </c>
      <c r="K6" s="10" t="s">
        <v>80</v>
      </c>
      <c r="L6" s="10" t="s">
        <v>80</v>
      </c>
      <c r="M6" s="10" t="s">
        <v>80</v>
      </c>
      <c r="N6" s="10" t="s">
        <v>80</v>
      </c>
      <c r="O6" s="10" t="s">
        <v>80</v>
      </c>
      <c r="P6" s="10" t="s">
        <v>80</v>
      </c>
      <c r="Q6" s="10" t="s">
        <v>80</v>
      </c>
      <c r="R6" s="10" t="s">
        <v>80</v>
      </c>
      <c r="S6" s="10" t="s">
        <v>80</v>
      </c>
      <c r="T6" s="10" t="s">
        <v>80</v>
      </c>
      <c r="U6" s="10" t="s">
        <v>80</v>
      </c>
      <c r="V6" s="10" t="s">
        <v>80</v>
      </c>
      <c r="W6" s="10" t="s">
        <v>80</v>
      </c>
      <c r="X6" s="10" t="s">
        <v>80</v>
      </c>
      <c r="Y6" s="10" t="s">
        <v>80</v>
      </c>
    </row>
    <row r="7" spans="1:25" x14ac:dyDescent="0.25">
      <c r="A7" s="7" t="s">
        <v>6</v>
      </c>
      <c r="B7" s="11" t="s">
        <v>79</v>
      </c>
      <c r="C7" s="11" t="s">
        <v>79</v>
      </c>
      <c r="D7" s="11" t="s">
        <v>79</v>
      </c>
      <c r="E7" s="11" t="s">
        <v>79</v>
      </c>
      <c r="F7" s="11" t="s">
        <v>79</v>
      </c>
      <c r="G7" s="11" t="s">
        <v>79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79</v>
      </c>
      <c r="P7" s="11" t="s">
        <v>79</v>
      </c>
      <c r="Q7" s="11" t="s">
        <v>79</v>
      </c>
      <c r="R7" s="11" t="s">
        <v>79</v>
      </c>
      <c r="S7" s="11" t="s">
        <v>79</v>
      </c>
      <c r="T7" s="11" t="s">
        <v>79</v>
      </c>
      <c r="U7" s="11" t="s">
        <v>79</v>
      </c>
      <c r="V7" s="11" t="s">
        <v>79</v>
      </c>
      <c r="W7" s="11" t="s">
        <v>79</v>
      </c>
      <c r="X7" s="11" t="s">
        <v>79</v>
      </c>
      <c r="Y7" s="11" t="s">
        <v>79</v>
      </c>
    </row>
    <row r="8" spans="1:25" x14ac:dyDescent="0.25">
      <c r="A8" s="7" t="s">
        <v>269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7" t="s">
        <v>270</v>
      </c>
      <c r="B9" s="11">
        <v>50701984661.769997</v>
      </c>
      <c r="C9" s="11">
        <v>36091090060.900002</v>
      </c>
      <c r="D9" s="11">
        <v>13251817237.85</v>
      </c>
      <c r="E9" s="11">
        <v>112074791420.06</v>
      </c>
      <c r="F9" s="11">
        <v>87868869913.339996</v>
      </c>
      <c r="G9" s="11">
        <v>66854962118.220001</v>
      </c>
      <c r="H9" s="11">
        <v>36800749895.059998</v>
      </c>
      <c r="I9" s="11">
        <v>27710717680.209999</v>
      </c>
      <c r="J9" s="11">
        <v>25185009331.68</v>
      </c>
      <c r="K9" s="11">
        <v>22061999850.169998</v>
      </c>
      <c r="L9" s="11">
        <v>18254690162.040001</v>
      </c>
      <c r="M9" s="11">
        <v>12888393889.290001</v>
      </c>
      <c r="N9" s="11">
        <v>9743152155.2399998</v>
      </c>
      <c r="O9" s="11">
        <v>8093721891.1599998</v>
      </c>
      <c r="P9" s="11">
        <v>4722706300.0200005</v>
      </c>
      <c r="Q9" s="11">
        <v>4474221148.3299999</v>
      </c>
      <c r="R9" s="11">
        <v>3891989433.5300002</v>
      </c>
      <c r="S9" s="11">
        <v>2898327418.8499999</v>
      </c>
      <c r="T9" s="11">
        <v>2340047386.8499999</v>
      </c>
      <c r="U9" s="11">
        <v>1780307690.6400001</v>
      </c>
      <c r="V9" s="11">
        <v>1956436570.0999999</v>
      </c>
      <c r="W9" s="11">
        <v>460983583.45999998</v>
      </c>
      <c r="X9" s="11">
        <v>198390615.12</v>
      </c>
      <c r="Y9" s="11">
        <v>124765368.73999999</v>
      </c>
    </row>
    <row r="10" spans="1:25" x14ac:dyDescent="0.25">
      <c r="A10" s="7" t="s">
        <v>271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7" t="s">
        <v>272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25">
      <c r="A12" s="7" t="s">
        <v>273</v>
      </c>
      <c r="B12" s="10">
        <v>540123567</v>
      </c>
      <c r="C12" s="10">
        <v>1532728979.6700001</v>
      </c>
      <c r="D12" s="10">
        <v>1463000645.0799999</v>
      </c>
      <c r="E12" s="10">
        <v>563739710</v>
      </c>
      <c r="F12" s="10">
        <v>1221706039</v>
      </c>
      <c r="G12" s="10">
        <v>817627172</v>
      </c>
      <c r="H12" s="10">
        <v>8579166175.71</v>
      </c>
      <c r="I12" s="10">
        <v>1852144779.0699999</v>
      </c>
      <c r="J12" s="10">
        <v>297011227.79000002</v>
      </c>
      <c r="K12" s="10">
        <v>221897265.06999999</v>
      </c>
      <c r="L12" s="10">
        <v>254326792.56</v>
      </c>
      <c r="M12" s="10">
        <v>206065701.11000001</v>
      </c>
      <c r="N12" s="10">
        <v>402146597.48000002</v>
      </c>
      <c r="O12" s="10">
        <v>205437703.84</v>
      </c>
      <c r="P12" s="10">
        <v>147453377.34</v>
      </c>
      <c r="Q12" s="10">
        <v>254000841.16999999</v>
      </c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7" t="s">
        <v>274</v>
      </c>
      <c r="B13" s="11">
        <v>540123567</v>
      </c>
      <c r="C13" s="11">
        <v>1532728979.6700001</v>
      </c>
      <c r="D13" s="11">
        <v>1463000645.0799999</v>
      </c>
      <c r="E13" s="11">
        <v>563739710</v>
      </c>
      <c r="F13" s="11">
        <v>1221706039</v>
      </c>
      <c r="G13" s="11">
        <v>817627172</v>
      </c>
      <c r="H13" s="11">
        <v>8578935406.8199997</v>
      </c>
      <c r="I13" s="11">
        <v>1847838617.8299999</v>
      </c>
      <c r="J13" s="11">
        <v>296084005</v>
      </c>
      <c r="K13" s="11">
        <v>204079117.80000001</v>
      </c>
      <c r="L13" s="11">
        <v>252101396.08000001</v>
      </c>
      <c r="M13" s="11">
        <v>204811101.19999999</v>
      </c>
      <c r="N13" s="11">
        <v>380760283.19999999</v>
      </c>
      <c r="O13" s="11">
        <v>170612609</v>
      </c>
      <c r="P13" s="11">
        <v>101046224</v>
      </c>
      <c r="Q13" s="11">
        <v>185653838.47</v>
      </c>
      <c r="R13" s="11">
        <v>159665200.08000001</v>
      </c>
      <c r="S13" s="11">
        <v>115374909.92</v>
      </c>
      <c r="T13" s="11">
        <v>46540363.600000001</v>
      </c>
      <c r="U13" s="11">
        <v>37016763.100000001</v>
      </c>
      <c r="V13" s="11">
        <v>11740000</v>
      </c>
      <c r="W13" s="11">
        <v>2500000</v>
      </c>
      <c r="X13" s="11">
        <v>13412198</v>
      </c>
      <c r="Y13" s="11"/>
    </row>
    <row r="14" spans="1:25" x14ac:dyDescent="0.25">
      <c r="A14" s="7" t="s">
        <v>275</v>
      </c>
      <c r="B14" s="10"/>
      <c r="C14" s="10"/>
      <c r="D14" s="10"/>
      <c r="E14" s="10"/>
      <c r="F14" s="10"/>
      <c r="G14" s="10"/>
      <c r="H14" s="10">
        <v>230768.89</v>
      </c>
      <c r="I14" s="10">
        <v>4306161.24</v>
      </c>
      <c r="J14" s="10">
        <v>927222.79</v>
      </c>
      <c r="K14" s="10">
        <v>17818147.27</v>
      </c>
      <c r="L14" s="10">
        <v>2225396.48</v>
      </c>
      <c r="M14" s="10">
        <v>1254599.9099999999</v>
      </c>
      <c r="N14" s="10">
        <v>21386314.280000001</v>
      </c>
      <c r="O14" s="10">
        <v>34825094.840000004</v>
      </c>
      <c r="P14" s="10">
        <v>46407153.340000004</v>
      </c>
      <c r="Q14" s="10">
        <v>68347002.700000003</v>
      </c>
      <c r="R14" s="10">
        <v>43685990.329999998</v>
      </c>
      <c r="S14" s="10">
        <v>31277360.66</v>
      </c>
      <c r="T14" s="10">
        <v>27486075.27</v>
      </c>
      <c r="U14" s="10">
        <v>42735776.909999996</v>
      </c>
      <c r="V14" s="10">
        <v>46700450.369999997</v>
      </c>
      <c r="W14" s="10"/>
      <c r="X14" s="10"/>
      <c r="Y14" s="10"/>
    </row>
    <row r="15" spans="1:25" x14ac:dyDescent="0.25">
      <c r="A15" s="7" t="s">
        <v>276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25">
      <c r="A16" s="7" t="s">
        <v>277</v>
      </c>
      <c r="B16" s="10">
        <v>1014455370.03</v>
      </c>
      <c r="C16" s="10">
        <v>898436259.14999998</v>
      </c>
      <c r="D16" s="10">
        <v>1549477339.4100001</v>
      </c>
      <c r="E16" s="10">
        <v>1182378508.0599999</v>
      </c>
      <c r="F16" s="10">
        <v>790807322.07000005</v>
      </c>
      <c r="G16" s="10">
        <v>1046100696.92</v>
      </c>
      <c r="H16" s="10">
        <v>1477734859.9000001</v>
      </c>
      <c r="I16" s="10">
        <v>2864210404.2800002</v>
      </c>
      <c r="J16" s="10">
        <v>4304579299.6800003</v>
      </c>
      <c r="K16" s="10">
        <v>3872870407.8899999</v>
      </c>
      <c r="L16" s="10">
        <v>1861027424.03</v>
      </c>
      <c r="M16" s="10">
        <v>1529868837.52</v>
      </c>
      <c r="N16" s="10">
        <v>1203126087.1600001</v>
      </c>
      <c r="O16" s="10">
        <v>741638536.34000003</v>
      </c>
      <c r="P16" s="10">
        <v>6825624.6200000001</v>
      </c>
      <c r="Q16" s="10">
        <v>3144616.2</v>
      </c>
      <c r="R16" s="10">
        <v>12385914.41</v>
      </c>
      <c r="S16" s="10">
        <v>4744646.4000000004</v>
      </c>
      <c r="T16" s="10">
        <v>6176790.79</v>
      </c>
      <c r="U16" s="10">
        <v>6120132.5</v>
      </c>
      <c r="V16" s="10">
        <v>3011768.4</v>
      </c>
      <c r="W16" s="10">
        <v>15247081.699999999</v>
      </c>
      <c r="X16" s="10">
        <v>8745548.2400000002</v>
      </c>
      <c r="Y16" s="10">
        <v>10516948.130000001</v>
      </c>
    </row>
    <row r="17" spans="1:25" x14ac:dyDescent="0.25">
      <c r="A17" s="7" t="s">
        <v>278</v>
      </c>
      <c r="B17" s="11">
        <v>51622019.18</v>
      </c>
      <c r="C17" s="11">
        <v>34488582.189999998</v>
      </c>
      <c r="D17" s="11">
        <v>76540490.989999995</v>
      </c>
      <c r="E17" s="11">
        <v>393890493.12</v>
      </c>
      <c r="F17" s="11">
        <v>272782079.24000001</v>
      </c>
      <c r="G17" s="11">
        <v>218132422.25</v>
      </c>
      <c r="H17" s="11">
        <v>133566070.22</v>
      </c>
      <c r="I17" s="11">
        <v>161491842.91</v>
      </c>
      <c r="J17" s="11">
        <v>308173336.05000001</v>
      </c>
      <c r="K17" s="11">
        <v>402581497.32999998</v>
      </c>
      <c r="L17" s="11">
        <v>272470248.94</v>
      </c>
      <c r="M17" s="11">
        <v>101830316.97</v>
      </c>
      <c r="N17" s="11">
        <v>97914083.150000006</v>
      </c>
      <c r="O17" s="11">
        <v>85384938.170000002</v>
      </c>
      <c r="P17" s="11">
        <v>89698653.519999996</v>
      </c>
      <c r="Q17" s="11">
        <v>56675997.399999999</v>
      </c>
      <c r="R17" s="11"/>
      <c r="S17" s="11"/>
      <c r="T17" s="11"/>
      <c r="U17" s="11"/>
      <c r="V17" s="11"/>
      <c r="W17" s="11"/>
      <c r="X17" s="11"/>
      <c r="Y17" s="11"/>
    </row>
    <row r="18" spans="1:25" x14ac:dyDescent="0.25">
      <c r="A18" s="7" t="s">
        <v>279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7" t="s">
        <v>280</v>
      </c>
      <c r="B19" s="11"/>
      <c r="C19" s="11"/>
      <c r="D19" s="11"/>
      <c r="E19" s="11">
        <v>343889944.47000003</v>
      </c>
      <c r="F19" s="11">
        <v>241458615.88999999</v>
      </c>
      <c r="G19" s="11">
        <v>140904856.88</v>
      </c>
      <c r="H19" s="11">
        <v>85347051.469999999</v>
      </c>
      <c r="I19" s="11">
        <v>80602922.329999998</v>
      </c>
      <c r="J19" s="11">
        <v>188599147.22999999</v>
      </c>
      <c r="K19" s="11">
        <v>264612813.22</v>
      </c>
      <c r="L19" s="11">
        <v>225182760.05000001</v>
      </c>
      <c r="M19" s="11">
        <v>42728425.340000004</v>
      </c>
      <c r="N19" s="11">
        <v>1912600</v>
      </c>
      <c r="O19" s="11">
        <v>2783550</v>
      </c>
      <c r="P19" s="11">
        <v>3584400</v>
      </c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25">
      <c r="A20" s="7" t="s">
        <v>281</v>
      </c>
      <c r="B20" s="10"/>
      <c r="C20" s="10">
        <v>34488582.189999998</v>
      </c>
      <c r="D20" s="10">
        <v>76540490.989999995</v>
      </c>
      <c r="E20" s="10">
        <v>50000548.649999999</v>
      </c>
      <c r="F20" s="10">
        <v>31323463.350000001</v>
      </c>
      <c r="G20" s="10">
        <v>77227565.370000005</v>
      </c>
      <c r="H20" s="10">
        <v>48219018.75</v>
      </c>
      <c r="I20" s="10">
        <v>80888920.579999998</v>
      </c>
      <c r="J20" s="10">
        <v>119574188.81999999</v>
      </c>
      <c r="K20" s="10">
        <v>137968684.11000001</v>
      </c>
      <c r="L20" s="10">
        <v>47287488.890000001</v>
      </c>
      <c r="M20" s="10">
        <v>59101891.630000003</v>
      </c>
      <c r="N20" s="10">
        <v>96001483.150000006</v>
      </c>
      <c r="O20" s="10">
        <v>82601388.170000002</v>
      </c>
      <c r="P20" s="10">
        <v>86114253.519999996</v>
      </c>
      <c r="Q20" s="10">
        <v>56675997.399999999</v>
      </c>
      <c r="R20" s="10">
        <v>51244124.020000003</v>
      </c>
      <c r="S20" s="10">
        <v>29172976.859999999</v>
      </c>
      <c r="T20" s="10">
        <v>119865787.90000001</v>
      </c>
      <c r="U20" s="10">
        <v>45195662.659999996</v>
      </c>
      <c r="V20" s="10">
        <v>33320706.809999999</v>
      </c>
      <c r="W20" s="10"/>
      <c r="X20" s="10"/>
      <c r="Y20" s="10"/>
    </row>
    <row r="21" spans="1:25" x14ac:dyDescent="0.25">
      <c r="A21" s="7" t="s">
        <v>282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25">
      <c r="A22" s="7" t="s">
        <v>283</v>
      </c>
      <c r="B22" s="10">
        <v>30392108629.880001</v>
      </c>
      <c r="C22" s="10">
        <v>28869087678.060001</v>
      </c>
      <c r="D22" s="10">
        <v>25284920806.330002</v>
      </c>
      <c r="E22" s="10">
        <v>23506950842.220001</v>
      </c>
      <c r="F22" s="10">
        <v>22057481376.459999</v>
      </c>
      <c r="G22" s="10">
        <v>20622251825.549999</v>
      </c>
      <c r="H22" s="10">
        <v>18013297022.700001</v>
      </c>
      <c r="I22" s="10">
        <v>14982364367.85</v>
      </c>
      <c r="J22" s="10">
        <v>11836810239.030001</v>
      </c>
      <c r="K22" s="10">
        <v>9665727593.4200001</v>
      </c>
      <c r="L22" s="10">
        <v>7187117552.8599997</v>
      </c>
      <c r="M22" s="10">
        <v>5574126083.4200001</v>
      </c>
      <c r="N22" s="10">
        <v>4192246440.3600001</v>
      </c>
      <c r="O22" s="10">
        <v>3114567813.3299999</v>
      </c>
      <c r="P22" s="10">
        <v>2304818947.9200001</v>
      </c>
      <c r="Q22" s="10">
        <v>1980903106.21</v>
      </c>
      <c r="R22" s="10">
        <v>1860549625.24</v>
      </c>
      <c r="S22" s="10">
        <v>1693741195.1099999</v>
      </c>
      <c r="T22" s="10">
        <v>1215006621.05</v>
      </c>
      <c r="U22" s="10">
        <v>1076612588.52</v>
      </c>
      <c r="V22" s="10">
        <v>786368826.80999994</v>
      </c>
      <c r="W22" s="10">
        <v>512332818.61000001</v>
      </c>
      <c r="X22" s="10">
        <v>423401102.17000002</v>
      </c>
      <c r="Y22" s="10">
        <v>316665851.52999997</v>
      </c>
    </row>
    <row r="23" spans="1:25" x14ac:dyDescent="0.25">
      <c r="A23" s="7" t="s">
        <v>284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25">
      <c r="A24" s="7" t="s">
        <v>285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7" t="s">
        <v>286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7" t="s">
        <v>287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v>17000000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7" t="s">
        <v>288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>
        <v>651300.25</v>
      </c>
      <c r="U27" s="11"/>
      <c r="V27" s="11">
        <v>23350685.800000001</v>
      </c>
      <c r="W27" s="11">
        <v>19421406.149999999</v>
      </c>
      <c r="X27" s="11">
        <v>3757667.96</v>
      </c>
      <c r="Y27" s="11"/>
    </row>
    <row r="28" spans="1:25" x14ac:dyDescent="0.25">
      <c r="A28" s="7" t="s">
        <v>289</v>
      </c>
      <c r="B28" s="10">
        <v>29078176.300000001</v>
      </c>
      <c r="C28" s="10">
        <v>26736855.91</v>
      </c>
      <c r="D28" s="10">
        <v>20904926.149999999</v>
      </c>
      <c r="E28" s="10">
        <v>140084334.11000001</v>
      </c>
      <c r="F28" s="10">
        <v>37539231.490000002</v>
      </c>
      <c r="G28" s="10">
        <v>231474570.63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7" t="s">
        <v>290</v>
      </c>
      <c r="B29" s="11">
        <v>109847862251.96001</v>
      </c>
      <c r="C29" s="11">
        <v>118199586541.06</v>
      </c>
      <c r="D29" s="11">
        <v>117377810563.27</v>
      </c>
      <c r="E29" s="11"/>
      <c r="F29" s="11"/>
      <c r="G29" s="11">
        <v>390000000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7" t="s">
        <v>291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7" t="s">
        <v>292</v>
      </c>
      <c r="B31" s="11">
        <v>109847862251.96001</v>
      </c>
      <c r="C31" s="11">
        <v>118199586541.06</v>
      </c>
      <c r="D31" s="11">
        <v>117377810563.27</v>
      </c>
      <c r="E31" s="11"/>
      <c r="F31" s="11"/>
      <c r="G31" s="11">
        <v>390000000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7" t="s">
        <v>293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7" t="s">
        <v>294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7" t="s">
        <v>295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7" t="s">
        <v>296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7" t="s">
        <v>297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0</v>
      </c>
      <c r="S36" s="10">
        <v>0</v>
      </c>
      <c r="T36" s="10">
        <v>254708.21</v>
      </c>
      <c r="U36" s="10">
        <v>3267745.14</v>
      </c>
      <c r="V36" s="10">
        <v>8996282.4100000001</v>
      </c>
      <c r="W36" s="10">
        <v>59485021.439999998</v>
      </c>
      <c r="X36" s="10">
        <v>72372172.980000004</v>
      </c>
      <c r="Y36" s="10">
        <v>68959433.349999994</v>
      </c>
    </row>
    <row r="37" spans="1:25" x14ac:dyDescent="0.25">
      <c r="A37" s="7" t="s">
        <v>298</v>
      </c>
      <c r="B37" s="11">
        <v>192577234676.12</v>
      </c>
      <c r="C37" s="11">
        <v>185652154956.94</v>
      </c>
      <c r="D37" s="11">
        <v>159024472009.07999</v>
      </c>
      <c r="E37" s="11">
        <v>137861835307.57001</v>
      </c>
      <c r="F37" s="11">
        <v>112249185961.60001</v>
      </c>
      <c r="G37" s="11">
        <v>90180548805.570007</v>
      </c>
      <c r="H37" s="11">
        <v>65004514023.589996</v>
      </c>
      <c r="I37" s="11">
        <v>47570929074.32</v>
      </c>
      <c r="J37" s="11">
        <v>41931583434.230003</v>
      </c>
      <c r="K37" s="11">
        <v>36225076613.879997</v>
      </c>
      <c r="L37" s="11">
        <v>27829632180.43</v>
      </c>
      <c r="M37" s="11">
        <v>20300284828.310001</v>
      </c>
      <c r="N37" s="11">
        <v>15655585363.389999</v>
      </c>
      <c r="O37" s="11">
        <v>12240750882.84</v>
      </c>
      <c r="P37" s="11">
        <v>7271502903.4200001</v>
      </c>
      <c r="Q37" s="11">
        <v>6768945709.3100004</v>
      </c>
      <c r="R37" s="11">
        <v>6019520287.6099997</v>
      </c>
      <c r="S37" s="11">
        <v>4772638507.8000002</v>
      </c>
      <c r="T37" s="11">
        <v>3756029033.9200001</v>
      </c>
      <c r="U37" s="11">
        <v>2991256359.4699998</v>
      </c>
      <c r="V37" s="11">
        <v>2869925290.6999998</v>
      </c>
      <c r="W37" s="11">
        <v>1069969911.36</v>
      </c>
      <c r="X37" s="11">
        <v>720079304.47000003</v>
      </c>
      <c r="Y37" s="11">
        <v>520907601.75</v>
      </c>
    </row>
    <row r="38" spans="1:25" x14ac:dyDescent="0.25">
      <c r="A38" s="7" t="s">
        <v>299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7" t="s">
        <v>300</v>
      </c>
      <c r="B39" s="11">
        <v>3434925000</v>
      </c>
      <c r="C39" s="11">
        <v>2953036834.8000002</v>
      </c>
      <c r="D39" s="11">
        <v>48750000</v>
      </c>
      <c r="E39" s="11">
        <v>36075000</v>
      </c>
      <c r="F39" s="11">
        <v>33150000</v>
      </c>
      <c r="G39" s="11">
        <v>60833517.030000001</v>
      </c>
      <c r="H39" s="11">
        <v>19500000</v>
      </c>
      <c r="I39" s="11">
        <v>30810000</v>
      </c>
      <c r="J39" s="11">
        <v>90527500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25">
      <c r="A40" s="7" t="s">
        <v>301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A41" s="7" t="s">
        <v>302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7" t="s">
        <v>303</v>
      </c>
      <c r="B42" s="10">
        <v>20795564.48</v>
      </c>
      <c r="C42" s="10">
        <v>20143397.780000001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25">
      <c r="A43" s="7" t="s">
        <v>304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25">
      <c r="A44" s="7" t="s">
        <v>305</v>
      </c>
      <c r="B44" s="10"/>
      <c r="C44" s="10"/>
      <c r="D44" s="10"/>
      <c r="E44" s="10">
        <v>29000000</v>
      </c>
      <c r="F44" s="10">
        <v>29000000</v>
      </c>
      <c r="G44" s="10">
        <v>29000000</v>
      </c>
      <c r="H44" s="10">
        <v>29000000</v>
      </c>
      <c r="I44" s="10">
        <v>4000000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25">
      <c r="A45" s="7" t="s">
        <v>306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25">
      <c r="A46" s="7" t="s">
        <v>307</v>
      </c>
      <c r="B46" s="10"/>
      <c r="C46" s="10"/>
      <c r="D46" s="10"/>
      <c r="E46" s="10"/>
      <c r="F46" s="10"/>
      <c r="G46" s="10"/>
      <c r="H46" s="10"/>
      <c r="I46" s="10">
        <v>60000000</v>
      </c>
      <c r="J46" s="10">
        <v>50000000</v>
      </c>
      <c r="K46" s="10">
        <v>50000000</v>
      </c>
      <c r="L46" s="10">
        <v>60000000</v>
      </c>
      <c r="M46" s="10">
        <v>60000000</v>
      </c>
      <c r="N46" s="10">
        <v>10000000</v>
      </c>
      <c r="O46" s="10">
        <v>42000000</v>
      </c>
      <c r="P46" s="10">
        <v>58000000</v>
      </c>
      <c r="Q46" s="10">
        <v>42769450</v>
      </c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7" t="s">
        <v>308</v>
      </c>
      <c r="B47" s="11">
        <v>7585326.6200000001</v>
      </c>
      <c r="C47" s="11">
        <v>9830052.9100000001</v>
      </c>
      <c r="D47" s="11">
        <v>319770404.05000001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5">
      <c r="A48" s="7" t="s">
        <v>309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7" t="s">
        <v>103</v>
      </c>
      <c r="B49" s="11"/>
      <c r="C49" s="11"/>
      <c r="D49" s="11"/>
      <c r="E49" s="11"/>
      <c r="F49" s="11"/>
      <c r="G49" s="11"/>
      <c r="H49" s="11"/>
      <c r="I49" s="11"/>
      <c r="J49" s="11">
        <v>4000000</v>
      </c>
      <c r="K49" s="11">
        <v>4000000</v>
      </c>
      <c r="L49" s="11">
        <v>4000000</v>
      </c>
      <c r="M49" s="11">
        <v>4000000</v>
      </c>
      <c r="N49" s="11">
        <v>4000000</v>
      </c>
      <c r="O49" s="11">
        <v>4000000</v>
      </c>
      <c r="P49" s="11">
        <v>4000000</v>
      </c>
      <c r="Q49" s="11">
        <v>4000000</v>
      </c>
      <c r="R49" s="11">
        <v>10243017.33</v>
      </c>
      <c r="S49" s="11">
        <v>9815063.7300000004</v>
      </c>
      <c r="T49" s="11">
        <v>4000000</v>
      </c>
      <c r="U49" s="11">
        <v>4000000</v>
      </c>
      <c r="V49" s="11"/>
      <c r="W49" s="11"/>
      <c r="X49" s="11"/>
      <c r="Y49" s="11"/>
    </row>
    <row r="50" spans="1:25" x14ac:dyDescent="0.25">
      <c r="A50" s="7" t="s">
        <v>310</v>
      </c>
      <c r="B50" s="10">
        <v>5314047.4800000004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25">
      <c r="A51" s="7" t="s">
        <v>311</v>
      </c>
      <c r="B51" s="11">
        <v>16686524552.92</v>
      </c>
      <c r="C51" s="11">
        <v>16225082847.290001</v>
      </c>
      <c r="D51" s="11">
        <v>15144182726.190001</v>
      </c>
      <c r="E51" s="11">
        <v>15248556585.02</v>
      </c>
      <c r="F51" s="11">
        <v>15244096632.02</v>
      </c>
      <c r="G51" s="11">
        <v>14453177439.34</v>
      </c>
      <c r="H51" s="11">
        <v>11416635783.76</v>
      </c>
      <c r="I51" s="11">
        <v>10375757771.59</v>
      </c>
      <c r="J51" s="11">
        <v>8523256960.1099997</v>
      </c>
      <c r="K51" s="11">
        <v>6807333231.0900002</v>
      </c>
      <c r="L51" s="11">
        <v>5426012349.6099997</v>
      </c>
      <c r="M51" s="11">
        <v>4191851111.9699998</v>
      </c>
      <c r="N51" s="11">
        <v>3168725156.29</v>
      </c>
      <c r="O51" s="11">
        <v>2190171911.8899999</v>
      </c>
      <c r="P51" s="11">
        <v>1826983364.3599999</v>
      </c>
      <c r="Q51" s="11">
        <v>1222898569.3800001</v>
      </c>
      <c r="R51" s="11"/>
      <c r="S51" s="11"/>
      <c r="T51" s="11"/>
      <c r="U51" s="11"/>
      <c r="V51" s="11"/>
      <c r="W51" s="11"/>
      <c r="X51" s="11"/>
      <c r="Y51" s="11"/>
    </row>
    <row r="52" spans="1:25" x14ac:dyDescent="0.25">
      <c r="A52" s="7" t="s">
        <v>312</v>
      </c>
      <c r="B52" s="10">
        <v>16686524552.92</v>
      </c>
      <c r="C52" s="10">
        <v>16225082847.290001</v>
      </c>
      <c r="D52" s="10">
        <v>15144182726.190001</v>
      </c>
      <c r="E52" s="10">
        <v>15248556585.02</v>
      </c>
      <c r="F52" s="10">
        <v>15244096632.02</v>
      </c>
      <c r="G52" s="10">
        <v>14453177439.34</v>
      </c>
      <c r="H52" s="10">
        <v>11415953189.719999</v>
      </c>
      <c r="I52" s="10">
        <v>10375757771.59</v>
      </c>
      <c r="J52" s="10">
        <v>8523256960.1099997</v>
      </c>
      <c r="K52" s="10">
        <v>6807333231.0900002</v>
      </c>
      <c r="L52" s="10">
        <v>5426012349.6099997</v>
      </c>
      <c r="M52" s="10">
        <v>4191851111.9699998</v>
      </c>
      <c r="N52" s="10">
        <v>3168725156.29</v>
      </c>
      <c r="O52" s="10">
        <v>2190171911.8899999</v>
      </c>
      <c r="P52" s="10">
        <v>1826983364.3599999</v>
      </c>
      <c r="Q52" s="10">
        <v>1222898569.3800001</v>
      </c>
      <c r="R52" s="10">
        <v>981382035.5</v>
      </c>
      <c r="S52" s="10">
        <v>715522677.41999996</v>
      </c>
      <c r="T52" s="10">
        <v>440813831.82999998</v>
      </c>
      <c r="U52" s="10">
        <v>470098687.69</v>
      </c>
      <c r="V52" s="10">
        <v>414239895.73000002</v>
      </c>
      <c r="W52" s="10">
        <v>180320389.09</v>
      </c>
      <c r="X52" s="10"/>
      <c r="Y52" s="10">
        <v>213023445.34999999</v>
      </c>
    </row>
    <row r="53" spans="1:25" x14ac:dyDescent="0.25">
      <c r="A53" s="7" t="s">
        <v>313</v>
      </c>
      <c r="B53" s="11"/>
      <c r="C53" s="11"/>
      <c r="D53" s="11"/>
      <c r="E53" s="11"/>
      <c r="F53" s="11"/>
      <c r="G53" s="11"/>
      <c r="H53" s="11">
        <v>682594.04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6730</v>
      </c>
      <c r="U53" s="11"/>
      <c r="V53" s="11"/>
      <c r="W53" s="11"/>
      <c r="X53" s="11"/>
      <c r="Y53" s="11"/>
    </row>
    <row r="54" spans="1:25" x14ac:dyDescent="0.25">
      <c r="A54" s="7" t="s">
        <v>314</v>
      </c>
      <c r="B54" s="10">
        <v>2696710646.8600001</v>
      </c>
      <c r="C54" s="10">
        <v>2447444843.0300002</v>
      </c>
      <c r="D54" s="10">
        <v>2518938271.7199998</v>
      </c>
      <c r="E54" s="10">
        <v>1954322968.6800001</v>
      </c>
      <c r="F54" s="10">
        <v>2016405005.77</v>
      </c>
      <c r="G54" s="10">
        <v>2745579995.6799998</v>
      </c>
      <c r="H54" s="10">
        <v>4895411572.4300003</v>
      </c>
      <c r="I54" s="10">
        <v>3422035303.9400001</v>
      </c>
      <c r="J54" s="10">
        <v>458053402.58999997</v>
      </c>
      <c r="K54" s="10">
        <v>395349266.54000002</v>
      </c>
      <c r="L54" s="10">
        <v>256364621.06999999</v>
      </c>
      <c r="M54" s="10">
        <v>281987247.56</v>
      </c>
      <c r="N54" s="10">
        <v>218871375.91999999</v>
      </c>
      <c r="O54" s="10">
        <v>645229947.59000003</v>
      </c>
      <c r="P54" s="10">
        <v>1006384593.38</v>
      </c>
      <c r="Q54" s="10">
        <v>1036478620.54</v>
      </c>
      <c r="R54" s="10"/>
      <c r="S54" s="10"/>
      <c r="T54" s="10"/>
      <c r="U54" s="10"/>
      <c r="V54" s="10"/>
      <c r="W54" s="10"/>
      <c r="X54" s="10"/>
      <c r="Y54" s="10"/>
    </row>
    <row r="55" spans="1:25" x14ac:dyDescent="0.25">
      <c r="A55" s="7" t="s">
        <v>315</v>
      </c>
      <c r="B55" s="11">
        <v>2696710646.8600001</v>
      </c>
      <c r="C55" s="11">
        <v>2447444843.0300002</v>
      </c>
      <c r="D55" s="11">
        <v>2518938271.7199998</v>
      </c>
      <c r="E55" s="11">
        <v>1954322968.6800001</v>
      </c>
      <c r="F55" s="11">
        <v>2016405005.77</v>
      </c>
      <c r="G55" s="11">
        <v>2745579995.6799998</v>
      </c>
      <c r="H55" s="11">
        <v>4895150716.5100002</v>
      </c>
      <c r="I55" s="11">
        <v>3421774448.02</v>
      </c>
      <c r="J55" s="11">
        <v>456328292.13</v>
      </c>
      <c r="K55" s="11">
        <v>392672323.94999999</v>
      </c>
      <c r="L55" s="11">
        <v>251446326.43000001</v>
      </c>
      <c r="M55" s="11">
        <v>263458445.09999999</v>
      </c>
      <c r="N55" s="11">
        <v>193956334.38999999</v>
      </c>
      <c r="O55" s="11">
        <v>582860996.70000005</v>
      </c>
      <c r="P55" s="11">
        <v>994453165.72000003</v>
      </c>
      <c r="Q55" s="11">
        <v>989033918.01999998</v>
      </c>
      <c r="R55" s="11">
        <v>909890443.63</v>
      </c>
      <c r="S55" s="11">
        <v>776047024.87</v>
      </c>
      <c r="T55" s="11">
        <v>721652502.10000002</v>
      </c>
      <c r="U55" s="11">
        <v>442903497.32999998</v>
      </c>
      <c r="V55" s="11">
        <v>162048784.65000001</v>
      </c>
      <c r="W55" s="11"/>
      <c r="X55" s="11"/>
      <c r="Y55" s="11"/>
    </row>
    <row r="56" spans="1:25" x14ac:dyDescent="0.25">
      <c r="A56" s="7" t="s">
        <v>316</v>
      </c>
      <c r="B56" s="10"/>
      <c r="C56" s="10"/>
      <c r="D56" s="10"/>
      <c r="E56" s="10"/>
      <c r="F56" s="10"/>
      <c r="G56" s="10"/>
      <c r="H56" s="10">
        <v>260855.92</v>
      </c>
      <c r="I56" s="10">
        <v>260855.92</v>
      </c>
      <c r="J56" s="10">
        <v>1725110.46</v>
      </c>
      <c r="K56" s="10">
        <v>2676942.59</v>
      </c>
      <c r="L56" s="10">
        <v>4918294.6399999997</v>
      </c>
      <c r="M56" s="10">
        <v>18528802.460000001</v>
      </c>
      <c r="N56" s="10">
        <v>24915041.530000001</v>
      </c>
      <c r="O56" s="10">
        <v>62368950.890000001</v>
      </c>
      <c r="P56" s="10">
        <v>11931427.66</v>
      </c>
      <c r="Q56" s="10">
        <v>47444702.520000003</v>
      </c>
      <c r="R56" s="10">
        <v>19108529.359999999</v>
      </c>
      <c r="S56" s="10">
        <v>10991173.91</v>
      </c>
      <c r="T56" s="10"/>
      <c r="U56" s="10"/>
      <c r="V56" s="10"/>
      <c r="W56" s="10"/>
      <c r="X56" s="10"/>
      <c r="Y56" s="10"/>
    </row>
    <row r="57" spans="1:25" x14ac:dyDescent="0.25">
      <c r="A57" s="7" t="s">
        <v>317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x14ac:dyDescent="0.25">
      <c r="A58" s="7" t="s">
        <v>318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s="7" t="s">
        <v>319</v>
      </c>
      <c r="B59" s="11">
        <v>471462970.47000003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25">
      <c r="A60" s="7" t="s">
        <v>320</v>
      </c>
      <c r="B60" s="10">
        <v>5239033430.3199997</v>
      </c>
      <c r="C60" s="10">
        <v>4817170981.9099998</v>
      </c>
      <c r="D60" s="10">
        <v>4728027345.6999998</v>
      </c>
      <c r="E60" s="10">
        <v>3499175374.52</v>
      </c>
      <c r="F60" s="10">
        <v>3458622239.3800001</v>
      </c>
      <c r="G60" s="10">
        <v>3531740625.5999999</v>
      </c>
      <c r="H60" s="10">
        <v>3582462431.04</v>
      </c>
      <c r="I60" s="10">
        <v>3582623682.2399998</v>
      </c>
      <c r="J60" s="10">
        <v>3563308110.5100002</v>
      </c>
      <c r="K60" s="10">
        <v>862615899.20000005</v>
      </c>
      <c r="L60" s="10">
        <v>808425512.33000004</v>
      </c>
      <c r="M60" s="10">
        <v>452317235.72000003</v>
      </c>
      <c r="N60" s="10">
        <v>465550825.17000002</v>
      </c>
      <c r="O60" s="10">
        <v>445207595.72000003</v>
      </c>
      <c r="P60" s="10">
        <v>249274093.40000001</v>
      </c>
      <c r="Q60" s="10">
        <v>256943698.66</v>
      </c>
      <c r="R60" s="10">
        <v>57074911.579999998</v>
      </c>
      <c r="S60" s="10">
        <v>37699499.840000004</v>
      </c>
      <c r="T60" s="10">
        <v>256204.88</v>
      </c>
      <c r="U60" s="10">
        <v>424999.92</v>
      </c>
      <c r="V60" s="10">
        <v>594999.96</v>
      </c>
      <c r="W60" s="10">
        <v>765000</v>
      </c>
      <c r="X60" s="10">
        <v>935000</v>
      </c>
      <c r="Y60" s="10"/>
    </row>
    <row r="61" spans="1:25" x14ac:dyDescent="0.25">
      <c r="A61" s="7" t="s">
        <v>321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25">
      <c r="A62" s="7" t="s">
        <v>322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7" t="s">
        <v>323</v>
      </c>
      <c r="B63" s="11">
        <v>140921861.53</v>
      </c>
      <c r="C63" s="11">
        <v>147721526.43000001</v>
      </c>
      <c r="D63" s="11">
        <v>158284338.19</v>
      </c>
      <c r="E63" s="11">
        <v>168414678.77000001</v>
      </c>
      <c r="F63" s="11">
        <v>177859674.53999999</v>
      </c>
      <c r="G63" s="11">
        <v>188118776.50999999</v>
      </c>
      <c r="H63" s="11">
        <v>198603537.81</v>
      </c>
      <c r="I63" s="11">
        <v>5408286.8300000001</v>
      </c>
      <c r="J63" s="11">
        <v>8048744.96</v>
      </c>
      <c r="K63" s="11">
        <v>10177029.43</v>
      </c>
      <c r="L63" s="11">
        <v>13805361.439999999</v>
      </c>
      <c r="M63" s="11">
        <v>18701578.16</v>
      </c>
      <c r="N63" s="11">
        <v>21469624.809999999</v>
      </c>
      <c r="O63" s="11">
        <v>10146520.77</v>
      </c>
      <c r="P63" s="11">
        <v>12477325.460000001</v>
      </c>
      <c r="Q63" s="11">
        <v>68664033.569999993</v>
      </c>
      <c r="R63" s="11">
        <v>60377239.579999998</v>
      </c>
      <c r="S63" s="11">
        <v>50939036</v>
      </c>
      <c r="T63" s="11">
        <v>33607508.119999997</v>
      </c>
      <c r="U63" s="11">
        <v>22221522.309999999</v>
      </c>
      <c r="V63" s="11">
        <v>16579763.939999999</v>
      </c>
      <c r="W63" s="11">
        <v>11068814.359999999</v>
      </c>
      <c r="X63" s="11">
        <v>8442496.9499999993</v>
      </c>
      <c r="Y63" s="11">
        <v>7917934.4500000002</v>
      </c>
    </row>
    <row r="64" spans="1:25" x14ac:dyDescent="0.25">
      <c r="A64" s="7" t="s">
        <v>324</v>
      </c>
      <c r="B64" s="10">
        <v>1377944531</v>
      </c>
      <c r="C64" s="10">
        <v>1123225086.3699999</v>
      </c>
      <c r="D64" s="10">
        <v>1099946947.5699999</v>
      </c>
      <c r="E64" s="10">
        <v>1049294821.45</v>
      </c>
      <c r="F64" s="10">
        <v>1401797361.77</v>
      </c>
      <c r="G64" s="10">
        <v>1745539120.6800001</v>
      </c>
      <c r="H64" s="10">
        <v>1155336074.1400001</v>
      </c>
      <c r="I64" s="10">
        <v>821601105.71000004</v>
      </c>
      <c r="J64" s="10">
        <v>825372524.64999998</v>
      </c>
      <c r="K64" s="10">
        <v>643656913.32000005</v>
      </c>
      <c r="L64" s="10">
        <v>502628950.52999997</v>
      </c>
      <c r="M64" s="10">
        <v>278437938.97000003</v>
      </c>
      <c r="N64" s="10">
        <v>225420802.13999999</v>
      </c>
      <c r="O64" s="10">
        <v>176680977.53999999</v>
      </c>
      <c r="P64" s="10">
        <v>52849560.43</v>
      </c>
      <c r="Q64" s="10">
        <v>170093497.96000001</v>
      </c>
      <c r="R64" s="10"/>
      <c r="S64" s="10"/>
      <c r="T64" s="10"/>
      <c r="U64" s="10"/>
      <c r="V64" s="10"/>
      <c r="W64" s="10"/>
      <c r="X64" s="10"/>
      <c r="Y64" s="10"/>
    </row>
    <row r="65" spans="1:25" x14ac:dyDescent="0.25">
      <c r="A65" s="7" t="s">
        <v>325</v>
      </c>
      <c r="B65" s="11">
        <v>2043801333.3299999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x14ac:dyDescent="0.25">
      <c r="A66" s="7" t="s">
        <v>326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25">
      <c r="A67" s="7" t="s">
        <v>327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6732130.0899999999</v>
      </c>
      <c r="X67" s="11">
        <v>185600155.90000001</v>
      </c>
      <c r="Y67" s="11">
        <v>0</v>
      </c>
    </row>
    <row r="68" spans="1:25" x14ac:dyDescent="0.25">
      <c r="A68" s="7" t="s">
        <v>328</v>
      </c>
      <c r="B68" s="10">
        <v>32125019265.009998</v>
      </c>
      <c r="C68" s="10">
        <v>27743655570.52</v>
      </c>
      <c r="D68" s="10">
        <v>24017900033.419998</v>
      </c>
      <c r="E68" s="10">
        <v>21984839428.439999</v>
      </c>
      <c r="F68" s="10">
        <v>22360930913.48</v>
      </c>
      <c r="G68" s="10">
        <v>22753989474.84</v>
      </c>
      <c r="H68" s="10">
        <v>21296949399.18</v>
      </c>
      <c r="I68" s="10">
        <v>18302236150.310001</v>
      </c>
      <c r="J68" s="10">
        <v>13522567242.82</v>
      </c>
      <c r="K68" s="10">
        <v>8773132339.5799999</v>
      </c>
      <c r="L68" s="10">
        <v>7071236794.9799995</v>
      </c>
      <c r="M68" s="10">
        <v>5287295112.3800001</v>
      </c>
      <c r="N68" s="10">
        <v>4114037784.3299999</v>
      </c>
      <c r="O68" s="10">
        <v>3513436953.5100002</v>
      </c>
      <c r="P68" s="10">
        <v>3209968937.0300002</v>
      </c>
      <c r="Q68" s="10">
        <v>2801847870.1100001</v>
      </c>
      <c r="R68" s="10">
        <v>2038076176.98</v>
      </c>
      <c r="S68" s="10">
        <v>1601014475.77</v>
      </c>
      <c r="T68" s="10">
        <v>1200336776.9300001</v>
      </c>
      <c r="U68" s="10">
        <v>939648707.25</v>
      </c>
      <c r="V68" s="10">
        <v>593463444.27999997</v>
      </c>
      <c r="W68" s="10">
        <v>198886333.53999999</v>
      </c>
      <c r="X68" s="10">
        <v>194977652.84999999</v>
      </c>
      <c r="Y68" s="10">
        <v>220941379.80000001</v>
      </c>
    </row>
    <row r="69" spans="1:25" x14ac:dyDescent="0.25">
      <c r="A69" s="7" t="s">
        <v>329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x14ac:dyDescent="0.25">
      <c r="A70" s="7" t="s">
        <v>330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</row>
    <row r="71" spans="1:25" x14ac:dyDescent="0.25">
      <c r="A71" s="7" t="s">
        <v>331</v>
      </c>
      <c r="B71" s="11">
        <v>224702253941.13</v>
      </c>
      <c r="C71" s="11">
        <v>213395810527.45999</v>
      </c>
      <c r="D71" s="11">
        <v>183042372042.5</v>
      </c>
      <c r="E71" s="11">
        <v>159846674736.01001</v>
      </c>
      <c r="F71" s="11">
        <v>134610116875.08</v>
      </c>
      <c r="G71" s="11">
        <v>112934538280.41</v>
      </c>
      <c r="H71" s="11">
        <v>86301463422.770004</v>
      </c>
      <c r="I71" s="11">
        <v>65873165224.629997</v>
      </c>
      <c r="J71" s="11">
        <v>55454150677.050003</v>
      </c>
      <c r="K71" s="11">
        <v>44998208953.459999</v>
      </c>
      <c r="L71" s="11">
        <v>34900868975.410004</v>
      </c>
      <c r="M71" s="11">
        <v>25587579940.689999</v>
      </c>
      <c r="N71" s="11">
        <v>19769623147.720001</v>
      </c>
      <c r="O71" s="11">
        <v>15754187836.35</v>
      </c>
      <c r="P71" s="11">
        <v>10481471840.450001</v>
      </c>
      <c r="Q71" s="11">
        <v>9570793579.4200001</v>
      </c>
      <c r="R71" s="11">
        <v>8057596464.5900002</v>
      </c>
      <c r="S71" s="11">
        <v>6373652983.5699997</v>
      </c>
      <c r="T71" s="11">
        <v>4956365810.8500004</v>
      </c>
      <c r="U71" s="11">
        <v>3930905066.7199998</v>
      </c>
      <c r="V71" s="11">
        <v>3463388734.98</v>
      </c>
      <c r="W71" s="11">
        <v>1268856244.9000001</v>
      </c>
      <c r="X71" s="11">
        <v>915056957.32000005</v>
      </c>
      <c r="Y71" s="11">
        <v>741848981.54999995</v>
      </c>
    </row>
    <row r="72" spans="1:25" x14ac:dyDescent="0.25">
      <c r="A72" s="7" t="s">
        <v>332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25">
      <c r="A73" s="7" t="s">
        <v>333</v>
      </c>
      <c r="B73" s="11"/>
      <c r="C73" s="11"/>
      <c r="D73" s="11"/>
      <c r="E73" s="11"/>
      <c r="F73" s="11"/>
      <c r="G73" s="11"/>
      <c r="H73" s="11"/>
      <c r="I73" s="11">
        <v>62552484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>
        <v>129000000</v>
      </c>
      <c r="X73" s="11">
        <v>117100000</v>
      </c>
      <c r="Y73" s="11">
        <v>147000000</v>
      </c>
    </row>
    <row r="74" spans="1:25" x14ac:dyDescent="0.25">
      <c r="A74" s="7" t="s">
        <v>334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25">
      <c r="A75" s="7" t="s">
        <v>335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x14ac:dyDescent="0.25">
      <c r="A76" s="7" t="s">
        <v>336</v>
      </c>
      <c r="B76" s="10">
        <v>1089137385.3</v>
      </c>
      <c r="C76" s="10">
        <v>1342267668.1199999</v>
      </c>
      <c r="D76" s="10">
        <v>1513676611.4400001</v>
      </c>
      <c r="E76" s="10">
        <v>1178296416.5899999</v>
      </c>
      <c r="F76" s="10">
        <v>992055910.47000003</v>
      </c>
      <c r="G76" s="10">
        <v>1040608203.1799999</v>
      </c>
      <c r="H76" s="10">
        <v>880976072.09000003</v>
      </c>
      <c r="I76" s="10">
        <v>707534647.53999996</v>
      </c>
      <c r="J76" s="10">
        <v>284748288.88999999</v>
      </c>
      <c r="K76" s="10">
        <v>345280977.68000001</v>
      </c>
      <c r="L76" s="10">
        <v>172343585.06</v>
      </c>
      <c r="M76" s="10">
        <v>232013104.28</v>
      </c>
      <c r="N76" s="10">
        <v>139121352.44999999</v>
      </c>
      <c r="O76" s="10">
        <v>121289073.56999999</v>
      </c>
      <c r="P76" s="10">
        <v>59681964.5</v>
      </c>
      <c r="Q76" s="10">
        <v>41247749.990000002</v>
      </c>
      <c r="R76" s="10"/>
      <c r="S76" s="10"/>
      <c r="T76" s="10"/>
      <c r="U76" s="10"/>
      <c r="V76" s="10"/>
      <c r="W76" s="10"/>
      <c r="X76" s="10"/>
      <c r="Y76" s="10"/>
    </row>
    <row r="77" spans="1:25" x14ac:dyDescent="0.25">
      <c r="A77" s="7" t="s">
        <v>337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x14ac:dyDescent="0.25">
      <c r="A78" s="7" t="s">
        <v>338</v>
      </c>
      <c r="B78" s="10">
        <v>1089137385.3</v>
      </c>
      <c r="C78" s="10">
        <v>1342267668.1199999</v>
      </c>
      <c r="D78" s="10">
        <v>1513676611.4400001</v>
      </c>
      <c r="E78" s="10">
        <v>1178296416.5899999</v>
      </c>
      <c r="F78" s="10">
        <v>992055910.47000003</v>
      </c>
      <c r="G78" s="10">
        <v>1040608203.1799999</v>
      </c>
      <c r="H78" s="10">
        <v>880976072.09000003</v>
      </c>
      <c r="I78" s="10">
        <v>707534647.53999996</v>
      </c>
      <c r="J78" s="10">
        <v>284748288.88999999</v>
      </c>
      <c r="K78" s="10">
        <v>345280977.68000001</v>
      </c>
      <c r="L78" s="10">
        <v>172343585.06</v>
      </c>
      <c r="M78" s="10">
        <v>232013104.28</v>
      </c>
      <c r="N78" s="10">
        <v>139121352.44999999</v>
      </c>
      <c r="O78" s="10">
        <v>121289073.56999999</v>
      </c>
      <c r="P78" s="10">
        <v>59681964.5</v>
      </c>
      <c r="Q78" s="10">
        <v>41247749.990000002</v>
      </c>
      <c r="R78" s="10">
        <v>30329177.02</v>
      </c>
      <c r="S78" s="10">
        <v>35782831.799999997</v>
      </c>
      <c r="T78" s="10">
        <v>40004706.009999998</v>
      </c>
      <c r="U78" s="10">
        <v>24208759.649999999</v>
      </c>
      <c r="V78" s="10">
        <v>10084988.039999999</v>
      </c>
      <c r="W78" s="10">
        <v>29849878.670000002</v>
      </c>
      <c r="X78" s="10">
        <v>30919891.949999999</v>
      </c>
      <c r="Y78" s="10">
        <v>25626956.390000001</v>
      </c>
    </row>
    <row r="79" spans="1:25" x14ac:dyDescent="0.25">
      <c r="A79" s="7" t="s">
        <v>339</v>
      </c>
      <c r="B79" s="11"/>
      <c r="C79" s="11"/>
      <c r="D79" s="11">
        <v>13740329698.82</v>
      </c>
      <c r="E79" s="11">
        <v>13576516813.440001</v>
      </c>
      <c r="F79" s="11">
        <v>14429106902.379999</v>
      </c>
      <c r="G79" s="11">
        <v>17541082237.009998</v>
      </c>
      <c r="H79" s="11">
        <v>8261582073.04</v>
      </c>
      <c r="I79" s="11">
        <v>1476233096.0899999</v>
      </c>
      <c r="J79" s="11">
        <v>3045113586.0999999</v>
      </c>
      <c r="K79" s="11">
        <v>5091386269.5500002</v>
      </c>
      <c r="L79" s="11">
        <v>7026648776.8000002</v>
      </c>
      <c r="M79" s="11">
        <v>4738570750.1599998</v>
      </c>
      <c r="N79" s="11">
        <v>3516423880.1999998</v>
      </c>
      <c r="O79" s="11">
        <v>2936266375.0999999</v>
      </c>
      <c r="P79" s="11">
        <v>1125288196.26</v>
      </c>
      <c r="Q79" s="11">
        <v>2141468768.6700001</v>
      </c>
      <c r="R79" s="11">
        <v>1543198286.97</v>
      </c>
      <c r="S79" s="11">
        <v>1036893726.13</v>
      </c>
      <c r="T79" s="11">
        <v>745368392.5</v>
      </c>
      <c r="U79" s="11">
        <v>452516762.87</v>
      </c>
      <c r="V79" s="11">
        <v>306147007.76999998</v>
      </c>
      <c r="W79" s="11">
        <v>385340199.56</v>
      </c>
      <c r="X79" s="11">
        <v>86012360.840000004</v>
      </c>
      <c r="Y79" s="11">
        <v>93845099.560000002</v>
      </c>
    </row>
    <row r="80" spans="1:25" x14ac:dyDescent="0.25">
      <c r="A80" s="7" t="s">
        <v>340</v>
      </c>
      <c r="B80" s="10">
        <v>9136768802.3099995</v>
      </c>
      <c r="C80" s="10">
        <v>13321549147.690001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25">
      <c r="A81" s="7" t="s">
        <v>341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x14ac:dyDescent="0.25">
      <c r="A82" s="7" t="s">
        <v>342</v>
      </c>
      <c r="B82" s="10">
        <v>247759232.46000001</v>
      </c>
      <c r="C82" s="10">
        <v>2981125503.8600001</v>
      </c>
      <c r="D82" s="10">
        <v>2445071026.5700002</v>
      </c>
      <c r="E82" s="10">
        <v>2034514658.9100001</v>
      </c>
      <c r="F82" s="10">
        <v>1901644193.6400001</v>
      </c>
      <c r="G82" s="10">
        <v>1628507252.03</v>
      </c>
      <c r="H82" s="10">
        <v>975477747.05999994</v>
      </c>
      <c r="I82" s="10">
        <v>988643842.55999994</v>
      </c>
      <c r="J82" s="10">
        <v>260284491.74000001</v>
      </c>
      <c r="K82" s="10">
        <v>269657755.57999998</v>
      </c>
      <c r="L82" s="10">
        <v>577522908.05999994</v>
      </c>
      <c r="M82" s="10">
        <v>500258690.69</v>
      </c>
      <c r="N82" s="10">
        <v>463948636.85000002</v>
      </c>
      <c r="O82" s="10">
        <v>361007478.76999998</v>
      </c>
      <c r="P82" s="10">
        <v>54596365.240000002</v>
      </c>
      <c r="Q82" s="10">
        <v>109191195.98</v>
      </c>
      <c r="R82" s="10">
        <v>94549201.409999996</v>
      </c>
      <c r="S82" s="10">
        <v>62895093.140000001</v>
      </c>
      <c r="T82" s="10">
        <v>55513753.5</v>
      </c>
      <c r="U82" s="10">
        <v>61785500.240000002</v>
      </c>
      <c r="V82" s="10">
        <v>19823059.32</v>
      </c>
      <c r="W82" s="10">
        <v>6706990.0999999996</v>
      </c>
      <c r="X82" s="10">
        <v>890294.04</v>
      </c>
      <c r="Y82" s="10"/>
    </row>
    <row r="83" spans="1:25" x14ac:dyDescent="0.25">
      <c r="A83" s="7" t="s">
        <v>343</v>
      </c>
      <c r="B83" s="11">
        <v>5215358651.9899998</v>
      </c>
      <c r="C83" s="11">
        <v>8919821015.5799999</v>
      </c>
      <c r="D83" s="11">
        <v>8755949266.9799995</v>
      </c>
      <c r="E83" s="11">
        <v>10771075966.85</v>
      </c>
      <c r="F83" s="11">
        <v>7726135741.8999996</v>
      </c>
      <c r="G83" s="11">
        <v>4272289194.5700002</v>
      </c>
      <c r="H83" s="11">
        <v>2515516156.8299999</v>
      </c>
      <c r="I83" s="11">
        <v>2105178165.8699999</v>
      </c>
      <c r="J83" s="11">
        <v>3311880890.4899998</v>
      </c>
      <c r="K83" s="11">
        <v>2430093461.3800001</v>
      </c>
      <c r="L83" s="11">
        <v>788080887.25</v>
      </c>
      <c r="M83" s="11">
        <v>419882954.10000002</v>
      </c>
      <c r="N83" s="11">
        <v>140524984.34</v>
      </c>
      <c r="O83" s="11">
        <v>256300257.22999999</v>
      </c>
      <c r="P83" s="11">
        <v>407747376.14999998</v>
      </c>
      <c r="Q83" s="11">
        <v>811005431.91999996</v>
      </c>
      <c r="R83" s="11">
        <v>919289026.87</v>
      </c>
      <c r="S83" s="11">
        <v>600137530.19000006</v>
      </c>
      <c r="T83" s="11">
        <v>425108388.79000002</v>
      </c>
      <c r="U83" s="11">
        <v>330465029.19999999</v>
      </c>
      <c r="V83" s="11">
        <v>247668459.18000001</v>
      </c>
      <c r="W83" s="11">
        <v>161428785.34</v>
      </c>
      <c r="X83" s="11">
        <v>278350976.25</v>
      </c>
      <c r="Y83" s="11">
        <v>162312222.61000001</v>
      </c>
    </row>
    <row r="84" spans="1:25" x14ac:dyDescent="0.25">
      <c r="A84" s="7" t="s">
        <v>344</v>
      </c>
      <c r="B84" s="10">
        <v>4725212121.7200003</v>
      </c>
      <c r="C84" s="10">
        <v>3257245259.4200001</v>
      </c>
      <c r="D84" s="10">
        <v>3589516599.0100002</v>
      </c>
      <c r="E84" s="10">
        <v>3404771072.3299999</v>
      </c>
      <c r="F84" s="10">
        <v>3063362897.4699998</v>
      </c>
      <c r="G84" s="10">
        <v>1759120206.77</v>
      </c>
      <c r="H84" s="10">
        <v>1450548653.3299999</v>
      </c>
      <c r="I84" s="10">
        <v>1247251438.26</v>
      </c>
      <c r="J84" s="10">
        <v>1632072047.03</v>
      </c>
      <c r="K84" s="10">
        <v>1389984092.02</v>
      </c>
      <c r="L84" s="10">
        <v>916123206.95000005</v>
      </c>
      <c r="M84" s="10">
        <v>1137464746.8399999</v>
      </c>
      <c r="N84" s="10">
        <v>848038899.66999996</v>
      </c>
      <c r="O84" s="10">
        <v>575906355.73000002</v>
      </c>
      <c r="P84" s="10">
        <v>465302167.86000001</v>
      </c>
      <c r="Q84" s="10">
        <v>300028402.49000001</v>
      </c>
      <c r="R84" s="10"/>
      <c r="S84" s="10"/>
      <c r="T84" s="10"/>
      <c r="U84" s="10"/>
      <c r="V84" s="10"/>
      <c r="W84" s="10"/>
      <c r="X84" s="10"/>
      <c r="Y84" s="10"/>
    </row>
    <row r="85" spans="1:25" x14ac:dyDescent="0.25">
      <c r="A85" s="7" t="s">
        <v>345</v>
      </c>
      <c r="B85" s="11"/>
      <c r="C85" s="11"/>
      <c r="D85" s="11">
        <v>11081.87</v>
      </c>
      <c r="E85" s="11">
        <v>42770451.840000004</v>
      </c>
      <c r="F85" s="11">
        <v>23414593.670000002</v>
      </c>
      <c r="G85" s="11">
        <v>34481635.329999998</v>
      </c>
      <c r="H85" s="11">
        <v>27409447.399999999</v>
      </c>
      <c r="I85" s="11">
        <v>15365197.91</v>
      </c>
      <c r="J85" s="11">
        <v>27383888.890000001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x14ac:dyDescent="0.25">
      <c r="A86" s="7" t="s">
        <v>346</v>
      </c>
      <c r="B86" s="10"/>
      <c r="C86" s="10"/>
      <c r="D86" s="10">
        <v>446880000</v>
      </c>
      <c r="E86" s="10"/>
      <c r="F86" s="10"/>
      <c r="G86" s="10"/>
      <c r="H86" s="10"/>
      <c r="I86" s="10"/>
      <c r="J86" s="10"/>
      <c r="K86" s="10"/>
      <c r="L86" s="10"/>
      <c r="M86" s="10">
        <v>318584196.29000002</v>
      </c>
      <c r="N86" s="10">
        <v>137207662.62</v>
      </c>
      <c r="O86" s="10"/>
      <c r="P86" s="10">
        <v>41806958.039999999</v>
      </c>
      <c r="Q86" s="10"/>
      <c r="R86" s="10">
        <v>37181810</v>
      </c>
      <c r="S86" s="10">
        <v>17440859.68</v>
      </c>
      <c r="T86" s="10">
        <v>1212795.3600000001</v>
      </c>
      <c r="U86" s="10">
        <v>55577521.600000001</v>
      </c>
      <c r="V86" s="10">
        <v>165107825.69999999</v>
      </c>
      <c r="W86" s="10">
        <v>5617043.5599999996</v>
      </c>
      <c r="X86" s="10"/>
      <c r="Y86" s="10"/>
    </row>
    <row r="87" spans="1:25" x14ac:dyDescent="0.25">
      <c r="A87" s="7" t="s">
        <v>347</v>
      </c>
      <c r="B87" s="11"/>
      <c r="C87" s="11">
        <v>3257245259.4200001</v>
      </c>
      <c r="D87" s="11">
        <v>3142625517.1399999</v>
      </c>
      <c r="E87" s="11">
        <v>3362000620.4899998</v>
      </c>
      <c r="F87" s="11">
        <v>3039948303.8000002</v>
      </c>
      <c r="G87" s="11">
        <v>1724638571.4400001</v>
      </c>
      <c r="H87" s="11">
        <v>1423139205.9300001</v>
      </c>
      <c r="I87" s="11">
        <v>1231886240.3499999</v>
      </c>
      <c r="J87" s="11">
        <v>1604688158.1400001</v>
      </c>
      <c r="K87" s="11">
        <v>1389984092.02</v>
      </c>
      <c r="L87" s="11">
        <v>916123206.95000005</v>
      </c>
      <c r="M87" s="11">
        <v>818880550.54999995</v>
      </c>
      <c r="N87" s="11">
        <v>710831237.04999995</v>
      </c>
      <c r="O87" s="11">
        <v>575906355.73000002</v>
      </c>
      <c r="P87" s="11">
        <v>423495209.81999999</v>
      </c>
      <c r="Q87" s="11">
        <v>300028402.49000001</v>
      </c>
      <c r="R87" s="11">
        <v>269348761.11000001</v>
      </c>
      <c r="S87" s="11">
        <v>396044896.51999998</v>
      </c>
      <c r="T87" s="11">
        <v>213109026.88999999</v>
      </c>
      <c r="U87" s="11">
        <v>127453900</v>
      </c>
      <c r="V87" s="11">
        <v>176692131.93000001</v>
      </c>
      <c r="W87" s="11">
        <v>105580857.90000001</v>
      </c>
      <c r="X87" s="11">
        <v>59024931.399999999</v>
      </c>
      <c r="Y87" s="11">
        <v>18613175.010000002</v>
      </c>
    </row>
    <row r="88" spans="1:25" x14ac:dyDescent="0.25">
      <c r="A88" s="7" t="s">
        <v>348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25">
      <c r="A89" s="7" t="s">
        <v>349</v>
      </c>
      <c r="B89" s="11">
        <v>90903387.310000002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57360000</v>
      </c>
      <c r="Y89" s="11"/>
    </row>
    <row r="90" spans="1:25" x14ac:dyDescent="0.25">
      <c r="A90" s="7" t="s">
        <v>350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1305119.69</v>
      </c>
      <c r="S90" s="10">
        <v>7450299.3799999999</v>
      </c>
      <c r="T90" s="10">
        <v>5224656.87</v>
      </c>
      <c r="U90" s="10">
        <v>3548598.58</v>
      </c>
      <c r="V90" s="10">
        <v>233559.23</v>
      </c>
      <c r="W90" s="10">
        <v>8163.87</v>
      </c>
      <c r="X90" s="10">
        <v>36647.61</v>
      </c>
      <c r="Y90" s="10"/>
    </row>
    <row r="91" spans="1:25" x14ac:dyDescent="0.25">
      <c r="A91" s="7" t="s">
        <v>351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x14ac:dyDescent="0.25">
      <c r="A92" s="7" t="s">
        <v>352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25">
      <c r="A93" s="7" t="s">
        <v>353</v>
      </c>
      <c r="B93" s="11">
        <v>1125948593.9400001</v>
      </c>
      <c r="C93" s="11">
        <v>1609801368.51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x14ac:dyDescent="0.25">
      <c r="A94" s="7" t="s">
        <v>354</v>
      </c>
      <c r="B94" s="10">
        <v>21816256109.470001</v>
      </c>
      <c r="C94" s="10">
        <v>14241859949.77</v>
      </c>
      <c r="D94" s="10">
        <v>11048756010.02</v>
      </c>
      <c r="E94" s="10">
        <v>11473011885.360001</v>
      </c>
      <c r="F94" s="10">
        <v>10462613754.139999</v>
      </c>
      <c r="G94" s="10">
        <v>10778818332.129999</v>
      </c>
      <c r="H94" s="10">
        <v>5967622299.1300001</v>
      </c>
      <c r="I94" s="10">
        <v>3956450709.1900001</v>
      </c>
      <c r="J94" s="10">
        <v>2773189099.54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25">
      <c r="A95" s="7" t="s">
        <v>355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x14ac:dyDescent="0.25">
      <c r="A96" s="7" t="s">
        <v>356</v>
      </c>
      <c r="B96" s="10">
        <v>21816256109.470001</v>
      </c>
      <c r="C96" s="10">
        <v>14241859949.77</v>
      </c>
      <c r="D96" s="10">
        <v>11048756010.02</v>
      </c>
      <c r="E96" s="10">
        <v>11473011885.360001</v>
      </c>
      <c r="F96" s="10">
        <v>10462613754.139999</v>
      </c>
      <c r="G96" s="10">
        <v>10778818332.129999</v>
      </c>
      <c r="H96" s="10">
        <v>5967622299.1300001</v>
      </c>
      <c r="I96" s="10">
        <v>3956450709.1900001</v>
      </c>
      <c r="J96" s="10">
        <v>2773189099.54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25">
      <c r="A97" s="7" t="s">
        <v>357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x14ac:dyDescent="0.25">
      <c r="A98" s="7" t="s">
        <v>358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25">
      <c r="A99" s="7" t="s">
        <v>359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x14ac:dyDescent="0.25">
      <c r="A100" s="7" t="s">
        <v>360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25">
      <c r="A101" s="7" t="s">
        <v>361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x14ac:dyDescent="0.25">
      <c r="A102" s="7" t="s">
        <v>362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25">
      <c r="A103" s="7" t="s">
        <v>363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x14ac:dyDescent="0.25">
      <c r="A104" s="7" t="s">
        <v>364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</row>
    <row r="105" spans="1:25" x14ac:dyDescent="0.25">
      <c r="A105" s="7" t="s">
        <v>365</v>
      </c>
      <c r="B105" s="11">
        <v>43447344284.5</v>
      </c>
      <c r="C105" s="11">
        <v>45673669912.949997</v>
      </c>
      <c r="D105" s="11">
        <v>41093299212.839996</v>
      </c>
      <c r="E105" s="11">
        <v>42438186813.480003</v>
      </c>
      <c r="F105" s="11">
        <v>38574919400</v>
      </c>
      <c r="G105" s="11">
        <v>37020425425.690002</v>
      </c>
      <c r="H105" s="11">
        <v>20051723001.48</v>
      </c>
      <c r="I105" s="11">
        <v>10543844383.51</v>
      </c>
      <c r="J105" s="11">
        <v>11307288403.790001</v>
      </c>
      <c r="K105" s="11">
        <v>9526402556.2099991</v>
      </c>
      <c r="L105" s="11">
        <v>9480719364.1200008</v>
      </c>
      <c r="M105" s="11">
        <v>7028190246.0699997</v>
      </c>
      <c r="N105" s="11">
        <v>5108057753.5100002</v>
      </c>
      <c r="O105" s="11">
        <v>4250769540.4000001</v>
      </c>
      <c r="P105" s="11">
        <v>2112616070.01</v>
      </c>
      <c r="Q105" s="11">
        <v>3402941549.0500002</v>
      </c>
      <c r="R105" s="11">
        <v>2895201383.0700002</v>
      </c>
      <c r="S105" s="11">
        <v>2156645236.8400002</v>
      </c>
      <c r="T105" s="11">
        <v>1485541719.9200001</v>
      </c>
      <c r="U105" s="11">
        <v>1055556072.14</v>
      </c>
      <c r="V105" s="11">
        <v>925757031.16999996</v>
      </c>
      <c r="W105" s="11">
        <v>823531919</v>
      </c>
      <c r="X105" s="11">
        <v>629695102.09000003</v>
      </c>
      <c r="Y105" s="11">
        <v>447397453.56999999</v>
      </c>
    </row>
    <row r="106" spans="1:25" x14ac:dyDescent="0.25">
      <c r="A106" s="7" t="s">
        <v>366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25">
      <c r="A107" s="7" t="s">
        <v>367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>
        <v>60360000</v>
      </c>
    </row>
    <row r="108" spans="1:25" x14ac:dyDescent="0.25">
      <c r="A108" s="7" t="s">
        <v>368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25">
      <c r="A109" s="7" t="s">
        <v>369</v>
      </c>
      <c r="B109" s="11">
        <v>439072971.61000001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x14ac:dyDescent="0.25">
      <c r="A110" s="7" t="s">
        <v>370</v>
      </c>
      <c r="B110" s="10"/>
      <c r="C110" s="10"/>
      <c r="D110" s="10"/>
      <c r="E110" s="10"/>
      <c r="F110" s="10">
        <v>15570000</v>
      </c>
      <c r="G110" s="10">
        <v>15570000</v>
      </c>
      <c r="H110" s="10">
        <v>15570000</v>
      </c>
      <c r="I110" s="10">
        <v>17770000</v>
      </c>
      <c r="J110" s="10">
        <v>17770000</v>
      </c>
      <c r="K110" s="10">
        <v>17770000</v>
      </c>
      <c r="L110" s="10">
        <v>16770000</v>
      </c>
      <c r="M110" s="10">
        <v>10000000</v>
      </c>
      <c r="N110" s="10">
        <v>10000000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25">
      <c r="A111" s="7" t="s">
        <v>371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25">
      <c r="A112" s="7" t="s">
        <v>372</v>
      </c>
      <c r="B112" s="10"/>
      <c r="C112" s="10"/>
      <c r="D112" s="10"/>
      <c r="E112" s="10"/>
      <c r="F112" s="10">
        <v>15570000</v>
      </c>
      <c r="G112" s="10">
        <v>15570000</v>
      </c>
      <c r="H112" s="10">
        <v>15570000</v>
      </c>
      <c r="I112" s="10">
        <v>17770000</v>
      </c>
      <c r="J112" s="10">
        <v>17770000</v>
      </c>
      <c r="K112" s="10">
        <v>17770000</v>
      </c>
      <c r="L112" s="10">
        <v>16770000</v>
      </c>
      <c r="M112" s="10">
        <v>10000000</v>
      </c>
      <c r="N112" s="10">
        <v>10000000</v>
      </c>
      <c r="O112" s="10"/>
      <c r="P112" s="10"/>
      <c r="Q112" s="10"/>
      <c r="R112" s="10"/>
      <c r="S112" s="10">
        <v>300000</v>
      </c>
      <c r="T112" s="10">
        <v>300000</v>
      </c>
      <c r="U112" s="10"/>
      <c r="V112" s="10"/>
      <c r="W112" s="10"/>
      <c r="X112" s="10"/>
      <c r="Y112" s="10"/>
    </row>
    <row r="113" spans="1:25" x14ac:dyDescent="0.25">
      <c r="A113" s="7" t="s">
        <v>373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x14ac:dyDescent="0.25">
      <c r="A114" s="7" t="s">
        <v>374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25">
      <c r="A115" s="7" t="s">
        <v>375</v>
      </c>
      <c r="B115" s="11">
        <v>896331.66</v>
      </c>
      <c r="C115" s="11">
        <v>1457513.23</v>
      </c>
      <c r="D115" s="11">
        <v>72692601.010000005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x14ac:dyDescent="0.25">
      <c r="A116" s="7" t="s">
        <v>376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25">
      <c r="A117" s="7" t="s">
        <v>377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x14ac:dyDescent="0.25">
      <c r="A118" s="7" t="s">
        <v>378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25">
      <c r="A119" s="7" t="s">
        <v>379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>
        <v>0</v>
      </c>
      <c r="T119" s="11">
        <v>0</v>
      </c>
      <c r="U119" s="11"/>
      <c r="V119" s="11"/>
      <c r="W119" s="11"/>
      <c r="X119" s="11"/>
      <c r="Y119" s="11">
        <v>0</v>
      </c>
    </row>
    <row r="120" spans="1:25" x14ac:dyDescent="0.25">
      <c r="A120" s="7" t="s">
        <v>380</v>
      </c>
      <c r="B120" s="10">
        <v>439969303.26999998</v>
      </c>
      <c r="C120" s="10">
        <v>1457513.23</v>
      </c>
      <c r="D120" s="10">
        <v>72692601.010000005</v>
      </c>
      <c r="E120" s="10"/>
      <c r="F120" s="10">
        <v>15570000</v>
      </c>
      <c r="G120" s="10">
        <v>15570000</v>
      </c>
      <c r="H120" s="10">
        <v>15570000</v>
      </c>
      <c r="I120" s="10">
        <v>17770000</v>
      </c>
      <c r="J120" s="10">
        <v>17770000</v>
      </c>
      <c r="K120" s="10">
        <v>17770000</v>
      </c>
      <c r="L120" s="10">
        <v>16770000</v>
      </c>
      <c r="M120" s="10">
        <v>10000000</v>
      </c>
      <c r="N120" s="10">
        <v>10000000</v>
      </c>
      <c r="O120" s="10"/>
      <c r="P120" s="10"/>
      <c r="Q120" s="10"/>
      <c r="R120" s="10"/>
      <c r="S120" s="10">
        <v>300000</v>
      </c>
      <c r="T120" s="10">
        <v>300000</v>
      </c>
      <c r="U120" s="10"/>
      <c r="V120" s="10"/>
      <c r="W120" s="10"/>
      <c r="X120" s="10"/>
      <c r="Y120" s="10">
        <v>60360000</v>
      </c>
    </row>
    <row r="121" spans="1:25" x14ac:dyDescent="0.25">
      <c r="A121" s="7" t="s">
        <v>381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x14ac:dyDescent="0.25">
      <c r="A122" s="7" t="s">
        <v>382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</row>
    <row r="123" spans="1:25" x14ac:dyDescent="0.25">
      <c r="A123" s="7" t="s">
        <v>383</v>
      </c>
      <c r="B123" s="11">
        <v>43887313587.769997</v>
      </c>
      <c r="C123" s="11">
        <v>45675127426.18</v>
      </c>
      <c r="D123" s="11">
        <v>41165991813.849998</v>
      </c>
      <c r="E123" s="11">
        <v>42438186813.480003</v>
      </c>
      <c r="F123" s="11">
        <v>38590489400</v>
      </c>
      <c r="G123" s="11">
        <v>37035995425.690002</v>
      </c>
      <c r="H123" s="11">
        <v>20067293001.48</v>
      </c>
      <c r="I123" s="11">
        <v>10561614383.51</v>
      </c>
      <c r="J123" s="11">
        <v>11325058403.790001</v>
      </c>
      <c r="K123" s="11">
        <v>9544172556.2099991</v>
      </c>
      <c r="L123" s="11">
        <v>9497489364.1200008</v>
      </c>
      <c r="M123" s="11">
        <v>7038190246.0699997</v>
      </c>
      <c r="N123" s="11">
        <v>5118057753.5100002</v>
      </c>
      <c r="O123" s="11">
        <v>4250769540.4000001</v>
      </c>
      <c r="P123" s="11">
        <v>2112616070.01</v>
      </c>
      <c r="Q123" s="11">
        <v>3402941549.0500002</v>
      </c>
      <c r="R123" s="11">
        <v>2895201383.0700002</v>
      </c>
      <c r="S123" s="11">
        <v>2156945236.8400002</v>
      </c>
      <c r="T123" s="11">
        <v>1485841719.9200001</v>
      </c>
      <c r="U123" s="11">
        <v>1055556072.14</v>
      </c>
      <c r="V123" s="11">
        <v>925757031.16999996</v>
      </c>
      <c r="W123" s="11">
        <v>823531919</v>
      </c>
      <c r="X123" s="11">
        <v>629695102.09000003</v>
      </c>
      <c r="Y123" s="11">
        <v>507757453.56999999</v>
      </c>
    </row>
    <row r="124" spans="1:25" x14ac:dyDescent="0.25">
      <c r="A124" s="7" t="s">
        <v>384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25">
      <c r="A125" s="7" t="s">
        <v>385</v>
      </c>
      <c r="B125" s="11">
        <v>1256197800</v>
      </c>
      <c r="C125" s="11">
        <v>1256197800</v>
      </c>
      <c r="D125" s="11">
        <v>1256197800</v>
      </c>
      <c r="E125" s="11">
        <v>1256197800</v>
      </c>
      <c r="F125" s="11">
        <v>1256197800</v>
      </c>
      <c r="G125" s="11">
        <v>1256197800</v>
      </c>
      <c r="H125" s="11">
        <v>1256197800</v>
      </c>
      <c r="I125" s="11">
        <v>1141998000</v>
      </c>
      <c r="J125" s="11">
        <v>1038180000</v>
      </c>
      <c r="K125" s="11">
        <v>1038180000</v>
      </c>
      <c r="L125" s="11">
        <v>1038180000</v>
      </c>
      <c r="M125" s="11">
        <v>943800000</v>
      </c>
      <c r="N125" s="11">
        <v>943800000</v>
      </c>
      <c r="O125" s="11">
        <v>943800000</v>
      </c>
      <c r="P125" s="11">
        <v>943800000</v>
      </c>
      <c r="Q125" s="11">
        <v>943800000</v>
      </c>
      <c r="R125" s="11">
        <v>471900000</v>
      </c>
      <c r="S125" s="11">
        <v>393250000</v>
      </c>
      <c r="T125" s="11">
        <v>275000000</v>
      </c>
      <c r="U125" s="11">
        <v>275000000</v>
      </c>
      <c r="V125" s="11">
        <v>250000000</v>
      </c>
      <c r="W125" s="11">
        <v>185000000</v>
      </c>
      <c r="X125" s="11">
        <v>185000000</v>
      </c>
      <c r="Y125" s="11"/>
    </row>
    <row r="126" spans="1:25" x14ac:dyDescent="0.25">
      <c r="A126" s="7" t="s">
        <v>386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25">
      <c r="A127" s="7" t="s">
        <v>387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x14ac:dyDescent="0.25">
      <c r="A128" s="7" t="s">
        <v>388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25">
      <c r="A129" s="7" t="s">
        <v>110</v>
      </c>
      <c r="B129" s="11">
        <v>1374964415.72</v>
      </c>
      <c r="C129" s="11">
        <v>1374964415.72</v>
      </c>
      <c r="D129" s="11">
        <v>1374964415.72</v>
      </c>
      <c r="E129" s="11">
        <v>1374964415.72</v>
      </c>
      <c r="F129" s="11">
        <v>1374964415.72</v>
      </c>
      <c r="G129" s="11">
        <v>1374964415.72</v>
      </c>
      <c r="H129" s="11">
        <v>1374964415.72</v>
      </c>
      <c r="I129" s="11">
        <v>1374964415.72</v>
      </c>
      <c r="J129" s="11">
        <v>1374964415.72</v>
      </c>
      <c r="K129" s="11">
        <v>1374964415.72</v>
      </c>
      <c r="L129" s="11">
        <v>1374964415.72</v>
      </c>
      <c r="M129" s="11">
        <v>1374964415.72</v>
      </c>
      <c r="N129" s="11">
        <v>1374964415.72</v>
      </c>
      <c r="O129" s="11">
        <v>1374964415.72</v>
      </c>
      <c r="P129" s="11">
        <v>1374964415.72</v>
      </c>
      <c r="Q129" s="11">
        <v>1374449260.6099999</v>
      </c>
      <c r="R129" s="11">
        <v>1846119450.6099999</v>
      </c>
      <c r="S129" s="11">
        <v>1923937320.54</v>
      </c>
      <c r="T129" s="11">
        <v>2014484980.54</v>
      </c>
      <c r="U129" s="11">
        <v>2014320830.54</v>
      </c>
      <c r="V129" s="11">
        <v>2039189510.54</v>
      </c>
      <c r="W129" s="11">
        <v>88432681.620000005</v>
      </c>
      <c r="X129" s="11">
        <v>88432681.620000005</v>
      </c>
      <c r="Y129" s="11"/>
    </row>
    <row r="130" spans="1:25" x14ac:dyDescent="0.25">
      <c r="A130" s="7" t="s">
        <v>389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25">
      <c r="A131" s="7" t="s">
        <v>390</v>
      </c>
      <c r="B131" s="11">
        <v>-10015467.41</v>
      </c>
      <c r="C131" s="11">
        <v>-5331367.75</v>
      </c>
      <c r="D131" s="11">
        <v>-7198721.79</v>
      </c>
      <c r="E131" s="11">
        <v>-7065725.7000000002</v>
      </c>
      <c r="F131" s="11">
        <v>-7401576.4000000004</v>
      </c>
      <c r="G131" s="11">
        <v>-11240841.560000001</v>
      </c>
      <c r="H131" s="11">
        <v>-13034075.470000001</v>
      </c>
      <c r="I131" s="11">
        <v>-619043.99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x14ac:dyDescent="0.25">
      <c r="A132" s="7" t="s">
        <v>391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25">
      <c r="A133" s="7" t="s">
        <v>111</v>
      </c>
      <c r="B133" s="11">
        <v>24302353478.639999</v>
      </c>
      <c r="C133" s="11">
        <v>20174922608.93</v>
      </c>
      <c r="D133" s="11">
        <v>16595699037.02</v>
      </c>
      <c r="E133" s="11">
        <v>13444221244.84</v>
      </c>
      <c r="F133" s="11">
        <v>8215595509.6899996</v>
      </c>
      <c r="G133" s="11">
        <v>7135649963.1199999</v>
      </c>
      <c r="H133" s="11">
        <v>6210524497.54</v>
      </c>
      <c r="I133" s="11">
        <v>5249407234.6199999</v>
      </c>
      <c r="J133" s="11">
        <v>4220803927.1799998</v>
      </c>
      <c r="K133" s="11">
        <v>3036434460.46</v>
      </c>
      <c r="L133" s="11">
        <v>2640916373.3499999</v>
      </c>
      <c r="M133" s="11">
        <v>2176754189.4699998</v>
      </c>
      <c r="N133" s="11">
        <v>1585666147.4000001</v>
      </c>
      <c r="O133" s="11">
        <v>1001133829.72</v>
      </c>
      <c r="P133" s="11">
        <v>838320965.63</v>
      </c>
      <c r="Q133" s="11">
        <v>620731198.50999999</v>
      </c>
      <c r="R133" s="11">
        <v>967252340.82000005</v>
      </c>
      <c r="S133" s="11">
        <v>648560928.29999995</v>
      </c>
      <c r="T133" s="11">
        <v>424392228.41000003</v>
      </c>
      <c r="U133" s="11">
        <v>275280085.31999999</v>
      </c>
      <c r="V133" s="11">
        <v>163612517.12</v>
      </c>
      <c r="W133" s="11">
        <v>63667136.549999997</v>
      </c>
      <c r="X133" s="11">
        <v>6166053.1900000004</v>
      </c>
      <c r="Y133" s="11"/>
    </row>
    <row r="134" spans="1:25" x14ac:dyDescent="0.25">
      <c r="A134" s="7" t="s">
        <v>392</v>
      </c>
      <c r="B134" s="10">
        <v>927577822.66999996</v>
      </c>
      <c r="C134" s="10">
        <v>927577822.66999996</v>
      </c>
      <c r="D134" s="10">
        <v>898349936.76999998</v>
      </c>
      <c r="E134" s="10">
        <v>788302643.63</v>
      </c>
      <c r="F134" s="10">
        <v>600859229.62</v>
      </c>
      <c r="G134" s="10">
        <v>420758409.36000001</v>
      </c>
      <c r="H134" s="10">
        <v>218361303.43000001</v>
      </c>
      <c r="I134" s="10">
        <v>98594502.370000005</v>
      </c>
      <c r="J134" s="10">
        <v>13296286.27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25">
      <c r="A135" s="7" t="s">
        <v>112</v>
      </c>
      <c r="B135" s="11">
        <v>146497322942.85001</v>
      </c>
      <c r="C135" s="11">
        <v>137594403807.98999</v>
      </c>
      <c r="D135" s="11">
        <v>115892337407.39</v>
      </c>
      <c r="E135" s="11">
        <v>95981943953.559998</v>
      </c>
      <c r="F135" s="11">
        <v>80011307450.330002</v>
      </c>
      <c r="G135" s="11">
        <v>62717808036.610001</v>
      </c>
      <c r="H135" s="11">
        <v>54878964497.769997</v>
      </c>
      <c r="I135" s="11">
        <v>45566057337.370003</v>
      </c>
      <c r="J135" s="11">
        <v>35974971858.639999</v>
      </c>
      <c r="K135" s="11">
        <v>28700075247.5</v>
      </c>
      <c r="L135" s="11">
        <v>19937119181.959999</v>
      </c>
      <c r="M135" s="11">
        <v>13903255455.610001</v>
      </c>
      <c r="N135" s="11">
        <v>10561552279.690001</v>
      </c>
      <c r="O135" s="11">
        <v>7924671271.0299997</v>
      </c>
      <c r="P135" s="11">
        <v>5077020374.5799999</v>
      </c>
      <c r="Q135" s="11">
        <v>3124438547.3400002</v>
      </c>
      <c r="R135" s="11">
        <v>1665055777.74</v>
      </c>
      <c r="S135" s="11">
        <v>1006775560.89</v>
      </c>
      <c r="T135" s="11">
        <v>634515263.59000003</v>
      </c>
      <c r="U135" s="11">
        <v>288244590.30000001</v>
      </c>
      <c r="V135" s="11">
        <v>78113637.140000001</v>
      </c>
      <c r="W135" s="11">
        <v>106865617.66</v>
      </c>
      <c r="X135" s="11">
        <v>5763120.4199999999</v>
      </c>
      <c r="Y135" s="11"/>
    </row>
    <row r="136" spans="1:25" x14ac:dyDescent="0.25">
      <c r="A136" s="7" t="s">
        <v>393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25">
      <c r="A137" s="7" t="s">
        <v>253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x14ac:dyDescent="0.25">
      <c r="A138" s="7" t="s">
        <v>394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25">
      <c r="A139" s="7" t="s">
        <v>395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>
        <v>141570000</v>
      </c>
      <c r="S139" s="11">
        <v>196625000</v>
      </c>
      <c r="T139" s="11">
        <v>90750000</v>
      </c>
      <c r="U139" s="11">
        <v>0</v>
      </c>
      <c r="V139" s="11">
        <v>0</v>
      </c>
      <c r="W139" s="11">
        <v>0</v>
      </c>
      <c r="X139" s="11">
        <v>0</v>
      </c>
      <c r="Y139" s="11">
        <v>234091527.97999999</v>
      </c>
    </row>
    <row r="140" spans="1:25" x14ac:dyDescent="0.25">
      <c r="A140" s="7" t="s">
        <v>396</v>
      </c>
      <c r="B140" s="10">
        <v>174348400992.47</v>
      </c>
      <c r="C140" s="10">
        <v>161322735087.56</v>
      </c>
      <c r="D140" s="10">
        <v>136010349875.11</v>
      </c>
      <c r="E140" s="10">
        <v>112838564332.05</v>
      </c>
      <c r="F140" s="10">
        <v>91451522828.960007</v>
      </c>
      <c r="G140" s="10">
        <v>72894137783.25</v>
      </c>
      <c r="H140" s="10">
        <v>63925978438.989998</v>
      </c>
      <c r="I140" s="10">
        <v>53430402446.089996</v>
      </c>
      <c r="J140" s="10">
        <v>42622216487.809998</v>
      </c>
      <c r="K140" s="10">
        <v>34149654123.68</v>
      </c>
      <c r="L140" s="10">
        <v>24991179971.029999</v>
      </c>
      <c r="M140" s="10">
        <v>18398774060.799999</v>
      </c>
      <c r="N140" s="10">
        <v>14465982842.809999</v>
      </c>
      <c r="O140" s="10">
        <v>11244569516.469999</v>
      </c>
      <c r="P140" s="10">
        <v>8234105755.9300003</v>
      </c>
      <c r="Q140" s="10">
        <v>6063419006.46</v>
      </c>
      <c r="R140" s="10">
        <v>5091897569.1700001</v>
      </c>
      <c r="S140" s="10">
        <v>4169148809.73</v>
      </c>
      <c r="T140" s="10">
        <v>3439142472.54</v>
      </c>
      <c r="U140" s="10">
        <v>2852845506.1599998</v>
      </c>
      <c r="V140" s="10">
        <v>2530915664.8000002</v>
      </c>
      <c r="W140" s="10">
        <v>443965435.82999998</v>
      </c>
      <c r="X140" s="10">
        <v>285361855.23000002</v>
      </c>
      <c r="Y140" s="10">
        <v>234091527.97999999</v>
      </c>
    </row>
    <row r="141" spans="1:25" x14ac:dyDescent="0.25">
      <c r="A141" s="7" t="s">
        <v>397</v>
      </c>
      <c r="B141" s="11">
        <v>6466539360.8900003</v>
      </c>
      <c r="C141" s="11">
        <v>6397948013.7200003</v>
      </c>
      <c r="D141" s="11">
        <v>5866030353.54</v>
      </c>
      <c r="E141" s="11">
        <v>4569923590.4799995</v>
      </c>
      <c r="F141" s="11">
        <v>4568104646.1199999</v>
      </c>
      <c r="G141" s="11">
        <v>3004405071.4699998</v>
      </c>
      <c r="H141" s="11">
        <v>2308191982.3000002</v>
      </c>
      <c r="I141" s="11">
        <v>1881148395.03</v>
      </c>
      <c r="J141" s="11">
        <v>1506875785.45</v>
      </c>
      <c r="K141" s="11">
        <v>1304382273.5699999</v>
      </c>
      <c r="L141" s="11">
        <v>412199640.25999999</v>
      </c>
      <c r="M141" s="11">
        <v>150615633.81999999</v>
      </c>
      <c r="N141" s="11">
        <v>185582551.40000001</v>
      </c>
      <c r="O141" s="11">
        <v>258848779.47999999</v>
      </c>
      <c r="P141" s="11">
        <v>134750014.50999999</v>
      </c>
      <c r="Q141" s="11">
        <v>104433023.91</v>
      </c>
      <c r="R141" s="11">
        <v>70497512.349999994</v>
      </c>
      <c r="S141" s="11">
        <v>47558937</v>
      </c>
      <c r="T141" s="11">
        <v>31381618.390000001</v>
      </c>
      <c r="U141" s="11">
        <v>22503488.420000002</v>
      </c>
      <c r="V141" s="11">
        <v>6716039.0099999998</v>
      </c>
      <c r="W141" s="11">
        <v>1358890.07</v>
      </c>
      <c r="X141" s="11"/>
      <c r="Y141" s="11"/>
    </row>
    <row r="142" spans="1:25" x14ac:dyDescent="0.25">
      <c r="A142" s="7" t="s">
        <v>398</v>
      </c>
      <c r="B142" s="10">
        <v>180814940353.35999</v>
      </c>
      <c r="C142" s="10">
        <v>167720683101.28</v>
      </c>
      <c r="D142" s="10">
        <v>141876380228.64999</v>
      </c>
      <c r="E142" s="10">
        <v>117408487922.53</v>
      </c>
      <c r="F142" s="10">
        <v>96019627475.080002</v>
      </c>
      <c r="G142" s="10">
        <v>75898542854.720001</v>
      </c>
      <c r="H142" s="10">
        <v>66234170421.290001</v>
      </c>
      <c r="I142" s="10">
        <v>55311550841.120003</v>
      </c>
      <c r="J142" s="10">
        <v>44129092273.260002</v>
      </c>
      <c r="K142" s="10">
        <v>35454036397.25</v>
      </c>
      <c r="L142" s="10">
        <v>25403379611.290001</v>
      </c>
      <c r="M142" s="10">
        <v>18549389694.619999</v>
      </c>
      <c r="N142" s="10">
        <v>14651565394.209999</v>
      </c>
      <c r="O142" s="10">
        <v>11503418295.950001</v>
      </c>
      <c r="P142" s="10">
        <v>8368855770.4399996</v>
      </c>
      <c r="Q142" s="10">
        <v>6167852030.3699999</v>
      </c>
      <c r="R142" s="10">
        <v>5162395081.5200005</v>
      </c>
      <c r="S142" s="10">
        <v>4216707746.73</v>
      </c>
      <c r="T142" s="10">
        <v>3470524090.9299998</v>
      </c>
      <c r="U142" s="10">
        <v>2875348994.5799999</v>
      </c>
      <c r="V142" s="10">
        <v>2537631703.8099999</v>
      </c>
      <c r="W142" s="10">
        <v>445324325.89999998</v>
      </c>
      <c r="X142" s="10">
        <v>285361855.23000002</v>
      </c>
      <c r="Y142" s="10">
        <v>234091527.97999999</v>
      </c>
    </row>
    <row r="143" spans="1:25" x14ac:dyDescent="0.25">
      <c r="A143" s="7" t="s">
        <v>399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x14ac:dyDescent="0.25">
      <c r="A144" s="7" t="s">
        <v>400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</row>
    <row r="145" spans="1:25" x14ac:dyDescent="0.25">
      <c r="A145" s="7" t="s">
        <v>401</v>
      </c>
      <c r="B145" s="11">
        <v>224702253941.13</v>
      </c>
      <c r="C145" s="11">
        <v>213395810527.45999</v>
      </c>
      <c r="D145" s="11">
        <v>183042372042.5</v>
      </c>
      <c r="E145" s="11">
        <v>159846674736.01001</v>
      </c>
      <c r="F145" s="11">
        <v>134610116875.08</v>
      </c>
      <c r="G145" s="11">
        <v>112934538280.41</v>
      </c>
      <c r="H145" s="11">
        <v>86301463422.770004</v>
      </c>
      <c r="I145" s="11">
        <v>65873165224.629997</v>
      </c>
      <c r="J145" s="11">
        <v>55454150677.050003</v>
      </c>
      <c r="K145" s="11">
        <v>44998208953.459999</v>
      </c>
      <c r="L145" s="11">
        <v>34900868975.410004</v>
      </c>
      <c r="M145" s="11">
        <v>25587579940.689999</v>
      </c>
      <c r="N145" s="11">
        <v>19769623147.720001</v>
      </c>
      <c r="O145" s="11">
        <v>15754187836.35</v>
      </c>
      <c r="P145" s="11">
        <v>10481471840.450001</v>
      </c>
      <c r="Q145" s="11">
        <v>9570793579.4200001</v>
      </c>
      <c r="R145" s="11">
        <v>8057596464.5900002</v>
      </c>
      <c r="S145" s="11">
        <v>6373652983.5699997</v>
      </c>
      <c r="T145" s="11">
        <v>4956365810.8500004</v>
      </c>
      <c r="U145" s="11">
        <v>3930905066.7199998</v>
      </c>
      <c r="V145" s="11">
        <v>3463388734.98</v>
      </c>
      <c r="W145" s="11">
        <v>1268856244.9000001</v>
      </c>
      <c r="X145" s="11">
        <v>915056957.32000005</v>
      </c>
      <c r="Y145" s="11">
        <v>741848981.54999995</v>
      </c>
    </row>
    <row r="146" spans="1:25" x14ac:dyDescent="0.25">
      <c r="A146" s="7" t="s">
        <v>65</v>
      </c>
      <c r="B146" s="12" t="s">
        <v>81</v>
      </c>
      <c r="C146" s="12" t="s">
        <v>81</v>
      </c>
      <c r="D146" s="12" t="s">
        <v>81</v>
      </c>
      <c r="E146" s="12" t="s">
        <v>81</v>
      </c>
      <c r="F146" s="12" t="s">
        <v>81</v>
      </c>
      <c r="G146" s="12" t="s">
        <v>81</v>
      </c>
      <c r="H146" s="12" t="s">
        <v>81</v>
      </c>
      <c r="I146" s="12" t="s">
        <v>81</v>
      </c>
      <c r="J146" s="12" t="s">
        <v>81</v>
      </c>
      <c r="K146" s="12" t="s">
        <v>81</v>
      </c>
      <c r="L146" s="12" t="s">
        <v>81</v>
      </c>
      <c r="M146" s="12" t="s">
        <v>81</v>
      </c>
      <c r="N146" s="12" t="s">
        <v>81</v>
      </c>
      <c r="O146" s="12" t="s">
        <v>81</v>
      </c>
      <c r="P146" s="12" t="s">
        <v>81</v>
      </c>
      <c r="Q146" s="12" t="s">
        <v>81</v>
      </c>
      <c r="R146" s="12" t="s">
        <v>81</v>
      </c>
      <c r="S146" s="12" t="s">
        <v>81</v>
      </c>
      <c r="T146" s="12" t="s">
        <v>81</v>
      </c>
      <c r="U146" s="12" t="s">
        <v>81</v>
      </c>
      <c r="V146" s="12" t="s">
        <v>81</v>
      </c>
      <c r="W146" s="12" t="s">
        <v>81</v>
      </c>
      <c r="X146" s="12" t="s">
        <v>81</v>
      </c>
      <c r="Y146" s="12" t="s">
        <v>81</v>
      </c>
    </row>
    <row r="147" spans="1:25" x14ac:dyDescent="0.25">
      <c r="A147" s="7" t="s">
        <v>66</v>
      </c>
      <c r="B147" s="13" t="s">
        <v>81</v>
      </c>
      <c r="C147" s="13" t="s">
        <v>81</v>
      </c>
      <c r="D147" s="13" t="s">
        <v>81</v>
      </c>
      <c r="E147" s="13" t="s">
        <v>81</v>
      </c>
      <c r="F147" s="13" t="s">
        <v>81</v>
      </c>
      <c r="G147" s="13" t="s">
        <v>81</v>
      </c>
      <c r="H147" s="13" t="s">
        <v>81</v>
      </c>
      <c r="I147" s="13" t="s">
        <v>81</v>
      </c>
      <c r="J147" s="13" t="s">
        <v>81</v>
      </c>
      <c r="K147" s="13" t="s">
        <v>81</v>
      </c>
      <c r="L147" s="13" t="s">
        <v>81</v>
      </c>
      <c r="M147" s="13" t="s">
        <v>81</v>
      </c>
      <c r="N147" s="13" t="s">
        <v>81</v>
      </c>
      <c r="O147" s="13" t="s">
        <v>81</v>
      </c>
      <c r="P147" s="13" t="s">
        <v>81</v>
      </c>
      <c r="Q147" s="13" t="s">
        <v>81</v>
      </c>
      <c r="R147" s="13" t="s">
        <v>81</v>
      </c>
      <c r="S147" s="13" t="s">
        <v>81</v>
      </c>
      <c r="T147" s="13" t="s">
        <v>81</v>
      </c>
      <c r="U147" s="13" t="s">
        <v>81</v>
      </c>
      <c r="V147" s="13" t="s">
        <v>81</v>
      </c>
      <c r="W147" s="13" t="s">
        <v>81</v>
      </c>
      <c r="X147" s="13" t="s">
        <v>81</v>
      </c>
      <c r="Y147" s="13" t="s">
        <v>81</v>
      </c>
    </row>
    <row r="148" spans="1:25" x14ac:dyDescent="0.25">
      <c r="A148" s="7" t="s">
        <v>67</v>
      </c>
      <c r="B148" s="12">
        <v>1</v>
      </c>
      <c r="C148" s="12">
        <v>1</v>
      </c>
      <c r="D148" s="12">
        <v>1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  <c r="V148" s="12">
        <v>1</v>
      </c>
      <c r="W148" s="12">
        <v>1</v>
      </c>
      <c r="X148" s="12">
        <v>1</v>
      </c>
      <c r="Y148" s="12">
        <v>1</v>
      </c>
    </row>
    <row r="149" spans="1:25" x14ac:dyDescent="0.25">
      <c r="A149" s="7" t="s">
        <v>68</v>
      </c>
      <c r="B149" s="14" t="s">
        <v>82</v>
      </c>
      <c r="C149" s="14" t="s">
        <v>82</v>
      </c>
      <c r="D149" s="14" t="s">
        <v>82</v>
      </c>
      <c r="E149" s="14" t="s">
        <v>82</v>
      </c>
      <c r="F149" s="14" t="s">
        <v>82</v>
      </c>
      <c r="G149" s="14" t="s">
        <v>82</v>
      </c>
      <c r="H149" s="14" t="s">
        <v>82</v>
      </c>
      <c r="I149" s="14" t="s">
        <v>82</v>
      </c>
      <c r="J149" s="14" t="s">
        <v>82</v>
      </c>
      <c r="K149" s="14" t="s">
        <v>82</v>
      </c>
      <c r="L149" s="14" t="s">
        <v>82</v>
      </c>
      <c r="M149" s="14" t="s">
        <v>82</v>
      </c>
      <c r="N149" s="14" t="s">
        <v>82</v>
      </c>
      <c r="O149" s="14" t="s">
        <v>82</v>
      </c>
      <c r="P149" s="14" t="s">
        <v>82</v>
      </c>
      <c r="Q149" s="14" t="s">
        <v>82</v>
      </c>
      <c r="R149" s="14" t="s">
        <v>82</v>
      </c>
      <c r="S149" s="14" t="s">
        <v>82</v>
      </c>
      <c r="T149" s="14" t="s">
        <v>82</v>
      </c>
      <c r="U149" s="14" t="s">
        <v>82</v>
      </c>
      <c r="V149" s="14" t="s">
        <v>82</v>
      </c>
      <c r="W149" s="14" t="s">
        <v>82</v>
      </c>
      <c r="X149" s="14" t="s">
        <v>82</v>
      </c>
      <c r="Y149" s="14" t="s">
        <v>82</v>
      </c>
    </row>
    <row r="150" spans="1:25" x14ac:dyDescent="0.25">
      <c r="A150" s="7" t="s">
        <v>69</v>
      </c>
      <c r="B150" s="15"/>
      <c r="C150" s="15">
        <v>25</v>
      </c>
      <c r="D150" s="15">
        <v>25</v>
      </c>
      <c r="E150" s="15">
        <v>25</v>
      </c>
      <c r="F150" s="15">
        <v>25</v>
      </c>
      <c r="G150" s="15">
        <v>25</v>
      </c>
      <c r="H150" s="15">
        <v>25</v>
      </c>
      <c r="I150" s="15">
        <v>25</v>
      </c>
      <c r="J150" s="15">
        <v>25</v>
      </c>
      <c r="K150" s="15">
        <v>25</v>
      </c>
      <c r="L150" s="15">
        <v>25</v>
      </c>
      <c r="M150" s="15">
        <v>25</v>
      </c>
      <c r="N150" s="15">
        <v>25</v>
      </c>
      <c r="O150" s="15">
        <v>25</v>
      </c>
      <c r="P150" s="15"/>
      <c r="Q150" s="15">
        <v>33</v>
      </c>
      <c r="R150" s="15">
        <v>33</v>
      </c>
      <c r="S150" s="15">
        <v>33</v>
      </c>
      <c r="T150" s="15">
        <v>33</v>
      </c>
      <c r="U150" s="15">
        <v>33</v>
      </c>
      <c r="V150" s="15">
        <v>15</v>
      </c>
      <c r="W150" s="15"/>
      <c r="X150" s="15"/>
      <c r="Y150" s="15"/>
    </row>
    <row r="151" spans="1:25" x14ac:dyDescent="0.25">
      <c r="A151" s="7" t="s">
        <v>70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x14ac:dyDescent="0.25">
      <c r="A152" s="7" t="s">
        <v>71</v>
      </c>
      <c r="B152" s="15"/>
      <c r="C152" s="15" t="s">
        <v>84</v>
      </c>
      <c r="D152" s="15" t="s">
        <v>84</v>
      </c>
      <c r="E152" s="15" t="s">
        <v>84</v>
      </c>
      <c r="F152" s="15" t="s">
        <v>84</v>
      </c>
      <c r="G152" s="15" t="s">
        <v>84</v>
      </c>
      <c r="H152" s="15" t="s">
        <v>84</v>
      </c>
      <c r="I152" s="15" t="s">
        <v>84</v>
      </c>
      <c r="J152" s="15" t="s">
        <v>84</v>
      </c>
      <c r="K152" s="15" t="s">
        <v>84</v>
      </c>
      <c r="L152" s="15" t="s">
        <v>84</v>
      </c>
      <c r="M152" s="15" t="s">
        <v>84</v>
      </c>
      <c r="N152" s="15" t="s">
        <v>84</v>
      </c>
      <c r="O152" s="15" t="s">
        <v>84</v>
      </c>
      <c r="P152" s="15" t="s">
        <v>84</v>
      </c>
      <c r="Q152" s="15" t="s">
        <v>84</v>
      </c>
      <c r="R152" s="15" t="s">
        <v>84</v>
      </c>
      <c r="S152" s="15" t="s">
        <v>84</v>
      </c>
      <c r="T152" s="15" t="s">
        <v>84</v>
      </c>
      <c r="U152" s="15" t="s">
        <v>84</v>
      </c>
      <c r="V152" s="15" t="s">
        <v>84</v>
      </c>
      <c r="W152" s="15"/>
      <c r="X152" s="15"/>
      <c r="Y152" s="15"/>
    </row>
    <row r="153" spans="1:25" x14ac:dyDescent="0.25">
      <c r="A153" s="7" t="s">
        <v>72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x14ac:dyDescent="0.25">
      <c r="A154" s="7" t="s">
        <v>73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x14ac:dyDescent="0.25">
      <c r="A155" s="7" t="s">
        <v>74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x14ac:dyDescent="0.25">
      <c r="A156" s="7" t="s">
        <v>75</v>
      </c>
      <c r="B156" s="15">
        <v>44492</v>
      </c>
      <c r="C156" s="15">
        <v>44286</v>
      </c>
      <c r="D156" s="15">
        <v>43943</v>
      </c>
      <c r="E156" s="15">
        <v>43553</v>
      </c>
      <c r="F156" s="15">
        <v>43187</v>
      </c>
      <c r="G156" s="15">
        <v>42840</v>
      </c>
      <c r="H156" s="15">
        <v>42453</v>
      </c>
      <c r="I156" s="15">
        <v>42115</v>
      </c>
      <c r="J156" s="15">
        <v>41723</v>
      </c>
      <c r="K156" s="15">
        <v>41362</v>
      </c>
      <c r="L156" s="15">
        <v>41010</v>
      </c>
      <c r="M156" s="15">
        <v>40623</v>
      </c>
      <c r="N156" s="15">
        <v>40270</v>
      </c>
      <c r="O156" s="15">
        <v>39897</v>
      </c>
      <c r="P156" s="15">
        <v>39520</v>
      </c>
      <c r="Q156" s="15">
        <v>39520</v>
      </c>
      <c r="R156" s="15">
        <v>38812</v>
      </c>
      <c r="S156" s="15">
        <v>38465</v>
      </c>
      <c r="T156" s="15">
        <v>38072</v>
      </c>
      <c r="U156" s="15">
        <v>37706</v>
      </c>
      <c r="V156" s="15">
        <v>37363</v>
      </c>
      <c r="W156" s="15">
        <v>37098</v>
      </c>
      <c r="X156" s="15">
        <v>37098</v>
      </c>
      <c r="Y156" s="15">
        <v>37098</v>
      </c>
    </row>
    <row r="157" spans="1:25" x14ac:dyDescent="0.25">
      <c r="A157" s="7" t="s">
        <v>76</v>
      </c>
      <c r="B157" s="14" t="s">
        <v>83</v>
      </c>
      <c r="C157" s="14" t="s">
        <v>83</v>
      </c>
      <c r="D157" s="14" t="s">
        <v>83</v>
      </c>
      <c r="E157" s="14" t="s">
        <v>83</v>
      </c>
      <c r="F157" s="14" t="s">
        <v>83</v>
      </c>
      <c r="G157" s="14" t="s">
        <v>83</v>
      </c>
      <c r="H157" s="14" t="s">
        <v>83</v>
      </c>
      <c r="I157" s="14" t="s">
        <v>83</v>
      </c>
      <c r="J157" s="14" t="s">
        <v>83</v>
      </c>
      <c r="K157" s="14" t="s">
        <v>83</v>
      </c>
      <c r="L157" s="14" t="s">
        <v>83</v>
      </c>
      <c r="M157" s="14" t="s">
        <v>83</v>
      </c>
      <c r="N157" s="14" t="s">
        <v>83</v>
      </c>
      <c r="O157" s="14" t="s">
        <v>83</v>
      </c>
      <c r="P157" s="14" t="s">
        <v>83</v>
      </c>
      <c r="Q157" s="14" t="s">
        <v>83</v>
      </c>
      <c r="R157" s="14" t="s">
        <v>85</v>
      </c>
      <c r="S157" s="14" t="s">
        <v>85</v>
      </c>
      <c r="T157" s="14" t="s">
        <v>85</v>
      </c>
      <c r="U157" s="14" t="s">
        <v>85</v>
      </c>
      <c r="V157" s="14" t="s">
        <v>85</v>
      </c>
      <c r="W157" s="14" t="s">
        <v>85</v>
      </c>
      <c r="X157" s="14" t="s">
        <v>85</v>
      </c>
      <c r="Y157" s="14" t="s">
        <v>85</v>
      </c>
    </row>
    <row r="158" spans="1:25" x14ac:dyDescent="0.25">
      <c r="A158" s="7" t="s">
        <v>77</v>
      </c>
      <c r="B158" s="15" t="s">
        <v>79</v>
      </c>
      <c r="C158" s="15" t="s">
        <v>79</v>
      </c>
      <c r="D158" s="15" t="s">
        <v>79</v>
      </c>
      <c r="E158" s="15" t="s">
        <v>79</v>
      </c>
      <c r="F158" s="15" t="s">
        <v>79</v>
      </c>
      <c r="G158" s="15" t="s">
        <v>79</v>
      </c>
      <c r="H158" s="15" t="s">
        <v>79</v>
      </c>
      <c r="I158" s="15" t="s">
        <v>79</v>
      </c>
      <c r="J158" s="15" t="s">
        <v>79</v>
      </c>
      <c r="K158" s="15" t="s">
        <v>79</v>
      </c>
      <c r="L158" s="15" t="s">
        <v>79</v>
      </c>
      <c r="M158" s="15" t="s">
        <v>79</v>
      </c>
      <c r="N158" s="15" t="s">
        <v>79</v>
      </c>
      <c r="O158" s="15" t="s">
        <v>79</v>
      </c>
      <c r="P158" s="15" t="s">
        <v>79</v>
      </c>
      <c r="Q158" s="15" t="s">
        <v>79</v>
      </c>
      <c r="R158" s="15" t="s">
        <v>79</v>
      </c>
      <c r="S158" s="15" t="s">
        <v>79</v>
      </c>
      <c r="T158" s="15" t="s">
        <v>79</v>
      </c>
      <c r="U158" s="15" t="s">
        <v>79</v>
      </c>
      <c r="V158" s="15" t="s">
        <v>79</v>
      </c>
      <c r="W158" s="15" t="s">
        <v>79</v>
      </c>
      <c r="X158" s="15" t="s">
        <v>79</v>
      </c>
      <c r="Y158" s="15" t="s">
        <v>79</v>
      </c>
    </row>
  </sheetData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8BC9-C785-467D-AE32-2CF019AE5AC7}">
  <dimension ref="A1:W130"/>
  <sheetViews>
    <sheetView workbookViewId="0">
      <selection activeCell="N32" sqref="N32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23" x14ac:dyDescent="0.25">
      <c r="A1" s="1" t="s">
        <v>0</v>
      </c>
      <c r="B1" s="3" t="s">
        <v>2</v>
      </c>
    </row>
    <row r="2" spans="1:23" x14ac:dyDescent="0.25">
      <c r="A2" s="1" t="s">
        <v>1</v>
      </c>
      <c r="B2" s="2" t="str">
        <f>[1]!S_INFO_NAME($B$1)</f>
        <v>贵州茅台</v>
      </c>
    </row>
    <row r="3" spans="1:23" x14ac:dyDescent="0.25">
      <c r="A3" s="8" t="str">
        <f>[1]!WFR(B1,"1988:2022","Func=Rpt.CFS21","rptType=1","singleSeason=0","unit=1","currencyType=ORIG","order=LEFT","rate=HISTORY","version=1","quarterindic=0","showcurrency=1","reportPeriod=24","cols=22;rows=126")</f>
        <v xml:space="preserve">                                                                                                              </v>
      </c>
    </row>
    <row r="4" spans="1:23" x14ac:dyDescent="0.25">
      <c r="A4" s="5" t="s">
        <v>163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  <c r="G5" s="9">
        <v>42735</v>
      </c>
      <c r="H5" s="9">
        <v>42369</v>
      </c>
      <c r="I5" s="9">
        <v>42004</v>
      </c>
      <c r="J5" s="9">
        <v>41639</v>
      </c>
      <c r="K5" s="9">
        <v>41274</v>
      </c>
      <c r="L5" s="9">
        <v>40908</v>
      </c>
      <c r="M5" s="9">
        <v>40543</v>
      </c>
      <c r="N5" s="9">
        <v>40178</v>
      </c>
      <c r="O5" s="9">
        <v>39813</v>
      </c>
      <c r="P5" s="9">
        <v>39447</v>
      </c>
      <c r="Q5" s="9">
        <v>39082</v>
      </c>
      <c r="R5" s="9">
        <v>38717</v>
      </c>
      <c r="S5" s="9">
        <v>38352</v>
      </c>
      <c r="T5" s="9">
        <v>37986</v>
      </c>
      <c r="U5" s="9">
        <v>37621</v>
      </c>
      <c r="V5" s="9">
        <v>37256</v>
      </c>
      <c r="W5" s="9">
        <v>36891</v>
      </c>
    </row>
    <row r="6" spans="1:23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  <c r="G6" s="10" t="s">
        <v>80</v>
      </c>
      <c r="H6" s="10" t="s">
        <v>80</v>
      </c>
      <c r="I6" s="10" t="s">
        <v>80</v>
      </c>
      <c r="J6" s="10" t="s">
        <v>80</v>
      </c>
      <c r="K6" s="10" t="s">
        <v>80</v>
      </c>
      <c r="L6" s="10" t="s">
        <v>80</v>
      </c>
      <c r="M6" s="10" t="s">
        <v>80</v>
      </c>
      <c r="N6" s="10" t="s">
        <v>80</v>
      </c>
      <c r="O6" s="10" t="s">
        <v>80</v>
      </c>
      <c r="P6" s="10" t="s">
        <v>80</v>
      </c>
      <c r="Q6" s="10" t="s">
        <v>80</v>
      </c>
      <c r="R6" s="10" t="s">
        <v>80</v>
      </c>
      <c r="S6" s="10" t="s">
        <v>80</v>
      </c>
      <c r="T6" s="10" t="s">
        <v>80</v>
      </c>
      <c r="U6" s="10" t="s">
        <v>80</v>
      </c>
      <c r="V6" s="10" t="s">
        <v>80</v>
      </c>
      <c r="W6" s="10" t="s">
        <v>80</v>
      </c>
    </row>
    <row r="7" spans="1:23" x14ac:dyDescent="0.25">
      <c r="A7" s="7" t="s">
        <v>6</v>
      </c>
      <c r="B7" s="11" t="s">
        <v>79</v>
      </c>
      <c r="C7" s="11" t="s">
        <v>79</v>
      </c>
      <c r="D7" s="11" t="s">
        <v>79</v>
      </c>
      <c r="E7" s="11" t="s">
        <v>79</v>
      </c>
      <c r="F7" s="11" t="s">
        <v>79</v>
      </c>
      <c r="G7" s="11" t="s">
        <v>79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79</v>
      </c>
      <c r="P7" s="11" t="s">
        <v>79</v>
      </c>
      <c r="Q7" s="11" t="s">
        <v>79</v>
      </c>
      <c r="R7" s="11" t="s">
        <v>79</v>
      </c>
      <c r="S7" s="11" t="s">
        <v>79</v>
      </c>
      <c r="T7" s="11" t="s">
        <v>79</v>
      </c>
      <c r="U7" s="11" t="s">
        <v>79</v>
      </c>
      <c r="V7" s="11" t="s">
        <v>79</v>
      </c>
      <c r="W7" s="11" t="s">
        <v>79</v>
      </c>
    </row>
    <row r="8" spans="1:23" x14ac:dyDescent="0.25">
      <c r="A8" s="7" t="s">
        <v>164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7" t="s">
        <v>165</v>
      </c>
      <c r="B9" s="11">
        <v>79430259956.960007</v>
      </c>
      <c r="C9" s="11">
        <v>107024384560.17</v>
      </c>
      <c r="D9" s="11">
        <v>94980138631.639999</v>
      </c>
      <c r="E9" s="11">
        <v>84268695732.619995</v>
      </c>
      <c r="F9" s="11">
        <v>64421479343.019997</v>
      </c>
      <c r="G9" s="11">
        <v>61012964102.540001</v>
      </c>
      <c r="H9" s="11">
        <v>37083071835.580002</v>
      </c>
      <c r="I9" s="11">
        <v>33384835714.040001</v>
      </c>
      <c r="J9" s="11">
        <v>33233870603.650002</v>
      </c>
      <c r="K9" s="11">
        <v>28912367684.82</v>
      </c>
      <c r="L9" s="11">
        <v>23659131281.080002</v>
      </c>
      <c r="M9" s="11">
        <v>14938581885.610001</v>
      </c>
      <c r="N9" s="11">
        <v>11756243820.83</v>
      </c>
      <c r="O9" s="11">
        <v>11275230701.85</v>
      </c>
      <c r="P9" s="11">
        <v>7437754281.3400002</v>
      </c>
      <c r="Q9" s="11">
        <v>6161614576.1199999</v>
      </c>
      <c r="R9" s="11">
        <v>4976668595.3400002</v>
      </c>
      <c r="S9" s="11">
        <v>3646470061.6100001</v>
      </c>
      <c r="T9" s="11">
        <v>3057788375.3499999</v>
      </c>
      <c r="U9" s="11">
        <v>2288635492.04</v>
      </c>
      <c r="V9" s="11">
        <v>1800399443.0899999</v>
      </c>
      <c r="W9" s="11">
        <v>1322877029.52</v>
      </c>
    </row>
    <row r="10" spans="1:23" x14ac:dyDescent="0.25">
      <c r="A10" s="7" t="s">
        <v>166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181031.15</v>
      </c>
      <c r="N10" s="10"/>
      <c r="O10" s="10"/>
      <c r="P10" s="10"/>
      <c r="Q10" s="10"/>
      <c r="R10" s="10">
        <v>50557133.43</v>
      </c>
      <c r="S10" s="10">
        <v>123262072.51000001</v>
      </c>
      <c r="T10" s="10">
        <v>81417405.400000006</v>
      </c>
      <c r="U10" s="10">
        <v>7215268.8899999997</v>
      </c>
      <c r="V10" s="10">
        <v>1846053.69</v>
      </c>
      <c r="W10" s="10">
        <v>4926551.74</v>
      </c>
    </row>
    <row r="11" spans="1:23" x14ac:dyDescent="0.25">
      <c r="A11" s="7" t="s">
        <v>167</v>
      </c>
      <c r="B11" s="11">
        <v>1461387725.5</v>
      </c>
      <c r="C11" s="11">
        <v>221421226.63</v>
      </c>
      <c r="D11" s="11">
        <v>1234081863.4100001</v>
      </c>
      <c r="E11" s="11">
        <v>621558368.28999996</v>
      </c>
      <c r="F11" s="11">
        <v>542162210.47000003</v>
      </c>
      <c r="G11" s="11">
        <v>189142723.94999999</v>
      </c>
      <c r="H11" s="11">
        <v>153647241.24000001</v>
      </c>
      <c r="I11" s="11">
        <v>299729378.89999998</v>
      </c>
      <c r="J11" s="11">
        <v>585366816.42999995</v>
      </c>
      <c r="K11" s="11">
        <v>387671188.50999999</v>
      </c>
      <c r="L11" s="11">
        <v>181674213.03999999</v>
      </c>
      <c r="M11" s="11">
        <v>138196684.25999999</v>
      </c>
      <c r="N11" s="11">
        <v>185888008.21000001</v>
      </c>
      <c r="O11" s="11">
        <v>242355759.12</v>
      </c>
      <c r="P11" s="11">
        <v>95684682.109999999</v>
      </c>
      <c r="Q11" s="11">
        <v>42844942.469999999</v>
      </c>
      <c r="R11" s="11">
        <v>16087755.58</v>
      </c>
      <c r="S11" s="11">
        <v>47576179.270000003</v>
      </c>
      <c r="T11" s="11">
        <v>44909156.740000002</v>
      </c>
      <c r="U11" s="11">
        <v>32433164.170000002</v>
      </c>
      <c r="V11" s="11">
        <v>44381149.119999997</v>
      </c>
      <c r="W11" s="11">
        <v>2896894.07</v>
      </c>
    </row>
    <row r="12" spans="1:23" x14ac:dyDescent="0.25">
      <c r="A12" s="7" t="s">
        <v>168</v>
      </c>
      <c r="B12" s="10">
        <v>9545811918.4699993</v>
      </c>
      <c r="C12" s="10">
        <v>6265045583.21</v>
      </c>
      <c r="D12" s="10">
        <v>3230216659.1700001</v>
      </c>
      <c r="E12" s="10">
        <v>4455381297.79</v>
      </c>
      <c r="F12" s="10">
        <v>2405820958.3200002</v>
      </c>
      <c r="G12" s="10">
        <v>6077038811.4399996</v>
      </c>
      <c r="H12" s="10">
        <v>2777187773.23</v>
      </c>
      <c r="I12" s="10">
        <v>1803284584.52</v>
      </c>
      <c r="J12" s="10">
        <v>2893887582.9400001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7" t="s">
        <v>169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5">
      <c r="A14" s="7" t="s">
        <v>170</v>
      </c>
      <c r="B14" s="10">
        <v>7493137305.4300003</v>
      </c>
      <c r="C14" s="10">
        <v>3189100199.8699999</v>
      </c>
      <c r="D14" s="10">
        <v>-437417306.80000001</v>
      </c>
      <c r="E14" s="10">
        <v>1010398131.22</v>
      </c>
      <c r="F14" s="10">
        <v>-316204577.99000001</v>
      </c>
      <c r="G14" s="10">
        <v>4811196033</v>
      </c>
      <c r="H14" s="10">
        <v>2011171589.9400001</v>
      </c>
      <c r="I14" s="10">
        <v>1183261609.6500001</v>
      </c>
      <c r="J14" s="10">
        <v>2773189099.54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7" t="s">
        <v>171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7" t="s">
        <v>172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7" t="s">
        <v>173</v>
      </c>
      <c r="B17" s="11">
        <v>2052674613.04</v>
      </c>
      <c r="C17" s="11">
        <v>3075945383.3400002</v>
      </c>
      <c r="D17" s="11">
        <v>3667633965.9699998</v>
      </c>
      <c r="E17" s="11">
        <v>3444983166.5700002</v>
      </c>
      <c r="F17" s="11">
        <v>2722025536.3099999</v>
      </c>
      <c r="G17" s="11">
        <v>1265842778.4400001</v>
      </c>
      <c r="H17" s="11">
        <v>766016183.28999996</v>
      </c>
      <c r="I17" s="11">
        <v>620022974.87</v>
      </c>
      <c r="J17" s="11">
        <v>120698483.40000001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7" t="s">
        <v>174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7" t="s">
        <v>175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7" t="s">
        <v>176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7" t="s">
        <v>177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7" t="s">
        <v>178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7" t="s">
        <v>179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7" t="s">
        <v>180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</row>
    <row r="25" spans="1:23" x14ac:dyDescent="0.25">
      <c r="A25" s="7" t="s">
        <v>181</v>
      </c>
      <c r="B25" s="11">
        <v>90437459600.929993</v>
      </c>
      <c r="C25" s="11">
        <v>113510851370.00999</v>
      </c>
      <c r="D25" s="11">
        <v>99444437154.220001</v>
      </c>
      <c r="E25" s="11">
        <v>89345635398.699997</v>
      </c>
      <c r="F25" s="11">
        <v>67369462511.809998</v>
      </c>
      <c r="G25" s="11">
        <v>67279145637.93</v>
      </c>
      <c r="H25" s="11">
        <v>40013906850.050003</v>
      </c>
      <c r="I25" s="11">
        <v>35487849677.459999</v>
      </c>
      <c r="J25" s="11">
        <v>36713125003.019997</v>
      </c>
      <c r="K25" s="11">
        <v>29300038873.330002</v>
      </c>
      <c r="L25" s="11">
        <v>23840805494.119999</v>
      </c>
      <c r="M25" s="11">
        <v>15076959601.02</v>
      </c>
      <c r="N25" s="11">
        <v>11942131829.040001</v>
      </c>
      <c r="O25" s="11">
        <v>11517586460.969999</v>
      </c>
      <c r="P25" s="11">
        <v>7533438963.4499998</v>
      </c>
      <c r="Q25" s="11">
        <v>6204459518.5900002</v>
      </c>
      <c r="R25" s="11">
        <v>5043313484.3500004</v>
      </c>
      <c r="S25" s="11">
        <v>3817308313.3899999</v>
      </c>
      <c r="T25" s="11">
        <v>3184114937.4899998</v>
      </c>
      <c r="U25" s="11">
        <v>2328283925.0999999</v>
      </c>
      <c r="V25" s="11">
        <v>1846626645.9000001</v>
      </c>
      <c r="W25" s="11">
        <v>1330700475.3299999</v>
      </c>
    </row>
    <row r="26" spans="1:23" x14ac:dyDescent="0.25">
      <c r="A26" s="7" t="s">
        <v>182</v>
      </c>
      <c r="B26" s="10">
        <v>6367801390</v>
      </c>
      <c r="C26" s="10">
        <v>7230646129.1899996</v>
      </c>
      <c r="D26" s="10">
        <v>5521948744.75</v>
      </c>
      <c r="E26" s="10">
        <v>5298518032.5500002</v>
      </c>
      <c r="F26" s="10">
        <v>4875768504.1599998</v>
      </c>
      <c r="G26" s="10">
        <v>2773020403.27</v>
      </c>
      <c r="H26" s="10">
        <v>2967732630.3699999</v>
      </c>
      <c r="I26" s="10">
        <v>2838028404.9699998</v>
      </c>
      <c r="J26" s="10">
        <v>3152308925.4699998</v>
      </c>
      <c r="K26" s="10">
        <v>2707393653.3299999</v>
      </c>
      <c r="L26" s="10">
        <v>2353687717.48</v>
      </c>
      <c r="M26" s="10">
        <v>1669804222.04</v>
      </c>
      <c r="N26" s="10">
        <v>1557075938.7</v>
      </c>
      <c r="O26" s="10">
        <v>1214717814.8299999</v>
      </c>
      <c r="P26" s="10">
        <v>1098306968.3299999</v>
      </c>
      <c r="Q26" s="10">
        <v>807104098.32000005</v>
      </c>
      <c r="R26" s="10">
        <v>950764775.72000003</v>
      </c>
      <c r="S26" s="10">
        <v>864365999.46000004</v>
      </c>
      <c r="T26" s="10">
        <v>638529865.39999998</v>
      </c>
      <c r="U26" s="10">
        <v>623577741.01999998</v>
      </c>
      <c r="V26" s="10">
        <v>594708128.38999999</v>
      </c>
      <c r="W26" s="10">
        <v>295132285.08999997</v>
      </c>
    </row>
    <row r="27" spans="1:23" x14ac:dyDescent="0.25">
      <c r="A27" s="7" t="s">
        <v>183</v>
      </c>
      <c r="B27" s="11">
        <v>7999992313.3199997</v>
      </c>
      <c r="C27" s="11">
        <v>8161813197.2600002</v>
      </c>
      <c r="D27" s="11">
        <v>7669863126.2399998</v>
      </c>
      <c r="E27" s="11">
        <v>6653137733.6599998</v>
      </c>
      <c r="F27" s="11">
        <v>5489606122.4799995</v>
      </c>
      <c r="G27" s="11">
        <v>4674154236.6599998</v>
      </c>
      <c r="H27" s="11">
        <v>4536877341.1000004</v>
      </c>
      <c r="I27" s="11">
        <v>3393609756.8699999</v>
      </c>
      <c r="J27" s="11">
        <v>3135608084.79</v>
      </c>
      <c r="K27" s="11">
        <v>2953919072.54</v>
      </c>
      <c r="L27" s="11">
        <v>1925571991.79</v>
      </c>
      <c r="M27" s="11">
        <v>1492813443.3499999</v>
      </c>
      <c r="N27" s="11">
        <v>1229305038.48</v>
      </c>
      <c r="O27" s="11">
        <v>809386845.14999998</v>
      </c>
      <c r="P27" s="11">
        <v>623333896.62</v>
      </c>
      <c r="Q27" s="11">
        <v>405050712.97000003</v>
      </c>
      <c r="R27" s="11">
        <v>250797895.84999999</v>
      </c>
      <c r="S27" s="11">
        <v>159838716.74000001</v>
      </c>
      <c r="T27" s="11">
        <v>205782831.25</v>
      </c>
      <c r="U27" s="11">
        <v>106684520.62</v>
      </c>
      <c r="V27" s="11">
        <v>93314750.840000004</v>
      </c>
      <c r="W27" s="11">
        <v>55344800.609999999</v>
      </c>
    </row>
    <row r="28" spans="1:23" x14ac:dyDescent="0.25">
      <c r="A28" s="7" t="s">
        <v>184</v>
      </c>
      <c r="B28" s="10">
        <v>36555898072.849998</v>
      </c>
      <c r="C28" s="10">
        <v>41622706350.370003</v>
      </c>
      <c r="D28" s="10">
        <v>39841352755.419998</v>
      </c>
      <c r="E28" s="10">
        <v>32032178125.919998</v>
      </c>
      <c r="F28" s="10">
        <v>23065648503.049999</v>
      </c>
      <c r="G28" s="10">
        <v>17510516331.200001</v>
      </c>
      <c r="H28" s="10">
        <v>14003048933.209999</v>
      </c>
      <c r="I28" s="10">
        <v>14496450812.41</v>
      </c>
      <c r="J28" s="10">
        <v>12533350979.209999</v>
      </c>
      <c r="K28" s="10">
        <v>10170840319.219999</v>
      </c>
      <c r="L28" s="10">
        <v>8286279154.8400002</v>
      </c>
      <c r="M28" s="10">
        <v>4885737303.3699999</v>
      </c>
      <c r="N28" s="10">
        <v>4160350102.4899998</v>
      </c>
      <c r="O28" s="10">
        <v>3666868792.0999999</v>
      </c>
      <c r="P28" s="10">
        <v>3602532438.23</v>
      </c>
      <c r="Q28" s="10">
        <v>2390281005.5999999</v>
      </c>
      <c r="R28" s="10">
        <v>1600737072.95</v>
      </c>
      <c r="S28" s="10">
        <v>1298348904.97</v>
      </c>
      <c r="T28" s="10">
        <v>985931576.96000004</v>
      </c>
      <c r="U28" s="10">
        <v>753570901.88999999</v>
      </c>
      <c r="V28" s="10">
        <v>702151217.78999996</v>
      </c>
      <c r="W28" s="10">
        <v>371680848.35000002</v>
      </c>
    </row>
    <row r="29" spans="1:23" x14ac:dyDescent="0.25">
      <c r="A29" s="7" t="s">
        <v>185</v>
      </c>
      <c r="B29" s="11">
        <v>2488891642.96</v>
      </c>
      <c r="C29" s="11">
        <v>4047026186.46</v>
      </c>
      <c r="D29" s="11">
        <v>5315417150.8999996</v>
      </c>
      <c r="E29" s="11">
        <v>2935766833.0700002</v>
      </c>
      <c r="F29" s="11">
        <v>2940296363.54</v>
      </c>
      <c r="G29" s="11">
        <v>2371486776.8800001</v>
      </c>
      <c r="H29" s="11">
        <v>1867442431.6500001</v>
      </c>
      <c r="I29" s="11">
        <v>2616741740.0300002</v>
      </c>
      <c r="J29" s="11">
        <v>1943903415.49</v>
      </c>
      <c r="K29" s="11">
        <v>1546575218.99</v>
      </c>
      <c r="L29" s="11">
        <v>1126701940.48</v>
      </c>
      <c r="M29" s="11">
        <v>827128112.69000006</v>
      </c>
      <c r="N29" s="11">
        <v>771463605.17999995</v>
      </c>
      <c r="O29" s="11">
        <v>579124473.14999998</v>
      </c>
      <c r="P29" s="11">
        <v>465962448.88999999</v>
      </c>
      <c r="Q29" s="11">
        <v>489086803.26999998</v>
      </c>
      <c r="R29" s="11">
        <v>547306251.50999999</v>
      </c>
      <c r="S29" s="11">
        <v>518970212.01999998</v>
      </c>
      <c r="T29" s="11">
        <v>412164421.80000001</v>
      </c>
      <c r="U29" s="11">
        <v>409868382.91000003</v>
      </c>
      <c r="V29" s="11">
        <v>414169511.52999997</v>
      </c>
      <c r="W29" s="11">
        <v>160874304.49000001</v>
      </c>
    </row>
    <row r="30" spans="1:23" x14ac:dyDescent="0.25">
      <c r="A30" s="7" t="s">
        <v>186</v>
      </c>
      <c r="B30" s="10">
        <v>502578825.88</v>
      </c>
      <c r="C30" s="10">
        <v>579590813.70000005</v>
      </c>
      <c r="D30" s="10">
        <v>-4314757255.6499996</v>
      </c>
      <c r="E30" s="10">
        <v>1040800266.78</v>
      </c>
      <c r="F30" s="10">
        <v>8845106934.4500008</v>
      </c>
      <c r="G30" s="10">
        <v>2498718242.8699999</v>
      </c>
      <c r="H30" s="10">
        <v>-797534628</v>
      </c>
      <c r="I30" s="10">
        <v>-489503473.42000002</v>
      </c>
      <c r="J30" s="10">
        <v>3292928736.1399999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7" t="s">
        <v>187</v>
      </c>
      <c r="B31" s="11">
        <v>494244272</v>
      </c>
      <c r="C31" s="11">
        <v>2978755728</v>
      </c>
      <c r="D31" s="11">
        <v>13000000</v>
      </c>
      <c r="E31" s="11">
        <v>3000000</v>
      </c>
      <c r="F31" s="11">
        <v>-28393350.800000001</v>
      </c>
      <c r="G31" s="11">
        <v>42393350.799999997</v>
      </c>
      <c r="H31" s="11">
        <v>-11600000</v>
      </c>
      <c r="I31" s="11">
        <v>-59847500</v>
      </c>
      <c r="J31" s="11">
        <v>91447500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5">
      <c r="A32" s="7" t="s">
        <v>188</v>
      </c>
      <c r="B32" s="10">
        <v>-34826625.240000002</v>
      </c>
      <c r="C32" s="10">
        <v>-2506406682.5599999</v>
      </c>
      <c r="D32" s="10">
        <v>-4503181198.4300003</v>
      </c>
      <c r="E32" s="10">
        <v>920713957.75999999</v>
      </c>
      <c r="F32" s="10">
        <v>8727170068.5300007</v>
      </c>
      <c r="G32" s="10">
        <v>2340362436.7399998</v>
      </c>
      <c r="H32" s="10">
        <v>-848231824.96000004</v>
      </c>
      <c r="I32" s="10">
        <v>-501778611.56</v>
      </c>
      <c r="J32" s="10">
        <v>3193267094.0100002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7" t="s">
        <v>189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25">
      <c r="A34" s="7" t="s">
        <v>190</v>
      </c>
      <c r="B34" s="10">
        <v>43161179.119999997</v>
      </c>
      <c r="C34" s="10">
        <v>107241768.26000001</v>
      </c>
      <c r="D34" s="10">
        <v>175423942.78</v>
      </c>
      <c r="E34" s="10">
        <v>117086309.02</v>
      </c>
      <c r="F34" s="10">
        <v>146330216.72</v>
      </c>
      <c r="G34" s="10">
        <v>115962455.33</v>
      </c>
      <c r="H34" s="10">
        <v>62297196.960000001</v>
      </c>
      <c r="I34" s="10">
        <v>72122638.140000001</v>
      </c>
      <c r="J34" s="10">
        <v>8214142.1299999999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7" t="s">
        <v>191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25">
      <c r="A36" s="7" t="s">
        <v>192</v>
      </c>
      <c r="B36" s="10">
        <v>-230000000</v>
      </c>
      <c r="C36" s="10">
        <v>200000000</v>
      </c>
      <c r="D36" s="10">
        <v>200000000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7" t="s">
        <v>193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4543591.1100000003</v>
      </c>
    </row>
    <row r="38" spans="1:23" x14ac:dyDescent="0.25">
      <c r="A38" s="7" t="s">
        <v>194</v>
      </c>
      <c r="B38" s="10">
        <v>53685162245.010002</v>
      </c>
      <c r="C38" s="10">
        <v>61841782676.980003</v>
      </c>
      <c r="D38" s="10">
        <v>54233824521.660004</v>
      </c>
      <c r="E38" s="10">
        <v>47960400991.980003</v>
      </c>
      <c r="F38" s="10">
        <v>45216426427.68</v>
      </c>
      <c r="G38" s="10">
        <v>29827895990.880001</v>
      </c>
      <c r="H38" s="10">
        <v>22577566708.330002</v>
      </c>
      <c r="I38" s="10">
        <v>22855327240.860001</v>
      </c>
      <c r="J38" s="10">
        <v>24058100141.099998</v>
      </c>
      <c r="K38" s="10">
        <v>17378728264.080002</v>
      </c>
      <c r="L38" s="10">
        <v>13692240804.59</v>
      </c>
      <c r="M38" s="10">
        <v>8875483081.4500008</v>
      </c>
      <c r="N38" s="10">
        <v>7718194684.8500004</v>
      </c>
      <c r="O38" s="10">
        <v>6270097925.2299995</v>
      </c>
      <c r="P38" s="10">
        <v>5790135752.0699997</v>
      </c>
      <c r="Q38" s="10">
        <v>4091522620.1599998</v>
      </c>
      <c r="R38" s="10">
        <v>3349605996.0300002</v>
      </c>
      <c r="S38" s="10">
        <v>2841523833.1900001</v>
      </c>
      <c r="T38" s="10">
        <v>2242408695.4099998</v>
      </c>
      <c r="U38" s="10">
        <v>1893701546.4400001</v>
      </c>
      <c r="V38" s="10">
        <v>1804343608.55</v>
      </c>
      <c r="W38" s="10">
        <v>887575829.64999998</v>
      </c>
    </row>
    <row r="39" spans="1:23" x14ac:dyDescent="0.25">
      <c r="A39" s="7" t="s">
        <v>195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</row>
    <row r="40" spans="1:23" x14ac:dyDescent="0.25">
      <c r="A40" s="7" t="s">
        <v>196</v>
      </c>
      <c r="B40" s="10">
        <v>36752297355.919998</v>
      </c>
      <c r="C40" s="10">
        <v>51669068693.029999</v>
      </c>
      <c r="D40" s="10">
        <v>45210612632.559998</v>
      </c>
      <c r="E40" s="10">
        <v>41385234406.720001</v>
      </c>
      <c r="F40" s="10">
        <v>22153036084.130001</v>
      </c>
      <c r="G40" s="10">
        <v>37451249647.050003</v>
      </c>
      <c r="H40" s="10">
        <v>17436340141.720001</v>
      </c>
      <c r="I40" s="10">
        <v>12632522436.6</v>
      </c>
      <c r="J40" s="10">
        <v>12655024861.92</v>
      </c>
      <c r="K40" s="10">
        <v>11921310609.25</v>
      </c>
      <c r="L40" s="10">
        <v>10148564689.530001</v>
      </c>
      <c r="M40" s="10">
        <v>6201476519.5699997</v>
      </c>
      <c r="N40" s="10">
        <v>4223937144.1900001</v>
      </c>
      <c r="O40" s="10">
        <v>5247488535.7399998</v>
      </c>
      <c r="P40" s="10">
        <v>1743303211.3800001</v>
      </c>
      <c r="Q40" s="10">
        <v>2112936898.4300001</v>
      </c>
      <c r="R40" s="10">
        <v>1693707488.3199999</v>
      </c>
      <c r="S40" s="10">
        <v>975784480.20000005</v>
      </c>
      <c r="T40" s="10">
        <v>941706242.08000004</v>
      </c>
      <c r="U40" s="10">
        <v>434582378.66000003</v>
      </c>
      <c r="V40" s="10">
        <v>42283037.350000001</v>
      </c>
      <c r="W40" s="10">
        <v>443124645.68000001</v>
      </c>
    </row>
    <row r="41" spans="1:23" x14ac:dyDescent="0.25">
      <c r="A41" s="7" t="s">
        <v>197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5">
      <c r="A42" s="7" t="s">
        <v>198</v>
      </c>
      <c r="B42" s="10"/>
      <c r="C42" s="10">
        <v>314906521.48000002</v>
      </c>
      <c r="D42" s="10"/>
      <c r="E42" s="10"/>
      <c r="F42" s="10"/>
      <c r="G42" s="10"/>
      <c r="H42" s="10">
        <v>60050000</v>
      </c>
      <c r="I42" s="10">
        <v>5000000</v>
      </c>
      <c r="J42" s="10"/>
      <c r="K42" s="10">
        <v>10000000</v>
      </c>
      <c r="L42" s="10"/>
      <c r="M42" s="10">
        <v>17000000</v>
      </c>
      <c r="N42" s="10">
        <v>25000000</v>
      </c>
      <c r="O42" s="10">
        <v>21000000</v>
      </c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7" t="s">
        <v>199</v>
      </c>
      <c r="B43" s="11"/>
      <c r="C43" s="11"/>
      <c r="D43" s="11"/>
      <c r="E43" s="11"/>
      <c r="F43" s="11"/>
      <c r="G43" s="11"/>
      <c r="H43" s="11">
        <v>3869172.05</v>
      </c>
      <c r="I43" s="11">
        <v>3095265.75</v>
      </c>
      <c r="J43" s="11">
        <v>3010000</v>
      </c>
      <c r="K43" s="11">
        <v>4129000</v>
      </c>
      <c r="L43" s="11">
        <v>3010000</v>
      </c>
      <c r="M43" s="11">
        <v>1731400</v>
      </c>
      <c r="N43" s="11">
        <v>2080397.26</v>
      </c>
      <c r="O43" s="11">
        <v>2123100</v>
      </c>
      <c r="P43" s="11"/>
      <c r="Q43" s="11"/>
      <c r="R43" s="11"/>
      <c r="S43" s="11"/>
      <c r="T43" s="11"/>
      <c r="U43" s="11"/>
      <c r="V43" s="11"/>
      <c r="W43" s="11"/>
    </row>
    <row r="44" spans="1:23" x14ac:dyDescent="0.25">
      <c r="A44" s="7" t="s">
        <v>200</v>
      </c>
      <c r="B44" s="10">
        <v>6922.33</v>
      </c>
      <c r="C44" s="10">
        <v>495904.85</v>
      </c>
      <c r="D44" s="10">
        <v>38080</v>
      </c>
      <c r="E44" s="10"/>
      <c r="F44" s="10">
        <v>16450</v>
      </c>
      <c r="G44" s="10">
        <v>92084.5</v>
      </c>
      <c r="H44" s="10">
        <v>8772937.3900000006</v>
      </c>
      <c r="I44" s="10">
        <v>10226939.390000001</v>
      </c>
      <c r="J44" s="10"/>
      <c r="K44" s="10">
        <v>79000</v>
      </c>
      <c r="L44" s="10">
        <v>41600</v>
      </c>
      <c r="M44" s="10"/>
      <c r="N44" s="10"/>
      <c r="O44" s="10">
        <v>50000</v>
      </c>
      <c r="P44" s="10"/>
      <c r="Q44" s="10">
        <v>5950</v>
      </c>
      <c r="R44" s="10"/>
      <c r="S44" s="10"/>
      <c r="T44" s="10"/>
      <c r="U44" s="10"/>
      <c r="V44" s="10"/>
      <c r="W44" s="10"/>
    </row>
    <row r="45" spans="1:23" x14ac:dyDescent="0.25">
      <c r="A45" s="7" t="s">
        <v>201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25">
      <c r="A46" s="7" t="s">
        <v>202</v>
      </c>
      <c r="B46" s="10">
        <v>6034334.5</v>
      </c>
      <c r="C46" s="10">
        <v>6675319.0300000003</v>
      </c>
      <c r="D46" s="10">
        <v>7321070.4000000004</v>
      </c>
      <c r="E46" s="10">
        <v>11244181.300000001</v>
      </c>
      <c r="F46" s="10">
        <v>21430672.949999999</v>
      </c>
      <c r="G46" s="10">
        <v>5562351.1900000004</v>
      </c>
      <c r="H46" s="10">
        <v>33357886.050000001</v>
      </c>
      <c r="I46" s="10">
        <v>106726852</v>
      </c>
      <c r="J46" s="10">
        <v>756386234.63999999</v>
      </c>
      <c r="K46" s="10">
        <v>340299568</v>
      </c>
      <c r="L46" s="10">
        <v>212533826.84</v>
      </c>
      <c r="M46" s="10">
        <v>56315726.509999998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7" t="s">
        <v>203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25">
      <c r="A48" s="7" t="s">
        <v>204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7" t="s">
        <v>205</v>
      </c>
      <c r="B49" s="11">
        <v>6041256.8300000001</v>
      </c>
      <c r="C49" s="11">
        <v>322077745.36000001</v>
      </c>
      <c r="D49" s="11">
        <v>7359150.4000000004</v>
      </c>
      <c r="E49" s="11">
        <v>11244181.300000001</v>
      </c>
      <c r="F49" s="11">
        <v>21447122.949999999</v>
      </c>
      <c r="G49" s="11">
        <v>5654435.6900000004</v>
      </c>
      <c r="H49" s="11">
        <v>106049995.48999999</v>
      </c>
      <c r="I49" s="11">
        <v>125049057.14</v>
      </c>
      <c r="J49" s="11">
        <v>759396234.63999999</v>
      </c>
      <c r="K49" s="11">
        <v>354507568</v>
      </c>
      <c r="L49" s="11">
        <v>215585426.84</v>
      </c>
      <c r="M49" s="11">
        <v>75047126.510000005</v>
      </c>
      <c r="N49" s="11">
        <v>27080397.260000002</v>
      </c>
      <c r="O49" s="11">
        <v>23173100</v>
      </c>
      <c r="P49" s="11"/>
      <c r="Q49" s="11">
        <v>5950</v>
      </c>
      <c r="R49" s="11"/>
      <c r="S49" s="11"/>
      <c r="T49" s="11"/>
      <c r="U49" s="11"/>
      <c r="V49" s="11"/>
      <c r="W49" s="11"/>
    </row>
    <row r="50" spans="1:23" x14ac:dyDescent="0.25">
      <c r="A50" s="7" t="s">
        <v>206</v>
      </c>
      <c r="B50" s="10">
        <v>2251436707.9499998</v>
      </c>
      <c r="C50" s="10">
        <v>2089769498.78</v>
      </c>
      <c r="D50" s="10">
        <v>3148864661.3800001</v>
      </c>
      <c r="E50" s="10">
        <v>1606750226.28</v>
      </c>
      <c r="F50" s="10">
        <v>1125017192.45</v>
      </c>
      <c r="G50" s="10">
        <v>1019178136.92</v>
      </c>
      <c r="H50" s="10">
        <v>2061470481.3199999</v>
      </c>
      <c r="I50" s="10">
        <v>4431065066.0500002</v>
      </c>
      <c r="J50" s="10">
        <v>5405740026.2299995</v>
      </c>
      <c r="K50" s="10">
        <v>4211900807.9099998</v>
      </c>
      <c r="L50" s="10">
        <v>2184528163.1100001</v>
      </c>
      <c r="M50" s="10">
        <v>1731913788.52</v>
      </c>
      <c r="N50" s="10">
        <v>1356601530.0899999</v>
      </c>
      <c r="O50" s="10">
        <v>1010735786.04</v>
      </c>
      <c r="P50" s="10">
        <v>772456652.49000001</v>
      </c>
      <c r="Q50" s="10">
        <v>737464883.27999997</v>
      </c>
      <c r="R50" s="10">
        <v>540843725.72000003</v>
      </c>
      <c r="S50" s="10">
        <v>355190020.75</v>
      </c>
      <c r="T50" s="10">
        <v>334880557.62</v>
      </c>
      <c r="U50" s="10">
        <v>467451921.25</v>
      </c>
      <c r="V50" s="10">
        <v>331691548.18000001</v>
      </c>
      <c r="W50" s="10">
        <v>33823984.460000001</v>
      </c>
    </row>
    <row r="51" spans="1:23" x14ac:dyDescent="0.25">
      <c r="A51" s="7" t="s">
        <v>117</v>
      </c>
      <c r="B51" s="11">
        <v>2000000000</v>
      </c>
      <c r="C51" s="11">
        <v>20000000</v>
      </c>
      <c r="D51" s="11"/>
      <c r="E51" s="11"/>
      <c r="F51" s="11"/>
      <c r="G51" s="11"/>
      <c r="H51" s="11">
        <v>25050000</v>
      </c>
      <c r="I51" s="11">
        <v>15000000</v>
      </c>
      <c r="J51" s="11"/>
      <c r="K51" s="11"/>
      <c r="L51" s="11"/>
      <c r="M51" s="11">
        <v>50000000</v>
      </c>
      <c r="N51" s="11">
        <v>10000000</v>
      </c>
      <c r="O51" s="11">
        <v>5000000</v>
      </c>
      <c r="P51" s="11">
        <v>17000000</v>
      </c>
      <c r="Q51" s="11">
        <v>41000000</v>
      </c>
      <c r="R51" s="11"/>
      <c r="S51" s="11"/>
      <c r="T51" s="11"/>
      <c r="U51" s="11">
        <v>4000000</v>
      </c>
      <c r="V51" s="11"/>
      <c r="W51" s="11"/>
    </row>
    <row r="52" spans="1:23" x14ac:dyDescent="0.25">
      <c r="A52" s="7" t="s">
        <v>207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7" t="s">
        <v>208</v>
      </c>
      <c r="B53" s="11">
        <v>20706785.300000001</v>
      </c>
      <c r="C53" s="11">
        <v>17535402.300000001</v>
      </c>
      <c r="D53" s="11">
        <v>24180232.27</v>
      </c>
      <c r="E53" s="11">
        <v>33456659.579999998</v>
      </c>
      <c r="F53" s="11">
        <v>17075145.100000001</v>
      </c>
      <c r="G53" s="11">
        <v>88977102.969999999</v>
      </c>
      <c r="H53" s="11">
        <v>68319778.760000005</v>
      </c>
      <c r="I53" s="11">
        <v>259143571.28</v>
      </c>
      <c r="J53" s="11">
        <v>692967608.36000001</v>
      </c>
      <c r="K53" s="11">
        <v>342083058.36000001</v>
      </c>
      <c r="L53" s="11">
        <v>151475313.63999999</v>
      </c>
      <c r="M53" s="11">
        <v>56522892.710000001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25">
      <c r="A54" s="7" t="s">
        <v>209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7" t="s">
        <v>210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</row>
    <row r="56" spans="1:23" x14ac:dyDescent="0.25">
      <c r="A56" s="7" t="s">
        <v>211</v>
      </c>
      <c r="B56" s="10">
        <v>4272143493.25</v>
      </c>
      <c r="C56" s="10">
        <v>2127304901.0799999</v>
      </c>
      <c r="D56" s="10">
        <v>3173044893.6500001</v>
      </c>
      <c r="E56" s="10">
        <v>1640206885.8599999</v>
      </c>
      <c r="F56" s="10">
        <v>1142092337.55</v>
      </c>
      <c r="G56" s="10">
        <v>1108155239.8900001</v>
      </c>
      <c r="H56" s="10">
        <v>2154840260.0799999</v>
      </c>
      <c r="I56" s="10">
        <v>4705208637.3299999</v>
      </c>
      <c r="J56" s="10">
        <v>6098707634.5900002</v>
      </c>
      <c r="K56" s="10">
        <v>4553983866.2700005</v>
      </c>
      <c r="L56" s="10">
        <v>2336003476.75</v>
      </c>
      <c r="M56" s="10">
        <v>1838436681.23</v>
      </c>
      <c r="N56" s="10">
        <v>1366601530.0899999</v>
      </c>
      <c r="O56" s="10">
        <v>1015735786.04</v>
      </c>
      <c r="P56" s="10">
        <v>789456652.49000001</v>
      </c>
      <c r="Q56" s="10">
        <v>778464883.27999997</v>
      </c>
      <c r="R56" s="10">
        <v>540843725.72000003</v>
      </c>
      <c r="S56" s="10">
        <v>355190020.75</v>
      </c>
      <c r="T56" s="10">
        <v>334880557.62</v>
      </c>
      <c r="U56" s="10">
        <v>471451921.25</v>
      </c>
      <c r="V56" s="10">
        <v>331691548.18000001</v>
      </c>
      <c r="W56" s="10">
        <v>33823984.460000001</v>
      </c>
    </row>
    <row r="57" spans="1:23" x14ac:dyDescent="0.25">
      <c r="A57" s="7" t="s">
        <v>212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</row>
    <row r="58" spans="1:23" x14ac:dyDescent="0.25">
      <c r="A58" s="7" t="s">
        <v>213</v>
      </c>
      <c r="B58" s="10">
        <v>-4266102236.4200001</v>
      </c>
      <c r="C58" s="10">
        <v>-1805227155.72</v>
      </c>
      <c r="D58" s="10">
        <v>-3165685743.25</v>
      </c>
      <c r="E58" s="10">
        <v>-1628962704.5599999</v>
      </c>
      <c r="F58" s="10">
        <v>-1120645214.5999999</v>
      </c>
      <c r="G58" s="10">
        <v>-1102500804.2</v>
      </c>
      <c r="H58" s="10">
        <v>-2048790264.5899999</v>
      </c>
      <c r="I58" s="10">
        <v>-4580159580.1899996</v>
      </c>
      <c r="J58" s="10">
        <v>-5339311399.9499998</v>
      </c>
      <c r="K58" s="10">
        <v>-4199476298.27</v>
      </c>
      <c r="L58" s="10">
        <v>-2120418049.9100001</v>
      </c>
      <c r="M58" s="10">
        <v>-1763389554.72</v>
      </c>
      <c r="N58" s="10">
        <v>-1339521132.8299999</v>
      </c>
      <c r="O58" s="10">
        <v>-992562686.03999996</v>
      </c>
      <c r="P58" s="10">
        <v>-789456652.49000001</v>
      </c>
      <c r="Q58" s="10">
        <v>-778458933.27999997</v>
      </c>
      <c r="R58" s="10">
        <v>-540843725.72000003</v>
      </c>
      <c r="S58" s="10">
        <v>-355190020.75</v>
      </c>
      <c r="T58" s="10">
        <v>-334880557.62</v>
      </c>
      <c r="U58" s="10">
        <v>-471451921.25</v>
      </c>
      <c r="V58" s="10">
        <v>-331691548.18000001</v>
      </c>
      <c r="W58" s="10">
        <v>-33823984.460000001</v>
      </c>
    </row>
    <row r="59" spans="1:23" x14ac:dyDescent="0.25">
      <c r="A59" s="7" t="s">
        <v>214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7" t="s">
        <v>119</v>
      </c>
      <c r="B60" s="10"/>
      <c r="C60" s="10"/>
      <c r="D60" s="10">
        <v>833000000</v>
      </c>
      <c r="E60" s="10"/>
      <c r="F60" s="10">
        <v>6000000</v>
      </c>
      <c r="G60" s="10">
        <v>16000000</v>
      </c>
      <c r="H60" s="10"/>
      <c r="I60" s="10">
        <v>34800000</v>
      </c>
      <c r="J60" s="10">
        <v>6000000</v>
      </c>
      <c r="K60" s="10">
        <v>392000000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v>2016922206.52</v>
      </c>
      <c r="W60" s="10"/>
    </row>
    <row r="61" spans="1:23" x14ac:dyDescent="0.25">
      <c r="A61" s="7" t="s">
        <v>215</v>
      </c>
      <c r="B61" s="11"/>
      <c r="C61" s="11"/>
      <c r="D61" s="11">
        <v>833000000</v>
      </c>
      <c r="E61" s="11"/>
      <c r="F61" s="11">
        <v>6000000</v>
      </c>
      <c r="G61" s="11">
        <v>16000000</v>
      </c>
      <c r="H61" s="11"/>
      <c r="I61" s="11">
        <v>34800000</v>
      </c>
      <c r="J61" s="11">
        <v>6000000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25">
      <c r="A62" s="7" t="s">
        <v>120</v>
      </c>
      <c r="B62" s="10"/>
      <c r="C62" s="10"/>
      <c r="D62" s="10"/>
      <c r="E62" s="10"/>
      <c r="F62" s="10"/>
      <c r="G62" s="10"/>
      <c r="H62" s="10"/>
      <c r="I62" s="10">
        <v>67382607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>
        <v>129000000</v>
      </c>
    </row>
    <row r="63" spans="1:23" x14ac:dyDescent="0.25">
      <c r="A63" s="7" t="s">
        <v>216</v>
      </c>
      <c r="B63" s="11"/>
      <c r="C63" s="11"/>
      <c r="D63" s="11"/>
      <c r="E63" s="11"/>
      <c r="F63" s="11"/>
      <c r="G63" s="11"/>
      <c r="H63" s="11">
        <v>22000000</v>
      </c>
      <c r="I63" s="11"/>
      <c r="J63" s="11">
        <v>17474.78</v>
      </c>
      <c r="K63" s="11">
        <v>89497.15</v>
      </c>
      <c r="L63" s="11">
        <v>102972.37</v>
      </c>
      <c r="M63" s="11">
        <v>105801.61</v>
      </c>
      <c r="N63" s="11">
        <v>158121.82</v>
      </c>
      <c r="O63" s="11">
        <v>761176.07</v>
      </c>
      <c r="P63" s="11">
        <v>1504621</v>
      </c>
      <c r="Q63" s="11">
        <v>4146323.1</v>
      </c>
      <c r="R63" s="11">
        <v>32502077.899999999</v>
      </c>
      <c r="S63" s="11"/>
      <c r="T63" s="11">
        <v>300000</v>
      </c>
      <c r="U63" s="11"/>
      <c r="V63" s="11"/>
      <c r="W63" s="11"/>
    </row>
    <row r="64" spans="1:23" x14ac:dyDescent="0.25">
      <c r="A64" s="7" t="s">
        <v>217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7" t="s">
        <v>218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25">
      <c r="A66" s="7" t="s">
        <v>219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0</v>
      </c>
      <c r="S66" s="10"/>
      <c r="T66" s="10">
        <v>0</v>
      </c>
      <c r="U66" s="10"/>
      <c r="V66" s="10">
        <v>0</v>
      </c>
      <c r="W66" s="10">
        <v>500000</v>
      </c>
    </row>
    <row r="67" spans="1:23" x14ac:dyDescent="0.25">
      <c r="A67" s="7" t="s">
        <v>220</v>
      </c>
      <c r="B67" s="11"/>
      <c r="C67" s="11"/>
      <c r="D67" s="11">
        <v>833000000</v>
      </c>
      <c r="E67" s="11"/>
      <c r="F67" s="11">
        <v>6000000</v>
      </c>
      <c r="G67" s="11">
        <v>16000000</v>
      </c>
      <c r="H67" s="11">
        <v>22000000</v>
      </c>
      <c r="I67" s="11">
        <v>102182607</v>
      </c>
      <c r="J67" s="11">
        <v>6017474.7800000003</v>
      </c>
      <c r="K67" s="11">
        <v>392089497.14999998</v>
      </c>
      <c r="L67" s="11">
        <v>102972.37</v>
      </c>
      <c r="M67" s="11">
        <v>105801.61</v>
      </c>
      <c r="N67" s="11">
        <v>158121.82</v>
      </c>
      <c r="O67" s="11">
        <v>761176.07</v>
      </c>
      <c r="P67" s="11">
        <v>1504621</v>
      </c>
      <c r="Q67" s="11">
        <v>4146323.1</v>
      </c>
      <c r="R67" s="11">
        <v>32502077.899999999</v>
      </c>
      <c r="S67" s="11"/>
      <c r="T67" s="11">
        <v>300000</v>
      </c>
      <c r="U67" s="11"/>
      <c r="V67" s="11">
        <v>2016922206.52</v>
      </c>
      <c r="W67" s="11">
        <v>129500000</v>
      </c>
    </row>
    <row r="68" spans="1:23" x14ac:dyDescent="0.25">
      <c r="A68" s="7" t="s">
        <v>221</v>
      </c>
      <c r="B68" s="10"/>
      <c r="C68" s="10"/>
      <c r="D68" s="10"/>
      <c r="E68" s="10"/>
      <c r="F68" s="10"/>
      <c r="G68" s="10"/>
      <c r="H68" s="10">
        <v>55917672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>
        <v>129000000</v>
      </c>
      <c r="W68" s="10">
        <v>174460000</v>
      </c>
    </row>
    <row r="69" spans="1:23" x14ac:dyDescent="0.25">
      <c r="A69" s="7" t="s">
        <v>222</v>
      </c>
      <c r="B69" s="11">
        <v>26476019839.369999</v>
      </c>
      <c r="C69" s="11">
        <v>24091029750.509998</v>
      </c>
      <c r="D69" s="11">
        <v>20117402829.220001</v>
      </c>
      <c r="E69" s="11">
        <v>16441093160.059999</v>
      </c>
      <c r="F69" s="11">
        <v>8905177880.7999992</v>
      </c>
      <c r="G69" s="11">
        <v>8350512252.2299995</v>
      </c>
      <c r="H69" s="11">
        <v>5554101966.6099997</v>
      </c>
      <c r="I69" s="11">
        <v>5121609336.3299999</v>
      </c>
      <c r="J69" s="11">
        <v>7391988549.25</v>
      </c>
      <c r="K69" s="11">
        <v>4306614120</v>
      </c>
      <c r="L69" s="11">
        <v>2661953339.2399998</v>
      </c>
      <c r="M69" s="11">
        <v>1292951032.4100001</v>
      </c>
      <c r="N69" s="11">
        <v>1235143869.0999999</v>
      </c>
      <c r="O69" s="11">
        <v>884671434.63</v>
      </c>
      <c r="P69" s="11">
        <v>706866028.20000005</v>
      </c>
      <c r="Q69" s="11">
        <v>760139114.39999998</v>
      </c>
      <c r="R69" s="11">
        <v>191703825.81999999</v>
      </c>
      <c r="S69" s="11">
        <v>62314427.450000003</v>
      </c>
      <c r="T69" s="11">
        <v>47385988.25</v>
      </c>
      <c r="U69" s="11">
        <v>139259336.87</v>
      </c>
      <c r="V69" s="11">
        <v>103060709.05</v>
      </c>
      <c r="W69" s="11">
        <v>101747692.88</v>
      </c>
    </row>
    <row r="70" spans="1:23" x14ac:dyDescent="0.25">
      <c r="A70" s="7" t="s">
        <v>223</v>
      </c>
      <c r="B70" s="10">
        <v>2240195683.9699998</v>
      </c>
      <c r="C70" s="10">
        <v>2704262179.1100001</v>
      </c>
      <c r="D70" s="10">
        <v>1853543015.02</v>
      </c>
      <c r="E70" s="10">
        <v>2624173549.23</v>
      </c>
      <c r="F70" s="10">
        <v>379363405.61000001</v>
      </c>
      <c r="G70" s="10">
        <v>532067286.55000001</v>
      </c>
      <c r="H70" s="10">
        <v>513009332.72000003</v>
      </c>
      <c r="I70" s="10">
        <v>580094577.97000003</v>
      </c>
      <c r="J70" s="10">
        <v>631766584.82000005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7" t="s">
        <v>224</v>
      </c>
      <c r="B71" s="11">
        <v>52271925.649999999</v>
      </c>
      <c r="C71" s="11">
        <v>36507157.75</v>
      </c>
      <c r="D71" s="11"/>
      <c r="E71" s="11"/>
      <c r="F71" s="11"/>
      <c r="G71" s="11"/>
      <c r="H71" s="11"/>
      <c r="I71" s="11">
        <v>22000000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25">
      <c r="A72" s="7" t="s">
        <v>225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25">
      <c r="A73" s="7" t="s">
        <v>226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</row>
    <row r="74" spans="1:23" x14ac:dyDescent="0.25">
      <c r="A74" s="7" t="s">
        <v>227</v>
      </c>
      <c r="B74" s="10">
        <v>26528291765.02</v>
      </c>
      <c r="C74" s="10">
        <v>24127536908.259998</v>
      </c>
      <c r="D74" s="10">
        <v>20117402829.220001</v>
      </c>
      <c r="E74" s="10">
        <v>16441093160.059999</v>
      </c>
      <c r="F74" s="10">
        <v>8905177880.7999992</v>
      </c>
      <c r="G74" s="10">
        <v>8350512252.2299995</v>
      </c>
      <c r="H74" s="10">
        <v>5610019638.6099997</v>
      </c>
      <c r="I74" s="10">
        <v>5143609336.3299999</v>
      </c>
      <c r="J74" s="10">
        <v>7391988549.25</v>
      </c>
      <c r="K74" s="10">
        <v>4306614120</v>
      </c>
      <c r="L74" s="10">
        <v>2661953339.2399998</v>
      </c>
      <c r="M74" s="10">
        <v>1292951032.4100001</v>
      </c>
      <c r="N74" s="10">
        <v>1235143869.0999999</v>
      </c>
      <c r="O74" s="10">
        <v>884671434.63</v>
      </c>
      <c r="P74" s="10">
        <v>706866028.20000005</v>
      </c>
      <c r="Q74" s="10">
        <v>760139114.39999998</v>
      </c>
      <c r="R74" s="10">
        <v>191703825.81999999</v>
      </c>
      <c r="S74" s="10">
        <v>62314427.450000003</v>
      </c>
      <c r="T74" s="10">
        <v>47385988.25</v>
      </c>
      <c r="U74" s="10">
        <v>139259336.87</v>
      </c>
      <c r="V74" s="10">
        <v>232060709.05000001</v>
      </c>
      <c r="W74" s="10">
        <v>276207692.88</v>
      </c>
    </row>
    <row r="75" spans="1:23" x14ac:dyDescent="0.25">
      <c r="A75" s="7" t="s">
        <v>228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</row>
    <row r="76" spans="1:23" x14ac:dyDescent="0.25">
      <c r="A76" s="7" t="s">
        <v>229</v>
      </c>
      <c r="B76" s="10">
        <v>-26528291765.02</v>
      </c>
      <c r="C76" s="10">
        <v>-24127536908.259998</v>
      </c>
      <c r="D76" s="10">
        <v>-19284402829.220001</v>
      </c>
      <c r="E76" s="10">
        <v>-16441093160.059999</v>
      </c>
      <c r="F76" s="10">
        <v>-8899177880.7999992</v>
      </c>
      <c r="G76" s="10">
        <v>-8334512252.2299995</v>
      </c>
      <c r="H76" s="10">
        <v>-5588019638.6099997</v>
      </c>
      <c r="I76" s="10">
        <v>-5041426729.3299999</v>
      </c>
      <c r="J76" s="10">
        <v>-7385971074.4700003</v>
      </c>
      <c r="K76" s="10">
        <v>-3914524622.8499999</v>
      </c>
      <c r="L76" s="10">
        <v>-2661850366.8699999</v>
      </c>
      <c r="M76" s="10">
        <v>-1292845230.8</v>
      </c>
      <c r="N76" s="10">
        <v>-1234985747.28</v>
      </c>
      <c r="O76" s="10">
        <v>-883910258.55999994</v>
      </c>
      <c r="P76" s="10">
        <v>-705361407.20000005</v>
      </c>
      <c r="Q76" s="10">
        <v>-755992791.29999995</v>
      </c>
      <c r="R76" s="10">
        <v>-159201747.91999999</v>
      </c>
      <c r="S76" s="10">
        <v>-62314427.450000003</v>
      </c>
      <c r="T76" s="10">
        <v>-47085988.25</v>
      </c>
      <c r="U76" s="10">
        <v>-139259336.87</v>
      </c>
      <c r="V76" s="10">
        <v>1784861497.47</v>
      </c>
      <c r="W76" s="10">
        <v>-146707692.88</v>
      </c>
    </row>
    <row r="77" spans="1:23" x14ac:dyDescent="0.25">
      <c r="A77" s="7" t="s">
        <v>230</v>
      </c>
      <c r="B77" s="11">
        <v>-1166509.3999999999</v>
      </c>
      <c r="C77" s="11">
        <v>380639.36</v>
      </c>
      <c r="D77" s="11">
        <v>27240.01</v>
      </c>
      <c r="E77" s="11">
        <v>29006.86</v>
      </c>
      <c r="F77" s="11">
        <v>72948.86</v>
      </c>
      <c r="G77" s="11">
        <v>72317.8</v>
      </c>
      <c r="H77" s="11">
        <v>-16273531.710000001</v>
      </c>
      <c r="I77" s="11">
        <v>-5449166.9900000002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25">
      <c r="A78" s="7" t="s">
        <v>231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25">
      <c r="A79" s="7" t="s">
        <v>232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</row>
    <row r="80" spans="1:23" x14ac:dyDescent="0.25">
      <c r="A80" s="7" t="s">
        <v>233</v>
      </c>
      <c r="B80" s="10">
        <v>5956736845.0799999</v>
      </c>
      <c r="C80" s="10">
        <v>25736685268.41</v>
      </c>
      <c r="D80" s="10">
        <v>22760551300.099998</v>
      </c>
      <c r="E80" s="10">
        <v>23315207548.959999</v>
      </c>
      <c r="F80" s="10">
        <v>12133285937.59</v>
      </c>
      <c r="G80" s="10">
        <v>28014308908.419998</v>
      </c>
      <c r="H80" s="10">
        <v>9783256706.8099995</v>
      </c>
      <c r="I80" s="10">
        <v>3005486960.0900002</v>
      </c>
      <c r="J80" s="10">
        <v>-70257612.5</v>
      </c>
      <c r="K80" s="10">
        <v>3807309688.1300001</v>
      </c>
      <c r="L80" s="10">
        <v>5366296272.75</v>
      </c>
      <c r="M80" s="10">
        <v>3145241734.0500002</v>
      </c>
      <c r="N80" s="10">
        <v>1649430264.0799999</v>
      </c>
      <c r="O80" s="10">
        <v>3371015591.1399999</v>
      </c>
      <c r="P80" s="10">
        <v>248485151.69</v>
      </c>
      <c r="Q80" s="10">
        <v>578485173.85000002</v>
      </c>
      <c r="R80" s="10">
        <v>993662014.67999995</v>
      </c>
      <c r="S80" s="10">
        <v>558280032</v>
      </c>
      <c r="T80" s="10">
        <v>559739696.21000004</v>
      </c>
      <c r="U80" s="10">
        <v>-176128879.46000001</v>
      </c>
      <c r="V80" s="10">
        <v>1495452986.6400001</v>
      </c>
      <c r="W80" s="10">
        <v>262592968.34</v>
      </c>
    </row>
    <row r="81" spans="1:23" x14ac:dyDescent="0.25">
      <c r="A81" s="7" t="s">
        <v>234</v>
      </c>
      <c r="B81" s="11">
        <v>146740524868.04999</v>
      </c>
      <c r="C81" s="11">
        <v>121003839599.64</v>
      </c>
      <c r="D81" s="11">
        <v>98243288299.539993</v>
      </c>
      <c r="E81" s="11">
        <v>74928080750.580002</v>
      </c>
      <c r="F81" s="11">
        <v>62794794812.989998</v>
      </c>
      <c r="G81" s="11">
        <v>34780485904.57</v>
      </c>
      <c r="H81" s="11">
        <v>24997229197.759998</v>
      </c>
      <c r="I81" s="11">
        <v>21991742237.669998</v>
      </c>
      <c r="J81" s="11">
        <v>22061999850.169998</v>
      </c>
      <c r="K81" s="11">
        <v>18254690162.040001</v>
      </c>
      <c r="L81" s="11">
        <v>12888393889.290001</v>
      </c>
      <c r="M81" s="11">
        <v>9743152155.2399998</v>
      </c>
      <c r="N81" s="11">
        <v>8093721891.1599998</v>
      </c>
      <c r="O81" s="11">
        <v>4722706300.0200005</v>
      </c>
      <c r="P81" s="11">
        <v>4474221148.3299999</v>
      </c>
      <c r="Q81" s="11">
        <v>3895735974.48</v>
      </c>
      <c r="R81" s="11"/>
      <c r="S81" s="11"/>
      <c r="T81" s="11"/>
      <c r="U81" s="11"/>
      <c r="V81" s="11"/>
      <c r="W81" s="11"/>
    </row>
    <row r="82" spans="1:23" x14ac:dyDescent="0.25">
      <c r="A82" s="7" t="s">
        <v>235</v>
      </c>
      <c r="B82" s="10">
        <v>152697261713.13</v>
      </c>
      <c r="C82" s="10">
        <v>146740524868.04999</v>
      </c>
      <c r="D82" s="10">
        <v>121003839599.64</v>
      </c>
      <c r="E82" s="10">
        <v>98243288299.539993</v>
      </c>
      <c r="F82" s="10">
        <v>74928080750.580002</v>
      </c>
      <c r="G82" s="10">
        <v>62794794812.989998</v>
      </c>
      <c r="H82" s="10">
        <v>34780485904.57</v>
      </c>
      <c r="I82" s="10">
        <v>24997229197.759998</v>
      </c>
      <c r="J82" s="10">
        <v>21991742237.669998</v>
      </c>
      <c r="K82" s="10">
        <v>22061999850.169998</v>
      </c>
      <c r="L82" s="10">
        <v>18254690162.040001</v>
      </c>
      <c r="M82" s="10">
        <v>12888393889.290001</v>
      </c>
      <c r="N82" s="10">
        <v>9743152155.2399998</v>
      </c>
      <c r="O82" s="10">
        <v>8093721891.1599998</v>
      </c>
      <c r="P82" s="10">
        <v>4722706300.0200005</v>
      </c>
      <c r="Q82" s="10">
        <v>4474221148.3299999</v>
      </c>
      <c r="R82" s="10"/>
      <c r="S82" s="10"/>
      <c r="T82" s="10"/>
      <c r="U82" s="10"/>
      <c r="V82" s="10"/>
      <c r="W82" s="10"/>
    </row>
    <row r="83" spans="1:23" x14ac:dyDescent="0.25">
      <c r="A83" s="7" t="s">
        <v>236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25">
      <c r="A84" s="7" t="s">
        <v>93</v>
      </c>
      <c r="B84" s="10"/>
      <c r="C84" s="10">
        <v>49523329882.400002</v>
      </c>
      <c r="D84" s="10">
        <v>43970000792.510002</v>
      </c>
      <c r="E84" s="10">
        <v>37829617756.809998</v>
      </c>
      <c r="F84" s="10">
        <v>29006423236</v>
      </c>
      <c r="G84" s="10">
        <v>17930643109.880001</v>
      </c>
      <c r="H84" s="10">
        <v>16454996625.219999</v>
      </c>
      <c r="I84" s="10">
        <v>16269371509.83</v>
      </c>
      <c r="J84" s="10">
        <v>15964899881.049999</v>
      </c>
      <c r="K84" s="10">
        <v>14008450702.17</v>
      </c>
      <c r="L84" s="10">
        <v>9250323807.6200008</v>
      </c>
      <c r="M84" s="10">
        <v>5339761496.9700003</v>
      </c>
      <c r="N84" s="10">
        <v>4552888944</v>
      </c>
      <c r="O84" s="10">
        <v>4000759343.1100001</v>
      </c>
      <c r="P84" s="10">
        <v>2966052508.9499998</v>
      </c>
      <c r="Q84" s="10">
        <v>1616375200.0699999</v>
      </c>
      <c r="R84" s="10">
        <v>1169122125.71</v>
      </c>
      <c r="S84" s="10">
        <v>854172175.46000004</v>
      </c>
      <c r="T84" s="10">
        <v>608753496.05999994</v>
      </c>
      <c r="U84" s="10">
        <v>376798521.36000001</v>
      </c>
      <c r="V84" s="10">
        <v>328290723.13999999</v>
      </c>
      <c r="W84" s="10">
        <v>251103580.63</v>
      </c>
    </row>
    <row r="85" spans="1:23" x14ac:dyDescent="0.25">
      <c r="A85" s="7" t="s">
        <v>237</v>
      </c>
      <c r="B85" s="11"/>
      <c r="C85" s="11"/>
      <c r="D85" s="11">
        <v>5313489.8</v>
      </c>
      <c r="E85" s="11">
        <v>1289685.01</v>
      </c>
      <c r="F85" s="11">
        <v>-8053703.9500000002</v>
      </c>
      <c r="G85" s="11">
        <v>12327496.220000001</v>
      </c>
      <c r="H85" s="11">
        <v>-540313.39</v>
      </c>
      <c r="I85" s="11">
        <v>432745.88</v>
      </c>
      <c r="J85" s="11">
        <v>-2004032.3</v>
      </c>
      <c r="K85" s="11">
        <v>2979258.5</v>
      </c>
      <c r="L85" s="11">
        <v>-2500650.5699999998</v>
      </c>
      <c r="M85" s="11">
        <v>-3066975.05</v>
      </c>
      <c r="N85" s="11">
        <v>-300085.01</v>
      </c>
      <c r="O85" s="11">
        <v>450078.22</v>
      </c>
      <c r="P85" s="11">
        <v>-614738.65</v>
      </c>
      <c r="Q85" s="11">
        <v>1050087.95</v>
      </c>
      <c r="R85" s="11">
        <v>-1324018.3500000001</v>
      </c>
      <c r="S85" s="11">
        <v>761947.03</v>
      </c>
      <c r="T85" s="11">
        <v>2052540.39</v>
      </c>
      <c r="U85" s="11">
        <v>5977107.7199999997</v>
      </c>
      <c r="V85" s="11">
        <v>6692428.5199999996</v>
      </c>
      <c r="W85" s="11"/>
    </row>
    <row r="86" spans="1:23" x14ac:dyDescent="0.25">
      <c r="A86" s="7" t="s">
        <v>37</v>
      </c>
      <c r="B86" s="10"/>
      <c r="C86" s="10">
        <v>71371809.849999994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25">
      <c r="A87" s="7" t="s">
        <v>238</v>
      </c>
      <c r="B87" s="11"/>
      <c r="C87" s="11">
        <v>1195956468.5999999</v>
      </c>
      <c r="D87" s="11">
        <v>1149884850.3499999</v>
      </c>
      <c r="E87" s="11">
        <v>1084662728.5799999</v>
      </c>
      <c r="F87" s="11">
        <v>1035052733.45</v>
      </c>
      <c r="G87" s="11">
        <v>842728072.03999996</v>
      </c>
      <c r="H87" s="11">
        <v>761458678.28999996</v>
      </c>
      <c r="I87" s="11">
        <v>675349786.98000002</v>
      </c>
      <c r="J87" s="11">
        <v>520481867.72000003</v>
      </c>
      <c r="K87" s="11">
        <v>414952194.94</v>
      </c>
      <c r="L87" s="11">
        <v>331356736.88</v>
      </c>
      <c r="M87" s="11">
        <v>267815117.52000001</v>
      </c>
      <c r="N87" s="11">
        <v>187387081.41</v>
      </c>
      <c r="O87" s="11">
        <v>147042974.22999999</v>
      </c>
      <c r="P87" s="11">
        <v>103823977.31999999</v>
      </c>
      <c r="Q87" s="11">
        <v>84863162.140000001</v>
      </c>
      <c r="R87" s="11">
        <v>64659106.390000001</v>
      </c>
      <c r="S87" s="11">
        <v>55088524.049999997</v>
      </c>
      <c r="T87" s="11">
        <v>58391200.810000002</v>
      </c>
      <c r="U87" s="11">
        <v>20409817.800000001</v>
      </c>
      <c r="V87" s="11">
        <v>11587498.189999999</v>
      </c>
      <c r="W87" s="11">
        <v>10108725.710000001</v>
      </c>
    </row>
    <row r="88" spans="1:23" x14ac:dyDescent="0.25">
      <c r="A88" s="7" t="s">
        <v>239</v>
      </c>
      <c r="B88" s="10"/>
      <c r="C88" s="10">
        <v>110349099</v>
      </c>
      <c r="D88" s="10">
        <v>83262106.359999999</v>
      </c>
      <c r="E88" s="10">
        <v>80431667.219999999</v>
      </c>
      <c r="F88" s="10">
        <v>80522705.769999996</v>
      </c>
      <c r="G88" s="10">
        <v>80457895.989999995</v>
      </c>
      <c r="H88" s="10">
        <v>79883270.420000002</v>
      </c>
      <c r="I88" s="10">
        <v>77607523.200000003</v>
      </c>
      <c r="J88" s="10">
        <v>31617810.780000001</v>
      </c>
      <c r="K88" s="10">
        <v>15994854.35</v>
      </c>
      <c r="L88" s="10">
        <v>11855582.220000001</v>
      </c>
      <c r="M88" s="10">
        <v>14719853.449999999</v>
      </c>
      <c r="N88" s="10">
        <v>11552408.130000001</v>
      </c>
      <c r="O88" s="10">
        <v>6995493.6799999997</v>
      </c>
      <c r="P88" s="10">
        <v>8419605.2599999998</v>
      </c>
      <c r="Q88" s="10">
        <v>3228097.47</v>
      </c>
      <c r="R88" s="10">
        <v>1721214.26</v>
      </c>
      <c r="S88" s="10">
        <v>171205.04</v>
      </c>
      <c r="T88" s="10">
        <v>170000.04</v>
      </c>
      <c r="U88" s="10">
        <v>170000.04</v>
      </c>
      <c r="V88" s="10">
        <v>676000.04</v>
      </c>
      <c r="W88" s="10">
        <v>3477429.63</v>
      </c>
    </row>
    <row r="89" spans="1:23" x14ac:dyDescent="0.25">
      <c r="A89" s="7" t="s">
        <v>240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x14ac:dyDescent="0.25">
      <c r="A90" s="7" t="s">
        <v>241</v>
      </c>
      <c r="B90" s="10"/>
      <c r="C90" s="10">
        <v>10562811.76</v>
      </c>
      <c r="D90" s="10">
        <v>10331490.16</v>
      </c>
      <c r="E90" s="10">
        <v>10331100.619999999</v>
      </c>
      <c r="F90" s="10">
        <v>10259101.970000001</v>
      </c>
      <c r="G90" s="10">
        <v>11008704.17</v>
      </c>
      <c r="H90" s="10">
        <v>6804749.0199999996</v>
      </c>
      <c r="I90" s="10">
        <v>3842650.48</v>
      </c>
      <c r="J90" s="10">
        <v>4197830.59</v>
      </c>
      <c r="K90" s="10">
        <v>3854764.8</v>
      </c>
      <c r="L90" s="10">
        <v>4896216.72</v>
      </c>
      <c r="M90" s="10">
        <v>3034894.25</v>
      </c>
      <c r="N90" s="10">
        <v>8627818.8800000008</v>
      </c>
      <c r="O90" s="10">
        <v>10613073.470000001</v>
      </c>
      <c r="P90" s="10">
        <v>65846168.600000001</v>
      </c>
      <c r="Q90" s="10">
        <v>8887581.9499999993</v>
      </c>
      <c r="R90" s="10">
        <v>12051388.76</v>
      </c>
      <c r="S90" s="10">
        <v>11374067.689999999</v>
      </c>
      <c r="T90" s="10">
        <v>5297418.04</v>
      </c>
      <c r="U90" s="10">
        <v>-5629054.3700000001</v>
      </c>
      <c r="V90" s="10">
        <v>2083990</v>
      </c>
      <c r="W90" s="10"/>
    </row>
    <row r="91" spans="1:23" x14ac:dyDescent="0.25">
      <c r="A91" s="7" t="s">
        <v>242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>
        <v>651300.25</v>
      </c>
      <c r="T91" s="11">
        <v>-651300.25</v>
      </c>
      <c r="U91" s="11">
        <v>23337681.800000001</v>
      </c>
      <c r="V91" s="11">
        <v>-3929579.65</v>
      </c>
      <c r="W91" s="11"/>
    </row>
    <row r="92" spans="1:23" x14ac:dyDescent="0.25">
      <c r="A92" s="7" t="s">
        <v>243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v>-6145179.6900000004</v>
      </c>
      <c r="S92" s="10">
        <v>2225642.5099999998</v>
      </c>
      <c r="T92" s="10">
        <v>1676058.29</v>
      </c>
      <c r="U92" s="10">
        <v>3422740.32</v>
      </c>
      <c r="V92" s="10"/>
      <c r="W92" s="10"/>
    </row>
    <row r="93" spans="1:23" x14ac:dyDescent="0.25">
      <c r="A93" s="7" t="s">
        <v>244</v>
      </c>
      <c r="B93" s="11"/>
      <c r="C93" s="11"/>
      <c r="D93" s="11">
        <v>32123.57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>
        <v>900998.31</v>
      </c>
      <c r="Q93" s="11"/>
      <c r="R93" s="11"/>
      <c r="S93" s="11"/>
      <c r="T93" s="11"/>
      <c r="U93" s="11"/>
      <c r="V93" s="11"/>
      <c r="W93" s="11"/>
    </row>
    <row r="94" spans="1:23" x14ac:dyDescent="0.25">
      <c r="A94" s="7" t="s">
        <v>245</v>
      </c>
      <c r="B94" s="10"/>
      <c r="C94" s="10">
        <v>100113.92</v>
      </c>
      <c r="D94" s="10">
        <v>478391.99</v>
      </c>
      <c r="E94" s="10">
        <v>1808930.93</v>
      </c>
      <c r="F94" s="10">
        <v>3291895.5</v>
      </c>
      <c r="G94" s="10">
        <v>1869869.13</v>
      </c>
      <c r="H94" s="10">
        <v>-17419.86</v>
      </c>
      <c r="I94" s="10">
        <v>85119583.319999993</v>
      </c>
      <c r="J94" s="10">
        <v>8997287.1699999999</v>
      </c>
      <c r="K94" s="10">
        <v>155718.82</v>
      </c>
      <c r="L94" s="10">
        <v>-888534.94</v>
      </c>
      <c r="M94" s="10">
        <v>617857.77</v>
      </c>
      <c r="N94" s="10">
        <v>227122.97</v>
      </c>
      <c r="O94" s="10">
        <v>3241808.24</v>
      </c>
      <c r="P94" s="10">
        <v>3146711.19</v>
      </c>
      <c r="Q94" s="10">
        <v>140744.01</v>
      </c>
      <c r="R94" s="10"/>
      <c r="S94" s="10">
        <v>210396.99</v>
      </c>
      <c r="T94" s="10"/>
      <c r="U94" s="10"/>
      <c r="V94" s="10">
        <v>602996.92000000004</v>
      </c>
      <c r="W94" s="10">
        <v>216575.1</v>
      </c>
    </row>
    <row r="95" spans="1:23" x14ac:dyDescent="0.25">
      <c r="A95" s="7" t="s">
        <v>246</v>
      </c>
      <c r="B95" s="11"/>
      <c r="C95" s="11">
        <v>-4897994.43</v>
      </c>
      <c r="D95" s="11">
        <v>14018472.460000001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x14ac:dyDescent="0.25">
      <c r="A96" s="7" t="s">
        <v>19</v>
      </c>
      <c r="B96" s="10"/>
      <c r="C96" s="10"/>
      <c r="D96" s="10"/>
      <c r="E96" s="10"/>
      <c r="F96" s="10"/>
      <c r="G96" s="10"/>
      <c r="H96" s="10"/>
      <c r="I96" s="10"/>
      <c r="J96" s="10">
        <v>-17474.78</v>
      </c>
      <c r="K96" s="10">
        <v>-89497.15</v>
      </c>
      <c r="L96" s="10">
        <v>-102972.37</v>
      </c>
      <c r="M96" s="10">
        <v>-105801.61</v>
      </c>
      <c r="N96" s="10">
        <v>-158121.82</v>
      </c>
      <c r="O96" s="10">
        <v>-761176.07</v>
      </c>
      <c r="P96" s="10">
        <v>-2019007.08</v>
      </c>
      <c r="Q96" s="10">
        <v>-4938430.26</v>
      </c>
      <c r="R96" s="10">
        <v>-32264593.949999999</v>
      </c>
      <c r="S96" s="10">
        <v>-25348043.32</v>
      </c>
      <c r="T96" s="10">
        <v>-16050225.99</v>
      </c>
      <c r="U96" s="10">
        <v>-17318934.370000001</v>
      </c>
      <c r="V96" s="10">
        <v>-5661113.7599999998</v>
      </c>
      <c r="W96" s="10">
        <v>8118091.0300000003</v>
      </c>
    </row>
    <row r="97" spans="1:23" x14ac:dyDescent="0.25">
      <c r="A97" s="7" t="s">
        <v>247</v>
      </c>
      <c r="B97" s="11"/>
      <c r="C97" s="11">
        <v>-305631.46000000002</v>
      </c>
      <c r="D97" s="11"/>
      <c r="E97" s="11"/>
      <c r="F97" s="11"/>
      <c r="G97" s="11"/>
      <c r="H97" s="11">
        <v>-3869276.9</v>
      </c>
      <c r="I97" s="11">
        <v>-3095265.75</v>
      </c>
      <c r="J97" s="11">
        <v>-3010000</v>
      </c>
      <c r="K97" s="11">
        <v>-3103250</v>
      </c>
      <c r="L97" s="11">
        <v>-3383000</v>
      </c>
      <c r="M97" s="11">
        <v>-469050</v>
      </c>
      <c r="N97" s="11">
        <v>-1209447.26</v>
      </c>
      <c r="O97" s="11">
        <v>-1322250</v>
      </c>
      <c r="P97" s="11">
        <v>-1814950</v>
      </c>
      <c r="Q97" s="11">
        <v>-1769450</v>
      </c>
      <c r="R97" s="11">
        <v>-427953.6</v>
      </c>
      <c r="S97" s="11">
        <v>-315063.71000000002</v>
      </c>
      <c r="T97" s="11"/>
      <c r="U97" s="11"/>
      <c r="V97" s="11"/>
      <c r="W97" s="11"/>
    </row>
    <row r="98" spans="1:23" x14ac:dyDescent="0.25">
      <c r="A98" s="7" t="s">
        <v>248</v>
      </c>
      <c r="B98" s="10"/>
      <c r="C98" s="10">
        <v>-23278138.800000001</v>
      </c>
      <c r="D98" s="10">
        <v>-50890686.630000003</v>
      </c>
      <c r="E98" s="10">
        <v>352502540.31999999</v>
      </c>
      <c r="F98" s="10">
        <v>343741758.91000003</v>
      </c>
      <c r="G98" s="10">
        <v>-590203046.53999996</v>
      </c>
      <c r="H98" s="10">
        <v>-333734968.43000001</v>
      </c>
      <c r="I98" s="10">
        <v>3771418.94</v>
      </c>
      <c r="J98" s="10">
        <v>-181715611.33000001</v>
      </c>
      <c r="K98" s="10">
        <v>-141027962.78999999</v>
      </c>
      <c r="L98" s="10">
        <v>-224191011.56</v>
      </c>
      <c r="M98" s="10">
        <v>-53017136.829999998</v>
      </c>
      <c r="N98" s="10">
        <v>-48739824.600000001</v>
      </c>
      <c r="O98" s="10">
        <v>-123831417.11</v>
      </c>
      <c r="P98" s="10">
        <v>117243937.53</v>
      </c>
      <c r="Q98" s="10">
        <v>-44290603.359999999</v>
      </c>
      <c r="R98" s="10"/>
      <c r="S98" s="10"/>
      <c r="T98" s="10"/>
      <c r="U98" s="10"/>
      <c r="V98" s="10"/>
      <c r="W98" s="10"/>
    </row>
    <row r="99" spans="1:23" x14ac:dyDescent="0.25">
      <c r="A99" s="7" t="s">
        <v>249</v>
      </c>
      <c r="B99" s="11"/>
      <c r="C99" s="11">
        <v>-71235087.780000001</v>
      </c>
      <c r="D99" s="11">
        <v>-3504618.12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x14ac:dyDescent="0.25">
      <c r="A100" s="7" t="s">
        <v>250</v>
      </c>
      <c r="B100" s="10"/>
      <c r="C100" s="10">
        <v>-3584166871.73</v>
      </c>
      <c r="D100" s="10">
        <v>-1777969964.1099999</v>
      </c>
      <c r="E100" s="10">
        <v>-1449469465.76</v>
      </c>
      <c r="F100" s="10">
        <v>-1435229550.9100001</v>
      </c>
      <c r="G100" s="10">
        <v>-2608954802.8499999</v>
      </c>
      <c r="H100" s="10">
        <v>-3030932654.8499999</v>
      </c>
      <c r="I100" s="10">
        <v>-3145554128.8200002</v>
      </c>
      <c r="J100" s="10">
        <v>-2171082645.6100001</v>
      </c>
      <c r="K100" s="10">
        <v>-2478610040.5599999</v>
      </c>
      <c r="L100" s="10">
        <v>-1612991469.4400001</v>
      </c>
      <c r="M100" s="10">
        <v>-1381879643.0599999</v>
      </c>
      <c r="N100" s="10">
        <v>-1077678627.03</v>
      </c>
      <c r="O100" s="10">
        <v>-809748865.40999997</v>
      </c>
      <c r="P100" s="10">
        <v>-323901731.39999998</v>
      </c>
      <c r="Q100" s="10">
        <v>-115210408.13</v>
      </c>
      <c r="R100" s="10">
        <v>-166808430.13</v>
      </c>
      <c r="S100" s="10">
        <v>-478734574.06</v>
      </c>
      <c r="T100" s="10">
        <v>-138394032.53</v>
      </c>
      <c r="U100" s="10">
        <v>-290243761.70999998</v>
      </c>
      <c r="V100" s="10">
        <v>-274782350.81</v>
      </c>
      <c r="W100" s="10">
        <v>-88931716.439999998</v>
      </c>
    </row>
    <row r="101" spans="1:23" x14ac:dyDescent="0.25">
      <c r="A101" s="7" t="s">
        <v>251</v>
      </c>
      <c r="B101" s="11"/>
      <c r="C101" s="11">
        <v>-504008375.44</v>
      </c>
      <c r="D101" s="11">
        <v>3424860902.2800002</v>
      </c>
      <c r="E101" s="11">
        <v>525665014.44999999</v>
      </c>
      <c r="F101" s="11">
        <v>-458728523.99000001</v>
      </c>
      <c r="G101" s="11">
        <v>7669650565.8400002</v>
      </c>
      <c r="H101" s="11">
        <v>-6705177839.3400002</v>
      </c>
      <c r="I101" s="11">
        <v>-1517982420.5599999</v>
      </c>
      <c r="J101" s="11">
        <v>-63379598.189999998</v>
      </c>
      <c r="K101" s="11">
        <v>-64889789.579999998</v>
      </c>
      <c r="L101" s="11">
        <v>-148673263.19999999</v>
      </c>
      <c r="M101" s="11">
        <v>231534141.13</v>
      </c>
      <c r="N101" s="11">
        <v>-671596539.44000006</v>
      </c>
      <c r="O101" s="11">
        <v>-94515474.359999999</v>
      </c>
      <c r="P101" s="11">
        <v>71616599.290000007</v>
      </c>
      <c r="Q101" s="11">
        <v>-54278723.789999999</v>
      </c>
      <c r="R101" s="11">
        <v>-86411335</v>
      </c>
      <c r="S101" s="11">
        <v>-55960435.450000003</v>
      </c>
      <c r="T101" s="11">
        <v>-65987645.460000001</v>
      </c>
      <c r="U101" s="11">
        <v>-81069660.290000007</v>
      </c>
      <c r="V101" s="11">
        <v>-57514907.57</v>
      </c>
      <c r="W101" s="11">
        <v>286093006.37</v>
      </c>
    </row>
    <row r="102" spans="1:23" x14ac:dyDescent="0.25">
      <c r="A102" s="7" t="s">
        <v>252</v>
      </c>
      <c r="B102" s="10"/>
      <c r="C102" s="10">
        <v>4945290607.1400003</v>
      </c>
      <c r="D102" s="10">
        <v>-1615204718.0599999</v>
      </c>
      <c r="E102" s="10">
        <v>2948394448.54</v>
      </c>
      <c r="F102" s="10">
        <v>-6424243568.6199999</v>
      </c>
      <c r="G102" s="10">
        <v>14101721783.17</v>
      </c>
      <c r="H102" s="10">
        <v>10207469291.540001</v>
      </c>
      <c r="I102" s="10">
        <v>183659033.09999999</v>
      </c>
      <c r="J102" s="10">
        <v>-1453960453.1800001</v>
      </c>
      <c r="K102" s="10">
        <v>162643655.75</v>
      </c>
      <c r="L102" s="10">
        <v>2542863248.1700001</v>
      </c>
      <c r="M102" s="10">
        <v>1782531765.03</v>
      </c>
      <c r="N102" s="10">
        <v>1262936413.96</v>
      </c>
      <c r="O102" s="10">
        <v>2108564947.74</v>
      </c>
      <c r="P102" s="10">
        <v>-1265396867.9400001</v>
      </c>
      <c r="Q102" s="10">
        <v>618879640.38</v>
      </c>
      <c r="R102" s="10">
        <v>739535163.91999996</v>
      </c>
      <c r="S102" s="10">
        <v>611487337.72000003</v>
      </c>
      <c r="T102" s="10">
        <v>486448732.68000001</v>
      </c>
      <c r="U102" s="10">
        <v>382940470.94999999</v>
      </c>
      <c r="V102" s="10">
        <v>20581850.370000001</v>
      </c>
      <c r="W102" s="10">
        <v>-90345288.560000002</v>
      </c>
    </row>
    <row r="103" spans="1:23" x14ac:dyDescent="0.25">
      <c r="A103" s="7" t="s">
        <v>253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x14ac:dyDescent="0.25">
      <c r="A104" s="7" t="s">
        <v>254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>
        <v>15787449.41</v>
      </c>
      <c r="V104" s="10">
        <v>13655501.960000001</v>
      </c>
      <c r="W104" s="10">
        <v>65258516.799999997</v>
      </c>
    </row>
    <row r="105" spans="1:23" x14ac:dyDescent="0.25">
      <c r="A105" s="7" t="s">
        <v>255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x14ac:dyDescent="0.25">
      <c r="A106" s="7" t="s">
        <v>256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-1974274.59</v>
      </c>
    </row>
    <row r="107" spans="1:23" x14ac:dyDescent="0.25">
      <c r="A107" s="7" t="s">
        <v>257</v>
      </c>
      <c r="B107" s="11"/>
      <c r="C107" s="11">
        <v>51669068693.029999</v>
      </c>
      <c r="D107" s="11">
        <v>45210612632.559998</v>
      </c>
      <c r="E107" s="11">
        <v>41385234406.720001</v>
      </c>
      <c r="F107" s="11">
        <v>22153036084.130001</v>
      </c>
      <c r="G107" s="11">
        <v>37451249647.050003</v>
      </c>
      <c r="H107" s="11">
        <v>17436340141.720001</v>
      </c>
      <c r="I107" s="11">
        <v>12632522436.6</v>
      </c>
      <c r="J107" s="11">
        <v>12655024861.92</v>
      </c>
      <c r="K107" s="11">
        <v>11921310609.25</v>
      </c>
      <c r="L107" s="11">
        <v>10148564689.530001</v>
      </c>
      <c r="M107" s="11">
        <v>6201476519.5699997</v>
      </c>
      <c r="N107" s="11">
        <v>4223937144.1900001</v>
      </c>
      <c r="O107" s="11">
        <v>5247488535.7399998</v>
      </c>
      <c r="P107" s="11">
        <v>1743303211.3800001</v>
      </c>
      <c r="Q107" s="11">
        <v>2112936898.4300001</v>
      </c>
      <c r="R107" s="11">
        <v>1693707488.3199999</v>
      </c>
      <c r="S107" s="11">
        <v>975784480.20000005</v>
      </c>
      <c r="T107" s="11">
        <v>941706242.08000004</v>
      </c>
      <c r="U107" s="11">
        <v>434582378.66000003</v>
      </c>
      <c r="V107" s="11">
        <v>42283037.350000001</v>
      </c>
      <c r="W107" s="11">
        <v>443124645.68000001</v>
      </c>
    </row>
    <row r="108" spans="1:23" x14ac:dyDescent="0.25">
      <c r="A108" s="7" t="s">
        <v>258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25">
      <c r="A109" s="7" t="s">
        <v>259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x14ac:dyDescent="0.25">
      <c r="A110" s="7" t="s">
        <v>260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25">
      <c r="A111" s="7" t="s">
        <v>261</v>
      </c>
      <c r="B111" s="11"/>
      <c r="C111" s="11">
        <v>146740524868.04999</v>
      </c>
      <c r="D111" s="11">
        <v>121003839599.64</v>
      </c>
      <c r="E111" s="11">
        <v>98243288299.539993</v>
      </c>
      <c r="F111" s="11">
        <v>74928080750.580002</v>
      </c>
      <c r="G111" s="11">
        <v>62794794812.989998</v>
      </c>
      <c r="H111" s="11">
        <v>34780485904.57</v>
      </c>
      <c r="I111" s="11">
        <v>24997229197.759998</v>
      </c>
      <c r="J111" s="11">
        <v>21991742237.669998</v>
      </c>
      <c r="K111" s="11">
        <v>22061999850.169998</v>
      </c>
      <c r="L111" s="11">
        <v>18254690162.040001</v>
      </c>
      <c r="M111" s="11">
        <v>12888393889.290001</v>
      </c>
      <c r="N111" s="11">
        <v>9743152155.2399998</v>
      </c>
      <c r="O111" s="11">
        <v>8093721891.1599998</v>
      </c>
      <c r="P111" s="11">
        <v>4722706300.0200005</v>
      </c>
      <c r="Q111" s="11">
        <v>4474221148.3299999</v>
      </c>
      <c r="R111" s="11">
        <v>3891989433.5300002</v>
      </c>
      <c r="S111" s="11">
        <v>2898327418.8499999</v>
      </c>
      <c r="T111" s="11">
        <v>2340045386.8499999</v>
      </c>
      <c r="U111" s="11">
        <v>1780307690.6400001</v>
      </c>
      <c r="V111" s="11">
        <v>1956436570.0999999</v>
      </c>
      <c r="W111" s="11">
        <v>460983583.45999998</v>
      </c>
    </row>
    <row r="112" spans="1:23" x14ac:dyDescent="0.25">
      <c r="A112" s="7" t="s">
        <v>262</v>
      </c>
      <c r="B112" s="10"/>
      <c r="C112" s="10">
        <v>121003839599.64</v>
      </c>
      <c r="D112" s="10">
        <v>98243288299.539993</v>
      </c>
      <c r="E112" s="10">
        <v>74928080750.580002</v>
      </c>
      <c r="F112" s="10">
        <v>62794794812.989998</v>
      </c>
      <c r="G112" s="10">
        <v>34780485904.57</v>
      </c>
      <c r="H112" s="10">
        <v>24997229197.759998</v>
      </c>
      <c r="I112" s="10">
        <v>21991742237.669998</v>
      </c>
      <c r="J112" s="10">
        <v>22061999850.169998</v>
      </c>
      <c r="K112" s="10">
        <v>18254690162.040001</v>
      </c>
      <c r="L112" s="10">
        <v>12888393889.290001</v>
      </c>
      <c r="M112" s="10">
        <v>9743152155.2399998</v>
      </c>
      <c r="N112" s="10">
        <v>8093721891.1599998</v>
      </c>
      <c r="O112" s="10">
        <v>4722706300.0200005</v>
      </c>
      <c r="P112" s="10">
        <v>4474221148.3299999</v>
      </c>
      <c r="Q112" s="10">
        <v>3895735974.48</v>
      </c>
      <c r="R112" s="10">
        <v>2898327418.8499999</v>
      </c>
      <c r="S112" s="10">
        <v>2340047386.8499999</v>
      </c>
      <c r="T112" s="10">
        <v>1780307690.6400001</v>
      </c>
      <c r="U112" s="10">
        <v>1956436570.0999999</v>
      </c>
      <c r="V112" s="10">
        <v>460983583.45999998</v>
      </c>
      <c r="W112" s="10">
        <v>198390615.12</v>
      </c>
    </row>
    <row r="113" spans="1:23" x14ac:dyDescent="0.25">
      <c r="A113" s="7" t="s">
        <v>263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x14ac:dyDescent="0.25">
      <c r="A114" s="7" t="s">
        <v>264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x14ac:dyDescent="0.25">
      <c r="A115" s="7" t="s">
        <v>265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x14ac:dyDescent="0.25">
      <c r="A116" s="7" t="s">
        <v>266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v>0</v>
      </c>
      <c r="S116" s="10">
        <v>0</v>
      </c>
      <c r="T116" s="10">
        <v>2000</v>
      </c>
      <c r="U116" s="10">
        <v>0</v>
      </c>
      <c r="V116" s="10">
        <v>0</v>
      </c>
      <c r="W116" s="10">
        <v>0</v>
      </c>
    </row>
    <row r="117" spans="1:23" x14ac:dyDescent="0.25">
      <c r="A117" s="7" t="s">
        <v>267</v>
      </c>
      <c r="B117" s="11"/>
      <c r="C117" s="11">
        <v>25736685268.41</v>
      </c>
      <c r="D117" s="11">
        <v>22760551300.099998</v>
      </c>
      <c r="E117" s="11">
        <v>23315207548.959999</v>
      </c>
      <c r="F117" s="11">
        <v>12133285937.59</v>
      </c>
      <c r="G117" s="11">
        <v>28014308908.419998</v>
      </c>
      <c r="H117" s="11">
        <v>9783256706.8099995</v>
      </c>
      <c r="I117" s="11">
        <v>3005486960.0900002</v>
      </c>
      <c r="J117" s="11">
        <v>-70257612.5</v>
      </c>
      <c r="K117" s="11">
        <v>3807309688.1300001</v>
      </c>
      <c r="L117" s="11">
        <v>5366296272.75</v>
      </c>
      <c r="M117" s="11">
        <v>3145241734.0500002</v>
      </c>
      <c r="N117" s="11">
        <v>1649430264.0799999</v>
      </c>
      <c r="O117" s="11">
        <v>3371015591.1399999</v>
      </c>
      <c r="P117" s="11">
        <v>248485151.69</v>
      </c>
      <c r="Q117" s="11">
        <v>578485173.85000002</v>
      </c>
      <c r="R117" s="11">
        <v>993662014.67999995</v>
      </c>
      <c r="S117" s="11">
        <v>558280032</v>
      </c>
      <c r="T117" s="11">
        <v>559739696.21000004</v>
      </c>
      <c r="U117" s="11">
        <v>-176128879.46000001</v>
      </c>
      <c r="V117" s="11">
        <v>1495452986.6400001</v>
      </c>
      <c r="W117" s="11">
        <v>262592968.34</v>
      </c>
    </row>
    <row r="118" spans="1:23" x14ac:dyDescent="0.25">
      <c r="A118" s="7" t="s">
        <v>65</v>
      </c>
      <c r="B118" s="12" t="s">
        <v>81</v>
      </c>
      <c r="C118" s="12" t="s">
        <v>81</v>
      </c>
      <c r="D118" s="12" t="s">
        <v>81</v>
      </c>
      <c r="E118" s="12" t="s">
        <v>81</v>
      </c>
      <c r="F118" s="12" t="s">
        <v>81</v>
      </c>
      <c r="G118" s="12" t="s">
        <v>81</v>
      </c>
      <c r="H118" s="12" t="s">
        <v>81</v>
      </c>
      <c r="I118" s="12" t="s">
        <v>81</v>
      </c>
      <c r="J118" s="12" t="s">
        <v>81</v>
      </c>
      <c r="K118" s="12" t="s">
        <v>81</v>
      </c>
      <c r="L118" s="12" t="s">
        <v>81</v>
      </c>
      <c r="M118" s="12" t="s">
        <v>81</v>
      </c>
      <c r="N118" s="12" t="s">
        <v>81</v>
      </c>
      <c r="O118" s="12" t="s">
        <v>81</v>
      </c>
      <c r="P118" s="12" t="s">
        <v>81</v>
      </c>
      <c r="Q118" s="12" t="s">
        <v>81</v>
      </c>
      <c r="R118" s="12" t="s">
        <v>81</v>
      </c>
      <c r="S118" s="12" t="s">
        <v>81</v>
      </c>
      <c r="T118" s="12" t="s">
        <v>81</v>
      </c>
      <c r="U118" s="12" t="s">
        <v>81</v>
      </c>
      <c r="V118" s="12" t="s">
        <v>81</v>
      </c>
      <c r="W118" s="12" t="s">
        <v>81</v>
      </c>
    </row>
    <row r="119" spans="1:23" x14ac:dyDescent="0.25">
      <c r="A119" s="7" t="s">
        <v>66</v>
      </c>
      <c r="B119" s="13" t="s">
        <v>81</v>
      </c>
      <c r="C119" s="13" t="s">
        <v>81</v>
      </c>
      <c r="D119" s="13" t="s">
        <v>81</v>
      </c>
      <c r="E119" s="13" t="s">
        <v>81</v>
      </c>
      <c r="F119" s="13" t="s">
        <v>81</v>
      </c>
      <c r="G119" s="13" t="s">
        <v>81</v>
      </c>
      <c r="H119" s="13" t="s">
        <v>81</v>
      </c>
      <c r="I119" s="13" t="s">
        <v>81</v>
      </c>
      <c r="J119" s="13" t="s">
        <v>81</v>
      </c>
      <c r="K119" s="13" t="s">
        <v>81</v>
      </c>
      <c r="L119" s="13" t="s">
        <v>81</v>
      </c>
      <c r="M119" s="13" t="s">
        <v>81</v>
      </c>
      <c r="N119" s="13" t="s">
        <v>81</v>
      </c>
      <c r="O119" s="13" t="s">
        <v>81</v>
      </c>
      <c r="P119" s="13" t="s">
        <v>81</v>
      </c>
      <c r="Q119" s="13" t="s">
        <v>81</v>
      </c>
      <c r="R119" s="13" t="s">
        <v>81</v>
      </c>
      <c r="S119" s="13" t="s">
        <v>81</v>
      </c>
      <c r="T119" s="13" t="s">
        <v>81</v>
      </c>
      <c r="U119" s="13" t="s">
        <v>81</v>
      </c>
      <c r="V119" s="13" t="s">
        <v>81</v>
      </c>
      <c r="W119" s="13" t="s">
        <v>81</v>
      </c>
    </row>
    <row r="120" spans="1:23" x14ac:dyDescent="0.25">
      <c r="A120" s="7" t="s">
        <v>67</v>
      </c>
      <c r="B120" s="12">
        <v>1</v>
      </c>
      <c r="C120" s="12">
        <v>1</v>
      </c>
      <c r="D120" s="12">
        <v>1</v>
      </c>
      <c r="E120" s="12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  <c r="W120" s="12">
        <v>1</v>
      </c>
    </row>
    <row r="121" spans="1:23" x14ac:dyDescent="0.25">
      <c r="A121" s="7" t="s">
        <v>68</v>
      </c>
      <c r="B121" s="14" t="s">
        <v>82</v>
      </c>
      <c r="C121" s="14" t="s">
        <v>82</v>
      </c>
      <c r="D121" s="14" t="s">
        <v>82</v>
      </c>
      <c r="E121" s="14" t="s">
        <v>82</v>
      </c>
      <c r="F121" s="14" t="s">
        <v>82</v>
      </c>
      <c r="G121" s="14" t="s">
        <v>82</v>
      </c>
      <c r="H121" s="14" t="s">
        <v>82</v>
      </c>
      <c r="I121" s="14" t="s">
        <v>82</v>
      </c>
      <c r="J121" s="14" t="s">
        <v>82</v>
      </c>
      <c r="K121" s="14" t="s">
        <v>82</v>
      </c>
      <c r="L121" s="14" t="s">
        <v>82</v>
      </c>
      <c r="M121" s="14" t="s">
        <v>82</v>
      </c>
      <c r="N121" s="14" t="s">
        <v>82</v>
      </c>
      <c r="O121" s="14" t="s">
        <v>82</v>
      </c>
      <c r="P121" s="14" t="s">
        <v>82</v>
      </c>
      <c r="Q121" s="14" t="s">
        <v>82</v>
      </c>
      <c r="R121" s="14" t="s">
        <v>82</v>
      </c>
      <c r="S121" s="14" t="s">
        <v>82</v>
      </c>
      <c r="T121" s="14" t="s">
        <v>82</v>
      </c>
      <c r="U121" s="14" t="s">
        <v>82</v>
      </c>
      <c r="V121" s="14" t="s">
        <v>82</v>
      </c>
      <c r="W121" s="14" t="s">
        <v>82</v>
      </c>
    </row>
    <row r="122" spans="1:23" x14ac:dyDescent="0.25">
      <c r="A122" s="7" t="s">
        <v>69</v>
      </c>
      <c r="B122" s="15"/>
      <c r="C122" s="15">
        <v>25</v>
      </c>
      <c r="D122" s="15">
        <v>25</v>
      </c>
      <c r="E122" s="15">
        <v>25</v>
      </c>
      <c r="F122" s="15">
        <v>25</v>
      </c>
      <c r="G122" s="15">
        <v>25</v>
      </c>
      <c r="H122" s="15">
        <v>25</v>
      </c>
      <c r="I122" s="15">
        <v>25</v>
      </c>
      <c r="J122" s="15">
        <v>25</v>
      </c>
      <c r="K122" s="15">
        <v>25</v>
      </c>
      <c r="L122" s="15">
        <v>25</v>
      </c>
      <c r="M122" s="15">
        <v>25</v>
      </c>
      <c r="N122" s="15">
        <v>25</v>
      </c>
      <c r="O122" s="15">
        <v>25</v>
      </c>
      <c r="P122" s="15"/>
      <c r="Q122" s="15">
        <v>33</v>
      </c>
      <c r="R122" s="15">
        <v>33</v>
      </c>
      <c r="S122" s="15">
        <v>33</v>
      </c>
      <c r="T122" s="15">
        <v>33</v>
      </c>
      <c r="U122" s="15">
        <v>33</v>
      </c>
      <c r="V122" s="15">
        <v>15</v>
      </c>
      <c r="W122" s="15"/>
    </row>
    <row r="123" spans="1:23" x14ac:dyDescent="0.25">
      <c r="A123" s="7" t="s">
        <v>70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x14ac:dyDescent="0.25">
      <c r="A124" s="7" t="s">
        <v>71</v>
      </c>
      <c r="B124" s="15"/>
      <c r="C124" s="15" t="s">
        <v>84</v>
      </c>
      <c r="D124" s="15" t="s">
        <v>84</v>
      </c>
      <c r="E124" s="15" t="s">
        <v>84</v>
      </c>
      <c r="F124" s="15" t="s">
        <v>84</v>
      </c>
      <c r="G124" s="15" t="s">
        <v>84</v>
      </c>
      <c r="H124" s="15" t="s">
        <v>84</v>
      </c>
      <c r="I124" s="15" t="s">
        <v>84</v>
      </c>
      <c r="J124" s="15" t="s">
        <v>84</v>
      </c>
      <c r="K124" s="15" t="s">
        <v>84</v>
      </c>
      <c r="L124" s="15" t="s">
        <v>84</v>
      </c>
      <c r="M124" s="15" t="s">
        <v>84</v>
      </c>
      <c r="N124" s="15" t="s">
        <v>84</v>
      </c>
      <c r="O124" s="15" t="s">
        <v>84</v>
      </c>
      <c r="P124" s="15" t="s">
        <v>84</v>
      </c>
      <c r="Q124" s="15" t="s">
        <v>84</v>
      </c>
      <c r="R124" s="15" t="s">
        <v>84</v>
      </c>
      <c r="S124" s="15" t="s">
        <v>84</v>
      </c>
      <c r="T124" s="15" t="s">
        <v>84</v>
      </c>
      <c r="U124" s="15" t="s">
        <v>84</v>
      </c>
      <c r="V124" s="15" t="s">
        <v>84</v>
      </c>
      <c r="W124" s="15"/>
    </row>
    <row r="125" spans="1:23" x14ac:dyDescent="0.25">
      <c r="A125" s="7" t="s">
        <v>72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25">
      <c r="A126" s="7" t="s">
        <v>73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x14ac:dyDescent="0.25">
      <c r="A127" s="7" t="s">
        <v>74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25">
      <c r="A128" s="7" t="s">
        <v>75</v>
      </c>
      <c r="B128" s="15">
        <v>44492</v>
      </c>
      <c r="C128" s="15">
        <v>44286</v>
      </c>
      <c r="D128" s="15">
        <v>43943</v>
      </c>
      <c r="E128" s="15">
        <v>43553</v>
      </c>
      <c r="F128" s="15">
        <v>43187</v>
      </c>
      <c r="G128" s="15">
        <v>42840</v>
      </c>
      <c r="H128" s="15">
        <v>42453</v>
      </c>
      <c r="I128" s="15">
        <v>42115</v>
      </c>
      <c r="J128" s="15">
        <v>41723</v>
      </c>
      <c r="K128" s="15">
        <v>41362</v>
      </c>
      <c r="L128" s="15">
        <v>41010</v>
      </c>
      <c r="M128" s="15">
        <v>40623</v>
      </c>
      <c r="N128" s="15">
        <v>40270</v>
      </c>
      <c r="O128" s="15">
        <v>39897</v>
      </c>
      <c r="P128" s="15">
        <v>39520</v>
      </c>
      <c r="Q128" s="15">
        <v>39520</v>
      </c>
      <c r="R128" s="15">
        <v>38812</v>
      </c>
      <c r="S128" s="15">
        <v>38465</v>
      </c>
      <c r="T128" s="15">
        <v>38072</v>
      </c>
      <c r="U128" s="15">
        <v>37706</v>
      </c>
      <c r="V128" s="15">
        <v>37363</v>
      </c>
      <c r="W128" s="15">
        <v>37098</v>
      </c>
    </row>
    <row r="129" spans="1:23" x14ac:dyDescent="0.25">
      <c r="A129" s="7" t="s">
        <v>76</v>
      </c>
      <c r="B129" s="14" t="s">
        <v>83</v>
      </c>
      <c r="C129" s="14" t="s">
        <v>83</v>
      </c>
      <c r="D129" s="14" t="s">
        <v>83</v>
      </c>
      <c r="E129" s="14" t="s">
        <v>83</v>
      </c>
      <c r="F129" s="14" t="s">
        <v>83</v>
      </c>
      <c r="G129" s="14" t="s">
        <v>83</v>
      </c>
      <c r="H129" s="14" t="s">
        <v>83</v>
      </c>
      <c r="I129" s="14" t="s">
        <v>83</v>
      </c>
      <c r="J129" s="14" t="s">
        <v>83</v>
      </c>
      <c r="K129" s="14" t="s">
        <v>83</v>
      </c>
      <c r="L129" s="14" t="s">
        <v>83</v>
      </c>
      <c r="M129" s="14" t="s">
        <v>83</v>
      </c>
      <c r="N129" s="14" t="s">
        <v>83</v>
      </c>
      <c r="O129" s="14" t="s">
        <v>83</v>
      </c>
      <c r="P129" s="14" t="s">
        <v>83</v>
      </c>
      <c r="Q129" s="14" t="s">
        <v>83</v>
      </c>
      <c r="R129" s="14" t="s">
        <v>85</v>
      </c>
      <c r="S129" s="14" t="s">
        <v>85</v>
      </c>
      <c r="T129" s="14" t="s">
        <v>85</v>
      </c>
      <c r="U129" s="14" t="s">
        <v>85</v>
      </c>
      <c r="V129" s="14" t="s">
        <v>85</v>
      </c>
      <c r="W129" s="14" t="s">
        <v>85</v>
      </c>
    </row>
    <row r="130" spans="1:23" x14ac:dyDescent="0.25">
      <c r="A130" s="7" t="s">
        <v>77</v>
      </c>
      <c r="B130" s="15" t="s">
        <v>79</v>
      </c>
      <c r="C130" s="15" t="s">
        <v>79</v>
      </c>
      <c r="D130" s="15" t="s">
        <v>79</v>
      </c>
      <c r="E130" s="15" t="s">
        <v>79</v>
      </c>
      <c r="F130" s="15" t="s">
        <v>79</v>
      </c>
      <c r="G130" s="15" t="s">
        <v>79</v>
      </c>
      <c r="H130" s="15" t="s">
        <v>79</v>
      </c>
      <c r="I130" s="15" t="s">
        <v>79</v>
      </c>
      <c r="J130" s="15" t="s">
        <v>79</v>
      </c>
      <c r="K130" s="15" t="s">
        <v>79</v>
      </c>
      <c r="L130" s="15" t="s">
        <v>79</v>
      </c>
      <c r="M130" s="15" t="s">
        <v>79</v>
      </c>
      <c r="N130" s="15" t="s">
        <v>79</v>
      </c>
      <c r="O130" s="15" t="s">
        <v>79</v>
      </c>
      <c r="P130" s="15" t="s">
        <v>79</v>
      </c>
      <c r="Q130" s="15" t="s">
        <v>79</v>
      </c>
      <c r="R130" s="15" t="s">
        <v>79</v>
      </c>
      <c r="S130" s="15" t="s">
        <v>79</v>
      </c>
      <c r="T130" s="15" t="s">
        <v>79</v>
      </c>
      <c r="U130" s="15" t="s">
        <v>79</v>
      </c>
      <c r="V130" s="15" t="s">
        <v>79</v>
      </c>
      <c r="W130" s="15" t="s">
        <v>79</v>
      </c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7913-5136-4F5A-814A-15AA531B5C55}">
  <dimension ref="A1:F26"/>
  <sheetViews>
    <sheetView workbookViewId="0">
      <selection activeCell="A3" sqref="A3"/>
    </sheetView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6" x14ac:dyDescent="0.25">
      <c r="A1" s="1" t="s">
        <v>0</v>
      </c>
      <c r="B1" s="3" t="s">
        <v>2</v>
      </c>
    </row>
    <row r="2" spans="1:6" x14ac:dyDescent="0.25">
      <c r="A2" s="1" t="s">
        <v>1</v>
      </c>
      <c r="B2" s="2" t="str">
        <f>[1]!S_INFO_NAME($B$1)</f>
        <v>贵州茅台</v>
      </c>
    </row>
    <row r="3" spans="1:6" x14ac:dyDescent="0.25">
      <c r="A3" s="8" t="str">
        <f>[1]!WFR(B1,"2017:2022","Func=Rpt.IndicatorPS20","rptType=1","singleSeason=0","unit=1","currencyType=ORIG","order=LEFT","rate=HISTORY","version=1","quarterindic=0","showcurrency=0","reportPeriod=24","cols=5;rows=22")</f>
        <v xml:space="preserve">                                                                                                              </v>
      </c>
    </row>
    <row r="4" spans="1:6" x14ac:dyDescent="0.25">
      <c r="A4" s="5" t="s">
        <v>419</v>
      </c>
      <c r="B4" s="4"/>
      <c r="C4" s="4"/>
      <c r="D4" s="4"/>
      <c r="E4" s="4"/>
      <c r="F4" s="4"/>
    </row>
    <row r="5" spans="1:6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</row>
    <row r="6" spans="1:6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</row>
    <row r="7" spans="1:6" x14ac:dyDescent="0.25">
      <c r="A7" s="7" t="s">
        <v>420</v>
      </c>
      <c r="B7" s="11"/>
      <c r="C7" s="11"/>
      <c r="D7" s="11"/>
      <c r="E7" s="11"/>
      <c r="F7" s="11"/>
    </row>
    <row r="8" spans="1:6" x14ac:dyDescent="0.25">
      <c r="A8" s="7" t="s">
        <v>421</v>
      </c>
      <c r="B8" s="10">
        <v>29.67</v>
      </c>
      <c r="C8" s="10">
        <v>37.17</v>
      </c>
      <c r="D8" s="10">
        <v>32.799999999999997</v>
      </c>
      <c r="E8" s="10">
        <v>28.02</v>
      </c>
      <c r="F8" s="10">
        <v>21.56</v>
      </c>
    </row>
    <row r="9" spans="1:6" x14ac:dyDescent="0.25">
      <c r="A9" s="7" t="s">
        <v>422</v>
      </c>
      <c r="B9" s="11">
        <v>29.67</v>
      </c>
      <c r="C9" s="11">
        <v>37.17</v>
      </c>
      <c r="D9" s="11">
        <v>32.799999999999997</v>
      </c>
      <c r="E9" s="11">
        <v>28.02</v>
      </c>
      <c r="F9" s="11">
        <v>21.56</v>
      </c>
    </row>
    <row r="10" spans="1:6" x14ac:dyDescent="0.25">
      <c r="A10" s="7" t="s">
        <v>423</v>
      </c>
      <c r="B10" s="10"/>
      <c r="C10" s="10">
        <v>37.43</v>
      </c>
      <c r="D10" s="10">
        <v>32.96</v>
      </c>
      <c r="E10" s="10">
        <v>28.33</v>
      </c>
      <c r="F10" s="10">
        <v>21.67</v>
      </c>
    </row>
    <row r="11" spans="1:6" x14ac:dyDescent="0.25">
      <c r="A11" s="7" t="s">
        <v>424</v>
      </c>
      <c r="B11" s="11"/>
      <c r="C11" s="11">
        <v>37.43</v>
      </c>
      <c r="D11" s="11">
        <v>32.96</v>
      </c>
      <c r="E11" s="11">
        <v>28.33</v>
      </c>
      <c r="F11" s="11">
        <v>21.67</v>
      </c>
    </row>
    <row r="12" spans="1:6" x14ac:dyDescent="0.25">
      <c r="A12" s="7" t="s">
        <v>425</v>
      </c>
      <c r="B12" s="10">
        <v>138.79060000000001</v>
      </c>
      <c r="C12" s="10">
        <v>128.42140000000001</v>
      </c>
      <c r="D12" s="10">
        <v>108.2714</v>
      </c>
      <c r="E12" s="10">
        <v>89.825500000000005</v>
      </c>
      <c r="F12" s="10">
        <v>72.800299999999993</v>
      </c>
    </row>
    <row r="13" spans="1:6" x14ac:dyDescent="0.25">
      <c r="A13" s="7" t="s">
        <v>426</v>
      </c>
      <c r="B13" s="11">
        <v>29.256799999999998</v>
      </c>
      <c r="C13" s="11">
        <v>41.131300000000003</v>
      </c>
      <c r="D13" s="11">
        <v>35.99</v>
      </c>
      <c r="E13" s="11">
        <v>32.944800000000001</v>
      </c>
      <c r="F13" s="11">
        <v>17.635000000000002</v>
      </c>
    </row>
    <row r="14" spans="1:6" x14ac:dyDescent="0.25">
      <c r="A14" s="7" t="s">
        <v>427</v>
      </c>
      <c r="B14" s="10"/>
      <c r="C14" s="10"/>
      <c r="D14" s="10"/>
      <c r="E14" s="10"/>
      <c r="F14" s="10"/>
    </row>
    <row r="15" spans="1:6" x14ac:dyDescent="0.25">
      <c r="A15" s="7" t="s">
        <v>428</v>
      </c>
      <c r="B15" s="11">
        <v>29.665800000000001</v>
      </c>
      <c r="C15" s="11">
        <v>37.173499999999997</v>
      </c>
      <c r="D15" s="11">
        <v>32.802500000000002</v>
      </c>
      <c r="E15" s="11">
        <v>28.024000000000001</v>
      </c>
      <c r="F15" s="11">
        <v>21.5566</v>
      </c>
    </row>
    <row r="16" spans="1:6" x14ac:dyDescent="0.25">
      <c r="A16" s="7" t="s">
        <v>429</v>
      </c>
      <c r="B16" s="10">
        <v>29.738199999999999</v>
      </c>
      <c r="C16" s="10">
        <v>37.427599999999998</v>
      </c>
      <c r="D16" s="10">
        <v>32.9621</v>
      </c>
      <c r="E16" s="10">
        <v>28.3279</v>
      </c>
      <c r="F16" s="10">
        <v>21.671800000000001</v>
      </c>
    </row>
    <row r="17" spans="1:6" x14ac:dyDescent="0.25">
      <c r="A17" s="7" t="s">
        <v>430</v>
      </c>
      <c r="B17" s="11">
        <v>61.3384</v>
      </c>
      <c r="C17" s="11">
        <v>78.007800000000003</v>
      </c>
      <c r="D17" s="11">
        <v>70.732799999999997</v>
      </c>
      <c r="E17" s="11">
        <v>61.454799999999999</v>
      </c>
      <c r="F17" s="11">
        <v>48.609200000000001</v>
      </c>
    </row>
    <row r="18" spans="1:6" x14ac:dyDescent="0.25">
      <c r="A18" s="7" t="s">
        <v>431</v>
      </c>
      <c r="B18" s="10">
        <v>59.4191</v>
      </c>
      <c r="C18" s="10">
        <v>75.557699999999997</v>
      </c>
      <c r="D18" s="10">
        <v>68.006500000000003</v>
      </c>
      <c r="E18" s="10">
        <v>58.620399999999997</v>
      </c>
      <c r="F18" s="10">
        <v>46.344499999999996</v>
      </c>
    </row>
    <row r="19" spans="1:6" x14ac:dyDescent="0.25">
      <c r="A19" s="7" t="s">
        <v>432</v>
      </c>
      <c r="B19" s="11">
        <v>41.593899999999998</v>
      </c>
      <c r="C19" s="11">
        <v>52.474400000000003</v>
      </c>
      <c r="D19" s="11">
        <v>46.7776</v>
      </c>
      <c r="E19" s="11">
        <v>40.450000000000003</v>
      </c>
      <c r="F19" s="11">
        <v>30.791499999999999</v>
      </c>
    </row>
    <row r="20" spans="1:6" x14ac:dyDescent="0.25">
      <c r="A20" s="7" t="s">
        <v>433</v>
      </c>
      <c r="B20" s="10">
        <v>1.0945</v>
      </c>
      <c r="C20" s="10">
        <v>1.0945</v>
      </c>
      <c r="D20" s="10">
        <v>1.0945</v>
      </c>
      <c r="E20" s="10">
        <v>1.0945</v>
      </c>
      <c r="F20" s="10">
        <v>1.0945</v>
      </c>
    </row>
    <row r="21" spans="1:6" x14ac:dyDescent="0.25">
      <c r="A21" s="7" t="s">
        <v>434</v>
      </c>
      <c r="B21" s="11">
        <v>19.346</v>
      </c>
      <c r="C21" s="11">
        <v>16.060300000000002</v>
      </c>
      <c r="D21" s="11">
        <v>13.2111</v>
      </c>
      <c r="E21" s="11">
        <v>10.702299999999999</v>
      </c>
      <c r="F21" s="11">
        <v>6.54</v>
      </c>
    </row>
    <row r="22" spans="1:6" x14ac:dyDescent="0.25">
      <c r="A22" s="7" t="s">
        <v>435</v>
      </c>
      <c r="B22" s="10">
        <v>116.61960000000001</v>
      </c>
      <c r="C22" s="10">
        <v>109.5324</v>
      </c>
      <c r="D22" s="10">
        <v>92.256399999999999</v>
      </c>
      <c r="E22" s="10">
        <v>76.406700000000001</v>
      </c>
      <c r="F22" s="10">
        <v>63.693199999999997</v>
      </c>
    </row>
    <row r="23" spans="1:6" x14ac:dyDescent="0.25">
      <c r="A23" s="7" t="s">
        <v>436</v>
      </c>
      <c r="B23" s="11">
        <v>135.96559999999999</v>
      </c>
      <c r="C23" s="11">
        <v>125.59269999999999</v>
      </c>
      <c r="D23" s="11">
        <v>105.4675</v>
      </c>
      <c r="E23" s="11">
        <v>87.108999999999995</v>
      </c>
      <c r="F23" s="11">
        <v>70.2333</v>
      </c>
    </row>
    <row r="24" spans="1:6" x14ac:dyDescent="0.25">
      <c r="A24" s="7" t="s">
        <v>437</v>
      </c>
      <c r="B24" s="10">
        <v>4.7419000000000002</v>
      </c>
      <c r="C24" s="10">
        <v>20.4878</v>
      </c>
      <c r="D24" s="10">
        <v>18.118600000000001</v>
      </c>
      <c r="E24" s="10">
        <v>18.560099999999998</v>
      </c>
      <c r="F24" s="10">
        <v>9.6586999999999996</v>
      </c>
    </row>
    <row r="25" spans="1:6" x14ac:dyDescent="0.25">
      <c r="A25" s="7" t="s">
        <v>438</v>
      </c>
      <c r="B25" s="11">
        <v>34.055399999999999</v>
      </c>
      <c r="C25" s="11">
        <v>39.722499999999997</v>
      </c>
      <c r="D25" s="11">
        <v>-62.920499999999997</v>
      </c>
      <c r="E25" s="11">
        <v>32.038400000000003</v>
      </c>
      <c r="F25" s="11">
        <v>23.5687</v>
      </c>
    </row>
    <row r="26" spans="1:6" x14ac:dyDescent="0.25">
      <c r="A26" s="7" t="s">
        <v>439</v>
      </c>
      <c r="B26" s="10">
        <v>34.055399999999999</v>
      </c>
      <c r="C26" s="10">
        <v>39.722499999999997</v>
      </c>
      <c r="D26" s="10">
        <v>-62.920499999999997</v>
      </c>
      <c r="E26" s="10">
        <v>32.038400000000003</v>
      </c>
      <c r="F26" s="10">
        <v>23.5687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7807-C235-4609-9ED7-1C2B8C9C754C}">
  <dimension ref="A1:F44"/>
  <sheetViews>
    <sheetView workbookViewId="0"/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6" x14ac:dyDescent="0.25">
      <c r="A1" s="1" t="s">
        <v>0</v>
      </c>
      <c r="B1" s="3" t="s">
        <v>2</v>
      </c>
    </row>
    <row r="2" spans="1:6" x14ac:dyDescent="0.25">
      <c r="A2" s="1" t="s">
        <v>1</v>
      </c>
      <c r="B2" s="2" t="str">
        <f>[1]!S_INFO_NAME($B$1)</f>
        <v>贵州茅台</v>
      </c>
    </row>
    <row r="3" spans="1:6" x14ac:dyDescent="0.25">
      <c r="A3" s="8" t="str">
        <f>[1]!WFR(B1,"2017:2022","Func=Rpt.ProfEarnQuality20","rptType=1","singleSeason=0","unit=1","currencyType=ORIG","order=LEFT","rate=HISTORY","version=1","quarterindic=0","showcurrency=0","reportPeriod=24","cols=5;rows=40")</f>
        <v xml:space="preserve">                                                                                                              </v>
      </c>
    </row>
    <row r="4" spans="1:6" x14ac:dyDescent="0.25">
      <c r="A4" s="5" t="s">
        <v>440</v>
      </c>
      <c r="B4" s="4"/>
      <c r="C4" s="4"/>
      <c r="D4" s="4"/>
      <c r="E4" s="4"/>
      <c r="F4" s="4"/>
    </row>
    <row r="5" spans="1:6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</row>
    <row r="6" spans="1:6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</row>
    <row r="7" spans="1:6" x14ac:dyDescent="0.25">
      <c r="A7" s="7" t="s">
        <v>441</v>
      </c>
      <c r="B7" s="11"/>
      <c r="C7" s="11"/>
      <c r="D7" s="11"/>
      <c r="E7" s="11"/>
      <c r="F7" s="11"/>
    </row>
    <row r="8" spans="1:6" x14ac:dyDescent="0.25">
      <c r="A8" s="7" t="s">
        <v>442</v>
      </c>
      <c r="B8" s="10">
        <v>21.374500000000001</v>
      </c>
      <c r="C8" s="10">
        <v>28.9465</v>
      </c>
      <c r="D8" s="10">
        <v>30.296600000000002</v>
      </c>
      <c r="E8" s="10">
        <v>31.1982</v>
      </c>
      <c r="F8" s="10">
        <v>29.610600000000002</v>
      </c>
    </row>
    <row r="9" spans="1:6" x14ac:dyDescent="0.25">
      <c r="A9" s="7" t="s">
        <v>443</v>
      </c>
      <c r="B9" s="11">
        <v>21.68</v>
      </c>
      <c r="C9" s="11">
        <v>31.41</v>
      </c>
      <c r="D9" s="11">
        <v>33.090000000000003</v>
      </c>
      <c r="E9" s="11">
        <v>34.46</v>
      </c>
      <c r="F9" s="11">
        <v>32.950000000000003</v>
      </c>
    </row>
    <row r="10" spans="1:6" x14ac:dyDescent="0.25">
      <c r="A10" s="7" t="s">
        <v>444</v>
      </c>
      <c r="B10" s="10">
        <v>22.204000000000001</v>
      </c>
      <c r="C10" s="10">
        <v>31.410799999999998</v>
      </c>
      <c r="D10" s="10">
        <v>33.117699999999999</v>
      </c>
      <c r="E10" s="10">
        <v>34.464300000000001</v>
      </c>
      <c r="F10" s="10">
        <v>32.9542</v>
      </c>
    </row>
    <row r="11" spans="1:6" x14ac:dyDescent="0.25">
      <c r="A11" s="7" t="s">
        <v>445</v>
      </c>
      <c r="B11" s="11">
        <v>21.4267</v>
      </c>
      <c r="C11" s="11">
        <v>29.144300000000001</v>
      </c>
      <c r="D11" s="11">
        <v>30.443899999999999</v>
      </c>
      <c r="E11" s="11">
        <v>31.5366</v>
      </c>
      <c r="F11" s="11">
        <v>29.768899999999999</v>
      </c>
    </row>
    <row r="12" spans="1:6" x14ac:dyDescent="0.25">
      <c r="A12" s="7" t="s">
        <v>446</v>
      </c>
      <c r="B12" s="10"/>
      <c r="C12" s="10">
        <v>31.63</v>
      </c>
      <c r="D12" s="10">
        <v>33.25</v>
      </c>
      <c r="E12" s="10">
        <v>34.840000000000003</v>
      </c>
      <c r="F12" s="10">
        <v>33.130000000000003</v>
      </c>
    </row>
    <row r="13" spans="1:6" x14ac:dyDescent="0.25">
      <c r="A13" s="7" t="s">
        <v>447</v>
      </c>
      <c r="B13" s="11">
        <v>22.258099999999999</v>
      </c>
      <c r="C13" s="11">
        <v>31.625399999999999</v>
      </c>
      <c r="D13" s="11">
        <v>33.278799999999997</v>
      </c>
      <c r="E13" s="11">
        <v>34.838200000000001</v>
      </c>
      <c r="F13" s="11">
        <v>33.130299999999998</v>
      </c>
    </row>
    <row r="14" spans="1:6" x14ac:dyDescent="0.25">
      <c r="A14" s="7" t="s">
        <v>448</v>
      </c>
      <c r="B14" s="10"/>
      <c r="C14" s="10">
        <v>31.41</v>
      </c>
      <c r="D14" s="10">
        <v>33.090000000000003</v>
      </c>
      <c r="E14" s="10">
        <v>34.46</v>
      </c>
      <c r="F14" s="10">
        <v>32.950000000000003</v>
      </c>
    </row>
    <row r="15" spans="1:6" x14ac:dyDescent="0.25">
      <c r="A15" s="7" t="s">
        <v>449</v>
      </c>
      <c r="B15" s="11">
        <v>29.6053</v>
      </c>
      <c r="C15" s="11">
        <v>31.410799999999998</v>
      </c>
      <c r="D15" s="11">
        <v>33.117699999999999</v>
      </c>
      <c r="E15" s="11">
        <v>34.464300000000001</v>
      </c>
      <c r="F15" s="11">
        <v>32.9542</v>
      </c>
    </row>
    <row r="16" spans="1:6" x14ac:dyDescent="0.25">
      <c r="A16" s="7" t="s">
        <v>450</v>
      </c>
      <c r="B16" s="10">
        <v>23.853200000000001</v>
      </c>
      <c r="C16" s="10">
        <v>33.255200000000002</v>
      </c>
      <c r="D16" s="10">
        <v>34.2746</v>
      </c>
      <c r="E16" s="10">
        <v>34.513199999999998</v>
      </c>
      <c r="F16" s="10">
        <v>31.251100000000001</v>
      </c>
    </row>
    <row r="17" spans="1:6" x14ac:dyDescent="0.25">
      <c r="A17" s="7" t="s">
        <v>451</v>
      </c>
      <c r="B17" s="11">
        <v>31.804300000000001</v>
      </c>
      <c r="C17" s="11">
        <v>33.255200000000002</v>
      </c>
      <c r="D17" s="11">
        <v>34.2746</v>
      </c>
      <c r="E17" s="11">
        <v>34.513199999999998</v>
      </c>
      <c r="F17" s="11">
        <v>31.251100000000001</v>
      </c>
    </row>
    <row r="18" spans="1:6" x14ac:dyDescent="0.25">
      <c r="A18" s="7" t="s">
        <v>452</v>
      </c>
      <c r="B18" s="10">
        <v>18.066700000000001</v>
      </c>
      <c r="C18" s="10">
        <v>24.984100000000002</v>
      </c>
      <c r="D18" s="10">
        <v>25.646799999999999</v>
      </c>
      <c r="E18" s="10">
        <v>25.694500000000001</v>
      </c>
      <c r="F18" s="10">
        <v>23.435300000000002</v>
      </c>
    </row>
    <row r="19" spans="1:6" x14ac:dyDescent="0.25">
      <c r="A19" s="7" t="s">
        <v>453</v>
      </c>
      <c r="B19" s="11">
        <v>24.088899999999999</v>
      </c>
      <c r="C19" s="11">
        <v>24.984100000000002</v>
      </c>
      <c r="D19" s="11">
        <v>25.646799999999999</v>
      </c>
      <c r="E19" s="11">
        <v>25.694500000000001</v>
      </c>
      <c r="F19" s="11">
        <v>23.435300000000002</v>
      </c>
    </row>
    <row r="20" spans="1:6" x14ac:dyDescent="0.25">
      <c r="A20" s="7" t="s">
        <v>454</v>
      </c>
      <c r="B20" s="10">
        <v>20.339400000000001</v>
      </c>
      <c r="C20" s="10">
        <v>29.451599999999999</v>
      </c>
      <c r="D20" s="10">
        <v>31.194800000000001</v>
      </c>
      <c r="E20" s="10">
        <v>32.136499999999998</v>
      </c>
      <c r="F20" s="10">
        <v>29.987300000000001</v>
      </c>
    </row>
    <row r="21" spans="1:6" x14ac:dyDescent="0.25">
      <c r="A21" s="7" t="s">
        <v>455</v>
      </c>
      <c r="B21" s="11">
        <v>1338.2691</v>
      </c>
      <c r="C21" s="11">
        <v>758.37360000000001</v>
      </c>
      <c r="D21" s="11">
        <v>727.56140000000005</v>
      </c>
      <c r="E21" s="11">
        <v>748.95399999999995</v>
      </c>
      <c r="F21" s="11">
        <v>671.28359999999998</v>
      </c>
    </row>
    <row r="22" spans="1:6" x14ac:dyDescent="0.25">
      <c r="A22" s="7" t="s">
        <v>456</v>
      </c>
      <c r="B22" s="10">
        <v>53.019599999999997</v>
      </c>
      <c r="C22" s="10">
        <v>52.176299999999998</v>
      </c>
      <c r="D22" s="10">
        <v>51.469299999999997</v>
      </c>
      <c r="E22" s="10">
        <v>51.3718</v>
      </c>
      <c r="F22" s="10">
        <v>49.823900000000002</v>
      </c>
    </row>
    <row r="23" spans="1:6" x14ac:dyDescent="0.25">
      <c r="A23" s="7" t="s">
        <v>457</v>
      </c>
      <c r="B23" s="11">
        <v>91.191400000000002</v>
      </c>
      <c r="C23" s="11">
        <v>91.409199999999998</v>
      </c>
      <c r="D23" s="11">
        <v>91.302800000000005</v>
      </c>
      <c r="E23" s="11">
        <v>91.141999999999996</v>
      </c>
      <c r="F23" s="11">
        <v>89.796199999999999</v>
      </c>
    </row>
    <row r="24" spans="1:6" x14ac:dyDescent="0.25">
      <c r="A24" s="7" t="s">
        <v>458</v>
      </c>
      <c r="B24" s="10">
        <v>8.8086000000000002</v>
      </c>
      <c r="C24" s="10">
        <v>8.5907999999999998</v>
      </c>
      <c r="D24" s="10">
        <v>8.6972000000000005</v>
      </c>
      <c r="E24" s="10">
        <v>8.8580000000000005</v>
      </c>
      <c r="F24" s="10">
        <v>10.203799999999999</v>
      </c>
    </row>
    <row r="25" spans="1:6" x14ac:dyDescent="0.25">
      <c r="A25" s="7" t="s">
        <v>459</v>
      </c>
      <c r="B25" s="11">
        <v>9.0653000000000006</v>
      </c>
      <c r="C25" s="11">
        <v>9.6437000000000008</v>
      </c>
      <c r="D25" s="11">
        <v>11.123900000000001</v>
      </c>
      <c r="E25" s="11">
        <v>10.750400000000001</v>
      </c>
      <c r="F25" s="11">
        <v>13.1418</v>
      </c>
    </row>
    <row r="26" spans="1:6" x14ac:dyDescent="0.25">
      <c r="A26" s="7" t="s">
        <v>460</v>
      </c>
      <c r="B26" s="10">
        <v>48.364199999999997</v>
      </c>
      <c r="C26" s="10">
        <v>47.653599999999997</v>
      </c>
      <c r="D26" s="10">
        <v>46.375300000000003</v>
      </c>
      <c r="E26" s="10">
        <v>45.600900000000003</v>
      </c>
      <c r="F26" s="10">
        <v>44.346800000000002</v>
      </c>
    </row>
    <row r="27" spans="1:6" x14ac:dyDescent="0.25">
      <c r="A27" s="7" t="s">
        <v>461</v>
      </c>
      <c r="B27" s="11">
        <v>68.813500000000005</v>
      </c>
      <c r="C27" s="11">
        <v>67.999700000000004</v>
      </c>
      <c r="D27" s="11">
        <v>66.447500000000005</v>
      </c>
      <c r="E27" s="11">
        <v>66.507000000000005</v>
      </c>
      <c r="F27" s="11">
        <v>63.770499999999998</v>
      </c>
    </row>
    <row r="28" spans="1:6" x14ac:dyDescent="0.25">
      <c r="A28" s="7" t="s">
        <v>462</v>
      </c>
      <c r="B28" s="10">
        <v>67.810500000000005</v>
      </c>
      <c r="C28" s="10">
        <v>67.268199999999993</v>
      </c>
      <c r="D28" s="10">
        <v>66.132800000000003</v>
      </c>
      <c r="E28" s="10">
        <v>65.820700000000002</v>
      </c>
      <c r="F28" s="10">
        <v>63.345100000000002</v>
      </c>
    </row>
    <row r="29" spans="1:6" x14ac:dyDescent="0.25">
      <c r="A29" s="7" t="s">
        <v>463</v>
      </c>
      <c r="B29" s="11"/>
      <c r="C29" s="11">
        <v>68.611999999999995</v>
      </c>
      <c r="D29" s="11">
        <v>67.532300000000006</v>
      </c>
      <c r="E29" s="11">
        <v>67.343299999999999</v>
      </c>
      <c r="F29" s="11">
        <v>65.188800000000001</v>
      </c>
    </row>
    <row r="30" spans="1:6" x14ac:dyDescent="0.25">
      <c r="A30" s="7" t="s">
        <v>464</v>
      </c>
      <c r="B30" s="10">
        <v>31.255500000000001</v>
      </c>
      <c r="C30" s="10">
        <v>32.018999999999998</v>
      </c>
      <c r="D30" s="10">
        <v>33.5578</v>
      </c>
      <c r="E30" s="10">
        <v>33.505499999999998</v>
      </c>
      <c r="F30" s="10">
        <v>36.229500000000002</v>
      </c>
    </row>
    <row r="31" spans="1:6" x14ac:dyDescent="0.25">
      <c r="A31" s="7" t="s">
        <v>465</v>
      </c>
      <c r="B31" s="11">
        <v>2.4958999999999998</v>
      </c>
      <c r="C31" s="11">
        <v>2.5998999999999999</v>
      </c>
      <c r="D31" s="11">
        <v>3.6903000000000001</v>
      </c>
      <c r="E31" s="11">
        <v>3.3317000000000001</v>
      </c>
      <c r="F31" s="11">
        <v>4.8902000000000001</v>
      </c>
    </row>
    <row r="32" spans="1:6" x14ac:dyDescent="0.25">
      <c r="A32" s="7" t="s">
        <v>466</v>
      </c>
      <c r="B32" s="10">
        <v>7.0819000000000001</v>
      </c>
      <c r="C32" s="10">
        <v>6.9802999999999997</v>
      </c>
      <c r="D32" s="10">
        <v>6.9965000000000002</v>
      </c>
      <c r="E32" s="10">
        <v>6.9273999999999996</v>
      </c>
      <c r="F32" s="10">
        <v>7.7305999999999999</v>
      </c>
    </row>
    <row r="33" spans="1:6" x14ac:dyDescent="0.25">
      <c r="A33" s="7" t="s">
        <v>467</v>
      </c>
      <c r="B33" s="11">
        <v>-0.79610000000000003</v>
      </c>
      <c r="C33" s="11">
        <v>-0.2394</v>
      </c>
      <c r="D33" s="11">
        <v>8.3999999999999995E-3</v>
      </c>
      <c r="E33" s="11">
        <v>-4.5999999999999999E-3</v>
      </c>
      <c r="F33" s="11">
        <v>-9.1300000000000006E-2</v>
      </c>
    </row>
    <row r="34" spans="1:6" x14ac:dyDescent="0.25">
      <c r="A34" s="7" t="s">
        <v>468</v>
      </c>
      <c r="B34" s="10">
        <v>5.4600000000000003E-2</v>
      </c>
      <c r="C34" s="10">
        <v>5.1400000000000001E-2</v>
      </c>
      <c r="D34" s="10">
        <v>5.4800000000000001E-2</v>
      </c>
      <c r="E34" s="10">
        <v>2.8400000000000002E-2</v>
      </c>
      <c r="F34" s="10"/>
    </row>
    <row r="35" spans="1:6" x14ac:dyDescent="0.25">
      <c r="A35" s="7" t="s">
        <v>469</v>
      </c>
      <c r="B35" s="11"/>
      <c r="C35" s="11"/>
      <c r="D35" s="11"/>
      <c r="E35" s="11">
        <v>1.6999999999999999E-3</v>
      </c>
      <c r="F35" s="11">
        <v>-1.32E-2</v>
      </c>
    </row>
    <row r="36" spans="1:6" x14ac:dyDescent="0.25">
      <c r="A36" s="7" t="s">
        <v>470</v>
      </c>
      <c r="B36" s="10">
        <v>296.6311</v>
      </c>
      <c r="C36" s="10">
        <v>286.14</v>
      </c>
      <c r="D36" s="10">
        <v>259.66840000000002</v>
      </c>
      <c r="E36" s="10">
        <v>261.98939999999999</v>
      </c>
      <c r="F36" s="10">
        <v>213.4187</v>
      </c>
    </row>
    <row r="37" spans="1:6" x14ac:dyDescent="0.25">
      <c r="A37" s="7" t="s">
        <v>471</v>
      </c>
      <c r="B37" s="11"/>
      <c r="C37" s="11"/>
      <c r="D37" s="11"/>
      <c r="E37" s="11">
        <v>2.5000000000000001E-3</v>
      </c>
      <c r="F37" s="11">
        <v>-2.07E-2</v>
      </c>
    </row>
    <row r="38" spans="1:6" x14ac:dyDescent="0.25">
      <c r="A38" s="7" t="s">
        <v>472</v>
      </c>
      <c r="B38" s="10">
        <v>100.31570000000001</v>
      </c>
      <c r="C38" s="10">
        <v>100.6619</v>
      </c>
      <c r="D38" s="10">
        <v>100.4405</v>
      </c>
      <c r="E38" s="10">
        <v>101.014</v>
      </c>
      <c r="F38" s="10">
        <v>100.51609999999999</v>
      </c>
    </row>
    <row r="39" spans="1:6" x14ac:dyDescent="0.25">
      <c r="A39" s="7" t="s">
        <v>473</v>
      </c>
      <c r="B39" s="11"/>
      <c r="C39" s="11"/>
      <c r="D39" s="11"/>
      <c r="E39" s="11"/>
      <c r="F39" s="11"/>
    </row>
    <row r="40" spans="1:6" x14ac:dyDescent="0.25">
      <c r="A40" s="7" t="s">
        <v>474</v>
      </c>
      <c r="B40" s="10">
        <v>100.21510000000001</v>
      </c>
      <c r="C40" s="10">
        <v>100.63420000000001</v>
      </c>
      <c r="D40" s="10">
        <v>100.4325</v>
      </c>
      <c r="E40" s="10">
        <v>100.995</v>
      </c>
      <c r="F40" s="10">
        <v>100.51609999999999</v>
      </c>
    </row>
    <row r="41" spans="1:6" x14ac:dyDescent="0.25">
      <c r="A41" s="7" t="s">
        <v>475</v>
      </c>
      <c r="B41" s="11">
        <v>7.8600000000000003E-2</v>
      </c>
      <c r="C41" s="11">
        <v>7.9000000000000008E-3</v>
      </c>
      <c r="D41" s="11">
        <v>-2.3800000000000002E-2</v>
      </c>
      <c r="E41" s="11"/>
      <c r="F41" s="11"/>
    </row>
    <row r="42" spans="1:6" x14ac:dyDescent="0.25">
      <c r="A42" s="7" t="s">
        <v>476</v>
      </c>
      <c r="B42" s="10">
        <v>-0.31569999999999998</v>
      </c>
      <c r="C42" s="10">
        <v>-0.66190000000000004</v>
      </c>
      <c r="D42" s="10">
        <v>-0.4405</v>
      </c>
      <c r="E42" s="10">
        <v>-1.014</v>
      </c>
      <c r="F42" s="10">
        <v>-0.5161</v>
      </c>
    </row>
    <row r="43" spans="1:6" x14ac:dyDescent="0.25">
      <c r="A43" s="7" t="s">
        <v>477</v>
      </c>
      <c r="B43" s="11">
        <v>25.126999999999999</v>
      </c>
      <c r="C43" s="11">
        <v>25.187899999999999</v>
      </c>
      <c r="D43" s="11">
        <v>25.198899999999998</v>
      </c>
      <c r="E43" s="11">
        <v>25.572700000000001</v>
      </c>
      <c r="F43" s="11">
        <v>25.125499999999999</v>
      </c>
    </row>
    <row r="44" spans="1:6" x14ac:dyDescent="0.25">
      <c r="A44" s="7" t="s">
        <v>478</v>
      </c>
      <c r="B44" s="10">
        <v>100.24379999999999</v>
      </c>
      <c r="C44" s="10">
        <v>100.68340000000001</v>
      </c>
      <c r="D44" s="10">
        <v>100.4864</v>
      </c>
      <c r="E44" s="10">
        <v>101.08459999999999</v>
      </c>
      <c r="F44" s="10">
        <v>100.53440000000001</v>
      </c>
    </row>
  </sheetData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CC56-CDC3-4132-8632-9BB1C3FFD4CF}">
  <dimension ref="A1:F53"/>
  <sheetViews>
    <sheetView workbookViewId="0"/>
  </sheetViews>
  <sheetFormatPr defaultRowHeight="13.8" x14ac:dyDescent="0.25"/>
  <cols>
    <col min="1" max="1" width="54.109375" bestFit="1" customWidth="1"/>
    <col min="2" max="2" width="9.33203125" bestFit="1" customWidth="1"/>
  </cols>
  <sheetData>
    <row r="1" spans="1:6" x14ac:dyDescent="0.25">
      <c r="A1" s="1" t="s">
        <v>0</v>
      </c>
      <c r="B1" s="3" t="s">
        <v>2</v>
      </c>
    </row>
    <row r="2" spans="1:6" x14ac:dyDescent="0.25">
      <c r="A2" s="1" t="s">
        <v>1</v>
      </c>
      <c r="B2" s="2" t="str">
        <f>[1]!S_INFO_NAME($B$1)</f>
        <v>贵州茅台</v>
      </c>
    </row>
    <row r="3" spans="1:6" x14ac:dyDescent="0.25">
      <c r="A3" s="8" t="str">
        <f>[1]!WFR(B1,"2017:2022","Func=Rpt.CapitStructSolvency20","rptType=1","singleSeason=0","unit=1","currencyType=ORIG","order=LEFT","rate=HISTORY","version=1","quarterindic=0","showcurrency=0","reportPeriod=24","cols=5;rows=49")</f>
        <v xml:space="preserve">                                                                                                              </v>
      </c>
    </row>
    <row r="4" spans="1:6" x14ac:dyDescent="0.25">
      <c r="A4" s="5" t="s">
        <v>494</v>
      </c>
      <c r="B4" s="4"/>
      <c r="C4" s="4"/>
      <c r="D4" s="4"/>
      <c r="E4" s="4"/>
      <c r="F4" s="4"/>
    </row>
    <row r="5" spans="1:6" x14ac:dyDescent="0.25">
      <c r="A5" s="6" t="s">
        <v>4</v>
      </c>
      <c r="B5" s="9">
        <v>44469</v>
      </c>
      <c r="C5" s="9">
        <v>44196</v>
      </c>
      <c r="D5" s="9">
        <v>43830</v>
      </c>
      <c r="E5" s="9">
        <v>43465</v>
      </c>
      <c r="F5" s="9">
        <v>43100</v>
      </c>
    </row>
    <row r="6" spans="1:6" x14ac:dyDescent="0.25">
      <c r="A6" s="7" t="s">
        <v>5</v>
      </c>
      <c r="B6" s="10" t="s">
        <v>78</v>
      </c>
      <c r="C6" s="10" t="s">
        <v>80</v>
      </c>
      <c r="D6" s="10" t="s">
        <v>80</v>
      </c>
      <c r="E6" s="10" t="s">
        <v>80</v>
      </c>
      <c r="F6" s="10" t="s">
        <v>80</v>
      </c>
    </row>
    <row r="7" spans="1:6" x14ac:dyDescent="0.25">
      <c r="A7" s="7" t="s">
        <v>495</v>
      </c>
      <c r="B7" s="11"/>
      <c r="C7" s="11"/>
      <c r="D7" s="11"/>
      <c r="E7" s="11"/>
      <c r="F7" s="11"/>
    </row>
    <row r="8" spans="1:6" x14ac:dyDescent="0.25">
      <c r="A8" s="7" t="s">
        <v>496</v>
      </c>
      <c r="B8" s="10">
        <v>19.531300000000002</v>
      </c>
      <c r="C8" s="10">
        <v>21.4039</v>
      </c>
      <c r="D8" s="10">
        <v>22.489899999999999</v>
      </c>
      <c r="E8" s="10">
        <v>26.549299999999999</v>
      </c>
      <c r="F8" s="10">
        <v>28.668299999999999</v>
      </c>
    </row>
    <row r="9" spans="1:6" x14ac:dyDescent="0.25">
      <c r="A9" s="7" t="s">
        <v>497</v>
      </c>
      <c r="B9" s="11">
        <v>15.465199999999999</v>
      </c>
      <c r="C9" s="11">
        <v>15.161300000000001</v>
      </c>
      <c r="D9" s="11">
        <v>14.9832</v>
      </c>
      <c r="E9" s="11">
        <v>18.055800000000001</v>
      </c>
      <c r="F9" s="11">
        <v>17.949200000000001</v>
      </c>
    </row>
    <row r="10" spans="1:6" x14ac:dyDescent="0.25">
      <c r="A10" s="7" t="s">
        <v>498</v>
      </c>
      <c r="B10" s="10">
        <v>16.1206</v>
      </c>
      <c r="C10" s="10">
        <v>16.1708</v>
      </c>
      <c r="D10" s="10">
        <v>16.199300000000001</v>
      </c>
      <c r="E10" s="10">
        <v>19.7318</v>
      </c>
      <c r="F10" s="10">
        <v>20.104199999999999</v>
      </c>
    </row>
    <row r="11" spans="1:6" x14ac:dyDescent="0.25">
      <c r="A11" s="7" t="s">
        <v>499</v>
      </c>
      <c r="B11" s="11">
        <v>0.25169999999999998</v>
      </c>
      <c r="C11" s="11">
        <v>8.9999999999999998E-4</v>
      </c>
      <c r="D11" s="11">
        <v>5.3400000000000003E-2</v>
      </c>
      <c r="E11" s="11"/>
      <c r="F11" s="11">
        <v>1.7000000000000001E-2</v>
      </c>
    </row>
    <row r="12" spans="1:6" x14ac:dyDescent="0.25">
      <c r="A12" s="7" t="s">
        <v>500</v>
      </c>
      <c r="B12" s="10">
        <v>1083.5986</v>
      </c>
      <c r="C12" s="10">
        <v>1033.7122999999999</v>
      </c>
      <c r="D12" s="10">
        <v>936.83749999999998</v>
      </c>
      <c r="E12" s="10">
        <v>768.50300000000004</v>
      </c>
      <c r="F12" s="10">
        <v>628.7867</v>
      </c>
    </row>
    <row r="13" spans="1:6" x14ac:dyDescent="0.25">
      <c r="A13" s="7" t="s">
        <v>501</v>
      </c>
      <c r="B13" s="11">
        <v>1.2426999999999999</v>
      </c>
      <c r="C13" s="11">
        <v>1.2723</v>
      </c>
      <c r="D13" s="11">
        <v>1.2902</v>
      </c>
      <c r="E13" s="11">
        <v>1.3614999999999999</v>
      </c>
      <c r="F13" s="11">
        <v>1.4018999999999999</v>
      </c>
    </row>
    <row r="14" spans="1:6" x14ac:dyDescent="0.25">
      <c r="A14" s="7" t="s">
        <v>502</v>
      </c>
      <c r="B14" s="10">
        <v>85.703299999999999</v>
      </c>
      <c r="C14" s="10">
        <v>86.998999999999995</v>
      </c>
      <c r="D14" s="10">
        <v>86.878500000000003</v>
      </c>
      <c r="E14" s="10">
        <v>86.246300000000005</v>
      </c>
      <c r="F14" s="10">
        <v>83.388400000000004</v>
      </c>
    </row>
    <row r="15" spans="1:6" x14ac:dyDescent="0.25">
      <c r="A15" s="7" t="s">
        <v>503</v>
      </c>
      <c r="B15" s="11">
        <v>14.2967</v>
      </c>
      <c r="C15" s="11">
        <v>13.000999999999999</v>
      </c>
      <c r="D15" s="11">
        <v>13.121499999999999</v>
      </c>
      <c r="E15" s="11">
        <v>13.7537</v>
      </c>
      <c r="F15" s="11">
        <v>16.611599999999999</v>
      </c>
    </row>
    <row r="16" spans="1:6" x14ac:dyDescent="0.25">
      <c r="A16" s="7" t="s">
        <v>504</v>
      </c>
      <c r="B16" s="10">
        <v>74.583399999999997</v>
      </c>
      <c r="C16" s="10">
        <v>72.744900000000001</v>
      </c>
      <c r="D16" s="10">
        <v>71.034999999999997</v>
      </c>
      <c r="E16" s="10">
        <v>67.640900000000002</v>
      </c>
      <c r="F16" s="10">
        <v>64.1952</v>
      </c>
    </row>
    <row r="17" spans="1:6" x14ac:dyDescent="0.25">
      <c r="A17" s="7" t="s">
        <v>505</v>
      </c>
      <c r="B17" s="11">
        <v>0.25240000000000001</v>
      </c>
      <c r="C17" s="11">
        <v>8.9999999999999998E-4</v>
      </c>
      <c r="D17" s="11">
        <v>5.3400000000000003E-2</v>
      </c>
      <c r="E17" s="11"/>
      <c r="F17" s="11">
        <v>1.7000000000000001E-2</v>
      </c>
    </row>
    <row r="18" spans="1:6" x14ac:dyDescent="0.25">
      <c r="A18" s="7" t="s">
        <v>506</v>
      </c>
      <c r="B18" s="10">
        <v>24.919799999999999</v>
      </c>
      <c r="C18" s="10">
        <v>28.312000000000001</v>
      </c>
      <c r="D18" s="10">
        <v>30.2134</v>
      </c>
      <c r="E18" s="10">
        <v>37.6096</v>
      </c>
      <c r="F18" s="10">
        <v>42.180700000000002</v>
      </c>
    </row>
    <row r="19" spans="1:6" x14ac:dyDescent="0.25">
      <c r="A19" s="7" t="s">
        <v>507</v>
      </c>
      <c r="B19" s="11">
        <v>86.003600000000006</v>
      </c>
      <c r="C19" s="11">
        <v>88.6571</v>
      </c>
      <c r="D19" s="11">
        <v>88.9392</v>
      </c>
      <c r="E19" s="11">
        <v>87.552199999999999</v>
      </c>
      <c r="F19" s="11">
        <v>85.884299999999996</v>
      </c>
    </row>
    <row r="20" spans="1:6" x14ac:dyDescent="0.25">
      <c r="A20" s="7" t="s">
        <v>508</v>
      </c>
      <c r="B20" s="10">
        <v>10.8065</v>
      </c>
      <c r="C20" s="10">
        <v>7.8268000000000004</v>
      </c>
      <c r="D20" s="10">
        <v>7.2248999999999999</v>
      </c>
      <c r="E20" s="10">
        <v>8.9019999999999992</v>
      </c>
      <c r="F20" s="10">
        <v>9.8256999999999994</v>
      </c>
    </row>
    <row r="21" spans="1:6" x14ac:dyDescent="0.25">
      <c r="A21" s="7" t="s">
        <v>509</v>
      </c>
      <c r="B21" s="11">
        <v>98.997500000000002</v>
      </c>
      <c r="C21" s="11">
        <v>99.996799999999993</v>
      </c>
      <c r="D21" s="11">
        <v>99.823400000000007</v>
      </c>
      <c r="E21" s="11">
        <v>100</v>
      </c>
      <c r="F21" s="11">
        <v>99.959699999999998</v>
      </c>
    </row>
    <row r="22" spans="1:6" x14ac:dyDescent="0.25">
      <c r="A22" s="7" t="s">
        <v>510</v>
      </c>
      <c r="B22" s="10">
        <v>1.0024999999999999</v>
      </c>
      <c r="C22" s="10">
        <v>3.2000000000000002E-3</v>
      </c>
      <c r="D22" s="10">
        <v>0.17660000000000001</v>
      </c>
      <c r="E22" s="10"/>
      <c r="F22" s="10">
        <v>4.0300000000000002E-2</v>
      </c>
    </row>
    <row r="23" spans="1:6" x14ac:dyDescent="0.25">
      <c r="A23" s="7" t="s">
        <v>511</v>
      </c>
      <c r="B23" s="11">
        <v>18.425799999999999</v>
      </c>
      <c r="C23" s="11">
        <v>17.197600000000001</v>
      </c>
      <c r="D23" s="11">
        <v>17.658899999999999</v>
      </c>
      <c r="E23" s="11">
        <v>19.4834</v>
      </c>
      <c r="F23" s="11">
        <v>24.4511</v>
      </c>
    </row>
    <row r="24" spans="1:6" x14ac:dyDescent="0.25">
      <c r="A24" s="7" t="s">
        <v>512</v>
      </c>
      <c r="B24" s="10"/>
      <c r="C24" s="10"/>
      <c r="D24" s="10"/>
      <c r="E24" s="10"/>
      <c r="F24" s="10"/>
    </row>
    <row r="25" spans="1:6" x14ac:dyDescent="0.25">
      <c r="A25" s="7" t="s">
        <v>513</v>
      </c>
      <c r="B25" s="11">
        <v>4.4324000000000003</v>
      </c>
      <c r="C25" s="11">
        <v>4.0648</v>
      </c>
      <c r="D25" s="11">
        <v>3.8698000000000001</v>
      </c>
      <c r="E25" s="11">
        <v>3.2484999999999999</v>
      </c>
      <c r="F25" s="11">
        <v>2.9098999999999999</v>
      </c>
    </row>
    <row r="26" spans="1:6" x14ac:dyDescent="0.25">
      <c r="A26" s="7" t="s">
        <v>514</v>
      </c>
      <c r="B26" s="10">
        <v>3.7328999999999999</v>
      </c>
      <c r="C26" s="10">
        <v>3.4327000000000001</v>
      </c>
      <c r="D26" s="10">
        <v>3.2545000000000002</v>
      </c>
      <c r="E26" s="10">
        <v>2.6945999999999999</v>
      </c>
      <c r="F26" s="10">
        <v>2.3380999999999998</v>
      </c>
    </row>
    <row r="27" spans="1:6" x14ac:dyDescent="0.25">
      <c r="A27" s="7" t="s">
        <v>515</v>
      </c>
      <c r="B27" s="11">
        <v>1.1806000000000001</v>
      </c>
      <c r="C27" s="11">
        <v>0.82450000000000001</v>
      </c>
      <c r="D27" s="11">
        <v>0.3599</v>
      </c>
      <c r="E27" s="11">
        <v>2.6635</v>
      </c>
      <c r="F27" s="11">
        <v>2.3166000000000002</v>
      </c>
    </row>
    <row r="28" spans="1:6" x14ac:dyDescent="0.25">
      <c r="A28" s="7" t="s">
        <v>516</v>
      </c>
      <c r="B28" s="10">
        <v>1.1794</v>
      </c>
      <c r="C28" s="10">
        <v>0.82379999999999998</v>
      </c>
      <c r="D28" s="10">
        <v>0.35809999999999997</v>
      </c>
      <c r="E28" s="10">
        <v>2.6541999999999999</v>
      </c>
      <c r="F28" s="10">
        <v>2.3094999999999999</v>
      </c>
    </row>
    <row r="29" spans="1:6" x14ac:dyDescent="0.25">
      <c r="A29" s="7" t="s">
        <v>517</v>
      </c>
      <c r="B29" s="11">
        <v>40430.063699999999</v>
      </c>
      <c r="C29" s="11"/>
      <c r="D29" s="11"/>
      <c r="E29" s="11"/>
      <c r="F29" s="11"/>
    </row>
    <row r="30" spans="1:6" x14ac:dyDescent="0.25">
      <c r="A30" s="7" t="s">
        <v>518</v>
      </c>
      <c r="B30" s="10"/>
      <c r="C30" s="10"/>
      <c r="D30" s="10"/>
      <c r="E30" s="10"/>
      <c r="F30" s="10">
        <v>25146.044300000001</v>
      </c>
    </row>
    <row r="31" spans="1:6" x14ac:dyDescent="0.25">
      <c r="A31" s="7" t="s">
        <v>519</v>
      </c>
      <c r="B31" s="11">
        <v>0.2427</v>
      </c>
      <c r="C31" s="11">
        <v>0.27229999999999999</v>
      </c>
      <c r="D31" s="11">
        <v>0.29020000000000001</v>
      </c>
      <c r="E31" s="11">
        <v>0.36149999999999999</v>
      </c>
      <c r="F31" s="11">
        <v>0.40189999999999998</v>
      </c>
    </row>
    <row r="32" spans="1:6" x14ac:dyDescent="0.25">
      <c r="A32" s="7" t="s">
        <v>520</v>
      </c>
      <c r="B32" s="10">
        <v>3.9725999999999999</v>
      </c>
      <c r="C32" s="10">
        <v>3.532</v>
      </c>
      <c r="D32" s="10">
        <v>3.3039000000000001</v>
      </c>
      <c r="E32" s="10">
        <v>2.6589</v>
      </c>
      <c r="F32" s="10">
        <v>2.3698000000000001</v>
      </c>
    </row>
    <row r="33" spans="1:6" x14ac:dyDescent="0.25">
      <c r="A33" s="7" t="s">
        <v>521</v>
      </c>
      <c r="B33" s="11">
        <v>7.9584999999999999</v>
      </c>
      <c r="C33" s="11">
        <v>11.327400000000001</v>
      </c>
      <c r="D33" s="11">
        <v>12.31</v>
      </c>
      <c r="E33" s="11">
        <v>9.8351000000000006</v>
      </c>
      <c r="F33" s="11">
        <v>8.7408000000000001</v>
      </c>
    </row>
    <row r="34" spans="1:6" x14ac:dyDescent="0.25">
      <c r="A34" s="7" t="s">
        <v>522</v>
      </c>
      <c r="B34" s="10">
        <v>3.8187000000000002</v>
      </c>
      <c r="C34" s="10">
        <v>3.3986999999999998</v>
      </c>
      <c r="D34" s="10">
        <v>3.1585000000000001</v>
      </c>
      <c r="E34" s="10">
        <v>2.5476999999999999</v>
      </c>
      <c r="F34" s="10">
        <v>2.2391999999999999</v>
      </c>
    </row>
    <row r="35" spans="1:6" x14ac:dyDescent="0.25">
      <c r="A35" s="7" t="s">
        <v>523</v>
      </c>
      <c r="B35" s="11">
        <v>7.65</v>
      </c>
      <c r="C35" s="11">
        <v>10.899900000000001</v>
      </c>
      <c r="D35" s="11">
        <v>11.7682</v>
      </c>
      <c r="E35" s="11">
        <v>9.4239999999999995</v>
      </c>
      <c r="F35" s="11">
        <v>8.2591999999999999</v>
      </c>
    </row>
    <row r="36" spans="1:6" x14ac:dyDescent="0.25">
      <c r="A36" s="7" t="s">
        <v>524</v>
      </c>
      <c r="B36" s="10"/>
      <c r="C36" s="10"/>
      <c r="D36" s="10"/>
      <c r="E36" s="10"/>
      <c r="F36" s="10"/>
    </row>
    <row r="37" spans="1:6" x14ac:dyDescent="0.25">
      <c r="A37" s="7" t="s">
        <v>525</v>
      </c>
      <c r="B37" s="11"/>
      <c r="C37" s="11">
        <v>1.472</v>
      </c>
      <c r="D37" s="11">
        <v>1.4576</v>
      </c>
      <c r="E37" s="11">
        <v>1.2250000000000001</v>
      </c>
      <c r="F37" s="11">
        <v>1.0315000000000001</v>
      </c>
    </row>
    <row r="38" spans="1:6" x14ac:dyDescent="0.25">
      <c r="A38" s="7" t="s">
        <v>526</v>
      </c>
      <c r="B38" s="10">
        <v>0.83740000000000003</v>
      </c>
      <c r="C38" s="10">
        <v>1.1312</v>
      </c>
      <c r="D38" s="10">
        <v>1.0983000000000001</v>
      </c>
      <c r="E38" s="10">
        <v>0.97519999999999996</v>
      </c>
      <c r="F38" s="10">
        <v>0.57410000000000005</v>
      </c>
    </row>
    <row r="39" spans="1:6" x14ac:dyDescent="0.25">
      <c r="A39" s="7" t="s">
        <v>527</v>
      </c>
      <c r="B39" s="11">
        <v>1.6776</v>
      </c>
      <c r="C39" s="11">
        <v>3.6280000000000001</v>
      </c>
      <c r="D39" s="11">
        <v>4.0918999999999999</v>
      </c>
      <c r="E39" s="11">
        <v>3.6072000000000002</v>
      </c>
      <c r="F39" s="11">
        <v>2.1173999999999999</v>
      </c>
    </row>
    <row r="40" spans="1:6" x14ac:dyDescent="0.25">
      <c r="A40" s="7" t="s">
        <v>528</v>
      </c>
      <c r="B40" s="10">
        <v>0.84589999999999999</v>
      </c>
      <c r="C40" s="10">
        <v>1.1313</v>
      </c>
      <c r="D40" s="10">
        <v>1.1002000000000001</v>
      </c>
      <c r="E40" s="10">
        <v>0.97519999999999996</v>
      </c>
      <c r="F40" s="10">
        <v>0.57430000000000003</v>
      </c>
    </row>
    <row r="41" spans="1:6" x14ac:dyDescent="0.25">
      <c r="A41" s="7" t="s">
        <v>529</v>
      </c>
      <c r="B41" s="11"/>
      <c r="C41" s="11"/>
      <c r="D41" s="11"/>
      <c r="E41" s="11"/>
      <c r="F41" s="11"/>
    </row>
    <row r="42" spans="1:6" x14ac:dyDescent="0.25">
      <c r="A42" s="7" t="s">
        <v>530</v>
      </c>
      <c r="B42" s="10">
        <v>83.533799999999999</v>
      </c>
      <c r="C42" s="10">
        <v>35450.154199999997</v>
      </c>
      <c r="D42" s="10">
        <v>621.94240000000002</v>
      </c>
      <c r="E42" s="10"/>
      <c r="F42" s="10">
        <v>1422.8026</v>
      </c>
    </row>
    <row r="43" spans="1:6" x14ac:dyDescent="0.25">
      <c r="A43" s="7" t="s">
        <v>531</v>
      </c>
      <c r="B43" s="11">
        <v>74.7714</v>
      </c>
      <c r="C43" s="11">
        <v>109.1742</v>
      </c>
      <c r="D43" s="11">
        <v>102.3158</v>
      </c>
      <c r="E43" s="11">
        <v>93.680400000000006</v>
      </c>
      <c r="F43" s="11">
        <v>54.523499999999999</v>
      </c>
    </row>
    <row r="44" spans="1:6" x14ac:dyDescent="0.25">
      <c r="A44" s="7" t="s">
        <v>532</v>
      </c>
      <c r="B44" s="10">
        <v>74.021799999999999</v>
      </c>
      <c r="C44" s="10">
        <v>109.1707</v>
      </c>
      <c r="D44" s="10">
        <v>102.13509999999999</v>
      </c>
      <c r="E44" s="10">
        <v>93.680400000000006</v>
      </c>
      <c r="F44" s="10">
        <v>54.5015</v>
      </c>
    </row>
    <row r="45" spans="1:6" x14ac:dyDescent="0.25">
      <c r="A45" s="7" t="s">
        <v>533</v>
      </c>
      <c r="B45" s="11"/>
      <c r="C45" s="11"/>
      <c r="D45" s="11"/>
      <c r="E45" s="11"/>
      <c r="F45" s="11"/>
    </row>
    <row r="46" spans="1:6" x14ac:dyDescent="0.25">
      <c r="A46" s="7" t="s">
        <v>534</v>
      </c>
      <c r="B46" s="10">
        <v>3.0000000000000001E-3</v>
      </c>
      <c r="C46" s="10">
        <v>0</v>
      </c>
      <c r="D46" s="10">
        <v>5.9999999999999995E-4</v>
      </c>
      <c r="E46" s="10"/>
      <c r="F46" s="10">
        <v>2.0000000000000001E-4</v>
      </c>
    </row>
    <row r="47" spans="1:6" x14ac:dyDescent="0.25">
      <c r="A47" s="7" t="s">
        <v>535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</row>
    <row r="48" spans="1:6" x14ac:dyDescent="0.25">
      <c r="A48" s="7" t="s">
        <v>536</v>
      </c>
      <c r="B48" s="10">
        <v>26.187200000000001</v>
      </c>
      <c r="C48" s="10">
        <v>29.423300000000001</v>
      </c>
      <c r="D48" s="10">
        <v>31.660299999999999</v>
      </c>
      <c r="E48" s="10">
        <v>39.250399999999999</v>
      </c>
      <c r="F48" s="10">
        <v>44.658099999999997</v>
      </c>
    </row>
    <row r="49" spans="1:6" x14ac:dyDescent="0.25">
      <c r="A49" s="7" t="s">
        <v>537</v>
      </c>
      <c r="B49" s="11">
        <v>-0.95040000000000002</v>
      </c>
      <c r="C49" s="11">
        <v>-8.7800000000000003E-2</v>
      </c>
      <c r="D49" s="11">
        <v>-6.7695999999999996</v>
      </c>
      <c r="E49" s="11">
        <v>-10.4438</v>
      </c>
      <c r="F49" s="11">
        <v>-6.4</v>
      </c>
    </row>
    <row r="50" spans="1:6" x14ac:dyDescent="0.25">
      <c r="A50" s="7" t="s">
        <v>538</v>
      </c>
      <c r="B50" s="10">
        <v>0.61950000000000005</v>
      </c>
      <c r="C50" s="10">
        <v>0.44019999999999998</v>
      </c>
      <c r="D50" s="10">
        <v>0.77200000000000002</v>
      </c>
      <c r="E50" s="10">
        <v>1.4116</v>
      </c>
      <c r="F50" s="10">
        <v>1.2302</v>
      </c>
    </row>
    <row r="51" spans="1:6" x14ac:dyDescent="0.25">
      <c r="A51" s="7" t="s">
        <v>539</v>
      </c>
      <c r="B51" s="11"/>
      <c r="C51" s="11">
        <v>4.7210000000000001</v>
      </c>
      <c r="D51" s="11">
        <v>5.431</v>
      </c>
      <c r="E51" s="11">
        <v>4.5313999999999997</v>
      </c>
      <c r="F51" s="11">
        <v>3.8046000000000002</v>
      </c>
    </row>
    <row r="52" spans="1:6" x14ac:dyDescent="0.25">
      <c r="A52" s="7" t="s">
        <v>540</v>
      </c>
      <c r="B52" s="10"/>
      <c r="C52" s="10"/>
      <c r="D52" s="10"/>
      <c r="E52" s="10"/>
      <c r="F52" s="10"/>
    </row>
    <row r="53" spans="1:6" x14ac:dyDescent="0.25">
      <c r="A53" s="7" t="s">
        <v>541</v>
      </c>
      <c r="B53" s="11"/>
      <c r="C53" s="11"/>
      <c r="D53" s="11"/>
      <c r="E53" s="11"/>
      <c r="F53" s="11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贵州茅台-财务摘要</vt:lpstr>
      <vt:lpstr>贵州茅台-财务摘要(单季度)</vt:lpstr>
      <vt:lpstr>贵州茅台-利润表</vt:lpstr>
      <vt:lpstr>贵州茅台-资产负债表</vt:lpstr>
      <vt:lpstr>贵州茅台-现金流量表</vt:lpstr>
      <vt:lpstr>贵州茅台-每股指标</vt:lpstr>
      <vt:lpstr>贵州茅台-盈利能力与收益质量</vt:lpstr>
      <vt:lpstr>贵州茅台-资本结构与偿债能力</vt:lpstr>
      <vt:lpstr>贵州茅台-营运能力</vt:lpstr>
      <vt:lpstr>贵州茅台-成长能力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jinyi</dc:creator>
  <cp:lastModifiedBy>jinyi</cp:lastModifiedBy>
  <dcterms:created xsi:type="dcterms:W3CDTF">2022-02-20T03:41:02Z</dcterms:created>
  <dcterms:modified xsi:type="dcterms:W3CDTF">2022-02-20T06:32:41Z</dcterms:modified>
</cp:coreProperties>
</file>