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o\Desktop\大三作业\数据可视化\数据可视化实验\"/>
    </mc:Choice>
  </mc:AlternateContent>
  <xr:revisionPtr revIDLastSave="0" documentId="13_ncr:40009_{0E5BC9A0-078B-4168-B609-F81B567E8DF4}" xr6:coauthVersionLast="47" xr6:coauthVersionMax="47" xr10:uidLastSave="{00000000-0000-0000-0000-000000000000}"/>
  <bookViews>
    <workbookView xWindow="-110" yWindow="-110" windowWidth="25820" windowHeight="14140" activeTab="7"/>
  </bookViews>
  <sheets>
    <sheet name="预处理数据" sheetId="1" r:id="rId1"/>
    <sheet name="EXCEL数据可视化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2" i="1"/>
  <c r="P3" i="1"/>
  <c r="P2" i="1"/>
  <c r="K3" i="1"/>
  <c r="K4" i="1"/>
  <c r="K5" i="1"/>
  <c r="K2" i="1"/>
  <c r="B3" i="1"/>
  <c r="B4" i="1"/>
  <c r="B5" i="1"/>
  <c r="B2" i="1"/>
  <c r="M2" i="1" l="1"/>
  <c r="M3" i="1"/>
  <c r="M4" i="1"/>
  <c r="M5" i="1"/>
</calcChain>
</file>

<file path=xl/sharedStrings.xml><?xml version="1.0" encoding="utf-8"?>
<sst xmlns="http://schemas.openxmlformats.org/spreadsheetml/2006/main" count="122" uniqueCount="84">
  <si>
    <t>学号</t>
  </si>
  <si>
    <t>姓名</t>
  </si>
  <si>
    <t>出生日期</t>
  </si>
  <si>
    <t>年龄</t>
  </si>
  <si>
    <t>籍贯</t>
  </si>
  <si>
    <t>民族</t>
  </si>
  <si>
    <t>入学年份</t>
  </si>
  <si>
    <t>陈明</t>
  </si>
  <si>
    <t>四川成都</t>
  </si>
  <si>
    <t>汉族</t>
  </si>
  <si>
    <t>李雪</t>
  </si>
  <si>
    <t>湖北武汉</t>
  </si>
  <si>
    <t>回族</t>
  </si>
  <si>
    <t>蒙丽娜</t>
  </si>
  <si>
    <t>河南洛阳</t>
  </si>
  <si>
    <t>陈超</t>
  </si>
  <si>
    <t>四川自贡</t>
  </si>
  <si>
    <t>蒙古族</t>
  </si>
  <si>
    <t>年龄是否正常</t>
    <phoneticPr fontId="18" type="noConversion"/>
  </si>
  <si>
    <t>1997</t>
  </si>
  <si>
    <t>1998</t>
  </si>
  <si>
    <t>出生年份</t>
    <phoneticPr fontId="18" type="noConversion"/>
  </si>
  <si>
    <t>出生月份</t>
    <phoneticPr fontId="18" type="noConversion"/>
  </si>
  <si>
    <t>出生日期</t>
    <phoneticPr fontId="18" type="noConversion"/>
  </si>
  <si>
    <t>学号值</t>
    <phoneticPr fontId="18" type="noConversion"/>
  </si>
  <si>
    <t>籍贯和民族</t>
    <phoneticPr fontId="18" type="noConversion"/>
  </si>
  <si>
    <t>待查找学号</t>
    <phoneticPr fontId="18" type="noConversion"/>
  </si>
  <si>
    <t>学号对应籍贯</t>
    <phoneticPr fontId="18" type="noConversion"/>
  </si>
  <si>
    <t>就读时长</t>
    <phoneticPr fontId="18" type="noConversion"/>
  </si>
  <si>
    <t>部门</t>
  </si>
  <si>
    <t>部门</t>
    <phoneticPr fontId="18" type="noConversion"/>
  </si>
  <si>
    <t>费用开支（元）</t>
    <phoneticPr fontId="18" type="noConversion"/>
  </si>
  <si>
    <t>市场部</t>
  </si>
  <si>
    <t>市场部</t>
    <phoneticPr fontId="18" type="noConversion"/>
  </si>
  <si>
    <t>财务部</t>
  </si>
  <si>
    <t>财务部</t>
    <phoneticPr fontId="18" type="noConversion"/>
  </si>
  <si>
    <t>人事部</t>
  </si>
  <si>
    <t>人事部</t>
    <phoneticPr fontId="18" type="noConversion"/>
  </si>
  <si>
    <t>费用</t>
    <phoneticPr fontId="18" type="noConversion"/>
  </si>
  <si>
    <t>Q1</t>
    <phoneticPr fontId="18" type="noConversion"/>
  </si>
  <si>
    <t>Q2</t>
    <phoneticPr fontId="18" type="noConversion"/>
  </si>
  <si>
    <t>Q3</t>
    <phoneticPr fontId="18" type="noConversion"/>
  </si>
  <si>
    <t>Q4</t>
    <phoneticPr fontId="18" type="noConversion"/>
  </si>
  <si>
    <t>月份</t>
  </si>
  <si>
    <t>1月</t>
  </si>
  <si>
    <t>2月</t>
  </si>
  <si>
    <t>3月</t>
  </si>
  <si>
    <t>4月</t>
  </si>
  <si>
    <t>月份</t>
    <phoneticPr fontId="18" type="noConversion"/>
  </si>
  <si>
    <t>目标值</t>
    <phoneticPr fontId="18" type="noConversion"/>
  </si>
  <si>
    <t>完成率</t>
    <phoneticPr fontId="18" type="noConversion"/>
  </si>
  <si>
    <t>1月</t>
    <phoneticPr fontId="18" type="noConversion"/>
  </si>
  <si>
    <t>2月</t>
    <phoneticPr fontId="18" type="noConversion"/>
  </si>
  <si>
    <t>3月</t>
    <phoneticPr fontId="18" type="noConversion"/>
  </si>
  <si>
    <t>4月</t>
    <phoneticPr fontId="18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</si>
  <si>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</si>
  <si>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</si>
  <si>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</si>
  <si>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</si>
  <si>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</si>
  <si>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</si>
  <si>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</si>
  <si>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</si>
  <si>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 产量</t>
    <phoneticPr fontId="18" type="noConversion"/>
  </si>
  <si>
    <t>A店铺</t>
    <phoneticPr fontId="18" type="noConversion"/>
  </si>
  <si>
    <t>B店铺</t>
    <phoneticPr fontId="18" type="noConversion"/>
  </si>
  <si>
    <t>10月</t>
    <phoneticPr fontId="18" type="noConversion"/>
  </si>
  <si>
    <t>11月</t>
    <phoneticPr fontId="18" type="noConversion"/>
  </si>
  <si>
    <t>平板电视</t>
  </si>
  <si>
    <t>LED电视</t>
  </si>
  <si>
    <t>智能电视</t>
  </si>
  <si>
    <t>单价</t>
  </si>
  <si>
    <t>销售额</t>
  </si>
  <si>
    <t>管理费比例</t>
  </si>
  <si>
    <t>企划部</t>
  </si>
  <si>
    <t>办公室</t>
  </si>
  <si>
    <t>研发部</t>
  </si>
  <si>
    <t>产品</t>
  </si>
  <si>
    <t>冰箱</t>
  </si>
  <si>
    <t>电视</t>
  </si>
  <si>
    <t>空调</t>
  </si>
  <si>
    <t>风扇</t>
  </si>
  <si>
    <t>洗衣机</t>
  </si>
  <si>
    <t>网购金额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</si>
</sst>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yyyy"/>
    <numFmt numFmtId="187" formatCode="0_);[Red]\(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7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7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0" fontId="0" fillId="33" borderId="22" xfId="0" applyFill="1" applyBorder="1" applyAlignment="1">
      <alignment horizontal="center" vertical="center"/>
    </xf>
    <xf numFmtId="9" fontId="19" fillId="0" borderId="13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9" fontId="19" fillId="0" borderId="24" xfId="0" applyNumberFormat="1" applyFont="1" applyBorder="1" applyAlignment="1">
      <alignment horizontal="center" vertical="center" wrapText="1"/>
    </xf>
    <xf numFmtId="9" fontId="19" fillId="0" borderId="23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57" fontId="0" fillId="0" borderId="27" xfId="0" applyNumberFormat="1" applyBorder="1" applyAlignment="1">
      <alignment horizontal="center" vertical="center"/>
    </xf>
    <xf numFmtId="57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9" fontId="19" fillId="0" borderId="15" xfId="0" applyNumberFormat="1" applyFont="1" applyBorder="1" applyAlignment="1">
      <alignment horizontal="center" vertical="center" wrapText="1"/>
    </xf>
    <xf numFmtId="9" fontId="19" fillId="0" borderId="26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各部门费用开支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EXCEL数据可视化!$B$1</c:f>
              <c:strCache>
                <c:ptCount val="1"/>
                <c:pt idx="0">
                  <c:v>费用开支（元）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EXCEL数据可视化!$A$2:$A$4</c:f>
              <c:strCache>
                <c:ptCount val="3"/>
                <c:pt idx="0">
                  <c:v>市场部</c:v>
                </c:pt>
                <c:pt idx="1">
                  <c:v>财务部</c:v>
                </c:pt>
                <c:pt idx="2">
                  <c:v>人事部</c:v>
                </c:pt>
              </c:strCache>
            </c:strRef>
          </c:cat>
          <c:val>
            <c:numRef>
              <c:f>EXCEL数据可视化!$B$2:$B$4</c:f>
              <c:numCache>
                <c:formatCode>0_);[Red]\(0\)</c:formatCode>
                <c:ptCount val="3"/>
                <c:pt idx="0">
                  <c:v>2400</c:v>
                </c:pt>
                <c:pt idx="1">
                  <c:v>3000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9-4127-A196-4D6047D6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63231"/>
        <c:axId val="914261983"/>
      </c:barChart>
      <c:catAx>
        <c:axId val="9142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261983"/>
        <c:crosses val="autoZero"/>
        <c:auto val="1"/>
        <c:lblAlgn val="ctr"/>
        <c:lblOffset val="100"/>
        <c:noMultiLvlLbl val="0"/>
      </c:catAx>
      <c:valAx>
        <c:axId val="91426198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26323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各店铺销售业绩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A店铺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Sheet3!$B$5:$K$5</c:f>
              <c:strCache>
                <c:ptCount val="10"/>
                <c:pt idx="0">
                  <c:v>2015年9月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2016年1月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</c:strCache>
            </c:strRef>
          </c:cat>
          <c:val>
            <c:numRef>
              <c:f>Sheet3!$B$6:$K$6</c:f>
              <c:numCache>
                <c:formatCode>General</c:formatCode>
                <c:ptCount val="10"/>
                <c:pt idx="0">
                  <c:v>5</c:v>
                </c:pt>
                <c:pt idx="1">
                  <c:v>6.5</c:v>
                </c:pt>
                <c:pt idx="2">
                  <c:v>6.4</c:v>
                </c:pt>
                <c:pt idx="3">
                  <c:v>7.1</c:v>
                </c:pt>
                <c:pt idx="4">
                  <c:v>7.3</c:v>
                </c:pt>
                <c:pt idx="5">
                  <c:v>7.8</c:v>
                </c:pt>
                <c:pt idx="6">
                  <c:v>7.3</c:v>
                </c:pt>
                <c:pt idx="7">
                  <c:v>6.9</c:v>
                </c:pt>
                <c:pt idx="8">
                  <c:v>7.1</c:v>
                </c:pt>
                <c:pt idx="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C-4035-82CC-7EADBA9A1109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B店铺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Sheet3!$B$5:$K$5</c:f>
              <c:strCache>
                <c:ptCount val="10"/>
                <c:pt idx="0">
                  <c:v>2015年9月</c:v>
                </c:pt>
                <c:pt idx="1">
                  <c:v>10月</c:v>
                </c:pt>
                <c:pt idx="2">
                  <c:v>11月</c:v>
                </c:pt>
                <c:pt idx="3">
                  <c:v>12月</c:v>
                </c:pt>
                <c:pt idx="4">
                  <c:v>2016年1月</c:v>
                </c:pt>
                <c:pt idx="5">
                  <c:v>2月</c:v>
                </c:pt>
                <c:pt idx="6">
                  <c:v>3月</c:v>
                </c:pt>
                <c:pt idx="7">
                  <c:v>4月</c:v>
                </c:pt>
                <c:pt idx="8">
                  <c:v>5月</c:v>
                </c:pt>
                <c:pt idx="9">
                  <c:v>6月</c:v>
                </c:pt>
              </c:strCache>
            </c:strRef>
          </c:cat>
          <c:val>
            <c:numRef>
              <c:f>Sheet3!$B$7:$K$7</c:f>
              <c:numCache>
                <c:formatCode>General</c:formatCode>
                <c:ptCount val="10"/>
                <c:pt idx="0">
                  <c:v>5.2</c:v>
                </c:pt>
                <c:pt idx="1">
                  <c:v>5.3</c:v>
                </c:pt>
                <c:pt idx="2">
                  <c:v>5.8</c:v>
                </c:pt>
                <c:pt idx="3">
                  <c:v>6.2</c:v>
                </c:pt>
                <c:pt idx="4">
                  <c:v>5.9</c:v>
                </c:pt>
                <c:pt idx="5">
                  <c:v>6.4</c:v>
                </c:pt>
                <c:pt idx="6">
                  <c:v>6.5</c:v>
                </c:pt>
                <c:pt idx="7">
                  <c:v>6.9</c:v>
                </c:pt>
                <c:pt idx="8">
                  <c:v>7.2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C-4035-82CC-7EADBA9A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159183"/>
        <c:axId val="962150447"/>
      </c:lineChart>
      <c:catAx>
        <c:axId val="96215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50447"/>
        <c:crosses val="autoZero"/>
        <c:auto val="1"/>
        <c:lblAlgn val="ctr"/>
        <c:lblOffset val="100"/>
        <c:noMultiLvlLbl val="0"/>
      </c:catAx>
      <c:valAx>
        <c:axId val="96215044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各类电视销量趋势图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平板电视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Sheet4!$B$2:$M$2</c:f>
              <c:numCache>
                <c:formatCode>General</c:formatCode>
                <c:ptCount val="12"/>
                <c:pt idx="0">
                  <c:v>134</c:v>
                </c:pt>
                <c:pt idx="1">
                  <c:v>164</c:v>
                </c:pt>
                <c:pt idx="2">
                  <c:v>139</c:v>
                </c:pt>
                <c:pt idx="3">
                  <c:v>180</c:v>
                </c:pt>
                <c:pt idx="4">
                  <c:v>167</c:v>
                </c:pt>
                <c:pt idx="5">
                  <c:v>153</c:v>
                </c:pt>
                <c:pt idx="6">
                  <c:v>156</c:v>
                </c:pt>
                <c:pt idx="7">
                  <c:v>162</c:v>
                </c:pt>
                <c:pt idx="8">
                  <c:v>149</c:v>
                </c:pt>
                <c:pt idx="9">
                  <c:v>138</c:v>
                </c:pt>
                <c:pt idx="10">
                  <c:v>140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408F-969C-BB66D27E95B0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LED电视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Sheet4!$B$3:$M$3</c:f>
              <c:numCache>
                <c:formatCode>General</c:formatCode>
                <c:ptCount val="12"/>
                <c:pt idx="0">
                  <c:v>130</c:v>
                </c:pt>
                <c:pt idx="1">
                  <c:v>132</c:v>
                </c:pt>
                <c:pt idx="2">
                  <c:v>118</c:v>
                </c:pt>
                <c:pt idx="3">
                  <c:v>120</c:v>
                </c:pt>
                <c:pt idx="4">
                  <c:v>122</c:v>
                </c:pt>
                <c:pt idx="5">
                  <c:v>130</c:v>
                </c:pt>
                <c:pt idx="6">
                  <c:v>123</c:v>
                </c:pt>
                <c:pt idx="7">
                  <c:v>115</c:v>
                </c:pt>
                <c:pt idx="8">
                  <c:v>99</c:v>
                </c:pt>
                <c:pt idx="9">
                  <c:v>112</c:v>
                </c:pt>
                <c:pt idx="10">
                  <c:v>120</c:v>
                </c:pt>
                <c:pt idx="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0-408F-969C-BB66D27E95B0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智能电视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Sheet4!$B$4:$M$4</c:f>
              <c:numCache>
                <c:formatCode>General</c:formatCode>
                <c:ptCount val="12"/>
                <c:pt idx="0">
                  <c:v>81</c:v>
                </c:pt>
                <c:pt idx="1">
                  <c:v>79</c:v>
                </c:pt>
                <c:pt idx="2">
                  <c:v>92</c:v>
                </c:pt>
                <c:pt idx="3">
                  <c:v>90</c:v>
                </c:pt>
                <c:pt idx="4">
                  <c:v>89</c:v>
                </c:pt>
                <c:pt idx="5">
                  <c:v>80</c:v>
                </c:pt>
                <c:pt idx="6">
                  <c:v>79</c:v>
                </c:pt>
                <c:pt idx="7">
                  <c:v>82</c:v>
                </c:pt>
                <c:pt idx="8">
                  <c:v>75</c:v>
                </c:pt>
                <c:pt idx="9">
                  <c:v>79</c:v>
                </c:pt>
                <c:pt idx="10">
                  <c:v>82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0-408F-969C-BB66D27E95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757807"/>
        <c:axId val="1339748239"/>
      </c:lineChart>
      <c:catAx>
        <c:axId val="13397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48239"/>
        <c:crosses val="autoZero"/>
        <c:auto val="1"/>
        <c:lblAlgn val="ctr"/>
        <c:lblOffset val="100"/>
        <c:noMultiLvlLbl val="0"/>
      </c:catAx>
      <c:valAx>
        <c:axId val="13397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各类电视销量趋势图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平板电视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E-445B-9122-25538FD150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8CE-445B-9122-25538FD150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E-445B-9122-25538FD150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8CE-445B-9122-25538FD150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8CE-445B-9122-25538FD150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E-445B-9122-25538FD150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E-445B-9122-25538FD150A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8CE-445B-9122-25538FD150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E-445B-9122-25538FD150A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8CE-445B-9122-25538FD15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Sheet4!$B$2:$M$2</c:f>
              <c:numCache>
                <c:formatCode>General</c:formatCode>
                <c:ptCount val="12"/>
                <c:pt idx="0">
                  <c:v>134</c:v>
                </c:pt>
                <c:pt idx="1">
                  <c:v>164</c:v>
                </c:pt>
                <c:pt idx="2">
                  <c:v>139</c:v>
                </c:pt>
                <c:pt idx="3">
                  <c:v>180</c:v>
                </c:pt>
                <c:pt idx="4">
                  <c:v>167</c:v>
                </c:pt>
                <c:pt idx="5">
                  <c:v>153</c:v>
                </c:pt>
                <c:pt idx="6">
                  <c:v>156</c:v>
                </c:pt>
                <c:pt idx="7">
                  <c:v>162</c:v>
                </c:pt>
                <c:pt idx="8">
                  <c:v>149</c:v>
                </c:pt>
                <c:pt idx="9">
                  <c:v>138</c:v>
                </c:pt>
                <c:pt idx="10">
                  <c:v>140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E-445B-9122-25538FD150A1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LED电视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8CE-445B-9122-25538FD150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E-445B-9122-25538FD150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E-445B-9122-25538FD150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E-445B-9122-25538FD150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8CE-445B-9122-25538FD150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8CE-445B-9122-25538FD150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8CE-445B-9122-25538FD150A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8CE-445B-9122-25538FD150A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8CE-445B-9122-25538FD15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Sheet4!$B$3:$M$3</c:f>
              <c:numCache>
                <c:formatCode>General</c:formatCode>
                <c:ptCount val="12"/>
                <c:pt idx="0">
                  <c:v>130</c:v>
                </c:pt>
                <c:pt idx="1">
                  <c:v>132</c:v>
                </c:pt>
                <c:pt idx="2">
                  <c:v>118</c:v>
                </c:pt>
                <c:pt idx="3">
                  <c:v>120</c:v>
                </c:pt>
                <c:pt idx="4">
                  <c:v>122</c:v>
                </c:pt>
                <c:pt idx="5">
                  <c:v>130</c:v>
                </c:pt>
                <c:pt idx="6">
                  <c:v>123</c:v>
                </c:pt>
                <c:pt idx="7">
                  <c:v>115</c:v>
                </c:pt>
                <c:pt idx="8">
                  <c:v>99</c:v>
                </c:pt>
                <c:pt idx="9">
                  <c:v>112</c:v>
                </c:pt>
                <c:pt idx="10">
                  <c:v>120</c:v>
                </c:pt>
                <c:pt idx="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E-445B-9122-25538FD150A1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智能电视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CE-445B-9122-25538FD150A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CE-445B-9122-25538FD150A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CE-445B-9122-25538FD150A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CE-445B-9122-25538FD150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CE-445B-9122-25538FD150A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E-445B-9122-25538FD150A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CE-445B-9122-25538FD150A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CE-445B-9122-25538FD150A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CE-445B-9122-25538FD150A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E-445B-9122-25538FD15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Sheet4!$B$4:$M$4</c:f>
              <c:numCache>
                <c:formatCode>General</c:formatCode>
                <c:ptCount val="12"/>
                <c:pt idx="0">
                  <c:v>81</c:v>
                </c:pt>
                <c:pt idx="1">
                  <c:v>79</c:v>
                </c:pt>
                <c:pt idx="2">
                  <c:v>92</c:v>
                </c:pt>
                <c:pt idx="3">
                  <c:v>90</c:v>
                </c:pt>
                <c:pt idx="4">
                  <c:v>89</c:v>
                </c:pt>
                <c:pt idx="5">
                  <c:v>80</c:v>
                </c:pt>
                <c:pt idx="6">
                  <c:v>79</c:v>
                </c:pt>
                <c:pt idx="7">
                  <c:v>82</c:v>
                </c:pt>
                <c:pt idx="8">
                  <c:v>75</c:v>
                </c:pt>
                <c:pt idx="9">
                  <c:v>79</c:v>
                </c:pt>
                <c:pt idx="10">
                  <c:v>82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E-445B-9122-25538FD150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751567"/>
        <c:axId val="881308751"/>
      </c:lineChart>
      <c:catAx>
        <c:axId val="13397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308751"/>
        <c:crosses val="autoZero"/>
        <c:auto val="1"/>
        <c:lblAlgn val="ctr"/>
        <c:lblOffset val="100"/>
        <c:noMultiLvlLbl val="0"/>
      </c:catAx>
      <c:valAx>
        <c:axId val="8813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7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zh-CN" altLang="en-US"/>
              <a:t>月</a:t>
            </a:r>
            <a:r>
              <a:rPr lang="en-US" altLang="zh-CN"/>
              <a:t>A</a:t>
            </a:r>
            <a:r>
              <a:rPr lang="zh-CN" altLang="en-US"/>
              <a:t>产品不同单价的销售走势图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Sheet5!$B$1:$N$1</c:f>
              <c:numCache>
                <c:formatCode>General</c:formatCode>
                <c:ptCount val="1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</c:numCache>
            </c:numRef>
          </c:cat>
          <c:val>
            <c:numRef>
              <c:f>Sheet5!$B$2:$N$2</c:f>
              <c:numCache>
                <c:formatCode>General</c:formatCode>
                <c:ptCount val="13"/>
                <c:pt idx="0">
                  <c:v>485</c:v>
                </c:pt>
                <c:pt idx="1">
                  <c:v>510</c:v>
                </c:pt>
                <c:pt idx="2">
                  <c:v>480</c:v>
                </c:pt>
                <c:pt idx="3">
                  <c:v>460</c:v>
                </c:pt>
                <c:pt idx="4">
                  <c:v>505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500</c:v>
                </c:pt>
                <c:pt idx="9">
                  <c:v>520</c:v>
                </c:pt>
                <c:pt idx="10">
                  <c:v>460</c:v>
                </c:pt>
                <c:pt idx="11">
                  <c:v>480</c:v>
                </c:pt>
                <c:pt idx="1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9-493B-8E46-CA879253C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7903"/>
        <c:axId val="1426805839"/>
      </c:lineChart>
      <c:catAx>
        <c:axId val="9246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05839"/>
        <c:crosses val="autoZero"/>
        <c:auto val="1"/>
        <c:lblAlgn val="ctr"/>
        <c:lblOffset val="100"/>
        <c:tickMarkSkip val="1"/>
        <c:noMultiLvlLbl val="0"/>
      </c:catAx>
      <c:valAx>
        <c:axId val="14268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67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zh-CN" altLang="en-US"/>
              <a:t>月</a:t>
            </a:r>
            <a:r>
              <a:rPr lang="en-US" altLang="zh-CN"/>
              <a:t>A</a:t>
            </a:r>
            <a:r>
              <a:rPr lang="zh-CN" altLang="en-US"/>
              <a:t>产品不同单价的销售走势图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Sheet5!$A$3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Sheet5!$B$1:$N$1</c:f>
              <c:numCache>
                <c:formatCode>General</c:formatCode>
                <c:ptCount val="1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</c:numCache>
            </c:numRef>
          </c:cat>
          <c:val>
            <c:numRef>
              <c:f>Sheet5!$B$3:$N$3</c:f>
              <c:numCache>
                <c:formatCode>General</c:formatCode>
                <c:ptCount val="13"/>
                <c:pt idx="0">
                  <c:v>485</c:v>
                </c:pt>
                <c:pt idx="1">
                  <c:v>510</c:v>
                </c:pt>
                <c:pt idx="2">
                  <c:v>480</c:v>
                </c:pt>
                <c:pt idx="3">
                  <c:v>460</c:v>
                </c:pt>
                <c:pt idx="4">
                  <c:v>505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500</c:v>
                </c:pt>
                <c:pt idx="9">
                  <c:v>520</c:v>
                </c:pt>
                <c:pt idx="10">
                  <c:v>460</c:v>
                </c:pt>
                <c:pt idx="11">
                  <c:v>480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E63-9EB1-27DBCB1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04527"/>
        <c:axId val="868505359"/>
      </c:areaChart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Sheet5!$B$1:$N$1</c:f>
              <c:numCache>
                <c:formatCode>General</c:formatCode>
                <c:ptCount val="13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</c:numCache>
            </c:numRef>
          </c:cat>
          <c:val>
            <c:numRef>
              <c:f>Sheet5!$B$2:$N$2</c:f>
              <c:numCache>
                <c:formatCode>General</c:formatCode>
                <c:ptCount val="13"/>
                <c:pt idx="0">
                  <c:v>485</c:v>
                </c:pt>
                <c:pt idx="1">
                  <c:v>510</c:v>
                </c:pt>
                <c:pt idx="2">
                  <c:v>480</c:v>
                </c:pt>
                <c:pt idx="3">
                  <c:v>460</c:v>
                </c:pt>
                <c:pt idx="4">
                  <c:v>505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500</c:v>
                </c:pt>
                <c:pt idx="9">
                  <c:v>520</c:v>
                </c:pt>
                <c:pt idx="10">
                  <c:v>460</c:v>
                </c:pt>
                <c:pt idx="11">
                  <c:v>480</c:v>
                </c:pt>
                <c:pt idx="1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1-4E63-9EB1-27DBCB1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504527"/>
        <c:axId val="868505359"/>
      </c:lineChart>
      <c:catAx>
        <c:axId val="8685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505359"/>
        <c:crosses val="autoZero"/>
        <c:auto val="1"/>
        <c:lblAlgn val="ctr"/>
        <c:lblOffset val="100"/>
        <c:noMultiLvlLbl val="0"/>
      </c:catAx>
      <c:valAx>
        <c:axId val="8685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5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Sheet6!$B$1</c:f>
              <c:strCache>
                <c:ptCount val="1"/>
                <c:pt idx="0">
                  <c:v>管理费比例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Sheet6!$A$2:$A$7</c:f>
              <c:strCache>
                <c:ptCount val="6"/>
                <c:pt idx="0">
                  <c:v>市场部</c:v>
                </c:pt>
                <c:pt idx="1">
                  <c:v>人事部</c:v>
                </c:pt>
                <c:pt idx="2">
                  <c:v>企划部</c:v>
                </c:pt>
                <c:pt idx="3">
                  <c:v>财务部</c:v>
                </c:pt>
                <c:pt idx="4">
                  <c:v>办公室</c:v>
                </c:pt>
                <c:pt idx="5">
                  <c:v>研发部</c:v>
                </c:pt>
              </c:strCache>
            </c:strRef>
          </c:cat>
          <c:val>
            <c:numRef>
              <c:f>Sheet6!$B$2:$B$7</c:f>
              <c:numCache>
                <c:formatCode>0%</c:formatCode>
                <c:ptCount val="6"/>
                <c:pt idx="0">
                  <c:v>0.32</c:v>
                </c:pt>
                <c:pt idx="1">
                  <c:v>0.28999999999999998</c:v>
                </c:pt>
                <c:pt idx="2">
                  <c:v>0.15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1-4EA7-9548-68A92A534B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2002538144270424E-2"/>
          <c:y val="0.28138897637795274"/>
          <c:w val="0.15709353638487497"/>
          <c:h val="0.5785754780652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Sheet6!$B$22</c:f>
              <c:strCache>
                <c:ptCount val="1"/>
                <c:pt idx="0">
                  <c:v>管理费比例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Sheet6!$A$23:$A$28</c:f>
              <c:strCache>
                <c:ptCount val="6"/>
                <c:pt idx="0">
                  <c:v>市场部</c:v>
                </c:pt>
                <c:pt idx="1">
                  <c:v>企划部</c:v>
                </c:pt>
                <c:pt idx="2">
                  <c:v>财务部</c:v>
                </c:pt>
                <c:pt idx="3">
                  <c:v>办公室</c:v>
                </c:pt>
                <c:pt idx="4">
                  <c:v>研发部</c:v>
                </c:pt>
                <c:pt idx="5">
                  <c:v>人事部</c:v>
                </c:pt>
              </c:strCache>
            </c:strRef>
          </c:cat>
          <c:val>
            <c:numRef>
              <c:f>Sheet6!$B$23:$B$28</c:f>
              <c:numCache>
                <c:formatCode>0%</c:formatCode>
                <c:ptCount val="6"/>
                <c:pt idx="0">
                  <c:v>0.32</c:v>
                </c:pt>
                <c:pt idx="1">
                  <c:v>0.15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B-466B-988A-63A2569824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678832116788321"/>
          <c:y val="0.31338830028445397"/>
          <c:w val="0.15652020231047761"/>
          <c:h val="0.53010842231108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Sheet6!$A$50</c:f>
              <c:strCache>
                <c:ptCount val="1"/>
                <c:pt idx="0">
                  <c:v>销售额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2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F3-4CB8-9D8A-CD105FA839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Sheet6!$B$49:$F$49</c:f>
              <c:strCache>
                <c:ptCount val="5"/>
                <c:pt idx="0">
                  <c:v>冰箱</c:v>
                </c:pt>
                <c:pt idx="1">
                  <c:v>电视</c:v>
                </c:pt>
                <c:pt idx="2">
                  <c:v>空调</c:v>
                </c:pt>
                <c:pt idx="3">
                  <c:v>风扇</c:v>
                </c:pt>
                <c:pt idx="4">
                  <c:v>洗衣机</c:v>
                </c:pt>
              </c:strCache>
            </c:strRef>
          </c:cat>
          <c:val>
            <c:numRef>
              <c:f>Sheet6!$B$50:$F$50</c:f>
              <c:numCache>
                <c:formatCode>0%</c:formatCode>
                <c:ptCount val="5"/>
                <c:pt idx="0">
                  <c:v>0.31</c:v>
                </c:pt>
                <c:pt idx="1">
                  <c:v>0.2</c:v>
                </c:pt>
                <c:pt idx="2">
                  <c:v>0.15</c:v>
                </c:pt>
                <c:pt idx="3">
                  <c:v>0.21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3-4CB8-9D8A-CD105FA839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2"/>
      </c:pieChart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11111111111111"/>
          <c:y val="0.35830585629921258"/>
          <c:w val="0.12983346909222551"/>
          <c:h val="0.2636737204724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不同年龄段平均网购金额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网购金额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Sheet7!$B$1:$O$1</c:f>
              <c:numCache>
                <c:formatCode>General</c:formatCode>
                <c:ptCount val="14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</c:numCache>
            </c:numRef>
          </c:xVal>
          <c:yVal>
            <c:numRef>
              <c:f>Sheet7!$B$2:$O$2</c:f>
              <c:numCache>
                <c:formatCode>General</c:formatCode>
                <c:ptCount val="14"/>
                <c:pt idx="0">
                  <c:v>410</c:v>
                </c:pt>
                <c:pt idx="1">
                  <c:v>600</c:v>
                </c:pt>
                <c:pt idx="2">
                  <c:v>1600</c:v>
                </c:pt>
                <c:pt idx="3">
                  <c:v>2050</c:v>
                </c:pt>
                <c:pt idx="4">
                  <c:v>2450</c:v>
                </c:pt>
                <c:pt idx="5">
                  <c:v>3200</c:v>
                </c:pt>
                <c:pt idx="6">
                  <c:v>3200</c:v>
                </c:pt>
                <c:pt idx="7">
                  <c:v>3450</c:v>
                </c:pt>
                <c:pt idx="8">
                  <c:v>4050</c:v>
                </c:pt>
                <c:pt idx="9">
                  <c:v>2520</c:v>
                </c:pt>
                <c:pt idx="10">
                  <c:v>1850</c:v>
                </c:pt>
                <c:pt idx="11">
                  <c:v>500</c:v>
                </c:pt>
                <c:pt idx="12">
                  <c:v>450</c:v>
                </c:pt>
                <c:pt idx="1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5-4C61-AFAE-9E84CA4F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42911"/>
        <c:axId val="1486142079"/>
      </c:scatterChart>
      <c:valAx>
        <c:axId val="14861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42079"/>
        <c:crosses val="autoZero"/>
        <c:crossBetween val="midCat"/>
      </c:valAx>
      <c:valAx>
        <c:axId val="14861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不同年龄段平均网购金额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网购金额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Sheet7!$B$1:$O$1</c:f>
              <c:numCache>
                <c:formatCode>General</c:formatCode>
                <c:ptCount val="14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</c:numCache>
            </c:numRef>
          </c:xVal>
          <c:yVal>
            <c:numRef>
              <c:f>Sheet7!$B$2:$O$2</c:f>
              <c:numCache>
                <c:formatCode>General</c:formatCode>
                <c:ptCount val="14"/>
                <c:pt idx="0">
                  <c:v>410</c:v>
                </c:pt>
                <c:pt idx="1">
                  <c:v>600</c:v>
                </c:pt>
                <c:pt idx="2">
                  <c:v>1600</c:v>
                </c:pt>
                <c:pt idx="3">
                  <c:v>2050</c:v>
                </c:pt>
                <c:pt idx="4">
                  <c:v>2450</c:v>
                </c:pt>
                <c:pt idx="5">
                  <c:v>3200</c:v>
                </c:pt>
                <c:pt idx="6">
                  <c:v>3200</c:v>
                </c:pt>
                <c:pt idx="7">
                  <c:v>3450</c:v>
                </c:pt>
                <c:pt idx="8">
                  <c:v>4050</c:v>
                </c:pt>
                <c:pt idx="9">
                  <c:v>2520</c:v>
                </c:pt>
                <c:pt idx="10">
                  <c:v>1850</c:v>
                </c:pt>
                <c:pt idx="11">
                  <c:v>500</c:v>
                </c:pt>
                <c:pt idx="12">
                  <c:v>450</c:v>
                </c:pt>
                <c:pt idx="1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C-4968-9415-9A4AAB24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55855"/>
        <c:axId val="962152111"/>
      </c:scatterChart>
      <c:valAx>
        <c:axId val="9621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52111"/>
        <c:crosses val="autoZero"/>
        <c:crossBetween val="midCat"/>
      </c:valAx>
      <c:valAx>
        <c:axId val="9621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各部门费用开支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EXCEL数据可视化!$B$1</c:f>
              <c:strCache>
                <c:ptCount val="1"/>
                <c:pt idx="0">
                  <c:v>费用开支（元）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EXCEL数据可视化!$A$2:$A$4</c:f>
              <c:strCache>
                <c:ptCount val="3"/>
                <c:pt idx="0">
                  <c:v>市场部</c:v>
                </c:pt>
                <c:pt idx="1">
                  <c:v>财务部</c:v>
                </c:pt>
                <c:pt idx="2">
                  <c:v>人事部</c:v>
                </c:pt>
              </c:strCache>
            </c:strRef>
          </c:cat>
          <c:val>
            <c:numRef>
              <c:f>EXCEL数据可视化!$B$2:$B$4</c:f>
              <c:numCache>
                <c:formatCode>0_);[Red]\(0\)</c:formatCode>
                <c:ptCount val="3"/>
                <c:pt idx="0">
                  <c:v>2400</c:v>
                </c:pt>
                <c:pt idx="1">
                  <c:v>3000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41F1-A4C4-E138B190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099631"/>
        <c:axId val="843110863"/>
      </c:barChart>
      <c:catAx>
        <c:axId val="8430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10863"/>
        <c:crosses val="autoZero"/>
        <c:auto val="1"/>
        <c:lblAlgn val="ctr"/>
        <c:lblOffset val="100"/>
        <c:noMultiLvlLbl val="0"/>
      </c:catAx>
      <c:valAx>
        <c:axId val="84311086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0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日常费用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EXCEL数据可视化!$B$27</c:f>
              <c:strCache>
                <c:ptCount val="1"/>
                <c:pt idx="0">
                  <c:v>费用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EXCEL数据可视化!$A$28:$A$31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EXCEL数据可视化!$B$28:$B$31</c:f>
              <c:numCache>
                <c:formatCode>0_);[Red]\(0\)</c:formatCode>
                <c:ptCount val="4"/>
                <c:pt idx="0">
                  <c:v>5000</c:v>
                </c:pt>
                <c:pt idx="1">
                  <c:v>5600</c:v>
                </c:pt>
                <c:pt idx="2">
                  <c:v>7000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0B3-990E-2930565D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524815"/>
        <c:axId val="913525647"/>
      </c:barChart>
      <c:catAx>
        <c:axId val="91352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25647"/>
        <c:crosses val="autoZero"/>
        <c:auto val="1"/>
        <c:lblAlgn val="ctr"/>
        <c:lblOffset val="100"/>
        <c:noMultiLvlLbl val="0"/>
      </c:catAx>
      <c:valAx>
        <c:axId val="9135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2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日常费用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EXCEL数据可视化!$B$27</c:f>
              <c:strCache>
                <c:ptCount val="1"/>
                <c:pt idx="0">
                  <c:v>费用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EXCEL数据可视化!$A$28:$A$31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EXCEL数据可视化!$B$28:$B$31</c:f>
              <c:numCache>
                <c:formatCode>0_);[Red]\(0\)</c:formatCode>
                <c:ptCount val="4"/>
                <c:pt idx="0">
                  <c:v>5000</c:v>
                </c:pt>
                <c:pt idx="1">
                  <c:v>5600</c:v>
                </c:pt>
                <c:pt idx="2">
                  <c:v>7000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4-42F4-9E12-16F5EB07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3"/>
        <c:overlap val="-20"/>
        <c:axId val="1246684607"/>
        <c:axId val="1246677535"/>
      </c:barChart>
      <c:catAx>
        <c:axId val="12466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77535"/>
        <c:crosses val="autoZero"/>
        <c:auto val="1"/>
        <c:lblAlgn val="ctr"/>
        <c:lblOffset val="100"/>
        <c:noMultiLvlLbl val="0"/>
      </c:catAx>
      <c:valAx>
        <c:axId val="12466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新员工前</a:t>
            </a:r>
            <a:r>
              <a:rPr lang="en-US" altLang="zh-CN"/>
              <a:t>4</a:t>
            </a:r>
            <a:r>
              <a:rPr lang="zh-CN" altLang="en-US"/>
              <a:t>个月工作量完成情况</a:t>
            </a:r>
          </a:p>
        </c:rich>
      </c:tx>
      <c:layout>
        <c:manualLayout>
          <c:xMode val="edge"/>
          <c:yMode val="edge"/>
          <c:x val="0.234590113735782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EXCEL数据可视化!$B$50</c:f>
              <c:strCache>
                <c:ptCount val="1"/>
                <c:pt idx="0">
                  <c:v>目标值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EXCEL数据可视化!$A$51:$A$54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EXCEL数据可视化!$B$51:$B$54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24E-A67C-AB6753BF7A95}"/>
            </c:ext>
          </c:extLst>
        </c:ser>
        <c:ser>
          <c:idx val="1"/>
          <c:order val="1"/>
          <c:tx>
            <c:strRef>
              <c:f>EXCEL数据可视化!$C$50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EXCEL数据可视化!$A$51:$A$54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EXCEL数据可视化!$C$51:$C$54</c:f>
              <c:numCache>
                <c:formatCode>0%</c:formatCode>
                <c:ptCount val="4"/>
                <c:pt idx="0">
                  <c:v>0.75</c:v>
                </c:pt>
                <c:pt idx="1">
                  <c:v>0.78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B-424E-A67C-AB6753BF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axId val="969791311"/>
        <c:axId val="969790479"/>
      </c:barChart>
      <c:catAx>
        <c:axId val="9697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790479"/>
        <c:crosses val="autoZero"/>
        <c:auto val="1"/>
        <c:lblAlgn val="ctr"/>
        <c:lblOffset val="100"/>
        <c:noMultiLvlLbl val="0"/>
      </c:catAx>
      <c:valAx>
        <c:axId val="9697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7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704483814523182"/>
          <c:y val="0.14798629337999417"/>
          <c:w val="0.245910104986876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新员工前</a:t>
            </a:r>
            <a:r>
              <a:rPr lang="en-US" altLang="zh-CN"/>
              <a:t>4</a:t>
            </a:r>
            <a:r>
              <a:rPr lang="zh-CN" altLang="en-US"/>
              <a:t>个月工作量完成情况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EXCEL数据可视化!$B$50</c:f>
              <c:strCache>
                <c:ptCount val="1"/>
                <c:pt idx="0">
                  <c:v>目标值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EXCEL数据可视化!$A$51:$A$54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EXCEL数据可视化!$B$51:$B$54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C-4408-B76C-76E61622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7422479"/>
        <c:axId val="507421647"/>
      </c:barChart>
      <c:barChart>
        <c:barDir val="col"/>
        <c:grouping val="stacked"/>
        <c:varyColors val="0"/>
        <c:ser>
          <c:idx val="1"/>
          <c:order val="1"/>
          <c:tx>
            <c:strRef>
              <c:f>EXCEL数据可视化!$C$50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EXCEL数据可视化!$A$51:$A$54</c:f>
              <c:strCache>
                <c:ptCount val="4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</c:strCache>
            </c:strRef>
          </c:cat>
          <c:val>
            <c:numRef>
              <c:f>EXCEL数据可视化!$C$51:$C$54</c:f>
              <c:numCache>
                <c:formatCode>0%</c:formatCode>
                <c:ptCount val="4"/>
                <c:pt idx="0">
                  <c:v>0.75</c:v>
                </c:pt>
                <c:pt idx="1">
                  <c:v>0.78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C-4408-B76C-76E61622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3269887"/>
        <c:axId val="633269471"/>
      </c:barChart>
      <c:catAx>
        <c:axId val="5074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21647"/>
        <c:crosses val="autoZero"/>
        <c:auto val="1"/>
        <c:lblAlgn val="ctr"/>
        <c:lblOffset val="100"/>
        <c:noMultiLvlLbl val="0"/>
      </c:catAx>
      <c:valAx>
        <c:axId val="50742164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422479"/>
        <c:crosses val="autoZero"/>
        <c:crossBetween val="between"/>
        <c:majorUnit val="0.2"/>
      </c:valAx>
      <c:valAx>
        <c:axId val="6332694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69887"/>
        <c:crosses val="max"/>
        <c:crossBetween val="between"/>
      </c:valAx>
      <c:catAx>
        <c:axId val="63326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269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 生产部门产量值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 产量</c:v>
                </c:pt>
              </c:strCache>
            </c:strRef>
          </c:tx>
          <c:marker>
            <c:symbol val="none"/>
          </c:marker>
          <c:cat>
            <c:strRef>
              <c:f>Sheet2!$B$1:$M$1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46</c:v>
                </c:pt>
                <c:pt idx="1">
                  <c:v>40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50</c:v>
                </c:pt>
                <c:pt idx="6">
                  <c:v>47</c:v>
                </c:pt>
                <c:pt idx="7">
                  <c:v>43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4-4E7E-999B-8577EEC8554E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 产量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46</c:v>
                </c:pt>
                <c:pt idx="1">
                  <c:v>40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50</c:v>
                </c:pt>
                <c:pt idx="6">
                  <c:v>47</c:v>
                </c:pt>
                <c:pt idx="7">
                  <c:v>43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4-4E7E-999B-8577EEC8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055935"/>
        <c:axId val="975053023"/>
      </c:lineChart>
      <c:catAx>
        <c:axId val="97505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053023"/>
        <c:crosses val="autoZero"/>
        <c:auto val="1"/>
        <c:lblAlgn val="ctr"/>
        <c:lblOffset val="100"/>
        <c:noMultiLvlLbl val="0"/>
      </c:catAx>
      <c:valAx>
        <c:axId val="9750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05593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 生产部门产量值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 产量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46</c:v>
                </c:pt>
                <c:pt idx="1">
                  <c:v>40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50</c:v>
                </c:pt>
                <c:pt idx="6">
                  <c:v>47</c:v>
                </c:pt>
                <c:pt idx="7">
                  <c:v>43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4-4093-A77B-82A88CD9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736511"/>
        <c:axId val="1389373935"/>
      </c:lineChart>
      <c:catAx>
        <c:axId val="13827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373935"/>
        <c:crosses val="autoZero"/>
        <c:auto val="1"/>
        <c:lblAlgn val="ctr"/>
        <c:lblOffset val="100"/>
        <c:noMultiLvlLbl val="0"/>
      </c:catAx>
      <c:valAx>
        <c:axId val="138937393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7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各店铺销售业绩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A店铺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Sheet3!$B$1:$K$1</c:f>
              <c:numCache>
                <c:formatCode>yyyy"年"m"月"</c:formatCode>
                <c:ptCount val="10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</c:numCache>
            </c:numRef>
          </c:cat>
          <c:val>
            <c:numRef>
              <c:f>Sheet3!$B$2:$K$2</c:f>
              <c:numCache>
                <c:formatCode>General</c:formatCode>
                <c:ptCount val="10"/>
                <c:pt idx="0">
                  <c:v>5</c:v>
                </c:pt>
                <c:pt idx="1">
                  <c:v>6.5</c:v>
                </c:pt>
                <c:pt idx="2">
                  <c:v>6.4</c:v>
                </c:pt>
                <c:pt idx="3">
                  <c:v>7.1</c:v>
                </c:pt>
                <c:pt idx="4">
                  <c:v>7.3</c:v>
                </c:pt>
                <c:pt idx="5">
                  <c:v>7.8</c:v>
                </c:pt>
                <c:pt idx="6">
                  <c:v>7.3</c:v>
                </c:pt>
                <c:pt idx="7">
                  <c:v>6.9</c:v>
                </c:pt>
                <c:pt idx="8">
                  <c:v>7.1</c:v>
                </c:pt>
                <c:pt idx="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E-45CB-8EF4-AD7231E7CD48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B店铺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Sheet3!$B$1:$K$1</c:f>
              <c:numCache>
                <c:formatCode>yyyy"年"m"月"</c:formatCode>
                <c:ptCount val="10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</c:numCache>
            </c:numRef>
          </c:cat>
          <c:val>
            <c:numRef>
              <c:f>Sheet3!$B$3:$K$3</c:f>
              <c:numCache>
                <c:formatCode>General</c:formatCode>
                <c:ptCount val="10"/>
                <c:pt idx="0">
                  <c:v>5.2</c:v>
                </c:pt>
                <c:pt idx="1">
                  <c:v>5.3</c:v>
                </c:pt>
                <c:pt idx="2">
                  <c:v>5.8</c:v>
                </c:pt>
                <c:pt idx="3">
                  <c:v>6.2</c:v>
                </c:pt>
                <c:pt idx="4">
                  <c:v>5.9</c:v>
                </c:pt>
                <c:pt idx="5">
                  <c:v>6.4</c:v>
                </c:pt>
                <c:pt idx="6">
                  <c:v>6.5</c:v>
                </c:pt>
                <c:pt idx="7">
                  <c:v>6.9</c:v>
                </c:pt>
                <c:pt idx="8">
                  <c:v>7.2</c:v>
                </c:pt>
                <c:pt idx="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E-45CB-8EF4-AD7231E7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805423"/>
        <c:axId val="1426804175"/>
      </c:lineChart>
      <c:dateAx>
        <c:axId val="1426805423"/>
        <c:scaling>
          <c:orientation val="minMax"/>
        </c:scaling>
        <c:delete val="0"/>
        <c:axPos val="b"/>
        <c:numFmt formatCode="yyyy&quot;年&quot;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04175"/>
        <c:crosses val="autoZero"/>
        <c:auto val="1"/>
        <c:lblOffset val="100"/>
        <c:baseTimeUnit val="months"/>
      </c:dateAx>
      <c:valAx>
        <c:axId val="142680417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6350</xdr:rowOff>
    </xdr:from>
    <xdr:to>
      <xdr:col>13</xdr:col>
      <xdr:colOff>628650</xdr:colOff>
      <xdr:row>20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3D9E68-C2F5-AB79-1108-8FB2DC411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6350</xdr:rowOff>
    </xdr:from>
    <xdr:to>
      <xdr:col>6</xdr:col>
      <xdr:colOff>228600</xdr:colOff>
      <xdr:row>20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801ACA-55AF-A24D-F7BB-8000D560E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127000</xdr:rowOff>
    </xdr:from>
    <xdr:to>
      <xdr:col>5</xdr:col>
      <xdr:colOff>317500</xdr:colOff>
      <xdr:row>45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E4CF02-01A3-4CC4-BEDC-484209491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31</xdr:row>
      <xdr:rowOff>139700</xdr:rowOff>
    </xdr:from>
    <xdr:to>
      <xdr:col>11</xdr:col>
      <xdr:colOff>482600</xdr:colOff>
      <xdr:row>45</xdr:row>
      <xdr:rowOff>6350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DF8FDA-BCCE-BAD1-F8AD-DDC63678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55</xdr:row>
      <xdr:rowOff>114300</xdr:rowOff>
    </xdr:from>
    <xdr:to>
      <xdr:col>6</xdr:col>
      <xdr:colOff>304800</xdr:colOff>
      <xdr:row>71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A4FAA87-4FAD-C33C-165F-9C2A0FD7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55</xdr:row>
      <xdr:rowOff>114300</xdr:rowOff>
    </xdr:from>
    <xdr:to>
      <xdr:col>13</xdr:col>
      <xdr:colOff>609600</xdr:colOff>
      <xdr:row>71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BD17D8C-C1FC-BC0D-5A42-196602DA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</xdr:row>
      <xdr:rowOff>152400</xdr:rowOff>
    </xdr:from>
    <xdr:to>
      <xdr:col>9</xdr:col>
      <xdr:colOff>215900</xdr:colOff>
      <xdr:row>15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6B7490-91E1-80B2-B27F-569E9EEF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</xdr:row>
      <xdr:rowOff>158750</xdr:rowOff>
    </xdr:from>
    <xdr:to>
      <xdr:col>16</xdr:col>
      <xdr:colOff>425450</xdr:colOff>
      <xdr:row>14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372BC5-9F93-1BD4-D117-B67B7C96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5</xdr:col>
      <xdr:colOff>666750</xdr:colOff>
      <xdr:row>23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803BF6-02AF-8231-7BBC-5E4E2677F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8</xdr:row>
      <xdr:rowOff>44450</xdr:rowOff>
    </xdr:from>
    <xdr:to>
      <xdr:col>11</xdr:col>
      <xdr:colOff>400050</xdr:colOff>
      <xdr:row>23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DA0F65-84FF-7ED2-BE96-DEF5377A8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133350</xdr:rowOff>
    </xdr:from>
    <xdr:to>
      <xdr:col>4</xdr:col>
      <xdr:colOff>311150</xdr:colOff>
      <xdr:row>21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EF101E-E889-33A8-F1B8-35246F204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5</xdr:row>
      <xdr:rowOff>139700</xdr:rowOff>
    </xdr:from>
    <xdr:to>
      <xdr:col>9</xdr:col>
      <xdr:colOff>349250</xdr:colOff>
      <xdr:row>21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006A14-866F-30CE-0581-4C0FF1D2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6</xdr:col>
      <xdr:colOff>609600</xdr:colOff>
      <xdr:row>18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8948A6-FBF7-BAE2-D482-E0614891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3</xdr:row>
      <xdr:rowOff>101600</xdr:rowOff>
    </xdr:from>
    <xdr:to>
      <xdr:col>13</xdr:col>
      <xdr:colOff>654050</xdr:colOff>
      <xdr:row>19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1751A5-54BE-AC90-2880-D941FAE5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</xdr:row>
      <xdr:rowOff>50800</xdr:rowOff>
    </xdr:from>
    <xdr:to>
      <xdr:col>4</xdr:col>
      <xdr:colOff>654050</xdr:colOff>
      <xdr:row>19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126624-4DA8-A5FC-629D-104E7E965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28</xdr:row>
      <xdr:rowOff>63500</xdr:rowOff>
    </xdr:from>
    <xdr:to>
      <xdr:col>4</xdr:col>
      <xdr:colOff>641350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B39456-1BC9-CCEC-BBD8-CBDF1C80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69850</xdr:rowOff>
    </xdr:from>
    <xdr:to>
      <xdr:col>4</xdr:col>
      <xdr:colOff>438150</xdr:colOff>
      <xdr:row>64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74B782-7754-7122-F7BC-414C46FBC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</xdr:row>
      <xdr:rowOff>146050</xdr:rowOff>
    </xdr:from>
    <xdr:to>
      <xdr:col>6</xdr:col>
      <xdr:colOff>654050</xdr:colOff>
      <xdr:row>18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6C0827-7216-F0C5-72D3-45ECF9B39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2</xdr:row>
      <xdr:rowOff>165100</xdr:rowOff>
    </xdr:from>
    <xdr:to>
      <xdr:col>14</xdr:col>
      <xdr:colOff>107950</xdr:colOff>
      <xdr:row>18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25AAB7-BF09-4C61-63D3-698D1BD0C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N2" sqref="N2"/>
    </sheetView>
  </sheetViews>
  <sheetFormatPr defaultRowHeight="14" x14ac:dyDescent="0.3"/>
  <cols>
    <col min="4" max="4" width="11.75" customWidth="1"/>
    <col min="5" max="7" width="11.75" style="2" customWidth="1"/>
    <col min="11" max="11" width="13.83203125" customWidth="1"/>
    <col min="12" max="12" width="9" bestFit="1" customWidth="1"/>
    <col min="13" max="14" width="13" customWidth="1"/>
    <col min="15" max="15" width="11.9140625" customWidth="1"/>
    <col min="16" max="16" width="14.25" customWidth="1"/>
  </cols>
  <sheetData>
    <row r="1" spans="1:16" x14ac:dyDescent="0.3">
      <c r="A1" t="s">
        <v>0</v>
      </c>
      <c r="B1" t="s">
        <v>24</v>
      </c>
      <c r="C1" t="s">
        <v>1</v>
      </c>
      <c r="D1" t="s">
        <v>2</v>
      </c>
      <c r="E1" s="2" t="s">
        <v>21</v>
      </c>
      <c r="F1" s="2" t="s">
        <v>22</v>
      </c>
      <c r="G1" s="2" t="s">
        <v>23</v>
      </c>
      <c r="H1" t="s">
        <v>3</v>
      </c>
      <c r="I1" t="s">
        <v>4</v>
      </c>
      <c r="J1" t="s">
        <v>5</v>
      </c>
      <c r="K1" t="s">
        <v>25</v>
      </c>
      <c r="L1" t="s">
        <v>6</v>
      </c>
      <c r="M1" t="s">
        <v>18</v>
      </c>
      <c r="N1" t="s">
        <v>28</v>
      </c>
      <c r="O1" t="s">
        <v>26</v>
      </c>
      <c r="P1" t="s">
        <v>27</v>
      </c>
    </row>
    <row r="2" spans="1:16" x14ac:dyDescent="0.3">
      <c r="A2">
        <v>2016001</v>
      </c>
      <c r="B2" t="str">
        <f>RIGHT(A2,3)</f>
        <v>001</v>
      </c>
      <c r="C2" t="s">
        <v>7</v>
      </c>
      <c r="D2" s="1">
        <v>35612</v>
      </c>
      <c r="E2" s="2" t="s">
        <v>19</v>
      </c>
      <c r="F2" s="2">
        <v>7</v>
      </c>
      <c r="G2" s="2">
        <v>1</v>
      </c>
      <c r="H2">
        <v>20</v>
      </c>
      <c r="I2" t="s">
        <v>8</v>
      </c>
      <c r="J2" t="s">
        <v>9</v>
      </c>
      <c r="K2" t="str">
        <f>_xlfn.CONCAT(I2,J2)</f>
        <v>四川成都汉族</v>
      </c>
      <c r="L2" s="3">
        <v>42370</v>
      </c>
      <c r="M2" t="str">
        <f ca="1">IF(AND(INT(YEARFRAC(D2,TODAY()))&gt;=18, INT(YEARFRAC(D2,TODAY()))&lt;=25),"正常","异常")</f>
        <v>正常</v>
      </c>
      <c r="N2">
        <f ca="1">DATEDIF(L2,TODAY(),"Y")</f>
        <v>6</v>
      </c>
      <c r="O2">
        <v>2016001</v>
      </c>
      <c r="P2" t="str">
        <f>VLOOKUP(O2,A2:L5,9,0)</f>
        <v>四川成都</v>
      </c>
    </row>
    <row r="3" spans="1:16" x14ac:dyDescent="0.3">
      <c r="A3">
        <v>2016002</v>
      </c>
      <c r="B3" t="str">
        <f t="shared" ref="B3:B5" si="0">RIGHT(A3,3)</f>
        <v>002</v>
      </c>
      <c r="C3" t="s">
        <v>10</v>
      </c>
      <c r="D3" s="1">
        <v>36101</v>
      </c>
      <c r="E3" s="2" t="s">
        <v>20</v>
      </c>
      <c r="F3" s="2">
        <v>11</v>
      </c>
      <c r="G3" s="2">
        <v>2</v>
      </c>
      <c r="H3">
        <v>19</v>
      </c>
      <c r="I3" t="s">
        <v>11</v>
      </c>
      <c r="J3" t="s">
        <v>12</v>
      </c>
      <c r="K3" t="str">
        <f t="shared" ref="K3:K5" si="1">_xlfn.CONCAT(I3,J3)</f>
        <v>湖北武汉回族</v>
      </c>
      <c r="L3" s="3">
        <v>42006</v>
      </c>
      <c r="M3" t="str">
        <f t="shared" ref="M3:M5" ca="1" si="2">IF(AND(INT(YEARFRAC(D3,TODAY()))&gt;=18, INT(YEARFRAC(D3,TODAY()))&lt;=25),"正常","异常")</f>
        <v>正常</v>
      </c>
      <c r="N3">
        <f t="shared" ref="N3:N5" ca="1" si="3">DATEDIF(L3,TODAY(),"Y")</f>
        <v>7</v>
      </c>
      <c r="O3">
        <v>2016004</v>
      </c>
      <c r="P3" t="str">
        <f>VLOOKUP(O3,A3:L6,9,0)</f>
        <v>四川自贡</v>
      </c>
    </row>
    <row r="4" spans="1:16" x14ac:dyDescent="0.3">
      <c r="A4">
        <v>2016003</v>
      </c>
      <c r="B4" t="str">
        <f t="shared" si="0"/>
        <v>003</v>
      </c>
      <c r="C4" t="s">
        <v>13</v>
      </c>
      <c r="D4" s="1">
        <v>36104</v>
      </c>
      <c r="E4" s="2" t="s">
        <v>20</v>
      </c>
      <c r="F4" s="2">
        <v>11</v>
      </c>
      <c r="G4" s="2">
        <v>5</v>
      </c>
      <c r="H4">
        <v>19</v>
      </c>
      <c r="I4" t="s">
        <v>14</v>
      </c>
      <c r="J4" t="s">
        <v>9</v>
      </c>
      <c r="K4" t="str">
        <f t="shared" si="1"/>
        <v>河南洛阳汉族</v>
      </c>
      <c r="L4" s="3">
        <v>42372</v>
      </c>
      <c r="M4" t="str">
        <f t="shared" ca="1" si="2"/>
        <v>正常</v>
      </c>
      <c r="N4">
        <f t="shared" ca="1" si="3"/>
        <v>6</v>
      </c>
    </row>
    <row r="5" spans="1:16" x14ac:dyDescent="0.3">
      <c r="A5">
        <v>2016004</v>
      </c>
      <c r="B5" t="str">
        <f t="shared" si="0"/>
        <v>004</v>
      </c>
      <c r="C5" t="s">
        <v>15</v>
      </c>
      <c r="D5" s="1">
        <v>35855</v>
      </c>
      <c r="E5" s="2" t="s">
        <v>20</v>
      </c>
      <c r="F5" s="2">
        <v>3</v>
      </c>
      <c r="G5" s="2">
        <v>1</v>
      </c>
      <c r="H5">
        <v>19</v>
      </c>
      <c r="I5" t="s">
        <v>16</v>
      </c>
      <c r="J5" t="s">
        <v>17</v>
      </c>
      <c r="K5" t="str">
        <f t="shared" si="1"/>
        <v>四川自贡蒙古族</v>
      </c>
      <c r="L5" s="3">
        <v>42373</v>
      </c>
      <c r="M5" t="str">
        <f t="shared" ca="1" si="2"/>
        <v>正常</v>
      </c>
      <c r="N5">
        <f t="shared" ca="1" si="3"/>
        <v>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76" workbookViewId="0">
      <selection activeCell="A75" sqref="A75"/>
    </sheetView>
  </sheetViews>
  <sheetFormatPr defaultRowHeight="14" x14ac:dyDescent="0.3"/>
  <cols>
    <col min="2" max="2" width="13.6640625" customWidth="1"/>
  </cols>
  <sheetData>
    <row r="1" spans="1:2" x14ac:dyDescent="0.3">
      <c r="A1" s="5" t="s">
        <v>30</v>
      </c>
      <c r="B1" s="6" t="s">
        <v>31</v>
      </c>
    </row>
    <row r="2" spans="1:2" x14ac:dyDescent="0.3">
      <c r="A2" s="7" t="s">
        <v>33</v>
      </c>
      <c r="B2" s="8">
        <v>2400</v>
      </c>
    </row>
    <row r="3" spans="1:2" x14ac:dyDescent="0.3">
      <c r="A3" s="7" t="s">
        <v>35</v>
      </c>
      <c r="B3" s="8">
        <v>3000</v>
      </c>
    </row>
    <row r="4" spans="1:2" x14ac:dyDescent="0.3">
      <c r="A4" s="9" t="s">
        <v>37</v>
      </c>
      <c r="B4" s="10">
        <v>4800</v>
      </c>
    </row>
    <row r="27" spans="1:2" x14ac:dyDescent="0.3">
      <c r="A27" s="5" t="s">
        <v>30</v>
      </c>
      <c r="B27" s="6" t="s">
        <v>38</v>
      </c>
    </row>
    <row r="28" spans="1:2" x14ac:dyDescent="0.3">
      <c r="A28" s="4" t="s">
        <v>39</v>
      </c>
      <c r="B28" s="8">
        <v>5000</v>
      </c>
    </row>
    <row r="29" spans="1:2" x14ac:dyDescent="0.3">
      <c r="A29" s="4" t="s">
        <v>40</v>
      </c>
      <c r="B29" s="8">
        <v>5600</v>
      </c>
    </row>
    <row r="30" spans="1:2" x14ac:dyDescent="0.3">
      <c r="A30" s="4" t="s">
        <v>41</v>
      </c>
      <c r="B30" s="8">
        <v>7000</v>
      </c>
    </row>
    <row r="31" spans="1:2" x14ac:dyDescent="0.3">
      <c r="A31" s="9" t="s">
        <v>42</v>
      </c>
      <c r="B31" s="10">
        <v>6500</v>
      </c>
    </row>
    <row r="50" spans="1:3" x14ac:dyDescent="0.3">
      <c r="A50" s="5" t="s">
        <v>48</v>
      </c>
      <c r="B50" s="6" t="s">
        <v>49</v>
      </c>
      <c r="C50" s="18" t="s">
        <v>50</v>
      </c>
    </row>
    <row r="51" spans="1:3" x14ac:dyDescent="0.3">
      <c r="A51" s="16" t="s">
        <v>51</v>
      </c>
      <c r="B51" s="17">
        <v>1</v>
      </c>
      <c r="C51" s="19">
        <v>0.75</v>
      </c>
    </row>
    <row r="52" spans="1:3" x14ac:dyDescent="0.3">
      <c r="A52" s="16" t="s">
        <v>52</v>
      </c>
      <c r="B52" s="17">
        <v>1</v>
      </c>
      <c r="C52" s="19">
        <v>0.78</v>
      </c>
    </row>
    <row r="53" spans="1:3" x14ac:dyDescent="0.3">
      <c r="A53" s="16" t="s">
        <v>53</v>
      </c>
      <c r="B53" s="17">
        <v>1</v>
      </c>
      <c r="C53" s="19">
        <v>0.93</v>
      </c>
    </row>
    <row r="54" spans="1:3" ht="14.5" thickBot="1" x14ac:dyDescent="0.35">
      <c r="A54" s="21" t="s">
        <v>54</v>
      </c>
      <c r="B54" s="22">
        <v>1</v>
      </c>
      <c r="C54" s="23">
        <v>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A13" workbookViewId="0">
      <selection activeCell="W25" sqref="W25"/>
    </sheetView>
  </sheetViews>
  <sheetFormatPr defaultRowHeight="14" x14ac:dyDescent="0.3"/>
  <cols>
    <col min="1" max="1" width="6.9140625" customWidth="1"/>
    <col min="2" max="13" width="4.58203125" customWidth="1"/>
  </cols>
  <sheetData>
    <row r="1" spans="1:13" x14ac:dyDescent="0.3">
      <c r="A1" s="24" t="s">
        <v>48</v>
      </c>
      <c r="B1" s="25" t="s">
        <v>51</v>
      </c>
      <c r="C1" s="25" t="s">
        <v>45</v>
      </c>
      <c r="D1" s="25" t="s">
        <v>46</v>
      </c>
      <c r="E1" s="25" t="s">
        <v>47</v>
      </c>
      <c r="F1" s="25" t="s">
        <v>55</v>
      </c>
      <c r="G1" s="25" t="s">
        <v>56</v>
      </c>
      <c r="H1" s="25" t="s">
        <v>57</v>
      </c>
      <c r="I1" s="25" t="s">
        <v>58</v>
      </c>
      <c r="J1" s="25" t="s">
        <v>59</v>
      </c>
      <c r="K1" s="25" t="s">
        <v>60</v>
      </c>
      <c r="L1" s="25" t="s">
        <v>61</v>
      </c>
      <c r="M1" s="26" t="s">
        <v>62</v>
      </c>
    </row>
    <row r="2" spans="1:13" x14ac:dyDescent="0.3">
      <c r="A2" s="9" t="s">
        <v>63</v>
      </c>
      <c r="B2" s="27">
        <v>46</v>
      </c>
      <c r="C2" s="27">
        <v>40</v>
      </c>
      <c r="D2" s="27">
        <v>42</v>
      </c>
      <c r="E2" s="27">
        <v>47</v>
      </c>
      <c r="F2" s="27">
        <v>48</v>
      </c>
      <c r="G2" s="27">
        <v>50</v>
      </c>
      <c r="H2" s="27">
        <v>47</v>
      </c>
      <c r="I2" s="27">
        <v>43</v>
      </c>
      <c r="J2" s="27">
        <v>40</v>
      </c>
      <c r="K2" s="27">
        <v>41</v>
      </c>
      <c r="L2" s="27">
        <v>42</v>
      </c>
      <c r="M2" s="28">
        <v>43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N18" sqref="N18"/>
    </sheetView>
  </sheetViews>
  <sheetFormatPr defaultRowHeight="14" x14ac:dyDescent="0.3"/>
  <cols>
    <col min="2" max="2" width="9.83203125" bestFit="1" customWidth="1"/>
    <col min="3" max="3" width="10.9140625" bestFit="1" customWidth="1"/>
    <col min="4" max="11" width="10.9140625" customWidth="1"/>
  </cols>
  <sheetData>
    <row r="1" spans="1:11" x14ac:dyDescent="0.3">
      <c r="A1" s="11" t="s">
        <v>48</v>
      </c>
      <c r="B1" s="29">
        <v>42248</v>
      </c>
      <c r="C1" s="29">
        <v>42278</v>
      </c>
      <c r="D1" s="29">
        <v>42309</v>
      </c>
      <c r="E1" s="29">
        <v>42339</v>
      </c>
      <c r="F1" s="29">
        <v>42370</v>
      </c>
      <c r="G1" s="29">
        <v>42401</v>
      </c>
      <c r="H1" s="29">
        <v>42430</v>
      </c>
      <c r="I1" s="29">
        <v>42461</v>
      </c>
      <c r="J1" s="29">
        <v>42491</v>
      </c>
      <c r="K1" s="30">
        <v>42522</v>
      </c>
    </row>
    <row r="2" spans="1:11" x14ac:dyDescent="0.3">
      <c r="A2" s="12" t="s">
        <v>64</v>
      </c>
      <c r="B2" s="31">
        <v>5</v>
      </c>
      <c r="C2" s="31">
        <v>6.5</v>
      </c>
      <c r="D2" s="31">
        <v>6.4</v>
      </c>
      <c r="E2" s="31">
        <v>7.1</v>
      </c>
      <c r="F2" s="31">
        <v>7.3</v>
      </c>
      <c r="G2" s="31">
        <v>7.8</v>
      </c>
      <c r="H2" s="31">
        <v>7.3</v>
      </c>
      <c r="I2" s="31">
        <v>6.9</v>
      </c>
      <c r="J2" s="31">
        <v>7.1</v>
      </c>
      <c r="K2" s="13">
        <v>7.4</v>
      </c>
    </row>
    <row r="3" spans="1:11" ht="14.5" thickBot="1" x14ac:dyDescent="0.35">
      <c r="A3" s="14" t="s">
        <v>65</v>
      </c>
      <c r="B3" s="32">
        <v>5.2</v>
      </c>
      <c r="C3" s="32">
        <v>5.3</v>
      </c>
      <c r="D3" s="32">
        <v>5.8</v>
      </c>
      <c r="E3" s="32">
        <v>6.2</v>
      </c>
      <c r="F3" s="32">
        <v>5.9</v>
      </c>
      <c r="G3" s="32">
        <v>6.4</v>
      </c>
      <c r="H3" s="32">
        <v>6.5</v>
      </c>
      <c r="I3" s="32">
        <v>6.9</v>
      </c>
      <c r="J3" s="32">
        <v>7.2</v>
      </c>
      <c r="K3" s="15">
        <v>6.8</v>
      </c>
    </row>
    <row r="4" spans="1:11" ht="14.5" thickBot="1" x14ac:dyDescent="0.35"/>
    <row r="5" spans="1:11" x14ac:dyDescent="0.3">
      <c r="A5" s="11" t="s">
        <v>48</v>
      </c>
      <c r="B5" s="29">
        <v>42248</v>
      </c>
      <c r="C5" s="29" t="s">
        <v>66</v>
      </c>
      <c r="D5" s="29" t="s">
        <v>67</v>
      </c>
      <c r="E5" s="29" t="s">
        <v>62</v>
      </c>
      <c r="F5" s="29">
        <v>42370</v>
      </c>
      <c r="G5" s="29" t="s">
        <v>52</v>
      </c>
      <c r="H5" s="29" t="s">
        <v>46</v>
      </c>
      <c r="I5" s="29" t="s">
        <v>47</v>
      </c>
      <c r="J5" s="29" t="s">
        <v>55</v>
      </c>
      <c r="K5" s="30" t="s">
        <v>56</v>
      </c>
    </row>
    <row r="6" spans="1:11" x14ac:dyDescent="0.3">
      <c r="A6" s="12" t="s">
        <v>64</v>
      </c>
      <c r="B6" s="31">
        <v>5</v>
      </c>
      <c r="C6" s="31">
        <v>6.5</v>
      </c>
      <c r="D6" s="31">
        <v>6.4</v>
      </c>
      <c r="E6" s="31">
        <v>7.1</v>
      </c>
      <c r="F6" s="31">
        <v>7.3</v>
      </c>
      <c r="G6" s="31">
        <v>7.8</v>
      </c>
      <c r="H6" s="31">
        <v>7.3</v>
      </c>
      <c r="I6" s="31">
        <v>6.9</v>
      </c>
      <c r="J6" s="31">
        <v>7.1</v>
      </c>
      <c r="K6" s="13">
        <v>7.4</v>
      </c>
    </row>
    <row r="7" spans="1:11" ht="14.5" thickBot="1" x14ac:dyDescent="0.35">
      <c r="A7" s="14" t="s">
        <v>65</v>
      </c>
      <c r="B7" s="32">
        <v>5.2</v>
      </c>
      <c r="C7" s="32">
        <v>5.3</v>
      </c>
      <c r="D7" s="32">
        <v>5.8</v>
      </c>
      <c r="E7" s="32">
        <v>6.2</v>
      </c>
      <c r="F7" s="32">
        <v>5.9</v>
      </c>
      <c r="G7" s="32">
        <v>6.4</v>
      </c>
      <c r="H7" s="32">
        <v>6.5</v>
      </c>
      <c r="I7" s="32">
        <v>6.9</v>
      </c>
      <c r="J7" s="32">
        <v>7.2</v>
      </c>
      <c r="K7" s="15">
        <v>6.8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O10" sqref="O10"/>
    </sheetView>
  </sheetViews>
  <sheetFormatPr defaultRowHeight="14" x14ac:dyDescent="0.3"/>
  <sheetData>
    <row r="1" spans="1:13" x14ac:dyDescent="0.3">
      <c r="A1" s="33" t="s">
        <v>43</v>
      </c>
      <c r="B1" s="34" t="s">
        <v>44</v>
      </c>
      <c r="C1" s="34" t="s">
        <v>45</v>
      </c>
      <c r="D1" s="34" t="s">
        <v>46</v>
      </c>
      <c r="E1" s="34" t="s">
        <v>47</v>
      </c>
      <c r="F1" s="34" t="s">
        <v>55</v>
      </c>
      <c r="G1" s="34" t="s">
        <v>56</v>
      </c>
      <c r="H1" s="34" t="s">
        <v>57</v>
      </c>
      <c r="I1" s="34" t="s">
        <v>58</v>
      </c>
      <c r="J1" s="34" t="s">
        <v>59</v>
      </c>
      <c r="K1" s="34" t="s">
        <v>60</v>
      </c>
      <c r="L1" s="34" t="s">
        <v>61</v>
      </c>
      <c r="M1" s="35" t="s">
        <v>62</v>
      </c>
    </row>
    <row r="2" spans="1:13" x14ac:dyDescent="0.3">
      <c r="A2" s="36" t="s">
        <v>68</v>
      </c>
      <c r="B2" s="20">
        <v>134</v>
      </c>
      <c r="C2" s="20">
        <v>164</v>
      </c>
      <c r="D2" s="20">
        <v>139</v>
      </c>
      <c r="E2" s="20">
        <v>180</v>
      </c>
      <c r="F2" s="20">
        <v>167</v>
      </c>
      <c r="G2" s="20">
        <v>153</v>
      </c>
      <c r="H2" s="20">
        <v>156</v>
      </c>
      <c r="I2" s="20">
        <v>162</v>
      </c>
      <c r="J2" s="20">
        <v>149</v>
      </c>
      <c r="K2" s="20">
        <v>138</v>
      </c>
      <c r="L2" s="20">
        <v>140</v>
      </c>
      <c r="M2" s="37">
        <v>122</v>
      </c>
    </row>
    <row r="3" spans="1:13" x14ac:dyDescent="0.3">
      <c r="A3" s="36" t="s">
        <v>69</v>
      </c>
      <c r="B3" s="20">
        <v>130</v>
      </c>
      <c r="C3" s="20">
        <v>132</v>
      </c>
      <c r="D3" s="20">
        <v>118</v>
      </c>
      <c r="E3" s="20">
        <v>120</v>
      </c>
      <c r="F3" s="20">
        <v>122</v>
      </c>
      <c r="G3" s="20">
        <v>130</v>
      </c>
      <c r="H3" s="20">
        <v>123</v>
      </c>
      <c r="I3" s="20">
        <v>115</v>
      </c>
      <c r="J3" s="20">
        <v>99</v>
      </c>
      <c r="K3" s="20">
        <v>112</v>
      </c>
      <c r="L3" s="20">
        <v>120</v>
      </c>
      <c r="M3" s="37">
        <v>130</v>
      </c>
    </row>
    <row r="4" spans="1:13" x14ac:dyDescent="0.3">
      <c r="A4" s="38" t="s">
        <v>70</v>
      </c>
      <c r="B4" s="39">
        <v>81</v>
      </c>
      <c r="C4" s="39">
        <v>79</v>
      </c>
      <c r="D4" s="39">
        <v>92</v>
      </c>
      <c r="E4" s="39">
        <v>90</v>
      </c>
      <c r="F4" s="39">
        <v>89</v>
      </c>
      <c r="G4" s="39">
        <v>80</v>
      </c>
      <c r="H4" s="39">
        <v>79</v>
      </c>
      <c r="I4" s="39">
        <v>82</v>
      </c>
      <c r="J4" s="39">
        <v>75</v>
      </c>
      <c r="K4" s="39">
        <v>79</v>
      </c>
      <c r="L4" s="39">
        <v>82</v>
      </c>
      <c r="M4" s="40">
        <v>84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O10" sqref="O10"/>
    </sheetView>
  </sheetViews>
  <sheetFormatPr defaultRowHeight="14" x14ac:dyDescent="0.3"/>
  <sheetData>
    <row r="1" spans="1:14" x14ac:dyDescent="0.3">
      <c r="A1" s="41" t="s">
        <v>71</v>
      </c>
      <c r="B1" s="42">
        <v>5</v>
      </c>
      <c r="C1" s="42">
        <v>5.5</v>
      </c>
      <c r="D1" s="42">
        <v>6</v>
      </c>
      <c r="E1" s="42">
        <v>6.5</v>
      </c>
      <c r="F1" s="42">
        <v>7</v>
      </c>
      <c r="G1" s="42">
        <v>7.5</v>
      </c>
      <c r="H1" s="42">
        <v>8</v>
      </c>
      <c r="I1" s="42">
        <v>8.5</v>
      </c>
      <c r="J1" s="42">
        <v>9</v>
      </c>
      <c r="K1" s="42">
        <v>9.5</v>
      </c>
      <c r="L1" s="42">
        <v>10</v>
      </c>
      <c r="M1" s="42">
        <v>10.5</v>
      </c>
      <c r="N1" s="43">
        <v>11</v>
      </c>
    </row>
    <row r="2" spans="1:14" x14ac:dyDescent="0.3">
      <c r="A2" s="47" t="s">
        <v>72</v>
      </c>
      <c r="B2" s="48">
        <v>485</v>
      </c>
      <c r="C2" s="48">
        <v>510</v>
      </c>
      <c r="D2" s="48">
        <v>480</v>
      </c>
      <c r="E2" s="48">
        <v>460</v>
      </c>
      <c r="F2" s="48">
        <v>505</v>
      </c>
      <c r="G2" s="48">
        <v>550</v>
      </c>
      <c r="H2" s="48">
        <v>560</v>
      </c>
      <c r="I2" s="48">
        <v>580</v>
      </c>
      <c r="J2" s="48">
        <v>500</v>
      </c>
      <c r="K2" s="48">
        <v>520</v>
      </c>
      <c r="L2" s="48">
        <v>460</v>
      </c>
      <c r="M2" s="48">
        <v>480</v>
      </c>
      <c r="N2" s="49">
        <v>560</v>
      </c>
    </row>
    <row r="3" spans="1:14" x14ac:dyDescent="0.3">
      <c r="A3" s="44" t="s">
        <v>72</v>
      </c>
      <c r="B3" s="45">
        <v>485</v>
      </c>
      <c r="C3" s="45">
        <v>510</v>
      </c>
      <c r="D3" s="45">
        <v>480</v>
      </c>
      <c r="E3" s="45">
        <v>460</v>
      </c>
      <c r="F3" s="45">
        <v>505</v>
      </c>
      <c r="G3" s="45">
        <v>550</v>
      </c>
      <c r="H3" s="45">
        <v>560</v>
      </c>
      <c r="I3" s="45">
        <v>580</v>
      </c>
      <c r="J3" s="45">
        <v>500</v>
      </c>
      <c r="K3" s="45">
        <v>520</v>
      </c>
      <c r="L3" s="45">
        <v>460</v>
      </c>
      <c r="M3" s="45">
        <v>480</v>
      </c>
      <c r="N3" s="46">
        <v>560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49" workbookViewId="0">
      <selection activeCell="A49" sqref="A49:F50"/>
    </sheetView>
  </sheetViews>
  <sheetFormatPr defaultRowHeight="14" x14ac:dyDescent="0.3"/>
  <cols>
    <col min="2" max="2" width="11.75" customWidth="1"/>
  </cols>
  <sheetData>
    <row r="1" spans="1:2" x14ac:dyDescent="0.3">
      <c r="A1" s="33" t="s">
        <v>29</v>
      </c>
      <c r="B1" s="35" t="s">
        <v>73</v>
      </c>
    </row>
    <row r="2" spans="1:2" x14ac:dyDescent="0.3">
      <c r="A2" s="36" t="s">
        <v>32</v>
      </c>
      <c r="B2" s="19">
        <v>0.32</v>
      </c>
    </row>
    <row r="3" spans="1:2" x14ac:dyDescent="0.3">
      <c r="A3" s="36" t="s">
        <v>36</v>
      </c>
      <c r="B3" s="19">
        <v>0.28999999999999998</v>
      </c>
    </row>
    <row r="4" spans="1:2" x14ac:dyDescent="0.3">
      <c r="A4" s="36" t="s">
        <v>74</v>
      </c>
      <c r="B4" s="19">
        <v>0.15</v>
      </c>
    </row>
    <row r="5" spans="1:2" x14ac:dyDescent="0.3">
      <c r="A5" s="36" t="s">
        <v>34</v>
      </c>
      <c r="B5" s="19">
        <v>0.08</v>
      </c>
    </row>
    <row r="6" spans="1:2" x14ac:dyDescent="0.3">
      <c r="A6" s="36" t="s">
        <v>75</v>
      </c>
      <c r="B6" s="19">
        <v>7.0000000000000007E-2</v>
      </c>
    </row>
    <row r="7" spans="1:2" x14ac:dyDescent="0.3">
      <c r="A7" s="38" t="s">
        <v>76</v>
      </c>
      <c r="B7" s="50">
        <v>0.09</v>
      </c>
    </row>
    <row r="22" spans="1:2" x14ac:dyDescent="0.3">
      <c r="A22" s="33" t="s">
        <v>29</v>
      </c>
      <c r="B22" s="35" t="s">
        <v>73</v>
      </c>
    </row>
    <row r="23" spans="1:2" x14ac:dyDescent="0.3">
      <c r="A23" s="36" t="s">
        <v>32</v>
      </c>
      <c r="B23" s="19">
        <v>0.32</v>
      </c>
    </row>
    <row r="24" spans="1:2" x14ac:dyDescent="0.3">
      <c r="A24" s="36" t="s">
        <v>74</v>
      </c>
      <c r="B24" s="19">
        <v>0.15</v>
      </c>
    </row>
    <row r="25" spans="1:2" x14ac:dyDescent="0.3">
      <c r="A25" s="36" t="s">
        <v>34</v>
      </c>
      <c r="B25" s="19">
        <v>0.08</v>
      </c>
    </row>
    <row r="26" spans="1:2" x14ac:dyDescent="0.3">
      <c r="A26" s="36" t="s">
        <v>75</v>
      </c>
      <c r="B26" s="19">
        <v>7.0000000000000007E-2</v>
      </c>
    </row>
    <row r="27" spans="1:2" x14ac:dyDescent="0.3">
      <c r="A27" s="36" t="s">
        <v>76</v>
      </c>
      <c r="B27" s="19">
        <v>0.09</v>
      </c>
    </row>
    <row r="28" spans="1:2" x14ac:dyDescent="0.3">
      <c r="A28" s="38" t="s">
        <v>36</v>
      </c>
      <c r="B28" s="50">
        <v>0.28999999999999998</v>
      </c>
    </row>
    <row r="49" spans="1:6" x14ac:dyDescent="0.3">
      <c r="A49" s="33" t="s">
        <v>77</v>
      </c>
      <c r="B49" s="34" t="s">
        <v>78</v>
      </c>
      <c r="C49" s="34" t="s">
        <v>79</v>
      </c>
      <c r="D49" s="34" t="s">
        <v>80</v>
      </c>
      <c r="E49" s="34" t="s">
        <v>81</v>
      </c>
      <c r="F49" s="35" t="s">
        <v>82</v>
      </c>
    </row>
    <row r="50" spans="1:6" x14ac:dyDescent="0.3">
      <c r="A50" s="38" t="s">
        <v>72</v>
      </c>
      <c r="B50" s="51">
        <v>0.31</v>
      </c>
      <c r="C50" s="51">
        <v>0.2</v>
      </c>
      <c r="D50" s="51">
        <v>0.15</v>
      </c>
      <c r="E50" s="51">
        <v>0.21</v>
      </c>
      <c r="F50" s="50">
        <v>0.13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Q15" sqref="Q15"/>
    </sheetView>
  </sheetViews>
  <sheetFormatPr defaultRowHeight="14" x14ac:dyDescent="0.3"/>
  <sheetData>
    <row r="1" spans="1:15" x14ac:dyDescent="0.3">
      <c r="A1" s="33" t="s">
        <v>3</v>
      </c>
      <c r="B1" s="34">
        <v>16</v>
      </c>
      <c r="C1" s="34">
        <v>19</v>
      </c>
      <c r="D1" s="34">
        <v>21</v>
      </c>
      <c r="E1" s="34">
        <v>23</v>
      </c>
      <c r="F1" s="34">
        <v>26</v>
      </c>
      <c r="G1" s="34">
        <v>28</v>
      </c>
      <c r="H1" s="34">
        <v>30</v>
      </c>
      <c r="I1" s="34">
        <v>32</v>
      </c>
      <c r="J1" s="34">
        <v>33</v>
      </c>
      <c r="K1" s="34">
        <v>36</v>
      </c>
      <c r="L1" s="34">
        <v>40</v>
      </c>
      <c r="M1" s="34">
        <v>44</v>
      </c>
      <c r="N1" s="34">
        <v>50</v>
      </c>
      <c r="O1" s="35">
        <v>54</v>
      </c>
    </row>
    <row r="2" spans="1:15" x14ac:dyDescent="0.3">
      <c r="A2" s="38" t="s">
        <v>83</v>
      </c>
      <c r="B2" s="39">
        <v>410</v>
      </c>
      <c r="C2" s="39">
        <v>600</v>
      </c>
      <c r="D2" s="39">
        <v>1600</v>
      </c>
      <c r="E2" s="39">
        <v>2050</v>
      </c>
      <c r="F2" s="39">
        <v>2450</v>
      </c>
      <c r="G2" s="39">
        <v>3200</v>
      </c>
      <c r="H2" s="39">
        <v>3200</v>
      </c>
      <c r="I2" s="39">
        <v>3450</v>
      </c>
      <c r="J2" s="39">
        <v>4050</v>
      </c>
      <c r="K2" s="39">
        <v>2520</v>
      </c>
      <c r="L2" s="39">
        <v>1850</v>
      </c>
      <c r="M2" s="39">
        <v>500</v>
      </c>
      <c r="N2" s="39">
        <v>450</v>
      </c>
      <c r="O2" s="40">
        <v>250</v>
      </c>
    </row>
  </sheetData>
  <phoneticPr fontId="18" type="noConversion"/>
  <pageMargins left="0.7" right="0.7" top="0.75" bottom="0.75" header="0.3" footer="0.3"/>
  <drawing r:id="rId1"/>
</worksheet>
</file>