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0496" windowHeight="7536" activeTab="3"/>
  </bookViews>
  <sheets>
    <sheet name="BITACORA" sheetId="1" r:id="rId1"/>
    <sheet name="RASA" sheetId="2" r:id="rId2"/>
    <sheet name="REQUERIMIENTO" sheetId="3" r:id="rId3"/>
    <sheet name="Estado" sheetId="4" r:id="rId4"/>
  </sheets>
  <definedNames>
    <definedName name="_xlnm.Print_Area" localSheetId="0">BITACORA!$A$1:$C$84</definedName>
  </definedNames>
  <calcPr calcId="162913" concurrentCalc="0"/>
</workbook>
</file>

<file path=xl/calcChain.xml><?xml version="1.0" encoding="utf-8"?>
<calcChain xmlns="http://schemas.openxmlformats.org/spreadsheetml/2006/main">
  <c r="I7" i="4" l="1"/>
  <c r="B64" i="1"/>
  <c r="B7" i="2"/>
  <c r="B4" i="2"/>
  <c r="A4" i="2"/>
  <c r="E2" i="2"/>
  <c r="D2" i="2"/>
  <c r="E31" i="1"/>
  <c r="B61" i="1"/>
  <c r="B60" i="1"/>
  <c r="B59" i="1"/>
  <c r="C35" i="1"/>
  <c r="C33" i="1"/>
  <c r="C31" i="1"/>
  <c r="C29" i="1"/>
  <c r="C27" i="1"/>
  <c r="C25" i="1"/>
  <c r="B58" i="1"/>
  <c r="B47" i="1"/>
  <c r="C4" i="2"/>
  <c r="B8" i="2"/>
  <c r="B9" i="2"/>
  <c r="B11" i="2"/>
  <c r="B12" i="2"/>
  <c r="B13" i="2"/>
  <c r="B14" i="2"/>
  <c r="B15" i="2"/>
  <c r="B17" i="2"/>
  <c r="B18" i="2"/>
  <c r="B48" i="1"/>
  <c r="B57" i="1"/>
  <c r="B51" i="1"/>
</calcChain>
</file>

<file path=xl/comments1.xml><?xml version="1.0" encoding="utf-8"?>
<comments xmlns="http://schemas.openxmlformats.org/spreadsheetml/2006/main">
  <authors>
    <author>User</author>
  </authors>
  <commentList>
    <comment ref="C25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(# días entre fecha del siniestro y fecha de reporte cliente)</t>
        </r>
      </text>
    </comment>
    <comment ref="C27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(# días entre fecha reporte cliente y fecha reporte a la aseguradora)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# días entre fecha del siniestro y fecha reporte a la aseguradora</t>
        </r>
      </text>
    </comment>
    <comment ref="C31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# días entre fecha del siniestro y fecha entrega último documento</t>
        </r>
      </text>
    </comment>
    <comment ref="E31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FECHA EN QUE LA ASEGURADORA DEBE ENTREGAR EL CHEQUE</t>
        </r>
      </text>
    </comment>
    <comment ref="C33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# días entre fecha entrega último documento y fecha de indemnización</t>
        </r>
      </text>
    </comment>
    <comment ref="C35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# días entre fecha del siniestro y fecha de indemnización</t>
        </r>
      </text>
    </comment>
  </commentList>
</comments>
</file>

<file path=xl/sharedStrings.xml><?xml version="1.0" encoding="utf-8"?>
<sst xmlns="http://schemas.openxmlformats.org/spreadsheetml/2006/main" count="180" uniqueCount="161">
  <si>
    <t>GESTIONES REALIZADAS</t>
  </si>
  <si>
    <t>TASA</t>
  </si>
  <si>
    <t>NUMERO DE DIAS</t>
  </si>
  <si>
    <t>VIGENCIA POLIZA</t>
  </si>
  <si>
    <t>DEDUCIBLE</t>
  </si>
  <si>
    <t>BIEN ASEGURADO</t>
  </si>
  <si>
    <t>CAUSA:</t>
  </si>
  <si>
    <t>REPORTE No.:</t>
  </si>
  <si>
    <t>PERSONA A LA QUE SE REPORTA EN LA ASEGURADORA:</t>
  </si>
  <si>
    <t>PERSONA QUE RECIBE EL REPORTE EN AVILA:</t>
  </si>
  <si>
    <t>TELEFONO:</t>
  </si>
  <si>
    <t>PERSONA QUE REPORTA:</t>
  </si>
  <si>
    <t>FECHA DE REPORTE A LA ASEGURADORA:</t>
  </si>
  <si>
    <t>FECHA DE REPORTE POR PARTE DEL CLIENTE:</t>
  </si>
  <si>
    <t>FECHA DEL SINIESTRO:</t>
  </si>
  <si>
    <t>RAMO:</t>
  </si>
  <si>
    <t>POLIZA No.:</t>
  </si>
  <si>
    <t>ASEGURADORA:</t>
  </si>
  <si>
    <t>ASEGURADO:</t>
  </si>
  <si>
    <t>REPORTE DE SINIESTRO</t>
  </si>
  <si>
    <t>F SINIESTRO</t>
  </si>
  <si>
    <t>VIGENCIA PÓLIZA</t>
  </si>
  <si>
    <t>Valor asegurado</t>
  </si>
  <si>
    <t>Tasa</t>
  </si>
  <si>
    <t># dias</t>
  </si>
  <si>
    <t>deducible (-)</t>
  </si>
  <si>
    <t>Valor del siniestro</t>
  </si>
  <si>
    <t>Prima neta anual</t>
  </si>
  <si>
    <t>Prima neta por un día</t>
  </si>
  <si>
    <t>Impuestos</t>
  </si>
  <si>
    <t>D Emisión</t>
  </si>
  <si>
    <t>12% IVA</t>
  </si>
  <si>
    <t>TOTAL R.A.S.A.</t>
  </si>
  <si>
    <t>Valor siniestro</t>
  </si>
  <si>
    <t>DOCUMENTOS REQUERIDOS</t>
  </si>
  <si>
    <t>Prima neta por # días</t>
  </si>
  <si>
    <t>V.S. menos deducible</t>
  </si>
  <si>
    <t>Pro formas de reparación y/o reposición</t>
  </si>
  <si>
    <t>Facturas de pre existencia del/los biene(s) afectado(s)</t>
  </si>
  <si>
    <t>Facturas de pre existencia del/los biene(s) robados(s)</t>
  </si>
  <si>
    <t>Denuncia a las autoridades</t>
  </si>
  <si>
    <t>Informe técnico que incluya las causas que originaron el siniestro y la fecha</t>
  </si>
  <si>
    <t>Denuncia a las autoridades (en caso de robo)</t>
  </si>
  <si>
    <t>Fotografías en caso de existir</t>
  </si>
  <si>
    <t>Carta de formalización del reclamo, que incluya causa y fecha y un valor aproximado de la pérdida</t>
  </si>
  <si>
    <t>Copia certificada del informe final de investigaciones realizadas por la policía.</t>
  </si>
  <si>
    <t>Documentos Contractuales:</t>
  </si>
  <si>
    <t>Documentos Legales:</t>
  </si>
  <si>
    <t>Documentos Probatorios:</t>
  </si>
  <si>
    <t>Contrato de trabajo</t>
  </si>
  <si>
    <t>Hoja de vida</t>
  </si>
  <si>
    <t>Avisos de entrada y salida del IESS</t>
  </si>
  <si>
    <t>Planillas de aporte al IESS</t>
  </si>
  <si>
    <t>Carta de renuncia o visto bueno</t>
  </si>
  <si>
    <t>Liquidación de haberes</t>
  </si>
  <si>
    <t>Garantías del infiel</t>
  </si>
  <si>
    <t>Denuncia ante el Fiscal</t>
  </si>
  <si>
    <t>Indagación Previa (Peritaje Contable, Indagaciones Policiales)</t>
  </si>
  <si>
    <t>Audiencia de Apertura de Instrucción Fiscal</t>
  </si>
  <si>
    <t>Acusación Particular</t>
  </si>
  <si>
    <t>Dictamen Fiscal Acusatorio</t>
  </si>
  <si>
    <t>Informe de Auditoria que reporte la pérdida.</t>
  </si>
  <si>
    <t>Facturas emitidas a clientes</t>
  </si>
  <si>
    <t>Recibos de cobro o certificaciones de los clientes indicando los pagos</t>
  </si>
  <si>
    <t>Estados de cuenta de los clientes</t>
  </si>
  <si>
    <t xml:space="preserve">Otros documentos que soporten la pérdida.  </t>
  </si>
  <si>
    <t>Cuantificación detallada de la perdida, adjuntando los soportes respectivos, esto es proformas y presupuestos de reparación.</t>
  </si>
  <si>
    <t>Copia del informe de inspección técnica del equipo, presentado por personal del Asegurado y/o proveedor externo de mantenimiento, donde se detallen las afectaciones presentadas al mismo durante el evento</t>
  </si>
  <si>
    <t>Copia de la Matricula del equipo averiado.</t>
  </si>
  <si>
    <t>Copia de la Bitácora de Operación y Mantenimiento del Equipo averiado en el evento.</t>
  </si>
  <si>
    <t>Reporte de rutinas y procedimientos de mantenimiento.</t>
  </si>
  <si>
    <t>Copia del informe de daños y posibles causas del evento emitido por el personal técnico a cargo de los equipos.</t>
  </si>
  <si>
    <t>Copia de la factura de preexistencia del equipo afectado en el evento.</t>
  </si>
  <si>
    <t>Copia de facturas finales de reparación, incluyendo, repuestos, mano de obra técnica (una vez aprobadas las pro formas)</t>
  </si>
  <si>
    <t>Facturas de pre existencia del/los biene(s) siniestrados(s)</t>
  </si>
  <si>
    <t>Proformas de reparación</t>
  </si>
  <si>
    <t>Carta formalizando la reclamación, detallando los hechos, fechas y circunstancias del evento, con un valor aproximado de la pérdida</t>
  </si>
  <si>
    <t xml:space="preserve">Copia de la carta de protesto o reclamo presentado por el afectado hacia el asegurado </t>
  </si>
  <si>
    <t>Fotografías de los daños en caso de existir</t>
  </si>
  <si>
    <t>Formulario de aviso de siniestro, debidamente lleno y firmado (adjunto)</t>
  </si>
  <si>
    <t>Copia a color de licencia y cédula del conductor</t>
  </si>
  <si>
    <t>Copia a color de matrícula del vehículo y SOAT</t>
  </si>
  <si>
    <t>Parte Policial en caso de existir</t>
  </si>
  <si>
    <t>Pro formas de reparación</t>
  </si>
  <si>
    <t>Confirmación de ingreso del vehículo al taller</t>
  </si>
  <si>
    <t>VEHICULOS</t>
  </si>
  <si>
    <t>INCENDIO</t>
  </si>
  <si>
    <t>ROBO</t>
  </si>
  <si>
    <t>EQUIPO ELECTRÓNICO</t>
  </si>
  <si>
    <t>ROTURA DE MAQUINARIA</t>
  </si>
  <si>
    <t>DINERO Y VALORES</t>
  </si>
  <si>
    <t>FIDELIDAD</t>
  </si>
  <si>
    <t>EQUIPO Y MAQUINARIA</t>
  </si>
  <si>
    <t>RESPONSABILIDAD CIVIL</t>
  </si>
  <si>
    <t>Fotografías que demuestran el faltante</t>
  </si>
  <si>
    <t>Copia de la aplicación de seguro</t>
  </si>
  <si>
    <t>TRANSPORTE IMPORTACONES</t>
  </si>
  <si>
    <t>Factura Comercial</t>
  </si>
  <si>
    <t>Lista de empaque</t>
  </si>
  <si>
    <t>Conocimiento de Embarque</t>
  </si>
  <si>
    <t>Certificación del Aforo con las novedades encontradas al momento de realizar el mismo</t>
  </si>
  <si>
    <t xml:space="preserve">Carta de protesto al despachador, la Aduana </t>
  </si>
  <si>
    <t xml:space="preserve">La contestación a las cartas de protesto de parte del despachador, la Aduana </t>
  </si>
  <si>
    <t>Certificado de pesos de la aduana al ingreso y salida de la mercadería</t>
  </si>
  <si>
    <t>D.A.U. y D.A.V.</t>
  </si>
  <si>
    <t>Copia legible de la inspección del contenedor</t>
  </si>
  <si>
    <t>Original de la denuncia ante las autoridades competentes</t>
  </si>
  <si>
    <t xml:space="preserve">Copia de la licencia y matrícula del chofer transportador. </t>
  </si>
  <si>
    <t xml:space="preserve">Reporte de movilización de mercaderías </t>
  </si>
  <si>
    <t xml:space="preserve">Originales de la guía de transporte terrestre </t>
  </si>
  <si>
    <t xml:space="preserve">Detalle valorado de la pérdida </t>
  </si>
  <si>
    <t>TRANSPORTE INTERNO</t>
  </si>
  <si>
    <t>AIG</t>
  </si>
  <si>
    <t>ACE</t>
  </si>
  <si>
    <t>QBE COLONIAL</t>
  </si>
  <si>
    <t>ORIENTE</t>
  </si>
  <si>
    <t>UNIDOS</t>
  </si>
  <si>
    <t>EQUINOCCIAL</t>
  </si>
  <si>
    <t>Prima neta</t>
  </si>
  <si>
    <t>CONDOR</t>
  </si>
  <si>
    <t>AJUSTADOR:</t>
  </si>
  <si>
    <t>FECHA ENTREGA ULTIMO DOCUMENTO / ULTIMA GESTION:</t>
  </si>
  <si>
    <t>FECHA INDEMNIZACION:</t>
  </si>
  <si>
    <t>(-) DEDUCIBLE</t>
  </si>
  <si>
    <t>(-) R.A.S.A (si aplica)</t>
  </si>
  <si>
    <t>(-) DEPRECIACION (si existe)</t>
  </si>
  <si>
    <t>TOTAL INDEMNIZACION</t>
  </si>
  <si>
    <t>VALOR DEDUCIBLE + R.A.SA.</t>
  </si>
  <si>
    <t>Formulario de aviso de accidente debidamente lleno ( Adjunto formulario).</t>
  </si>
  <si>
    <t>Parte Policial (en caso de accidente)</t>
  </si>
  <si>
    <t>Copia de la cédula de identidad de la persona que sufrió el accidente</t>
  </si>
  <si>
    <t>Certificado por parte del CONADIS, en caso de quedar con alguna discapacidad.</t>
  </si>
  <si>
    <t>Historia clínica, certificado médico</t>
  </si>
  <si>
    <t>Recetas originales</t>
  </si>
  <si>
    <t>Facturas originales de gastos médicos</t>
  </si>
  <si>
    <t>Solicitud de imágenes (en caso de existir)</t>
  </si>
  <si>
    <t>Facturas originales de imágenes (en caso de existir)</t>
  </si>
  <si>
    <t>ACCIDENTES PERSONALES</t>
  </si>
  <si>
    <t>TALLER</t>
  </si>
  <si>
    <t>FECHA INDEMNIZACIÓN CON RESPECTO A LA FECHA SINIESTRO</t>
  </si>
  <si>
    <t>Estado</t>
  </si>
  <si>
    <t>Reporte</t>
  </si>
  <si>
    <t>Fecha</t>
  </si>
  <si>
    <t>Color foma Velocimetro</t>
  </si>
  <si>
    <t xml:space="preserve">Rojo </t>
  </si>
  <si>
    <t>Documentacion</t>
  </si>
  <si>
    <t xml:space="preserve">Amarillo </t>
  </si>
  <si>
    <t>Inspección</t>
  </si>
  <si>
    <t xml:space="preserve">Anaranjado </t>
  </si>
  <si>
    <t>Cotización</t>
  </si>
  <si>
    <t>Verde</t>
  </si>
  <si>
    <t xml:space="preserve">Orden de reparación </t>
  </si>
  <si>
    <t>Celeste</t>
  </si>
  <si>
    <t>Orden de Salida</t>
  </si>
  <si>
    <t>Sin Datos</t>
  </si>
  <si>
    <t>Azul0</t>
  </si>
  <si>
    <t>Formato Aguja</t>
  </si>
  <si>
    <t>Dato</t>
  </si>
  <si>
    <t xml:space="preserve">Ancho </t>
  </si>
  <si>
    <t>Formato Blanco</t>
  </si>
  <si>
    <t>fpdany18@hotmail.com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</si>
</sst>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28" x14ac:knownFonts="1"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  <font>
      <b/>
      <i/>
      <sz val="12"/>
      <name val="Calibri"/>
      <family val="2"/>
    </font>
    <font>
      <sz val="12"/>
      <color rgb="FF000080"/>
      <name val="Calibri"/>
      <family val="2"/>
      <scheme val="minor"/>
    </font>
    <font>
      <b/>
      <sz val="12"/>
      <color rgb="FF000080"/>
      <name val="Calibri"/>
      <family val="2"/>
      <scheme val="minor"/>
    </font>
    <font>
      <b/>
      <i/>
      <sz val="12"/>
      <color indexed="10"/>
      <name val="Calibri"/>
      <family val="2"/>
    </font>
    <font>
      <sz val="12"/>
      <color rgb="FF0000FF"/>
      <name val="Calibri"/>
      <family val="2"/>
    </font>
    <font>
      <sz val="12"/>
      <name val="Calibri"/>
      <family val="2"/>
      <scheme val="minor"/>
    </font>
    <font>
      <u/>
      <sz val="12"/>
      <color rgb="FF0000FF"/>
      <name val="Calibri"/>
      <family val="2"/>
    </font>
    <font>
      <sz val="12"/>
      <color rgb="FFFF0000"/>
      <name val="Calibri"/>
      <family val="2"/>
    </font>
    <font>
      <sz val="12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FF0000"/>
      <name val="Calibri"/>
      <family val="2"/>
    </font>
    <font>
      <b/>
      <sz val="12"/>
      <color rgb="FF0000FF"/>
      <name val="Calibri"/>
      <family val="2"/>
    </font>
    <font>
      <b/>
      <sz val="12"/>
      <color rgb="FFFF0000"/>
      <name val="Calibri"/>
      <family val="2"/>
      <scheme val="minor"/>
    </font>
    <font>
      <sz val="11"/>
      <color rgb="FF1F497D"/>
      <name val="Arial"/>
      <family val="2"/>
    </font>
    <font>
      <sz val="11"/>
      <color theme="1"/>
      <name val="Arial"/>
      <family val="2"/>
    </font>
    <font>
      <sz val="11"/>
      <color theme="0"/>
      <name val="Calibri"/>
      <family val="2"/>
      <scheme val="minor"/>
    </font>
    <font>
      <b/>
      <sz val="16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84">
    <xf numFmtId="0" fontId="0" fillId="0" borderId="0" xfId="0"/>
    <xf numFmtId="14" fontId="0" fillId="0" borderId="0" xfId="0" applyNumberFormat="1"/>
    <xf numFmtId="0" fontId="2" fillId="0" borderId="0" xfId="0" applyFont="1" applyAlignment="1">
      <alignment horizontal="center"/>
    </xf>
    <xf numFmtId="164" fontId="0" fillId="0" borderId="0" xfId="0" applyNumberFormat="1"/>
    <xf numFmtId="4" fontId="0" fillId="0" borderId="0" xfId="0" applyNumberFormat="1"/>
    <xf numFmtId="0" fontId="2" fillId="0" borderId="0" xfId="0" applyFont="1"/>
    <xf numFmtId="4" fontId="2" fillId="0" borderId="0" xfId="0" applyNumberFormat="1" applyFont="1"/>
    <xf numFmtId="0" fontId="4" fillId="2" borderId="0" xfId="0" applyFont="1" applyFill="1" applyAlignment="1">
      <alignment horizontal="centerContinuous" vertical="top"/>
    </xf>
    <xf numFmtId="0" fontId="4" fillId="2" borderId="0" xfId="0" quotePrefix="1" applyFont="1" applyFill="1" applyAlignment="1">
      <alignment horizontal="centerContinuous" vertical="top"/>
    </xf>
    <xf numFmtId="0" fontId="4" fillId="2" borderId="0" xfId="0" applyFont="1" applyFill="1" applyAlignment="1">
      <alignment horizontal="centerContinuous"/>
    </xf>
    <xf numFmtId="0" fontId="4" fillId="2" borderId="0" xfId="0" applyFont="1" applyFill="1"/>
    <xf numFmtId="0" fontId="5" fillId="2" borderId="0" xfId="0" applyFont="1" applyFill="1"/>
    <xf numFmtId="0" fontId="5" fillId="2" borderId="1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15" fontId="5" fillId="2" borderId="1" xfId="0" applyNumberFormat="1" applyFont="1" applyFill="1" applyBorder="1" applyAlignment="1">
      <alignment horizontal="left"/>
    </xf>
    <xf numFmtId="15" fontId="5" fillId="2" borderId="0" xfId="0" applyNumberFormat="1" applyFont="1" applyFill="1" applyBorder="1" applyAlignment="1">
      <alignment horizontal="left"/>
    </xf>
    <xf numFmtId="16" fontId="5" fillId="2" borderId="0" xfId="0" applyNumberFormat="1" applyFont="1" applyFill="1"/>
    <xf numFmtId="0" fontId="6" fillId="2" borderId="0" xfId="0" applyFont="1" applyFill="1"/>
    <xf numFmtId="2" fontId="5" fillId="2" borderId="0" xfId="0" applyNumberFormat="1" applyFont="1" applyFill="1"/>
    <xf numFmtId="0" fontId="4" fillId="2" borderId="0" xfId="0" applyFont="1" applyFill="1" applyBorder="1"/>
    <xf numFmtId="0" fontId="5" fillId="2" borderId="0" xfId="0" applyFont="1" applyFill="1" applyBorder="1"/>
    <xf numFmtId="4" fontId="7" fillId="3" borderId="0" xfId="0" applyNumberFormat="1" applyFont="1" applyFill="1" applyAlignment="1">
      <alignment wrapText="1"/>
    </xf>
    <xf numFmtId="4" fontId="8" fillId="3" borderId="0" xfId="0" applyNumberFormat="1" applyFont="1" applyFill="1" applyAlignment="1">
      <alignment wrapText="1"/>
    </xf>
    <xf numFmtId="9" fontId="4" fillId="2" borderId="0" xfId="0" applyNumberFormat="1" applyFont="1" applyFill="1" applyBorder="1"/>
    <xf numFmtId="4" fontId="5" fillId="2" borderId="0" xfId="0" applyNumberFormat="1" applyFont="1" applyFill="1" applyBorder="1" applyAlignment="1">
      <alignment wrapText="1"/>
    </xf>
    <xf numFmtId="4" fontId="5" fillId="2" borderId="0" xfId="0" applyNumberFormat="1" applyFont="1" applyFill="1"/>
    <xf numFmtId="14" fontId="5" fillId="2" borderId="0" xfId="0" applyNumberFormat="1" applyFont="1" applyFill="1" applyBorder="1"/>
    <xf numFmtId="15" fontId="5" fillId="2" borderId="0" xfId="0" applyNumberFormat="1" applyFont="1" applyFill="1" applyBorder="1"/>
    <xf numFmtId="3" fontId="5" fillId="2" borderId="0" xfId="0" applyNumberFormat="1" applyFont="1" applyFill="1" applyBorder="1"/>
    <xf numFmtId="10" fontId="5" fillId="2" borderId="0" xfId="0" applyNumberFormat="1" applyFont="1" applyFill="1" applyBorder="1"/>
    <xf numFmtId="0" fontId="9" fillId="2" borderId="0" xfId="0" applyFont="1" applyFill="1" applyBorder="1"/>
    <xf numFmtId="0" fontId="10" fillId="2" borderId="0" xfId="0" applyFont="1" applyFill="1" applyBorder="1" applyAlignment="1">
      <alignment horizontal="center" vertical="center"/>
    </xf>
    <xf numFmtId="0" fontId="11" fillId="3" borderId="0" xfId="0" applyFont="1" applyFill="1" applyAlignment="1"/>
    <xf numFmtId="0" fontId="12" fillId="2" borderId="0" xfId="1" applyFont="1" applyFill="1" applyBorder="1" applyAlignment="1" applyProtection="1">
      <alignment horizontal="center" vertical="center"/>
    </xf>
    <xf numFmtId="0" fontId="5" fillId="2" borderId="0" xfId="0" applyFont="1" applyFill="1" applyBorder="1" applyAlignment="1">
      <alignment horizontal="justify"/>
    </xf>
    <xf numFmtId="0" fontId="13" fillId="2" borderId="0" xfId="0" quotePrefix="1" applyFont="1" applyFill="1" applyBorder="1" applyAlignment="1">
      <alignment horizontal="justify"/>
    </xf>
    <xf numFmtId="0" fontId="14" fillId="3" borderId="0" xfId="0" applyFont="1" applyFill="1" applyBorder="1"/>
    <xf numFmtId="0" fontId="10" fillId="2" borderId="0" xfId="0" applyFont="1" applyFill="1" applyAlignment="1">
      <alignment horizontal="center" vertical="center"/>
    </xf>
    <xf numFmtId="0" fontId="14" fillId="3" borderId="0" xfId="0" applyFont="1" applyFill="1"/>
    <xf numFmtId="0" fontId="5" fillId="2" borderId="0" xfId="0" applyFont="1" applyFill="1" applyAlignment="1">
      <alignment horizontal="justify"/>
    </xf>
    <xf numFmtId="0" fontId="5" fillId="2" borderId="0" xfId="0" applyFont="1" applyFill="1" applyAlignment="1">
      <alignment horizontal="justify" wrapText="1"/>
    </xf>
    <xf numFmtId="0" fontId="5" fillId="2" borderId="0" xfId="0" applyFont="1" applyFill="1" applyAlignment="1">
      <alignment wrapText="1"/>
    </xf>
    <xf numFmtId="0" fontId="10" fillId="2" borderId="0" xfId="0" applyFont="1" applyFill="1"/>
    <xf numFmtId="2" fontId="5" fillId="2" borderId="0" xfId="0" applyNumberFormat="1" applyFont="1" applyFill="1" applyBorder="1"/>
    <xf numFmtId="2" fontId="4" fillId="2" borderId="0" xfId="0" applyNumberFormat="1" applyFont="1" applyFill="1" applyBorder="1"/>
    <xf numFmtId="0" fontId="6" fillId="2" borderId="0" xfId="0" applyFont="1" applyFill="1" applyBorder="1"/>
    <xf numFmtId="2" fontId="6" fillId="2" borderId="0" xfId="0" applyNumberFormat="1" applyFont="1" applyFill="1" applyBorder="1"/>
    <xf numFmtId="4" fontId="4" fillId="2" borderId="0" xfId="0" applyNumberFormat="1" applyFont="1" applyFill="1" applyBorder="1"/>
    <xf numFmtId="0" fontId="15" fillId="0" borderId="0" xfId="0" applyFont="1"/>
    <xf numFmtId="0" fontId="5" fillId="3" borderId="0" xfId="0" applyFont="1" applyFill="1"/>
    <xf numFmtId="0" fontId="4" fillId="2" borderId="0" xfId="0" applyFont="1" applyFill="1" applyBorder="1" applyAlignment="1">
      <alignment horizontal="right"/>
    </xf>
    <xf numFmtId="0" fontId="0" fillId="3" borderId="0" xfId="0" applyFill="1"/>
    <xf numFmtId="0" fontId="16" fillId="3" borderId="0" xfId="0" applyFont="1" applyFill="1"/>
    <xf numFmtId="0" fontId="0" fillId="3" borderId="0" xfId="0" applyFill="1" applyAlignment="1">
      <alignment horizontal="justify" wrapText="1"/>
    </xf>
    <xf numFmtId="0" fontId="3" fillId="3" borderId="0" xfId="0" applyFont="1" applyFill="1"/>
    <xf numFmtId="0" fontId="16" fillId="3" borderId="0" xfId="0" applyFont="1" applyFill="1" applyAlignment="1">
      <alignment horizontal="justify" wrapText="1"/>
    </xf>
    <xf numFmtId="0" fontId="0" fillId="3" borderId="0" xfId="0" applyFont="1" applyFill="1" applyAlignment="1">
      <alignment horizontal="justify" wrapText="1"/>
    </xf>
    <xf numFmtId="0" fontId="17" fillId="2" borderId="0" xfId="0" applyFont="1" applyFill="1"/>
    <xf numFmtId="15" fontId="17" fillId="2" borderId="0" xfId="1" applyNumberFormat="1" applyFont="1" applyFill="1" applyBorder="1" applyAlignment="1" applyProtection="1">
      <alignment horizontal="justify"/>
    </xf>
    <xf numFmtId="0" fontId="18" fillId="3" borderId="0" xfId="0" applyFont="1" applyFill="1" applyAlignment="1"/>
    <xf numFmtId="0" fontId="21" fillId="2" borderId="0" xfId="0" applyFont="1" applyFill="1"/>
    <xf numFmtId="0" fontId="5" fillId="2" borderId="0" xfId="0" applyNumberFormat="1" applyFont="1" applyFill="1" applyBorder="1" applyAlignment="1">
      <alignment horizontal="left"/>
    </xf>
    <xf numFmtId="2" fontId="5" fillId="2" borderId="0" xfId="0" applyNumberFormat="1" applyFont="1" applyFill="1" applyBorder="1" applyAlignment="1">
      <alignment horizontal="right" wrapText="1"/>
    </xf>
    <xf numFmtId="15" fontId="5" fillId="2" borderId="0" xfId="1" applyNumberFormat="1" applyFont="1" applyFill="1" applyBorder="1" applyAlignment="1" applyProtection="1">
      <alignment horizontal="justify"/>
    </xf>
    <xf numFmtId="0" fontId="5" fillId="2" borderId="1" xfId="0" applyFont="1" applyFill="1" applyBorder="1"/>
    <xf numFmtId="0" fontId="22" fillId="2" borderId="0" xfId="0" applyFont="1" applyFill="1" applyBorder="1"/>
    <xf numFmtId="4" fontId="22" fillId="2" borderId="0" xfId="0" applyNumberFormat="1" applyFont="1" applyFill="1"/>
    <xf numFmtId="0" fontId="21" fillId="2" borderId="0" xfId="0" applyFont="1" applyFill="1" applyBorder="1"/>
    <xf numFmtId="4" fontId="23" fillId="3" borderId="0" xfId="0" applyNumberFormat="1" applyFont="1" applyFill="1" applyAlignment="1">
      <alignment wrapText="1"/>
    </xf>
    <xf numFmtId="0" fontId="13" fillId="2" borderId="0" xfId="0" applyFont="1" applyFill="1"/>
    <xf numFmtId="15" fontId="5" fillId="2" borderId="1" xfId="0" applyNumberFormat="1" applyFont="1" applyFill="1" applyBorder="1"/>
    <xf numFmtId="0" fontId="24" fillId="0" borderId="1" xfId="0" applyFont="1" applyBorder="1"/>
    <xf numFmtId="0" fontId="3" fillId="0" borderId="1" xfId="0" quotePrefix="1" applyFont="1" applyBorder="1"/>
    <xf numFmtId="0" fontId="25" fillId="3" borderId="0" xfId="0" applyFont="1" applyFill="1" applyAlignment="1">
      <alignment horizontal="justify"/>
    </xf>
    <xf numFmtId="0" fontId="24" fillId="3" borderId="0" xfId="0" applyFont="1" applyFill="1"/>
    <xf numFmtId="0" fontId="11" fillId="3" borderId="0" xfId="0" applyFont="1" applyFill="1" applyAlignment="1">
      <alignment horizontal="justify" wrapText="1"/>
    </xf>
    <xf numFmtId="0" fontId="4" fillId="2" borderId="0" xfId="0" applyFont="1" applyFill="1" applyAlignment="1">
      <alignment horizontal="right"/>
    </xf>
    <xf numFmtId="0" fontId="0" fillId="0" borderId="3" xfId="0" applyBorder="1"/>
    <xf numFmtId="0" fontId="26" fillId="4" borderId="3" xfId="0" applyFont="1" applyFill="1" applyBorder="1"/>
    <xf numFmtId="0" fontId="0" fillId="4" borderId="3" xfId="0" applyFill="1" applyBorder="1"/>
    <xf numFmtId="0" fontId="26" fillId="4" borderId="0" xfId="0" applyFont="1" applyFill="1"/>
    <xf numFmtId="15" fontId="0" fillId="0" borderId="3" xfId="0" applyNumberFormat="1" applyBorder="1"/>
    <xf numFmtId="0" fontId="1" fillId="0" borderId="0" xfId="1" applyAlignment="1" applyProtection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0000FF"/>
      <color rgb="FF1CCC0E"/>
      <color rgb="FF2D05D5"/>
      <color rgb="FF5BF541"/>
      <color rgb="FFC6FF9F"/>
      <color rgb="FF73FF13"/>
      <color rgb="FF11DF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D6DF-4CB2-BADC-CF5DDF3C9B20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6DF-4CB2-BADC-CF5DDF3C9B20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D6DF-4CB2-BADC-CF5DDF3C9B20}"/>
              </c:ext>
            </c:extLst>
          </c:dPt>
          <c:dPt>
            <c:idx val="3"/>
            <c:bubble3D val="0"/>
            <c:spPr>
              <a:solidFill>
                <a:srgbClr val="11DFF5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D6DF-4CB2-BADC-CF5DDF3C9B20}"/>
              </c:ext>
            </c:extLst>
          </c:dPt>
          <c:dPt>
            <c:idx val="4"/>
            <c:bubble3D val="0"/>
            <c:spPr>
              <a:solidFill>
                <a:srgbClr val="5BF541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D6DF-4CB2-BADC-CF5DDF3C9B20}"/>
              </c:ext>
            </c:extLst>
          </c:dPt>
          <c:dPt>
            <c:idx val="5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D6DF-4CB2-BADC-CF5DDF3C9B20}"/>
              </c:ext>
            </c:extLst>
          </c:dPt>
          <c:dPt>
            <c:idx val="6"/>
            <c:bubble3D val="0"/>
            <c:spPr>
              <a:noFill/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6DF-4CB2-BADC-CF5DDF3C9B20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9EAED348-CC6F-42DE-8DE8-36B082C58A33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{9EAED348-CC6F-42DE-8DE8-36B082C58A33}</c15:txfldGUID>
                      <c15:f>Estado!$A$5:$B$5</c15:f>
                      <c15:dlblFieldTableCache>
                        <c:ptCount val="2"/>
                        <c:pt idx="0">
                          <c:v>Reporte</c:v>
                        </c:pt>
                        <c:pt idx="1">
                          <c:v>19-abr-16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D6DF-4CB2-BADC-CF5DDF3C9B20}"/>
                </c:ext>
              </c:extLst>
            </c:dLbl>
            <c:dLbl>
              <c:idx val="1"/>
              <c:layout>
                <c:manualLayout>
                  <c:x val="-3.6680421824850984E-2"/>
                  <c:y val="-2.3852116875372688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8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AA357C2-7A8C-411D-A5AD-C979A7990B61}" type="CELLREF">
                      <a:rPr lang="en-US" sz="800"/>
                      <a:pPr>
                        <a:defRPr sz="8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[CELLREF]</a:t>
                    </a:fld>
                    <a:endParaRPr lang="es-EC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>
                    <c:manualLayout>
                      <c:w val="0.18679504814305364"/>
                      <c:h val="3.8127702731255195E-2"/>
                    </c:manualLayout>
                  </c15:layout>
                  <c15:dlblFieldTable>
                    <c15:dlblFTEntry>
                      <c15:txfldGUID>{4AA357C2-7A8C-411D-A5AD-C979A7990B61}</c15:txfldGUID>
                      <c15:f>Estado!$A$6:$B$6</c15:f>
                      <c15:dlblFieldTableCache>
                        <c:ptCount val="2"/>
                        <c:pt idx="0">
                          <c:v>Documentacion</c:v>
                        </c:pt>
                        <c:pt idx="1">
                          <c:v>28-abr-16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D6DF-4CB2-BADC-CF5DDF3C9B20}"/>
                </c:ext>
              </c:extLst>
            </c:dLbl>
            <c:dLbl>
              <c:idx val="2"/>
              <c:layout>
                <c:manualLayout>
                  <c:x val="-3.6680421824850984E-2"/>
                  <c:y val="-6.4400715563506281E-2"/>
                </c:manualLayout>
              </c:layout>
              <c:tx>
                <c:rich>
                  <a:bodyPr/>
                  <a:lstStyle/>
                  <a:p>
                    <a:fld id="{8124280E-3677-47A7-B317-DE9B4FB393AC}" type="CELLREF">
                      <a:rPr lang="en-US" sz="800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{8124280E-3677-47A7-B317-DE9B4FB393AC}</c15:txfldGUID>
                      <c15:f>Estado!$A$7:$B$7</c15:f>
                      <c15:dlblFieldTableCache>
                        <c:ptCount val="2"/>
                        <c:pt idx="0">
                          <c:v>Inspección</c:v>
                        </c:pt>
                        <c:pt idx="1">
                          <c:v>28-abr-16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D6DF-4CB2-BADC-CF5DDF3C9B20}"/>
                </c:ext>
              </c:extLst>
            </c:dLbl>
            <c:dLbl>
              <c:idx val="3"/>
              <c:layout>
                <c:manualLayout>
                  <c:x val="1.8340210912425492E-3"/>
                  <c:y val="-6.4400715563506281E-2"/>
                </c:manualLayout>
              </c:layout>
              <c:tx>
                <c:rich>
                  <a:bodyPr/>
                  <a:lstStyle/>
                  <a:p>
                    <a:fld id="{6B4E3D12-6109-4673-BF2A-5FB98EAA7399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{6B4E3D12-6109-4673-BF2A-5FB98EAA7399}</c15:txfldGUID>
                      <c15:f>Estado!$A$8:$B$8</c15:f>
                      <c15:dlblFieldTableCache>
                        <c:ptCount val="2"/>
                        <c:pt idx="0">
                          <c:v>Cotización</c:v>
                        </c:pt>
                        <c:pt idx="1">
                          <c:v>30-abr-16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D6DF-4CB2-BADC-CF5DDF3C9B20}"/>
                </c:ext>
              </c:extLst>
            </c:dLbl>
            <c:dLbl>
              <c:idx val="4"/>
              <c:layout>
                <c:manualLayout>
                  <c:x val="7.336084364970197E-3"/>
                  <c:y val="-7.1556350626118502E-3"/>
                </c:manualLayout>
              </c:layout>
              <c:tx>
                <c:rich>
                  <a:bodyPr/>
                  <a:lstStyle/>
                  <a:p>
                    <a:fld id="{F2A7FFCC-006C-4430-8E45-50CABD347FFC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{F2A7FFCC-006C-4430-8E45-50CABD347FFC}</c15:txfldGUID>
                      <c15:f>Estado!$A$9:$B$9</c15:f>
                      <c15:dlblFieldTableCache>
                        <c:ptCount val="2"/>
                        <c:pt idx="0">
                          <c:v>Orden de reparación </c:v>
                        </c:pt>
                        <c:pt idx="1">
                          <c:v>30-abr-16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D6DF-4CB2-BADC-CF5DDF3C9B20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09A510E4-F8A3-469D-AE8F-C44CA86AEB20}" type="CELLREF">
                      <a:rPr lang="en-US">
                        <a:solidFill>
                          <a:schemeClr val="bg1"/>
                        </a:solidFill>
                      </a:rPr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>
                    <c15:dlblFTEntry>
                      <c15:txfldGUID>{09A510E4-F8A3-469D-AE8F-C44CA86AEB20}</c15:txfldGUID>
                      <c15:f>Estado!$A$10:$B$10</c15:f>
                      <c15:dlblFieldTableCache>
                        <c:ptCount val="2"/>
                        <c:pt idx="0">
                          <c:v>Orden de Salida</c:v>
                        </c:pt>
                        <c:pt idx="1">
                          <c:v>05-may-16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D6DF-4CB2-BADC-CF5DDF3C9B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val>
            <c:numRef>
              <c:f>Estado!$E$5:$E$11</c:f>
              <c:numCache>
                <c:formatCode>General</c:formatCode>
                <c:ptCount val="7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25</c:v>
                </c:pt>
                <c:pt idx="5">
                  <c:v>15</c:v>
                </c:pt>
                <c:pt idx="6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6DF-4CB2-BADC-CF5DDF3C9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2"/>
      </c:doughnutChart>
      <c:spPr>
        <a:noFill/>
        <a:ln>
          <a:noFill/>
        </a:ln>
        <a:effectLst>
          <a:softEdge rad="0"/>
        </a:effectLst>
      </c:spPr>
    </c:plotArea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CFEE-425A-BEEF-FDC556B25EDE}"/>
              </c:ext>
            </c:extLst>
          </c:dPt>
          <c:dPt>
            <c:idx val="1"/>
            <c:bubble3D val="0"/>
            <c:spPr>
              <a:solidFill>
                <a:srgbClr val="0000FF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FEE-425A-BEEF-FDC556B25EDE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FEE-425A-BEEF-FDC556B25EDE}"/>
              </c:ext>
            </c:extLst>
          </c:dPt>
          <c:cat>
            <c:strRef>
              <c:f>Estado!$H$5:$H$7</c:f>
              <c:strCache>
                <c:ptCount val="3"/>
                <c:pt idx="0">
                  <c:v>Dato</c:v>
                </c:pt>
                <c:pt idx="1">
                  <c:v>Ancho </c:v>
                </c:pt>
                <c:pt idx="2">
                  <c:v>Formato Blanco</c:v>
                </c:pt>
              </c:strCache>
            </c:strRef>
          </c:cat>
          <c:val>
            <c:numRef>
              <c:f>Estado!$I$5:$I$7</c:f>
              <c:numCache>
                <c:formatCode>General</c:formatCode>
                <c:ptCount val="3"/>
                <c:pt idx="0">
                  <c:v>45</c:v>
                </c:pt>
                <c:pt idx="1">
                  <c:v>1</c:v>
                </c:pt>
                <c:pt idx="2">
                  <c:v>154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FEE-425A-BEEF-FDC556B25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11</xdr:row>
      <xdr:rowOff>171449</xdr:rowOff>
    </xdr:from>
    <xdr:to>
      <xdr:col>11</xdr:col>
      <xdr:colOff>438150</xdr:colOff>
      <xdr:row>39</xdr:row>
      <xdr:rowOff>161924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200025</xdr:colOff>
      <xdr:row>13</xdr:row>
      <xdr:rowOff>47625</xdr:rowOff>
    </xdr:from>
    <xdr:to>
      <xdr:col>10</xdr:col>
      <xdr:colOff>361950</xdr:colOff>
      <xdr:row>39</xdr:row>
      <xdr:rowOff>190499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60960</xdr:colOff>
          <xdr:row>40</xdr:row>
          <xdr:rowOff>121920</xdr:rowOff>
        </xdr:from>
        <xdr:to>
          <xdr:col>7</xdr:col>
          <xdr:colOff>975360</xdr:colOff>
          <xdr:row>43</xdr:row>
          <xdr:rowOff>144780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s-EC" sz="16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ENVIAR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fpdany18@hotmail.com" TargetMode="External"/><Relationship Id="rId6" Type="http://schemas.openxmlformats.org/officeDocument/2006/relationships/ctrlProp" Target="../ctrlProps/ctrlProp1.xml"/><Relationship Id="rId5" Type="http://schemas.openxmlformats.org/officeDocument/2006/relationships/vmlDrawing" Target="../drawings/vmlDrawing4.vml"/><Relationship Id="rId4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pageSetUpPr fitToPage="1"/>
  </sheetPr>
  <dimension ref="A1:G715"/>
  <sheetViews>
    <sheetView workbookViewId="0">
      <selection activeCell="D2" sqref="D2"/>
    </sheetView>
  </sheetViews>
  <sheetFormatPr baseColWidth="10" defaultColWidth="11.44140625" defaultRowHeight="15.6" x14ac:dyDescent="0.3"/>
  <cols>
    <col min="1" max="1" width="72.5546875" style="11" bestFit="1" customWidth="1"/>
    <col min="2" max="2" width="37.33203125" style="11" customWidth="1"/>
    <col min="3" max="4" width="11.44140625" style="11"/>
    <col min="5" max="5" width="11.44140625" style="11" customWidth="1"/>
    <col min="6" max="6" width="11.5546875" style="11" customWidth="1"/>
    <col min="7" max="7" width="11.44140625" style="11" customWidth="1"/>
    <col min="8" max="8" width="7" style="11" customWidth="1"/>
    <col min="9" max="16384" width="11.44140625" style="11"/>
  </cols>
  <sheetData>
    <row r="1" spans="1:4" ht="15.75" x14ac:dyDescent="0.25">
      <c r="C1" s="10"/>
    </row>
    <row r="2" spans="1:4" s="10" customFormat="1" ht="15.75" x14ac:dyDescent="0.25">
      <c r="A2" s="7" t="s">
        <v>19</v>
      </c>
      <c r="B2" s="8"/>
      <c r="C2" s="77"/>
      <c r="D2" s="9"/>
    </row>
    <row r="3" spans="1:4" ht="15.75" x14ac:dyDescent="0.25">
      <c r="B3" s="10"/>
    </row>
    <row r="5" spans="1:4" ht="15.75" x14ac:dyDescent="0.25">
      <c r="A5" s="10" t="s">
        <v>18</v>
      </c>
      <c r="B5" s="49"/>
    </row>
    <row r="6" spans="1:4" ht="15.75" x14ac:dyDescent="0.25">
      <c r="A6" s="10"/>
      <c r="B6" s="13"/>
    </row>
    <row r="7" spans="1:4" ht="15.75" x14ac:dyDescent="0.25">
      <c r="A7" s="10" t="s">
        <v>17</v>
      </c>
      <c r="B7" s="12"/>
    </row>
    <row r="8" spans="1:4" ht="15.75" x14ac:dyDescent="0.25">
      <c r="A8" s="10"/>
      <c r="B8" s="14"/>
    </row>
    <row r="9" spans="1:4" ht="15.75" x14ac:dyDescent="0.25">
      <c r="A9" s="10" t="s">
        <v>120</v>
      </c>
      <c r="B9" s="12"/>
    </row>
    <row r="10" spans="1:4" ht="15.75" x14ac:dyDescent="0.25">
      <c r="A10" s="10"/>
      <c r="B10" s="14"/>
    </row>
    <row r="11" spans="1:4" ht="15.75" x14ac:dyDescent="0.25">
      <c r="A11" s="10" t="s">
        <v>16</v>
      </c>
      <c r="B11" s="72"/>
    </row>
    <row r="12" spans="1:4" ht="15.75" x14ac:dyDescent="0.25">
      <c r="A12" s="10"/>
      <c r="B12" s="14"/>
    </row>
    <row r="13" spans="1:4" ht="15.75" x14ac:dyDescent="0.25">
      <c r="A13" s="10" t="s">
        <v>15</v>
      </c>
      <c r="B13" s="12"/>
    </row>
    <row r="14" spans="1:4" ht="15.75" x14ac:dyDescent="0.25">
      <c r="A14" s="10"/>
      <c r="B14" s="14"/>
    </row>
    <row r="15" spans="1:4" ht="15.75" x14ac:dyDescent="0.25">
      <c r="A15" s="10" t="s">
        <v>11</v>
      </c>
      <c r="B15" s="12"/>
    </row>
    <row r="16" spans="1:4" ht="15.75" x14ac:dyDescent="0.25">
      <c r="A16" s="10"/>
      <c r="B16" s="13"/>
    </row>
    <row r="17" spans="1:7" ht="15.75" x14ac:dyDescent="0.25">
      <c r="A17" s="10" t="s">
        <v>10</v>
      </c>
      <c r="B17" s="73"/>
      <c r="D17" s="18"/>
    </row>
    <row r="18" spans="1:7" ht="15.75" x14ac:dyDescent="0.25">
      <c r="A18" s="10"/>
      <c r="B18" s="14"/>
      <c r="D18" s="21"/>
      <c r="E18" s="21"/>
      <c r="F18" s="21"/>
      <c r="G18" s="21"/>
    </row>
    <row r="19" spans="1:7" ht="15.75" x14ac:dyDescent="0.25">
      <c r="A19" s="10" t="s">
        <v>9</v>
      </c>
      <c r="B19" s="12"/>
      <c r="D19" s="44"/>
      <c r="E19" s="21"/>
      <c r="F19" s="21"/>
      <c r="G19" s="44"/>
    </row>
    <row r="20" spans="1:7" ht="15.75" x14ac:dyDescent="0.25">
      <c r="A20" s="10"/>
      <c r="B20" s="14"/>
      <c r="D20" s="44"/>
      <c r="E20" s="21"/>
      <c r="F20" s="21"/>
      <c r="G20" s="21"/>
    </row>
    <row r="21" spans="1:7" ht="15.75" x14ac:dyDescent="0.25">
      <c r="A21" s="10" t="s">
        <v>8</v>
      </c>
      <c r="B21" s="12"/>
      <c r="D21" s="44"/>
      <c r="E21" s="21"/>
      <c r="F21" s="21"/>
      <c r="G21" s="21"/>
    </row>
    <row r="22" spans="1:7" ht="15.75" x14ac:dyDescent="0.25">
      <c r="A22" s="10"/>
      <c r="B22" s="14"/>
      <c r="D22" s="45"/>
      <c r="E22" s="46"/>
      <c r="F22" s="21"/>
      <c r="G22" s="21"/>
    </row>
    <row r="23" spans="1:7" ht="15.75" x14ac:dyDescent="0.25">
      <c r="A23" s="10" t="s">
        <v>7</v>
      </c>
      <c r="B23" s="12"/>
      <c r="D23" s="47"/>
      <c r="E23" s="21"/>
      <c r="F23" s="21"/>
      <c r="G23" s="21"/>
    </row>
    <row r="24" spans="1:7" ht="15.75" x14ac:dyDescent="0.25">
      <c r="A24" s="20"/>
      <c r="B24" s="21"/>
      <c r="D24" s="48"/>
      <c r="E24" s="46"/>
      <c r="F24" s="21"/>
      <c r="G24" s="21"/>
    </row>
    <row r="25" spans="1:7" ht="15.75" x14ac:dyDescent="0.25">
      <c r="A25" s="10" t="s">
        <v>14</v>
      </c>
      <c r="B25" s="15"/>
      <c r="C25" s="11">
        <f>NETWORKDAYS(B25,B27)</f>
        <v>0</v>
      </c>
    </row>
    <row r="26" spans="1:7" ht="15.75" x14ac:dyDescent="0.25">
      <c r="A26" s="10"/>
      <c r="B26" s="16"/>
    </row>
    <row r="27" spans="1:7" ht="15.75" x14ac:dyDescent="0.25">
      <c r="A27" s="10" t="s">
        <v>13</v>
      </c>
      <c r="B27" s="15"/>
      <c r="C27" s="11">
        <f>NETWORKDAYS(B27,B29)</f>
        <v>0</v>
      </c>
    </row>
    <row r="28" spans="1:7" ht="15.75" x14ac:dyDescent="0.25">
      <c r="A28" s="10"/>
      <c r="B28" s="17"/>
    </row>
    <row r="29" spans="1:7" ht="15.75" x14ac:dyDescent="0.25">
      <c r="A29" s="10" t="s">
        <v>12</v>
      </c>
      <c r="B29" s="15"/>
      <c r="C29" s="11">
        <f>NETWORKDAYS(B25,B29)</f>
        <v>0</v>
      </c>
    </row>
    <row r="30" spans="1:7" ht="15.75" x14ac:dyDescent="0.25">
      <c r="A30" s="10"/>
      <c r="B30" s="13"/>
    </row>
    <row r="31" spans="1:7" x14ac:dyDescent="0.3">
      <c r="A31" s="10" t="s">
        <v>121</v>
      </c>
      <c r="B31" s="15"/>
      <c r="C31" s="11">
        <f>NETWORKDAYS(B25,B31)</f>
        <v>0</v>
      </c>
      <c r="D31" s="11">
        <v>7</v>
      </c>
      <c r="E31" s="71">
        <f>WORKDAY(B31,D31)</f>
        <v>10</v>
      </c>
    </row>
    <row r="32" spans="1:7" x14ac:dyDescent="0.3">
      <c r="A32" s="10"/>
      <c r="B32" s="14"/>
    </row>
    <row r="33" spans="1:7" x14ac:dyDescent="0.3">
      <c r="A33" s="10" t="s">
        <v>122</v>
      </c>
      <c r="B33" s="15"/>
      <c r="C33" s="61">
        <f>NETWORKDAYS(B31,B33)</f>
        <v>0</v>
      </c>
    </row>
    <row r="34" spans="1:7" x14ac:dyDescent="0.3">
      <c r="A34" s="10"/>
      <c r="B34" s="14"/>
    </row>
    <row r="35" spans="1:7" x14ac:dyDescent="0.3">
      <c r="A35" s="10" t="s">
        <v>139</v>
      </c>
      <c r="B35" s="62"/>
      <c r="C35" s="11">
        <f>NETWORKDAYS(B25,B33)</f>
        <v>0</v>
      </c>
    </row>
    <row r="36" spans="1:7" x14ac:dyDescent="0.3">
      <c r="A36" s="21"/>
      <c r="B36" s="50"/>
    </row>
    <row r="37" spans="1:7" x14ac:dyDescent="0.3">
      <c r="A37" s="20" t="s">
        <v>6</v>
      </c>
      <c r="B37" s="65"/>
      <c r="D37" s="48"/>
      <c r="E37" s="46"/>
      <c r="F37" s="21"/>
      <c r="G37" s="21"/>
    </row>
    <row r="38" spans="1:7" x14ac:dyDescent="0.3">
      <c r="A38" s="20"/>
      <c r="B38" s="21"/>
      <c r="D38" s="48"/>
      <c r="E38" s="46"/>
      <c r="F38" s="21"/>
      <c r="G38" s="21"/>
    </row>
    <row r="39" spans="1:7" x14ac:dyDescent="0.3">
      <c r="A39" s="20" t="s">
        <v>5</v>
      </c>
      <c r="B39" s="75"/>
    </row>
    <row r="40" spans="1:7" x14ac:dyDescent="0.3">
      <c r="A40" s="20"/>
      <c r="B40" s="75"/>
    </row>
    <row r="41" spans="1:7" x14ac:dyDescent="0.3">
      <c r="A41" s="20"/>
      <c r="B41" s="75"/>
    </row>
    <row r="42" spans="1:7" x14ac:dyDescent="0.3">
      <c r="A42" s="20"/>
      <c r="B42" s="75"/>
    </row>
    <row r="43" spans="1:7" x14ac:dyDescent="0.3">
      <c r="A43" s="20"/>
      <c r="B43" s="75"/>
    </row>
    <row r="44" spans="1:7" x14ac:dyDescent="0.3">
      <c r="A44" s="20"/>
      <c r="B44" s="75"/>
    </row>
    <row r="45" spans="1:7" x14ac:dyDescent="0.3">
      <c r="A45" s="20" t="s">
        <v>22</v>
      </c>
      <c r="B45" s="22"/>
    </row>
    <row r="46" spans="1:7" x14ac:dyDescent="0.3">
      <c r="A46" s="20" t="s">
        <v>33</v>
      </c>
      <c r="B46" s="23"/>
    </row>
    <row r="47" spans="1:7" x14ac:dyDescent="0.3">
      <c r="A47" s="20" t="s">
        <v>123</v>
      </c>
      <c r="B47" s="23">
        <f>B58</f>
        <v>0</v>
      </c>
    </row>
    <row r="48" spans="1:7" x14ac:dyDescent="0.3">
      <c r="A48" s="20" t="s">
        <v>124</v>
      </c>
      <c r="B48" s="23">
        <f>RASA!B18</f>
        <v>0.56000000000000005</v>
      </c>
    </row>
    <row r="49" spans="1:4" x14ac:dyDescent="0.3">
      <c r="A49" s="20" t="s">
        <v>125</v>
      </c>
      <c r="B49" s="23"/>
    </row>
    <row r="50" spans="1:4" x14ac:dyDescent="0.3">
      <c r="A50" s="20"/>
      <c r="B50" s="23"/>
    </row>
    <row r="51" spans="1:4" s="70" customFormat="1" x14ac:dyDescent="0.3">
      <c r="A51" s="68" t="s">
        <v>126</v>
      </c>
      <c r="B51" s="69">
        <f>B46-B47-B48-B49</f>
        <v>-0.56000000000000005</v>
      </c>
    </row>
    <row r="52" spans="1:4" x14ac:dyDescent="0.3">
      <c r="A52" s="20"/>
      <c r="B52" s="23"/>
    </row>
    <row r="53" spans="1:4" x14ac:dyDescent="0.3">
      <c r="A53" s="20"/>
      <c r="B53" s="23"/>
    </row>
    <row r="54" spans="1:4" x14ac:dyDescent="0.3">
      <c r="A54" s="20"/>
      <c r="B54" s="23"/>
    </row>
    <row r="55" spans="1:4" x14ac:dyDescent="0.3">
      <c r="A55" s="20"/>
      <c r="B55" s="23"/>
    </row>
    <row r="56" spans="1:4" x14ac:dyDescent="0.3">
      <c r="A56" s="20"/>
      <c r="B56" s="23"/>
    </row>
    <row r="57" spans="1:4" x14ac:dyDescent="0.3">
      <c r="A57" s="66" t="s">
        <v>127</v>
      </c>
      <c r="B57" s="67">
        <f>B58+B48</f>
        <v>0.56000000000000005</v>
      </c>
    </row>
    <row r="58" spans="1:4" x14ac:dyDescent="0.3">
      <c r="A58" s="20" t="s">
        <v>4</v>
      </c>
      <c r="B58" s="63">
        <f>IF(B59&gt;B60,IF((B59&gt;B61),B59,B61),IF((B60&gt;B61),B60,B61))</f>
        <v>0</v>
      </c>
    </row>
    <row r="59" spans="1:4" x14ac:dyDescent="0.3">
      <c r="A59" s="24">
        <v>0.1</v>
      </c>
      <c r="B59" s="25">
        <f>B46*A59</f>
        <v>0</v>
      </c>
    </row>
    <row r="60" spans="1:4" x14ac:dyDescent="0.3">
      <c r="A60" s="24"/>
      <c r="B60" s="25">
        <f>B45*A60</f>
        <v>0</v>
      </c>
      <c r="D60" s="19"/>
    </row>
    <row r="61" spans="1:4" x14ac:dyDescent="0.3">
      <c r="A61" s="51"/>
      <c r="B61" s="25">
        <f>A61</f>
        <v>0</v>
      </c>
      <c r="D61" s="26"/>
    </row>
    <row r="62" spans="1:4" x14ac:dyDescent="0.3">
      <c r="A62" s="20"/>
      <c r="B62" s="27"/>
    </row>
    <row r="63" spans="1:4" x14ac:dyDescent="0.3">
      <c r="A63" s="20" t="s">
        <v>3</v>
      </c>
      <c r="B63" s="28"/>
    </row>
    <row r="64" spans="1:4" x14ac:dyDescent="0.3">
      <c r="A64" s="20" t="s">
        <v>2</v>
      </c>
      <c r="B64" s="29">
        <f>B63-B25</f>
        <v>0</v>
      </c>
    </row>
    <row r="65" spans="1:2" x14ac:dyDescent="0.3">
      <c r="A65" s="20" t="s">
        <v>1</v>
      </c>
      <c r="B65" s="30"/>
    </row>
    <row r="66" spans="1:2" x14ac:dyDescent="0.3">
      <c r="A66" s="31" t="s">
        <v>138</v>
      </c>
      <c r="B66" s="21"/>
    </row>
    <row r="67" spans="1:2" x14ac:dyDescent="0.3">
      <c r="A67" s="20"/>
      <c r="B67" s="21"/>
    </row>
    <row r="68" spans="1:2" x14ac:dyDescent="0.3">
      <c r="A68" s="31" t="s">
        <v>34</v>
      </c>
      <c r="B68" s="21"/>
    </row>
    <row r="69" spans="1:2" x14ac:dyDescent="0.3">
      <c r="A69" s="74"/>
      <c r="B69" s="32"/>
    </row>
    <row r="70" spans="1:2" x14ac:dyDescent="0.3">
      <c r="A70" s="74"/>
      <c r="B70" s="32"/>
    </row>
    <row r="71" spans="1:2" x14ac:dyDescent="0.3">
      <c r="A71" s="74"/>
      <c r="B71" s="32"/>
    </row>
    <row r="72" spans="1:2" x14ac:dyDescent="0.3">
      <c r="A72" s="74"/>
      <c r="B72" s="32"/>
    </row>
    <row r="73" spans="1:2" x14ac:dyDescent="0.3">
      <c r="A73" s="74"/>
      <c r="B73" s="32"/>
    </row>
    <row r="74" spans="1:2" x14ac:dyDescent="0.3">
      <c r="A74" s="64"/>
      <c r="B74" s="32"/>
    </row>
    <row r="75" spans="1:2" x14ac:dyDescent="0.3">
      <c r="A75" s="64"/>
      <c r="B75" s="32"/>
    </row>
    <row r="76" spans="1:2" x14ac:dyDescent="0.3">
      <c r="A76" s="64"/>
      <c r="B76" s="32"/>
    </row>
    <row r="77" spans="1:2" x14ac:dyDescent="0.3">
      <c r="A77" s="64"/>
      <c r="B77" s="32"/>
    </row>
    <row r="78" spans="1:2" x14ac:dyDescent="0.3">
      <c r="A78" s="64"/>
      <c r="B78" s="32"/>
    </row>
    <row r="79" spans="1:2" x14ac:dyDescent="0.3">
      <c r="A79" s="33"/>
      <c r="B79" s="32"/>
    </row>
    <row r="80" spans="1:2" x14ac:dyDescent="0.3">
      <c r="A80" s="64"/>
      <c r="B80" s="32"/>
    </row>
    <row r="81" spans="1:2" x14ac:dyDescent="0.3">
      <c r="A81" s="33"/>
      <c r="B81" s="32"/>
    </row>
    <row r="82" spans="1:2" x14ac:dyDescent="0.3">
      <c r="A82" s="33"/>
      <c r="B82" s="32"/>
    </row>
    <row r="83" spans="1:2" x14ac:dyDescent="0.3">
      <c r="B83" s="32"/>
    </row>
    <row r="84" spans="1:2" x14ac:dyDescent="0.3">
      <c r="A84" s="31" t="s">
        <v>0</v>
      </c>
      <c r="B84" s="32"/>
    </row>
    <row r="85" spans="1:2" x14ac:dyDescent="0.3">
      <c r="A85" s="76"/>
      <c r="B85" s="34"/>
    </row>
    <row r="86" spans="1:2" x14ac:dyDescent="0.3">
      <c r="A86" s="76"/>
      <c r="B86" s="32"/>
    </row>
    <row r="87" spans="1:2" x14ac:dyDescent="0.3">
      <c r="A87" s="76"/>
      <c r="B87" s="32"/>
    </row>
    <row r="88" spans="1:2" x14ac:dyDescent="0.3">
      <c r="A88" s="76"/>
      <c r="B88" s="32"/>
    </row>
    <row r="89" spans="1:2" x14ac:dyDescent="0.3">
      <c r="A89" s="76"/>
      <c r="B89" s="32"/>
    </row>
    <row r="90" spans="1:2" x14ac:dyDescent="0.3">
      <c r="A90" s="41"/>
      <c r="B90" s="32"/>
    </row>
    <row r="91" spans="1:2" x14ac:dyDescent="0.3">
      <c r="A91" s="33"/>
      <c r="B91" s="32"/>
    </row>
    <row r="92" spans="1:2" x14ac:dyDescent="0.3">
      <c r="A92" s="33"/>
      <c r="B92" s="32"/>
    </row>
    <row r="93" spans="1:2" x14ac:dyDescent="0.3">
      <c r="A93" s="35"/>
      <c r="B93" s="32"/>
    </row>
    <row r="94" spans="1:2" x14ac:dyDescent="0.3">
      <c r="A94" s="35"/>
      <c r="B94" s="32"/>
    </row>
    <row r="95" spans="1:2" x14ac:dyDescent="0.3">
      <c r="A95" s="35"/>
      <c r="B95" s="32"/>
    </row>
    <row r="96" spans="1:2" x14ac:dyDescent="0.3">
      <c r="A96" s="36"/>
      <c r="B96" s="32"/>
    </row>
    <row r="97" spans="1:2" x14ac:dyDescent="0.3">
      <c r="A97" s="35"/>
      <c r="B97" s="32"/>
    </row>
    <row r="98" spans="1:2" x14ac:dyDescent="0.3">
      <c r="A98" s="35"/>
      <c r="B98" s="32"/>
    </row>
    <row r="99" spans="1:2" x14ac:dyDescent="0.3">
      <c r="A99" s="35"/>
      <c r="B99" s="32"/>
    </row>
    <row r="100" spans="1:2" x14ac:dyDescent="0.3">
      <c r="A100" s="37"/>
      <c r="B100" s="32"/>
    </row>
    <row r="101" spans="1:2" x14ac:dyDescent="0.3">
      <c r="A101" s="37"/>
      <c r="B101" s="32"/>
    </row>
    <row r="102" spans="1:2" x14ac:dyDescent="0.3">
      <c r="A102" s="37"/>
      <c r="B102" s="32"/>
    </row>
    <row r="103" spans="1:2" x14ac:dyDescent="0.3">
      <c r="A103" s="37"/>
      <c r="B103" s="32"/>
    </row>
    <row r="104" spans="1:2" x14ac:dyDescent="0.3">
      <c r="A104" s="37"/>
      <c r="B104" s="32"/>
    </row>
    <row r="105" spans="1:2" x14ac:dyDescent="0.3">
      <c r="A105" s="37"/>
      <c r="B105" s="32"/>
    </row>
    <row r="106" spans="1:2" x14ac:dyDescent="0.3">
      <c r="A106" s="37"/>
      <c r="B106" s="38"/>
    </row>
    <row r="107" spans="1:2" x14ac:dyDescent="0.3">
      <c r="A107" s="37"/>
      <c r="B107" s="38"/>
    </row>
    <row r="108" spans="1:2" x14ac:dyDescent="0.3">
      <c r="A108" s="39"/>
      <c r="B108" s="38"/>
    </row>
    <row r="109" spans="1:2" x14ac:dyDescent="0.3">
      <c r="A109" s="40"/>
      <c r="B109" s="38"/>
    </row>
    <row r="110" spans="1:2" x14ac:dyDescent="0.3">
      <c r="A110" s="40"/>
      <c r="B110" s="38"/>
    </row>
    <row r="111" spans="1:2" x14ac:dyDescent="0.3">
      <c r="A111" s="40"/>
      <c r="B111" s="38"/>
    </row>
    <row r="112" spans="1:2" x14ac:dyDescent="0.3">
      <c r="A112" s="40"/>
      <c r="B112" s="38"/>
    </row>
    <row r="113" spans="1:2" x14ac:dyDescent="0.3">
      <c r="A113" s="40"/>
      <c r="B113" s="38"/>
    </row>
    <row r="114" spans="1:2" x14ac:dyDescent="0.3">
      <c r="A114" s="41"/>
      <c r="B114" s="38"/>
    </row>
    <row r="115" spans="1:2" x14ac:dyDescent="0.3">
      <c r="A115" s="41"/>
      <c r="B115" s="38"/>
    </row>
    <row r="116" spans="1:2" x14ac:dyDescent="0.3">
      <c r="A116" s="41"/>
      <c r="B116" s="38"/>
    </row>
    <row r="117" spans="1:2" x14ac:dyDescent="0.3">
      <c r="A117" s="41"/>
      <c r="B117" s="38"/>
    </row>
    <row r="118" spans="1:2" x14ac:dyDescent="0.3">
      <c r="A118" s="41"/>
      <c r="B118" s="38"/>
    </row>
    <row r="119" spans="1:2" x14ac:dyDescent="0.3">
      <c r="A119" s="41"/>
      <c r="B119" s="38"/>
    </row>
    <row r="120" spans="1:2" x14ac:dyDescent="0.3">
      <c r="A120" s="41"/>
      <c r="B120" s="38"/>
    </row>
    <row r="121" spans="1:2" x14ac:dyDescent="0.3">
      <c r="A121" s="41"/>
      <c r="B121" s="38"/>
    </row>
    <row r="122" spans="1:2" x14ac:dyDescent="0.3">
      <c r="A122" s="41"/>
      <c r="B122" s="38"/>
    </row>
    <row r="123" spans="1:2" x14ac:dyDescent="0.3">
      <c r="A123" s="41"/>
      <c r="B123" s="38"/>
    </row>
    <row r="124" spans="1:2" x14ac:dyDescent="0.3">
      <c r="A124" s="41"/>
      <c r="B124" s="38"/>
    </row>
    <row r="125" spans="1:2" x14ac:dyDescent="0.3">
      <c r="A125" s="41"/>
      <c r="B125" s="38"/>
    </row>
    <row r="126" spans="1:2" x14ac:dyDescent="0.3">
      <c r="A126" s="41"/>
      <c r="B126" s="38"/>
    </row>
    <row r="127" spans="1:2" x14ac:dyDescent="0.3">
      <c r="A127" s="41"/>
      <c r="B127" s="38"/>
    </row>
    <row r="128" spans="1:2" x14ac:dyDescent="0.3">
      <c r="A128" s="41"/>
      <c r="B128" s="38"/>
    </row>
    <row r="129" spans="1:2" x14ac:dyDescent="0.3">
      <c r="A129" s="41"/>
      <c r="B129" s="38"/>
    </row>
    <row r="130" spans="1:2" x14ac:dyDescent="0.3">
      <c r="A130" s="41"/>
      <c r="B130" s="38"/>
    </row>
    <row r="131" spans="1:2" x14ac:dyDescent="0.3">
      <c r="B131" s="38"/>
    </row>
    <row r="132" spans="1:2" x14ac:dyDescent="0.3">
      <c r="A132" s="41"/>
      <c r="B132" s="38"/>
    </row>
    <row r="133" spans="1:2" x14ac:dyDescent="0.3">
      <c r="B133" s="38"/>
    </row>
    <row r="134" spans="1:2" x14ac:dyDescent="0.3">
      <c r="A134" s="41"/>
      <c r="B134" s="38"/>
    </row>
    <row r="135" spans="1:2" x14ac:dyDescent="0.3">
      <c r="A135" s="41"/>
      <c r="B135" s="38"/>
    </row>
    <row r="136" spans="1:2" x14ac:dyDescent="0.3">
      <c r="A136" s="41"/>
      <c r="B136" s="38"/>
    </row>
    <row r="137" spans="1:2" x14ac:dyDescent="0.3">
      <c r="A137" s="41"/>
      <c r="B137" s="38"/>
    </row>
    <row r="138" spans="1:2" x14ac:dyDescent="0.3">
      <c r="A138" s="41"/>
      <c r="B138" s="38"/>
    </row>
    <row r="139" spans="1:2" x14ac:dyDescent="0.3">
      <c r="A139" s="41"/>
      <c r="B139" s="38"/>
    </row>
    <row r="140" spans="1:2" x14ac:dyDescent="0.3">
      <c r="A140" s="41"/>
      <c r="B140" s="38"/>
    </row>
    <row r="141" spans="1:2" x14ac:dyDescent="0.3">
      <c r="A141" s="41"/>
      <c r="B141" s="38"/>
    </row>
    <row r="142" spans="1:2" x14ac:dyDescent="0.3">
      <c r="A142" s="41"/>
      <c r="B142" s="38"/>
    </row>
    <row r="143" spans="1:2" x14ac:dyDescent="0.3">
      <c r="A143" s="41"/>
      <c r="B143" s="38"/>
    </row>
    <row r="144" spans="1:2" x14ac:dyDescent="0.3">
      <c r="A144" s="41"/>
      <c r="B144" s="38"/>
    </row>
    <row r="145" spans="1:2" x14ac:dyDescent="0.3">
      <c r="A145" s="41"/>
      <c r="B145" s="38"/>
    </row>
    <row r="146" spans="1:2" x14ac:dyDescent="0.3">
      <c r="A146" s="41"/>
      <c r="B146" s="38"/>
    </row>
    <row r="147" spans="1:2" x14ac:dyDescent="0.3">
      <c r="B147" s="38"/>
    </row>
    <row r="148" spans="1:2" x14ac:dyDescent="0.3">
      <c r="A148" s="41"/>
      <c r="B148" s="38"/>
    </row>
    <row r="149" spans="1:2" x14ac:dyDescent="0.3">
      <c r="A149" s="41"/>
      <c r="B149" s="38"/>
    </row>
    <row r="150" spans="1:2" x14ac:dyDescent="0.3">
      <c r="A150" s="41"/>
      <c r="B150" s="38"/>
    </row>
    <row r="151" spans="1:2" x14ac:dyDescent="0.3">
      <c r="A151" s="42"/>
      <c r="B151" s="38"/>
    </row>
    <row r="152" spans="1:2" x14ac:dyDescent="0.3">
      <c r="A152" s="41"/>
      <c r="B152" s="38"/>
    </row>
    <row r="153" spans="1:2" x14ac:dyDescent="0.3">
      <c r="A153" s="41"/>
      <c r="B153" s="38"/>
    </row>
    <row r="154" spans="1:2" x14ac:dyDescent="0.3">
      <c r="A154" s="41"/>
      <c r="B154" s="38"/>
    </row>
    <row r="155" spans="1:2" x14ac:dyDescent="0.3">
      <c r="A155" s="41"/>
      <c r="B155" s="38"/>
    </row>
    <row r="156" spans="1:2" x14ac:dyDescent="0.3">
      <c r="A156" s="41"/>
      <c r="B156" s="38"/>
    </row>
    <row r="157" spans="1:2" x14ac:dyDescent="0.3">
      <c r="A157" s="41"/>
      <c r="B157" s="38"/>
    </row>
    <row r="158" spans="1:2" x14ac:dyDescent="0.3">
      <c r="A158" s="41"/>
      <c r="B158" s="38"/>
    </row>
    <row r="159" spans="1:2" x14ac:dyDescent="0.3">
      <c r="A159" s="41"/>
      <c r="B159" s="38"/>
    </row>
    <row r="160" spans="1:2" x14ac:dyDescent="0.3">
      <c r="A160" s="41"/>
      <c r="B160" s="38"/>
    </row>
    <row r="161" spans="1:2" x14ac:dyDescent="0.3">
      <c r="A161" s="41"/>
      <c r="B161" s="38"/>
    </row>
    <row r="162" spans="1:2" x14ac:dyDescent="0.3">
      <c r="A162" s="41"/>
      <c r="B162" s="38"/>
    </row>
    <row r="163" spans="1:2" x14ac:dyDescent="0.3">
      <c r="A163" s="41"/>
      <c r="B163" s="38"/>
    </row>
    <row r="164" spans="1:2" x14ac:dyDescent="0.3">
      <c r="A164" s="41"/>
      <c r="B164" s="38"/>
    </row>
    <row r="165" spans="1:2" x14ac:dyDescent="0.3">
      <c r="A165" s="41"/>
      <c r="B165" s="38"/>
    </row>
    <row r="166" spans="1:2" x14ac:dyDescent="0.3">
      <c r="A166" s="41"/>
      <c r="B166" s="38"/>
    </row>
    <row r="167" spans="1:2" x14ac:dyDescent="0.3">
      <c r="A167" s="41"/>
      <c r="B167" s="38"/>
    </row>
    <row r="168" spans="1:2" x14ac:dyDescent="0.3">
      <c r="A168" s="41"/>
      <c r="B168" s="38"/>
    </row>
    <row r="169" spans="1:2" x14ac:dyDescent="0.3">
      <c r="A169" s="41"/>
      <c r="B169" s="38"/>
    </row>
    <row r="170" spans="1:2" x14ac:dyDescent="0.3">
      <c r="A170" s="41"/>
      <c r="B170" s="38"/>
    </row>
    <row r="171" spans="1:2" x14ac:dyDescent="0.3">
      <c r="A171" s="41"/>
      <c r="B171" s="38"/>
    </row>
    <row r="172" spans="1:2" x14ac:dyDescent="0.3">
      <c r="A172" s="41"/>
      <c r="B172" s="38"/>
    </row>
    <row r="173" spans="1:2" x14ac:dyDescent="0.3">
      <c r="A173" s="41"/>
      <c r="B173" s="38"/>
    </row>
    <row r="174" spans="1:2" x14ac:dyDescent="0.3">
      <c r="A174" s="41"/>
      <c r="B174" s="38"/>
    </row>
    <row r="175" spans="1:2" x14ac:dyDescent="0.3">
      <c r="A175" s="41"/>
      <c r="B175" s="38"/>
    </row>
    <row r="176" spans="1:2" x14ac:dyDescent="0.3">
      <c r="A176" s="41"/>
      <c r="B176" s="38"/>
    </row>
    <row r="177" spans="1:2" x14ac:dyDescent="0.3">
      <c r="A177" s="41"/>
      <c r="B177" s="38"/>
    </row>
    <row r="178" spans="1:2" x14ac:dyDescent="0.3">
      <c r="A178" s="41"/>
      <c r="B178" s="38"/>
    </row>
    <row r="179" spans="1:2" x14ac:dyDescent="0.3">
      <c r="A179" s="41"/>
      <c r="B179" s="38"/>
    </row>
    <row r="180" spans="1:2" x14ac:dyDescent="0.3">
      <c r="A180" s="41"/>
      <c r="B180" s="38"/>
    </row>
    <row r="181" spans="1:2" x14ac:dyDescent="0.3">
      <c r="A181" s="41"/>
      <c r="B181" s="38"/>
    </row>
    <row r="182" spans="1:2" x14ac:dyDescent="0.3">
      <c r="A182" s="41"/>
      <c r="B182" s="38"/>
    </row>
    <row r="183" spans="1:2" x14ac:dyDescent="0.3">
      <c r="A183" s="41"/>
      <c r="B183" s="38"/>
    </row>
    <row r="184" spans="1:2" x14ac:dyDescent="0.3">
      <c r="A184" s="41"/>
      <c r="B184" s="38"/>
    </row>
    <row r="185" spans="1:2" x14ac:dyDescent="0.3">
      <c r="A185" s="41"/>
      <c r="B185" s="38"/>
    </row>
    <row r="186" spans="1:2" x14ac:dyDescent="0.3">
      <c r="A186" s="41"/>
      <c r="B186" s="38"/>
    </row>
    <row r="187" spans="1:2" x14ac:dyDescent="0.3">
      <c r="A187" s="41"/>
      <c r="B187" s="38"/>
    </row>
    <row r="188" spans="1:2" x14ac:dyDescent="0.3">
      <c r="A188" s="41"/>
      <c r="B188" s="38"/>
    </row>
    <row r="189" spans="1:2" x14ac:dyDescent="0.3">
      <c r="A189" s="41"/>
      <c r="B189" s="38"/>
    </row>
    <row r="190" spans="1:2" x14ac:dyDescent="0.3">
      <c r="A190" s="41"/>
      <c r="B190" s="38"/>
    </row>
    <row r="191" spans="1:2" x14ac:dyDescent="0.3">
      <c r="A191" s="41"/>
      <c r="B191" s="38"/>
    </row>
    <row r="192" spans="1:2" x14ac:dyDescent="0.3">
      <c r="A192" s="41"/>
      <c r="B192" s="38"/>
    </row>
    <row r="193" spans="1:2" x14ac:dyDescent="0.3">
      <c r="A193" s="41"/>
      <c r="B193" s="38"/>
    </row>
    <row r="194" spans="1:2" x14ac:dyDescent="0.3">
      <c r="A194" s="41"/>
      <c r="B194" s="38"/>
    </row>
    <row r="195" spans="1:2" x14ac:dyDescent="0.3">
      <c r="A195" s="41"/>
      <c r="B195" s="38"/>
    </row>
    <row r="196" spans="1:2" x14ac:dyDescent="0.3">
      <c r="A196" s="41"/>
      <c r="B196" s="38"/>
    </row>
    <row r="197" spans="1:2" x14ac:dyDescent="0.3">
      <c r="A197" s="41"/>
      <c r="B197" s="38"/>
    </row>
    <row r="198" spans="1:2" x14ac:dyDescent="0.3">
      <c r="A198" s="41"/>
      <c r="B198" s="38"/>
    </row>
    <row r="199" spans="1:2" x14ac:dyDescent="0.3">
      <c r="A199" s="41"/>
      <c r="B199" s="38"/>
    </row>
    <row r="200" spans="1:2" x14ac:dyDescent="0.3">
      <c r="A200" s="41"/>
      <c r="B200" s="38"/>
    </row>
    <row r="201" spans="1:2" x14ac:dyDescent="0.3">
      <c r="A201" s="41"/>
      <c r="B201" s="38"/>
    </row>
    <row r="202" spans="1:2" x14ac:dyDescent="0.3">
      <c r="A202" s="41"/>
      <c r="B202" s="38"/>
    </row>
    <row r="203" spans="1:2" x14ac:dyDescent="0.3">
      <c r="A203" s="41"/>
      <c r="B203" s="38"/>
    </row>
    <row r="204" spans="1:2" x14ac:dyDescent="0.3">
      <c r="A204" s="41"/>
      <c r="B204" s="38"/>
    </row>
    <row r="205" spans="1:2" x14ac:dyDescent="0.3">
      <c r="A205" s="41"/>
      <c r="B205" s="38"/>
    </row>
    <row r="206" spans="1:2" x14ac:dyDescent="0.3">
      <c r="A206" s="41"/>
      <c r="B206" s="38"/>
    </row>
    <row r="207" spans="1:2" x14ac:dyDescent="0.3">
      <c r="A207" s="41"/>
      <c r="B207" s="38"/>
    </row>
    <row r="208" spans="1:2" x14ac:dyDescent="0.3">
      <c r="A208" s="41"/>
      <c r="B208" s="38"/>
    </row>
    <row r="209" spans="1:2" x14ac:dyDescent="0.3">
      <c r="A209" s="41"/>
      <c r="B209" s="38"/>
    </row>
    <row r="210" spans="1:2" x14ac:dyDescent="0.3">
      <c r="A210" s="41"/>
      <c r="B210" s="38"/>
    </row>
    <row r="211" spans="1:2" x14ac:dyDescent="0.3">
      <c r="A211" s="41"/>
      <c r="B211" s="38"/>
    </row>
    <row r="212" spans="1:2" x14ac:dyDescent="0.3">
      <c r="A212" s="41"/>
      <c r="B212" s="38"/>
    </row>
    <row r="213" spans="1:2" x14ac:dyDescent="0.3">
      <c r="A213" s="41"/>
      <c r="B213" s="38"/>
    </row>
    <row r="214" spans="1:2" x14ac:dyDescent="0.3">
      <c r="A214" s="41"/>
      <c r="B214" s="38"/>
    </row>
    <row r="215" spans="1:2" x14ac:dyDescent="0.3">
      <c r="A215" s="41"/>
      <c r="B215" s="38"/>
    </row>
    <row r="216" spans="1:2" x14ac:dyDescent="0.3">
      <c r="A216" s="41"/>
      <c r="B216" s="38"/>
    </row>
    <row r="217" spans="1:2" x14ac:dyDescent="0.3">
      <c r="A217" s="41"/>
      <c r="B217" s="38"/>
    </row>
    <row r="218" spans="1:2" x14ac:dyDescent="0.3">
      <c r="A218" s="41"/>
      <c r="B218" s="38"/>
    </row>
    <row r="219" spans="1:2" x14ac:dyDescent="0.3">
      <c r="A219" s="41"/>
      <c r="B219" s="38"/>
    </row>
    <row r="220" spans="1:2" x14ac:dyDescent="0.3">
      <c r="B220" s="38"/>
    </row>
    <row r="221" spans="1:2" x14ac:dyDescent="0.3">
      <c r="B221" s="38"/>
    </row>
    <row r="222" spans="1:2" x14ac:dyDescent="0.3">
      <c r="B222" s="38"/>
    </row>
    <row r="223" spans="1:2" x14ac:dyDescent="0.3">
      <c r="B223" s="38"/>
    </row>
    <row r="224" spans="1:2" x14ac:dyDescent="0.3">
      <c r="B224" s="38"/>
    </row>
    <row r="225" spans="2:2" x14ac:dyDescent="0.3">
      <c r="B225" s="38"/>
    </row>
    <row r="226" spans="2:2" x14ac:dyDescent="0.3">
      <c r="B226" s="38"/>
    </row>
    <row r="227" spans="2:2" x14ac:dyDescent="0.3">
      <c r="B227" s="38"/>
    </row>
    <row r="228" spans="2:2" x14ac:dyDescent="0.3">
      <c r="B228" s="38"/>
    </row>
    <row r="229" spans="2:2" x14ac:dyDescent="0.3">
      <c r="B229" s="38"/>
    </row>
    <row r="230" spans="2:2" x14ac:dyDescent="0.3">
      <c r="B230" s="38"/>
    </row>
    <row r="231" spans="2:2" x14ac:dyDescent="0.3">
      <c r="B231" s="38"/>
    </row>
    <row r="232" spans="2:2" x14ac:dyDescent="0.3">
      <c r="B232" s="38"/>
    </row>
    <row r="233" spans="2:2" x14ac:dyDescent="0.3">
      <c r="B233" s="38"/>
    </row>
    <row r="234" spans="2:2" x14ac:dyDescent="0.3">
      <c r="B234" s="38"/>
    </row>
    <row r="235" spans="2:2" x14ac:dyDescent="0.3">
      <c r="B235" s="38"/>
    </row>
    <row r="236" spans="2:2" x14ac:dyDescent="0.3">
      <c r="B236" s="38"/>
    </row>
    <row r="237" spans="2:2" x14ac:dyDescent="0.3">
      <c r="B237" s="38"/>
    </row>
    <row r="238" spans="2:2" x14ac:dyDescent="0.3">
      <c r="B238" s="38"/>
    </row>
    <row r="239" spans="2:2" x14ac:dyDescent="0.3">
      <c r="B239" s="38"/>
    </row>
    <row r="240" spans="2:2" x14ac:dyDescent="0.3">
      <c r="B240" s="38"/>
    </row>
    <row r="241" spans="2:2" x14ac:dyDescent="0.3">
      <c r="B241" s="38"/>
    </row>
    <row r="242" spans="2:2" x14ac:dyDescent="0.3">
      <c r="B242" s="38"/>
    </row>
    <row r="243" spans="2:2" x14ac:dyDescent="0.3">
      <c r="B243" s="38"/>
    </row>
    <row r="244" spans="2:2" x14ac:dyDescent="0.3">
      <c r="B244" s="38"/>
    </row>
    <row r="245" spans="2:2" x14ac:dyDescent="0.3">
      <c r="B245" s="38"/>
    </row>
    <row r="246" spans="2:2" x14ac:dyDescent="0.3">
      <c r="B246" s="38"/>
    </row>
    <row r="247" spans="2:2" x14ac:dyDescent="0.3">
      <c r="B247" s="38"/>
    </row>
    <row r="248" spans="2:2" x14ac:dyDescent="0.3">
      <c r="B248" s="38"/>
    </row>
    <row r="249" spans="2:2" x14ac:dyDescent="0.3">
      <c r="B249" s="38"/>
    </row>
    <row r="250" spans="2:2" x14ac:dyDescent="0.3">
      <c r="B250" s="38"/>
    </row>
    <row r="251" spans="2:2" x14ac:dyDescent="0.3">
      <c r="B251" s="38"/>
    </row>
    <row r="252" spans="2:2" x14ac:dyDescent="0.3">
      <c r="B252" s="38"/>
    </row>
    <row r="253" spans="2:2" x14ac:dyDescent="0.3">
      <c r="B253" s="38"/>
    </row>
    <row r="254" spans="2:2" x14ac:dyDescent="0.3">
      <c r="B254" s="38"/>
    </row>
    <row r="255" spans="2:2" x14ac:dyDescent="0.3">
      <c r="B255" s="38"/>
    </row>
    <row r="256" spans="2:2" x14ac:dyDescent="0.3">
      <c r="B256" s="38"/>
    </row>
    <row r="257" spans="2:2" x14ac:dyDescent="0.3">
      <c r="B257" s="38"/>
    </row>
    <row r="258" spans="2:2" x14ac:dyDescent="0.3">
      <c r="B258" s="38"/>
    </row>
    <row r="259" spans="2:2" x14ac:dyDescent="0.3">
      <c r="B259" s="38"/>
    </row>
    <row r="260" spans="2:2" x14ac:dyDescent="0.3">
      <c r="B260" s="38"/>
    </row>
    <row r="261" spans="2:2" x14ac:dyDescent="0.3">
      <c r="B261" s="38"/>
    </row>
    <row r="262" spans="2:2" x14ac:dyDescent="0.3">
      <c r="B262" s="38"/>
    </row>
    <row r="263" spans="2:2" x14ac:dyDescent="0.3">
      <c r="B263" s="38"/>
    </row>
    <row r="264" spans="2:2" x14ac:dyDescent="0.3">
      <c r="B264" s="38"/>
    </row>
    <row r="265" spans="2:2" x14ac:dyDescent="0.3">
      <c r="B265" s="38"/>
    </row>
    <row r="266" spans="2:2" x14ac:dyDescent="0.3">
      <c r="B266" s="38"/>
    </row>
    <row r="267" spans="2:2" x14ac:dyDescent="0.3">
      <c r="B267" s="38"/>
    </row>
    <row r="268" spans="2:2" x14ac:dyDescent="0.3">
      <c r="B268" s="38"/>
    </row>
    <row r="269" spans="2:2" x14ac:dyDescent="0.3">
      <c r="B269" s="38"/>
    </row>
    <row r="270" spans="2:2" x14ac:dyDescent="0.3">
      <c r="B270" s="38"/>
    </row>
    <row r="271" spans="2:2" x14ac:dyDescent="0.3">
      <c r="B271" s="38"/>
    </row>
    <row r="272" spans="2:2" x14ac:dyDescent="0.3">
      <c r="B272" s="38"/>
    </row>
    <row r="273" spans="2:2" x14ac:dyDescent="0.3">
      <c r="B273" s="38"/>
    </row>
    <row r="274" spans="2:2" x14ac:dyDescent="0.3">
      <c r="B274" s="38"/>
    </row>
    <row r="275" spans="2:2" x14ac:dyDescent="0.3">
      <c r="B275" s="38"/>
    </row>
    <row r="276" spans="2:2" x14ac:dyDescent="0.3">
      <c r="B276" s="38"/>
    </row>
    <row r="277" spans="2:2" x14ac:dyDescent="0.3">
      <c r="B277" s="38"/>
    </row>
    <row r="278" spans="2:2" x14ac:dyDescent="0.3">
      <c r="B278" s="38"/>
    </row>
    <row r="279" spans="2:2" x14ac:dyDescent="0.3">
      <c r="B279" s="38"/>
    </row>
    <row r="280" spans="2:2" x14ac:dyDescent="0.3">
      <c r="B280" s="38"/>
    </row>
    <row r="281" spans="2:2" x14ac:dyDescent="0.3">
      <c r="B281" s="38"/>
    </row>
    <row r="282" spans="2:2" x14ac:dyDescent="0.3">
      <c r="B282" s="38"/>
    </row>
    <row r="283" spans="2:2" x14ac:dyDescent="0.3">
      <c r="B283" s="38"/>
    </row>
    <row r="284" spans="2:2" x14ac:dyDescent="0.3">
      <c r="B284" s="38"/>
    </row>
    <row r="285" spans="2:2" x14ac:dyDescent="0.3">
      <c r="B285" s="38"/>
    </row>
    <row r="286" spans="2:2" x14ac:dyDescent="0.3">
      <c r="B286" s="38"/>
    </row>
    <row r="287" spans="2:2" x14ac:dyDescent="0.3">
      <c r="B287" s="38"/>
    </row>
    <row r="288" spans="2:2" x14ac:dyDescent="0.3">
      <c r="B288" s="38"/>
    </row>
    <row r="289" spans="2:2" x14ac:dyDescent="0.3">
      <c r="B289" s="38"/>
    </row>
    <row r="290" spans="2:2" x14ac:dyDescent="0.3">
      <c r="B290" s="38"/>
    </row>
    <row r="291" spans="2:2" x14ac:dyDescent="0.3">
      <c r="B291" s="38"/>
    </row>
    <row r="292" spans="2:2" x14ac:dyDescent="0.3">
      <c r="B292" s="38"/>
    </row>
    <row r="293" spans="2:2" x14ac:dyDescent="0.3">
      <c r="B293" s="38"/>
    </row>
    <row r="294" spans="2:2" x14ac:dyDescent="0.3">
      <c r="B294" s="38"/>
    </row>
    <row r="295" spans="2:2" x14ac:dyDescent="0.3">
      <c r="B295" s="38"/>
    </row>
    <row r="296" spans="2:2" x14ac:dyDescent="0.3">
      <c r="B296" s="38"/>
    </row>
    <row r="297" spans="2:2" x14ac:dyDescent="0.3">
      <c r="B297" s="38"/>
    </row>
    <row r="298" spans="2:2" x14ac:dyDescent="0.3">
      <c r="B298" s="38"/>
    </row>
    <row r="299" spans="2:2" x14ac:dyDescent="0.3">
      <c r="B299" s="38"/>
    </row>
    <row r="300" spans="2:2" x14ac:dyDescent="0.3">
      <c r="B300" s="38"/>
    </row>
    <row r="301" spans="2:2" x14ac:dyDescent="0.3">
      <c r="B301" s="38"/>
    </row>
    <row r="302" spans="2:2" x14ac:dyDescent="0.3">
      <c r="B302" s="38"/>
    </row>
    <row r="303" spans="2:2" x14ac:dyDescent="0.3">
      <c r="B303" s="38"/>
    </row>
    <row r="304" spans="2:2" x14ac:dyDescent="0.3">
      <c r="B304" s="38"/>
    </row>
    <row r="305" spans="2:2" x14ac:dyDescent="0.3">
      <c r="B305" s="38"/>
    </row>
    <row r="306" spans="2:2" x14ac:dyDescent="0.3">
      <c r="B306" s="38"/>
    </row>
    <row r="307" spans="2:2" x14ac:dyDescent="0.3">
      <c r="B307" s="38"/>
    </row>
    <row r="308" spans="2:2" x14ac:dyDescent="0.3">
      <c r="B308" s="38"/>
    </row>
    <row r="309" spans="2:2" x14ac:dyDescent="0.3">
      <c r="B309" s="38"/>
    </row>
    <row r="310" spans="2:2" x14ac:dyDescent="0.3">
      <c r="B310" s="38"/>
    </row>
    <row r="311" spans="2:2" x14ac:dyDescent="0.3">
      <c r="B311" s="38"/>
    </row>
    <row r="312" spans="2:2" x14ac:dyDescent="0.3">
      <c r="B312" s="38"/>
    </row>
    <row r="313" spans="2:2" x14ac:dyDescent="0.3">
      <c r="B313" s="38"/>
    </row>
    <row r="314" spans="2:2" x14ac:dyDescent="0.3">
      <c r="B314" s="38"/>
    </row>
    <row r="315" spans="2:2" x14ac:dyDescent="0.3">
      <c r="B315" s="38"/>
    </row>
    <row r="316" spans="2:2" x14ac:dyDescent="0.3">
      <c r="B316" s="38"/>
    </row>
    <row r="317" spans="2:2" x14ac:dyDescent="0.3">
      <c r="B317" s="38"/>
    </row>
    <row r="318" spans="2:2" x14ac:dyDescent="0.3">
      <c r="B318" s="38"/>
    </row>
    <row r="319" spans="2:2" x14ac:dyDescent="0.3">
      <c r="B319" s="38"/>
    </row>
    <row r="320" spans="2:2" x14ac:dyDescent="0.3">
      <c r="B320" s="38"/>
    </row>
    <row r="321" spans="2:2" x14ac:dyDescent="0.3">
      <c r="B321" s="38"/>
    </row>
    <row r="322" spans="2:2" x14ac:dyDescent="0.3">
      <c r="B322" s="38"/>
    </row>
    <row r="323" spans="2:2" x14ac:dyDescent="0.3">
      <c r="B323" s="38"/>
    </row>
    <row r="324" spans="2:2" x14ac:dyDescent="0.3">
      <c r="B324" s="38"/>
    </row>
    <row r="325" spans="2:2" x14ac:dyDescent="0.3">
      <c r="B325" s="38"/>
    </row>
    <row r="326" spans="2:2" x14ac:dyDescent="0.3">
      <c r="B326" s="38"/>
    </row>
    <row r="327" spans="2:2" x14ac:dyDescent="0.3">
      <c r="B327" s="38"/>
    </row>
    <row r="328" spans="2:2" x14ac:dyDescent="0.3">
      <c r="B328" s="38"/>
    </row>
    <row r="329" spans="2:2" x14ac:dyDescent="0.3">
      <c r="B329" s="38"/>
    </row>
    <row r="330" spans="2:2" x14ac:dyDescent="0.3">
      <c r="B330" s="38"/>
    </row>
    <row r="331" spans="2:2" x14ac:dyDescent="0.3">
      <c r="B331" s="38"/>
    </row>
    <row r="332" spans="2:2" x14ac:dyDescent="0.3">
      <c r="B332" s="38"/>
    </row>
    <row r="333" spans="2:2" x14ac:dyDescent="0.3">
      <c r="B333" s="38"/>
    </row>
    <row r="334" spans="2:2" x14ac:dyDescent="0.3">
      <c r="B334" s="38"/>
    </row>
    <row r="335" spans="2:2" x14ac:dyDescent="0.3">
      <c r="B335" s="38"/>
    </row>
    <row r="336" spans="2:2" x14ac:dyDescent="0.3">
      <c r="B336" s="38"/>
    </row>
    <row r="337" spans="2:2" x14ac:dyDescent="0.3">
      <c r="B337" s="38"/>
    </row>
    <row r="338" spans="2:2" x14ac:dyDescent="0.3">
      <c r="B338" s="38"/>
    </row>
    <row r="339" spans="2:2" x14ac:dyDescent="0.3">
      <c r="B339" s="38"/>
    </row>
    <row r="340" spans="2:2" x14ac:dyDescent="0.3">
      <c r="B340" s="38"/>
    </row>
    <row r="341" spans="2:2" x14ac:dyDescent="0.3">
      <c r="B341" s="38"/>
    </row>
    <row r="342" spans="2:2" x14ac:dyDescent="0.3">
      <c r="B342" s="38"/>
    </row>
    <row r="343" spans="2:2" x14ac:dyDescent="0.3">
      <c r="B343" s="38"/>
    </row>
    <row r="344" spans="2:2" x14ac:dyDescent="0.3">
      <c r="B344" s="38"/>
    </row>
    <row r="345" spans="2:2" x14ac:dyDescent="0.3">
      <c r="B345" s="38"/>
    </row>
    <row r="346" spans="2:2" x14ac:dyDescent="0.3">
      <c r="B346" s="38"/>
    </row>
    <row r="347" spans="2:2" x14ac:dyDescent="0.3">
      <c r="B347" s="38"/>
    </row>
    <row r="348" spans="2:2" x14ac:dyDescent="0.3">
      <c r="B348" s="38"/>
    </row>
    <row r="349" spans="2:2" x14ac:dyDescent="0.3">
      <c r="B349" s="38"/>
    </row>
    <row r="350" spans="2:2" x14ac:dyDescent="0.3">
      <c r="B350" s="38"/>
    </row>
    <row r="351" spans="2:2" x14ac:dyDescent="0.3">
      <c r="B351" s="38"/>
    </row>
    <row r="352" spans="2:2" x14ac:dyDescent="0.3">
      <c r="B352" s="38"/>
    </row>
    <row r="353" spans="2:2" x14ac:dyDescent="0.3">
      <c r="B353" s="38"/>
    </row>
    <row r="354" spans="2:2" x14ac:dyDescent="0.3">
      <c r="B354" s="38"/>
    </row>
    <row r="355" spans="2:2" x14ac:dyDescent="0.3">
      <c r="B355" s="38"/>
    </row>
    <row r="356" spans="2:2" x14ac:dyDescent="0.3">
      <c r="B356" s="38"/>
    </row>
    <row r="357" spans="2:2" x14ac:dyDescent="0.3">
      <c r="B357" s="38"/>
    </row>
    <row r="358" spans="2:2" x14ac:dyDescent="0.3">
      <c r="B358" s="38"/>
    </row>
    <row r="359" spans="2:2" x14ac:dyDescent="0.3">
      <c r="B359" s="38"/>
    </row>
    <row r="360" spans="2:2" x14ac:dyDescent="0.3">
      <c r="B360" s="38"/>
    </row>
    <row r="361" spans="2:2" x14ac:dyDescent="0.3">
      <c r="B361" s="38"/>
    </row>
    <row r="362" spans="2:2" x14ac:dyDescent="0.3">
      <c r="B362" s="38"/>
    </row>
    <row r="363" spans="2:2" x14ac:dyDescent="0.3">
      <c r="B363" s="38"/>
    </row>
    <row r="364" spans="2:2" x14ac:dyDescent="0.3">
      <c r="B364" s="38"/>
    </row>
    <row r="365" spans="2:2" x14ac:dyDescent="0.3">
      <c r="B365" s="38"/>
    </row>
    <row r="366" spans="2:2" x14ac:dyDescent="0.3">
      <c r="B366" s="38"/>
    </row>
    <row r="367" spans="2:2" x14ac:dyDescent="0.3">
      <c r="B367" s="38"/>
    </row>
    <row r="368" spans="2:2" x14ac:dyDescent="0.3">
      <c r="B368" s="38"/>
    </row>
    <row r="369" spans="2:2" x14ac:dyDescent="0.3">
      <c r="B369" s="38"/>
    </row>
    <row r="370" spans="2:2" x14ac:dyDescent="0.3">
      <c r="B370" s="38"/>
    </row>
    <row r="371" spans="2:2" x14ac:dyDescent="0.3">
      <c r="B371" s="38"/>
    </row>
    <row r="372" spans="2:2" x14ac:dyDescent="0.3">
      <c r="B372" s="38"/>
    </row>
    <row r="373" spans="2:2" x14ac:dyDescent="0.3">
      <c r="B373" s="38"/>
    </row>
    <row r="374" spans="2:2" x14ac:dyDescent="0.3">
      <c r="B374" s="38"/>
    </row>
    <row r="375" spans="2:2" x14ac:dyDescent="0.3">
      <c r="B375" s="38"/>
    </row>
    <row r="376" spans="2:2" x14ac:dyDescent="0.3">
      <c r="B376" s="38"/>
    </row>
    <row r="377" spans="2:2" x14ac:dyDescent="0.3">
      <c r="B377" s="38"/>
    </row>
    <row r="378" spans="2:2" x14ac:dyDescent="0.3">
      <c r="B378" s="38"/>
    </row>
    <row r="379" spans="2:2" x14ac:dyDescent="0.3">
      <c r="B379" s="38"/>
    </row>
    <row r="380" spans="2:2" x14ac:dyDescent="0.3">
      <c r="B380" s="38"/>
    </row>
    <row r="381" spans="2:2" x14ac:dyDescent="0.3">
      <c r="B381" s="38"/>
    </row>
    <row r="382" spans="2:2" x14ac:dyDescent="0.3">
      <c r="B382" s="38"/>
    </row>
    <row r="383" spans="2:2" x14ac:dyDescent="0.3">
      <c r="B383" s="38"/>
    </row>
    <row r="384" spans="2:2" x14ac:dyDescent="0.3">
      <c r="B384" s="38"/>
    </row>
    <row r="385" spans="2:2" x14ac:dyDescent="0.3">
      <c r="B385" s="38"/>
    </row>
    <row r="386" spans="2:2" x14ac:dyDescent="0.3">
      <c r="B386" s="38"/>
    </row>
    <row r="387" spans="2:2" x14ac:dyDescent="0.3">
      <c r="B387" s="38"/>
    </row>
    <row r="388" spans="2:2" x14ac:dyDescent="0.3">
      <c r="B388" s="38"/>
    </row>
    <row r="389" spans="2:2" x14ac:dyDescent="0.3">
      <c r="B389" s="38"/>
    </row>
    <row r="390" spans="2:2" x14ac:dyDescent="0.3">
      <c r="B390" s="38"/>
    </row>
    <row r="391" spans="2:2" x14ac:dyDescent="0.3">
      <c r="B391" s="38"/>
    </row>
    <row r="392" spans="2:2" x14ac:dyDescent="0.3">
      <c r="B392" s="38"/>
    </row>
    <row r="393" spans="2:2" x14ac:dyDescent="0.3">
      <c r="B393" s="38"/>
    </row>
    <row r="394" spans="2:2" x14ac:dyDescent="0.3">
      <c r="B394" s="43"/>
    </row>
    <row r="395" spans="2:2" x14ac:dyDescent="0.3">
      <c r="B395" s="43"/>
    </row>
    <row r="396" spans="2:2" x14ac:dyDescent="0.3">
      <c r="B396" s="43"/>
    </row>
    <row r="397" spans="2:2" x14ac:dyDescent="0.3">
      <c r="B397" s="43"/>
    </row>
    <row r="398" spans="2:2" x14ac:dyDescent="0.3">
      <c r="B398" s="43"/>
    </row>
    <row r="399" spans="2:2" x14ac:dyDescent="0.3">
      <c r="B399" s="43"/>
    </row>
    <row r="400" spans="2:2" x14ac:dyDescent="0.3">
      <c r="B400" s="43"/>
    </row>
    <row r="401" spans="2:2" x14ac:dyDescent="0.3">
      <c r="B401" s="43"/>
    </row>
    <row r="402" spans="2:2" x14ac:dyDescent="0.3">
      <c r="B402" s="43"/>
    </row>
    <row r="403" spans="2:2" x14ac:dyDescent="0.3">
      <c r="B403" s="43"/>
    </row>
    <row r="404" spans="2:2" x14ac:dyDescent="0.3">
      <c r="B404" s="43"/>
    </row>
    <row r="405" spans="2:2" x14ac:dyDescent="0.3">
      <c r="B405" s="43"/>
    </row>
    <row r="406" spans="2:2" x14ac:dyDescent="0.3">
      <c r="B406" s="43"/>
    </row>
    <row r="407" spans="2:2" x14ac:dyDescent="0.3">
      <c r="B407" s="43"/>
    </row>
    <row r="408" spans="2:2" x14ac:dyDescent="0.3">
      <c r="B408" s="43"/>
    </row>
    <row r="409" spans="2:2" x14ac:dyDescent="0.3">
      <c r="B409" s="43"/>
    </row>
    <row r="410" spans="2:2" x14ac:dyDescent="0.3">
      <c r="B410" s="43"/>
    </row>
    <row r="411" spans="2:2" x14ac:dyDescent="0.3">
      <c r="B411" s="43"/>
    </row>
    <row r="412" spans="2:2" x14ac:dyDescent="0.3">
      <c r="B412" s="43"/>
    </row>
    <row r="413" spans="2:2" x14ac:dyDescent="0.3">
      <c r="B413" s="43"/>
    </row>
    <row r="414" spans="2:2" x14ac:dyDescent="0.3">
      <c r="B414" s="43"/>
    </row>
    <row r="415" spans="2:2" x14ac:dyDescent="0.3">
      <c r="B415" s="43"/>
    </row>
    <row r="416" spans="2:2" x14ac:dyDescent="0.3">
      <c r="B416" s="43"/>
    </row>
    <row r="417" spans="2:2" x14ac:dyDescent="0.3">
      <c r="B417" s="43"/>
    </row>
    <row r="418" spans="2:2" x14ac:dyDescent="0.3">
      <c r="B418" s="43"/>
    </row>
    <row r="419" spans="2:2" x14ac:dyDescent="0.3">
      <c r="B419" s="43"/>
    </row>
    <row r="420" spans="2:2" x14ac:dyDescent="0.3">
      <c r="B420" s="43"/>
    </row>
    <row r="421" spans="2:2" x14ac:dyDescent="0.3">
      <c r="B421" s="43"/>
    </row>
    <row r="422" spans="2:2" x14ac:dyDescent="0.3">
      <c r="B422" s="43"/>
    </row>
    <row r="423" spans="2:2" x14ac:dyDescent="0.3">
      <c r="B423" s="43"/>
    </row>
    <row r="424" spans="2:2" x14ac:dyDescent="0.3">
      <c r="B424" s="43"/>
    </row>
    <row r="425" spans="2:2" x14ac:dyDescent="0.3">
      <c r="B425" s="43"/>
    </row>
    <row r="426" spans="2:2" x14ac:dyDescent="0.3">
      <c r="B426" s="43"/>
    </row>
    <row r="427" spans="2:2" x14ac:dyDescent="0.3">
      <c r="B427" s="43"/>
    </row>
    <row r="428" spans="2:2" x14ac:dyDescent="0.3">
      <c r="B428" s="43"/>
    </row>
    <row r="429" spans="2:2" x14ac:dyDescent="0.3">
      <c r="B429" s="43"/>
    </row>
    <row r="430" spans="2:2" x14ac:dyDescent="0.3">
      <c r="B430" s="43"/>
    </row>
    <row r="431" spans="2:2" x14ac:dyDescent="0.3">
      <c r="B431" s="43"/>
    </row>
    <row r="432" spans="2:2" x14ac:dyDescent="0.3">
      <c r="B432" s="43"/>
    </row>
    <row r="433" spans="2:2" x14ac:dyDescent="0.3">
      <c r="B433" s="43"/>
    </row>
    <row r="434" spans="2:2" x14ac:dyDescent="0.3">
      <c r="B434" s="43"/>
    </row>
    <row r="435" spans="2:2" x14ac:dyDescent="0.3">
      <c r="B435" s="43"/>
    </row>
    <row r="436" spans="2:2" x14ac:dyDescent="0.3">
      <c r="B436" s="43"/>
    </row>
    <row r="437" spans="2:2" x14ac:dyDescent="0.3">
      <c r="B437" s="43"/>
    </row>
    <row r="438" spans="2:2" x14ac:dyDescent="0.3">
      <c r="B438" s="43"/>
    </row>
    <row r="439" spans="2:2" x14ac:dyDescent="0.3">
      <c r="B439" s="43"/>
    </row>
    <row r="440" spans="2:2" x14ac:dyDescent="0.3">
      <c r="B440" s="43"/>
    </row>
    <row r="441" spans="2:2" x14ac:dyDescent="0.3">
      <c r="B441" s="43"/>
    </row>
    <row r="442" spans="2:2" x14ac:dyDescent="0.3">
      <c r="B442" s="43"/>
    </row>
    <row r="443" spans="2:2" x14ac:dyDescent="0.3">
      <c r="B443" s="43"/>
    </row>
    <row r="444" spans="2:2" x14ac:dyDescent="0.3">
      <c r="B444" s="43"/>
    </row>
    <row r="445" spans="2:2" x14ac:dyDescent="0.3">
      <c r="B445" s="43"/>
    </row>
    <row r="446" spans="2:2" x14ac:dyDescent="0.3">
      <c r="B446" s="43"/>
    </row>
    <row r="447" spans="2:2" x14ac:dyDescent="0.3">
      <c r="B447" s="43"/>
    </row>
    <row r="448" spans="2:2" x14ac:dyDescent="0.3">
      <c r="B448" s="43"/>
    </row>
    <row r="449" spans="2:2" x14ac:dyDescent="0.3">
      <c r="B449" s="43"/>
    </row>
    <row r="450" spans="2:2" x14ac:dyDescent="0.3">
      <c r="B450" s="43"/>
    </row>
    <row r="451" spans="2:2" x14ac:dyDescent="0.3">
      <c r="B451" s="43"/>
    </row>
    <row r="452" spans="2:2" x14ac:dyDescent="0.3">
      <c r="B452" s="43"/>
    </row>
    <row r="453" spans="2:2" x14ac:dyDescent="0.3">
      <c r="B453" s="43"/>
    </row>
    <row r="454" spans="2:2" x14ac:dyDescent="0.3">
      <c r="B454" s="43"/>
    </row>
    <row r="455" spans="2:2" x14ac:dyDescent="0.3">
      <c r="B455" s="43"/>
    </row>
    <row r="456" spans="2:2" x14ac:dyDescent="0.3">
      <c r="B456" s="43"/>
    </row>
    <row r="457" spans="2:2" x14ac:dyDescent="0.3">
      <c r="B457" s="43"/>
    </row>
    <row r="458" spans="2:2" x14ac:dyDescent="0.3">
      <c r="B458" s="43"/>
    </row>
    <row r="459" spans="2:2" x14ac:dyDescent="0.3">
      <c r="B459" s="43"/>
    </row>
    <row r="460" spans="2:2" x14ac:dyDescent="0.3">
      <c r="B460" s="43"/>
    </row>
    <row r="461" spans="2:2" x14ac:dyDescent="0.3">
      <c r="B461" s="43"/>
    </row>
    <row r="462" spans="2:2" x14ac:dyDescent="0.3">
      <c r="B462" s="43"/>
    </row>
    <row r="463" spans="2:2" x14ac:dyDescent="0.3">
      <c r="B463" s="43"/>
    </row>
    <row r="464" spans="2:2" x14ac:dyDescent="0.3">
      <c r="B464" s="43"/>
    </row>
    <row r="465" spans="2:2" x14ac:dyDescent="0.3">
      <c r="B465" s="43"/>
    </row>
    <row r="466" spans="2:2" x14ac:dyDescent="0.3">
      <c r="B466" s="43"/>
    </row>
    <row r="467" spans="2:2" x14ac:dyDescent="0.3">
      <c r="B467" s="43"/>
    </row>
    <row r="468" spans="2:2" x14ac:dyDescent="0.3">
      <c r="B468" s="43"/>
    </row>
    <row r="469" spans="2:2" x14ac:dyDescent="0.3">
      <c r="B469" s="43"/>
    </row>
    <row r="470" spans="2:2" x14ac:dyDescent="0.3">
      <c r="B470" s="43"/>
    </row>
    <row r="471" spans="2:2" x14ac:dyDescent="0.3">
      <c r="B471" s="43"/>
    </row>
    <row r="472" spans="2:2" x14ac:dyDescent="0.3">
      <c r="B472" s="43"/>
    </row>
    <row r="473" spans="2:2" x14ac:dyDescent="0.3">
      <c r="B473" s="43"/>
    </row>
    <row r="474" spans="2:2" x14ac:dyDescent="0.3">
      <c r="B474" s="43"/>
    </row>
    <row r="475" spans="2:2" x14ac:dyDescent="0.3">
      <c r="B475" s="43"/>
    </row>
    <row r="476" spans="2:2" x14ac:dyDescent="0.3">
      <c r="B476" s="43"/>
    </row>
    <row r="477" spans="2:2" x14ac:dyDescent="0.3">
      <c r="B477" s="43"/>
    </row>
    <row r="478" spans="2:2" x14ac:dyDescent="0.3">
      <c r="B478" s="43"/>
    </row>
    <row r="479" spans="2:2" x14ac:dyDescent="0.3">
      <c r="B479" s="43"/>
    </row>
    <row r="480" spans="2:2" x14ac:dyDescent="0.3">
      <c r="B480" s="43"/>
    </row>
    <row r="481" spans="2:2" x14ac:dyDescent="0.3">
      <c r="B481" s="43"/>
    </row>
    <row r="482" spans="2:2" x14ac:dyDescent="0.3">
      <c r="B482" s="43"/>
    </row>
    <row r="483" spans="2:2" x14ac:dyDescent="0.3">
      <c r="B483" s="43"/>
    </row>
    <row r="484" spans="2:2" x14ac:dyDescent="0.3">
      <c r="B484" s="43"/>
    </row>
    <row r="485" spans="2:2" x14ac:dyDescent="0.3">
      <c r="B485" s="43"/>
    </row>
    <row r="486" spans="2:2" x14ac:dyDescent="0.3">
      <c r="B486" s="43"/>
    </row>
    <row r="487" spans="2:2" x14ac:dyDescent="0.3">
      <c r="B487" s="43"/>
    </row>
    <row r="488" spans="2:2" x14ac:dyDescent="0.3">
      <c r="B488" s="43"/>
    </row>
    <row r="489" spans="2:2" x14ac:dyDescent="0.3">
      <c r="B489" s="43"/>
    </row>
    <row r="490" spans="2:2" x14ac:dyDescent="0.3">
      <c r="B490" s="43"/>
    </row>
    <row r="491" spans="2:2" x14ac:dyDescent="0.3">
      <c r="B491" s="43"/>
    </row>
    <row r="492" spans="2:2" x14ac:dyDescent="0.3">
      <c r="B492" s="43"/>
    </row>
    <row r="493" spans="2:2" x14ac:dyDescent="0.3">
      <c r="B493" s="43"/>
    </row>
    <row r="494" spans="2:2" x14ac:dyDescent="0.3">
      <c r="B494" s="43"/>
    </row>
    <row r="495" spans="2:2" x14ac:dyDescent="0.3">
      <c r="B495" s="43"/>
    </row>
    <row r="496" spans="2:2" x14ac:dyDescent="0.3">
      <c r="B496" s="43"/>
    </row>
    <row r="497" spans="2:2" x14ac:dyDescent="0.3">
      <c r="B497" s="43"/>
    </row>
    <row r="498" spans="2:2" x14ac:dyDescent="0.3">
      <c r="B498" s="43"/>
    </row>
    <row r="499" spans="2:2" x14ac:dyDescent="0.3">
      <c r="B499" s="43"/>
    </row>
    <row r="500" spans="2:2" x14ac:dyDescent="0.3">
      <c r="B500" s="43"/>
    </row>
    <row r="501" spans="2:2" x14ac:dyDescent="0.3">
      <c r="B501" s="43"/>
    </row>
    <row r="502" spans="2:2" x14ac:dyDescent="0.3">
      <c r="B502" s="43"/>
    </row>
    <row r="503" spans="2:2" x14ac:dyDescent="0.3">
      <c r="B503" s="43"/>
    </row>
    <row r="504" spans="2:2" x14ac:dyDescent="0.3">
      <c r="B504" s="43"/>
    </row>
    <row r="505" spans="2:2" x14ac:dyDescent="0.3">
      <c r="B505" s="43"/>
    </row>
    <row r="506" spans="2:2" x14ac:dyDescent="0.3">
      <c r="B506" s="43"/>
    </row>
    <row r="507" spans="2:2" x14ac:dyDescent="0.3">
      <c r="B507" s="43"/>
    </row>
    <row r="508" spans="2:2" x14ac:dyDescent="0.3">
      <c r="B508" s="43"/>
    </row>
    <row r="509" spans="2:2" x14ac:dyDescent="0.3">
      <c r="B509" s="43"/>
    </row>
    <row r="510" spans="2:2" x14ac:dyDescent="0.3">
      <c r="B510" s="43"/>
    </row>
    <row r="511" spans="2:2" x14ac:dyDescent="0.3">
      <c r="B511" s="43"/>
    </row>
    <row r="512" spans="2:2" x14ac:dyDescent="0.3">
      <c r="B512" s="43"/>
    </row>
    <row r="513" spans="2:2" x14ac:dyDescent="0.3">
      <c r="B513" s="43"/>
    </row>
    <row r="514" spans="2:2" x14ac:dyDescent="0.3">
      <c r="B514" s="43"/>
    </row>
    <row r="515" spans="2:2" x14ac:dyDescent="0.3">
      <c r="B515" s="43"/>
    </row>
    <row r="516" spans="2:2" x14ac:dyDescent="0.3">
      <c r="B516" s="43"/>
    </row>
    <row r="517" spans="2:2" x14ac:dyDescent="0.3">
      <c r="B517" s="43"/>
    </row>
    <row r="518" spans="2:2" x14ac:dyDescent="0.3">
      <c r="B518" s="43"/>
    </row>
    <row r="519" spans="2:2" x14ac:dyDescent="0.3">
      <c r="B519" s="43"/>
    </row>
    <row r="520" spans="2:2" x14ac:dyDescent="0.3">
      <c r="B520" s="43"/>
    </row>
    <row r="521" spans="2:2" x14ac:dyDescent="0.3">
      <c r="B521" s="43"/>
    </row>
    <row r="522" spans="2:2" x14ac:dyDescent="0.3">
      <c r="B522" s="43"/>
    </row>
    <row r="523" spans="2:2" x14ac:dyDescent="0.3">
      <c r="B523" s="43"/>
    </row>
    <row r="524" spans="2:2" x14ac:dyDescent="0.3">
      <c r="B524" s="43"/>
    </row>
    <row r="525" spans="2:2" x14ac:dyDescent="0.3">
      <c r="B525" s="43"/>
    </row>
    <row r="526" spans="2:2" x14ac:dyDescent="0.3">
      <c r="B526" s="43"/>
    </row>
    <row r="527" spans="2:2" x14ac:dyDescent="0.3">
      <c r="B527" s="43"/>
    </row>
    <row r="528" spans="2:2" x14ac:dyDescent="0.3">
      <c r="B528" s="43"/>
    </row>
    <row r="529" spans="2:2" x14ac:dyDescent="0.3">
      <c r="B529" s="43"/>
    </row>
    <row r="530" spans="2:2" x14ac:dyDescent="0.3">
      <c r="B530" s="43"/>
    </row>
    <row r="531" spans="2:2" x14ac:dyDescent="0.3">
      <c r="B531" s="43"/>
    </row>
    <row r="532" spans="2:2" x14ac:dyDescent="0.3">
      <c r="B532" s="43"/>
    </row>
    <row r="533" spans="2:2" x14ac:dyDescent="0.3">
      <c r="B533" s="43"/>
    </row>
    <row r="534" spans="2:2" x14ac:dyDescent="0.3">
      <c r="B534" s="43"/>
    </row>
    <row r="535" spans="2:2" x14ac:dyDescent="0.3">
      <c r="B535" s="43"/>
    </row>
    <row r="536" spans="2:2" x14ac:dyDescent="0.3">
      <c r="B536" s="43"/>
    </row>
    <row r="537" spans="2:2" x14ac:dyDescent="0.3">
      <c r="B537" s="43"/>
    </row>
    <row r="538" spans="2:2" x14ac:dyDescent="0.3">
      <c r="B538" s="43"/>
    </row>
    <row r="539" spans="2:2" x14ac:dyDescent="0.3">
      <c r="B539" s="43"/>
    </row>
    <row r="540" spans="2:2" x14ac:dyDescent="0.3">
      <c r="B540" s="43"/>
    </row>
    <row r="541" spans="2:2" x14ac:dyDescent="0.3">
      <c r="B541" s="43"/>
    </row>
    <row r="542" spans="2:2" x14ac:dyDescent="0.3">
      <c r="B542" s="43"/>
    </row>
    <row r="543" spans="2:2" x14ac:dyDescent="0.3">
      <c r="B543" s="43"/>
    </row>
    <row r="544" spans="2:2" x14ac:dyDescent="0.3">
      <c r="B544" s="43"/>
    </row>
    <row r="545" spans="2:2" x14ac:dyDescent="0.3">
      <c r="B545" s="43"/>
    </row>
    <row r="546" spans="2:2" x14ac:dyDescent="0.3">
      <c r="B546" s="43"/>
    </row>
    <row r="547" spans="2:2" x14ac:dyDescent="0.3">
      <c r="B547" s="43"/>
    </row>
    <row r="548" spans="2:2" x14ac:dyDescent="0.3">
      <c r="B548" s="43"/>
    </row>
    <row r="549" spans="2:2" x14ac:dyDescent="0.3">
      <c r="B549" s="43"/>
    </row>
    <row r="550" spans="2:2" x14ac:dyDescent="0.3">
      <c r="B550" s="43"/>
    </row>
    <row r="551" spans="2:2" x14ac:dyDescent="0.3">
      <c r="B551" s="43"/>
    </row>
    <row r="552" spans="2:2" x14ac:dyDescent="0.3">
      <c r="B552" s="43"/>
    </row>
    <row r="553" spans="2:2" x14ac:dyDescent="0.3">
      <c r="B553" s="43"/>
    </row>
    <row r="554" spans="2:2" x14ac:dyDescent="0.3">
      <c r="B554" s="43"/>
    </row>
    <row r="555" spans="2:2" x14ac:dyDescent="0.3">
      <c r="B555" s="43"/>
    </row>
    <row r="556" spans="2:2" x14ac:dyDescent="0.3">
      <c r="B556" s="43"/>
    </row>
    <row r="557" spans="2:2" x14ac:dyDescent="0.3">
      <c r="B557" s="43"/>
    </row>
    <row r="558" spans="2:2" x14ac:dyDescent="0.3">
      <c r="B558" s="43"/>
    </row>
    <row r="559" spans="2:2" x14ac:dyDescent="0.3">
      <c r="B559" s="43"/>
    </row>
    <row r="560" spans="2:2" x14ac:dyDescent="0.3">
      <c r="B560" s="43"/>
    </row>
    <row r="561" spans="2:2" x14ac:dyDescent="0.3">
      <c r="B561" s="43"/>
    </row>
    <row r="562" spans="2:2" x14ac:dyDescent="0.3">
      <c r="B562" s="43"/>
    </row>
    <row r="563" spans="2:2" x14ac:dyDescent="0.3">
      <c r="B563" s="43"/>
    </row>
    <row r="564" spans="2:2" x14ac:dyDescent="0.3">
      <c r="B564" s="43"/>
    </row>
    <row r="565" spans="2:2" x14ac:dyDescent="0.3">
      <c r="B565" s="43"/>
    </row>
    <row r="566" spans="2:2" x14ac:dyDescent="0.3">
      <c r="B566" s="43"/>
    </row>
    <row r="567" spans="2:2" x14ac:dyDescent="0.3">
      <c r="B567" s="43"/>
    </row>
    <row r="568" spans="2:2" x14ac:dyDescent="0.3">
      <c r="B568" s="43"/>
    </row>
    <row r="569" spans="2:2" x14ac:dyDescent="0.3">
      <c r="B569" s="43"/>
    </row>
    <row r="570" spans="2:2" x14ac:dyDescent="0.3">
      <c r="B570" s="43"/>
    </row>
    <row r="571" spans="2:2" x14ac:dyDescent="0.3">
      <c r="B571" s="43"/>
    </row>
    <row r="572" spans="2:2" x14ac:dyDescent="0.3">
      <c r="B572" s="43"/>
    </row>
    <row r="573" spans="2:2" x14ac:dyDescent="0.3">
      <c r="B573" s="43"/>
    </row>
    <row r="574" spans="2:2" x14ac:dyDescent="0.3">
      <c r="B574" s="43"/>
    </row>
    <row r="575" spans="2:2" x14ac:dyDescent="0.3">
      <c r="B575" s="43"/>
    </row>
    <row r="576" spans="2:2" x14ac:dyDescent="0.3">
      <c r="B576" s="43"/>
    </row>
    <row r="577" spans="2:2" x14ac:dyDescent="0.3">
      <c r="B577" s="43"/>
    </row>
    <row r="578" spans="2:2" x14ac:dyDescent="0.3">
      <c r="B578" s="43"/>
    </row>
    <row r="579" spans="2:2" x14ac:dyDescent="0.3">
      <c r="B579" s="43"/>
    </row>
    <row r="580" spans="2:2" x14ac:dyDescent="0.3">
      <c r="B580" s="43"/>
    </row>
    <row r="581" spans="2:2" x14ac:dyDescent="0.3">
      <c r="B581" s="43"/>
    </row>
    <row r="582" spans="2:2" x14ac:dyDescent="0.3">
      <c r="B582" s="43"/>
    </row>
    <row r="583" spans="2:2" x14ac:dyDescent="0.3">
      <c r="B583" s="43"/>
    </row>
    <row r="584" spans="2:2" x14ac:dyDescent="0.3">
      <c r="B584" s="43"/>
    </row>
    <row r="585" spans="2:2" x14ac:dyDescent="0.3">
      <c r="B585" s="43"/>
    </row>
    <row r="586" spans="2:2" x14ac:dyDescent="0.3">
      <c r="B586" s="43"/>
    </row>
    <row r="587" spans="2:2" x14ac:dyDescent="0.3">
      <c r="B587" s="43"/>
    </row>
    <row r="588" spans="2:2" x14ac:dyDescent="0.3">
      <c r="B588" s="43"/>
    </row>
    <row r="589" spans="2:2" x14ac:dyDescent="0.3">
      <c r="B589" s="43"/>
    </row>
    <row r="590" spans="2:2" x14ac:dyDescent="0.3">
      <c r="B590" s="43"/>
    </row>
    <row r="591" spans="2:2" x14ac:dyDescent="0.3">
      <c r="B591" s="43"/>
    </row>
    <row r="592" spans="2:2" x14ac:dyDescent="0.3">
      <c r="B592" s="43"/>
    </row>
    <row r="593" spans="2:2" x14ac:dyDescent="0.3">
      <c r="B593" s="43"/>
    </row>
    <row r="594" spans="2:2" x14ac:dyDescent="0.3">
      <c r="B594" s="43"/>
    </row>
    <row r="595" spans="2:2" x14ac:dyDescent="0.3">
      <c r="B595" s="43"/>
    </row>
    <row r="596" spans="2:2" x14ac:dyDescent="0.3">
      <c r="B596" s="43"/>
    </row>
    <row r="597" spans="2:2" x14ac:dyDescent="0.3">
      <c r="B597" s="43"/>
    </row>
    <row r="598" spans="2:2" x14ac:dyDescent="0.3">
      <c r="B598" s="43"/>
    </row>
    <row r="599" spans="2:2" x14ac:dyDescent="0.3">
      <c r="B599" s="43"/>
    </row>
    <row r="600" spans="2:2" x14ac:dyDescent="0.3">
      <c r="B600" s="43"/>
    </row>
    <row r="601" spans="2:2" x14ac:dyDescent="0.3">
      <c r="B601" s="43"/>
    </row>
    <row r="602" spans="2:2" x14ac:dyDescent="0.3">
      <c r="B602" s="43"/>
    </row>
    <row r="603" spans="2:2" x14ac:dyDescent="0.3">
      <c r="B603" s="43"/>
    </row>
    <row r="604" spans="2:2" x14ac:dyDescent="0.3">
      <c r="B604" s="43"/>
    </row>
    <row r="605" spans="2:2" x14ac:dyDescent="0.3">
      <c r="B605" s="43"/>
    </row>
    <row r="606" spans="2:2" x14ac:dyDescent="0.3">
      <c r="B606" s="43"/>
    </row>
    <row r="607" spans="2:2" x14ac:dyDescent="0.3">
      <c r="B607" s="43"/>
    </row>
    <row r="608" spans="2:2" x14ac:dyDescent="0.3">
      <c r="B608" s="43"/>
    </row>
    <row r="609" spans="2:2" x14ac:dyDescent="0.3">
      <c r="B609" s="43"/>
    </row>
    <row r="610" spans="2:2" x14ac:dyDescent="0.3">
      <c r="B610" s="43"/>
    </row>
    <row r="611" spans="2:2" x14ac:dyDescent="0.3">
      <c r="B611" s="43"/>
    </row>
    <row r="612" spans="2:2" x14ac:dyDescent="0.3">
      <c r="B612" s="43"/>
    </row>
    <row r="613" spans="2:2" x14ac:dyDescent="0.3">
      <c r="B613" s="43"/>
    </row>
    <row r="614" spans="2:2" x14ac:dyDescent="0.3">
      <c r="B614" s="43"/>
    </row>
    <row r="615" spans="2:2" x14ac:dyDescent="0.3">
      <c r="B615" s="43"/>
    </row>
    <row r="616" spans="2:2" x14ac:dyDescent="0.3">
      <c r="B616" s="43"/>
    </row>
    <row r="617" spans="2:2" x14ac:dyDescent="0.3">
      <c r="B617" s="43"/>
    </row>
    <row r="618" spans="2:2" x14ac:dyDescent="0.3">
      <c r="B618" s="43"/>
    </row>
    <row r="619" spans="2:2" x14ac:dyDescent="0.3">
      <c r="B619" s="43"/>
    </row>
    <row r="620" spans="2:2" x14ac:dyDescent="0.3">
      <c r="B620" s="43"/>
    </row>
    <row r="621" spans="2:2" x14ac:dyDescent="0.3">
      <c r="B621" s="43"/>
    </row>
    <row r="622" spans="2:2" x14ac:dyDescent="0.3">
      <c r="B622" s="43"/>
    </row>
    <row r="623" spans="2:2" x14ac:dyDescent="0.3">
      <c r="B623" s="43"/>
    </row>
    <row r="624" spans="2:2" x14ac:dyDescent="0.3">
      <c r="B624" s="43"/>
    </row>
    <row r="625" spans="2:2" x14ac:dyDescent="0.3">
      <c r="B625" s="43"/>
    </row>
    <row r="626" spans="2:2" x14ac:dyDescent="0.3">
      <c r="B626" s="43"/>
    </row>
    <row r="627" spans="2:2" x14ac:dyDescent="0.3">
      <c r="B627" s="43"/>
    </row>
    <row r="628" spans="2:2" x14ac:dyDescent="0.3">
      <c r="B628" s="43"/>
    </row>
    <row r="629" spans="2:2" x14ac:dyDescent="0.3">
      <c r="B629" s="43"/>
    </row>
    <row r="630" spans="2:2" x14ac:dyDescent="0.3">
      <c r="B630" s="43"/>
    </row>
    <row r="631" spans="2:2" x14ac:dyDescent="0.3">
      <c r="B631" s="43"/>
    </row>
    <row r="632" spans="2:2" x14ac:dyDescent="0.3">
      <c r="B632" s="43"/>
    </row>
    <row r="633" spans="2:2" x14ac:dyDescent="0.3">
      <c r="B633" s="43"/>
    </row>
    <row r="634" spans="2:2" x14ac:dyDescent="0.3">
      <c r="B634" s="43"/>
    </row>
    <row r="635" spans="2:2" x14ac:dyDescent="0.3">
      <c r="B635" s="43"/>
    </row>
    <row r="636" spans="2:2" x14ac:dyDescent="0.3">
      <c r="B636" s="43"/>
    </row>
    <row r="637" spans="2:2" x14ac:dyDescent="0.3">
      <c r="B637" s="43"/>
    </row>
    <row r="638" spans="2:2" x14ac:dyDescent="0.3">
      <c r="B638" s="43"/>
    </row>
    <row r="639" spans="2:2" x14ac:dyDescent="0.3">
      <c r="B639" s="43"/>
    </row>
    <row r="640" spans="2:2" x14ac:dyDescent="0.3">
      <c r="B640" s="43"/>
    </row>
    <row r="641" spans="2:2" x14ac:dyDescent="0.3">
      <c r="B641" s="43"/>
    </row>
    <row r="642" spans="2:2" x14ac:dyDescent="0.3">
      <c r="B642" s="43"/>
    </row>
    <row r="643" spans="2:2" x14ac:dyDescent="0.3">
      <c r="B643" s="43"/>
    </row>
    <row r="644" spans="2:2" x14ac:dyDescent="0.3">
      <c r="B644" s="43"/>
    </row>
    <row r="645" spans="2:2" x14ac:dyDescent="0.3">
      <c r="B645" s="43"/>
    </row>
    <row r="646" spans="2:2" x14ac:dyDescent="0.3">
      <c r="B646" s="43"/>
    </row>
    <row r="647" spans="2:2" x14ac:dyDescent="0.3">
      <c r="B647" s="43"/>
    </row>
    <row r="648" spans="2:2" x14ac:dyDescent="0.3">
      <c r="B648" s="43"/>
    </row>
    <row r="649" spans="2:2" x14ac:dyDescent="0.3">
      <c r="B649" s="43"/>
    </row>
    <row r="650" spans="2:2" x14ac:dyDescent="0.3">
      <c r="B650" s="43"/>
    </row>
    <row r="651" spans="2:2" x14ac:dyDescent="0.3">
      <c r="B651" s="43"/>
    </row>
    <row r="652" spans="2:2" x14ac:dyDescent="0.3">
      <c r="B652" s="43"/>
    </row>
    <row r="653" spans="2:2" x14ac:dyDescent="0.3">
      <c r="B653" s="43"/>
    </row>
    <row r="654" spans="2:2" x14ac:dyDescent="0.3">
      <c r="B654" s="43"/>
    </row>
    <row r="655" spans="2:2" x14ac:dyDescent="0.3">
      <c r="B655" s="43"/>
    </row>
    <row r="656" spans="2:2" x14ac:dyDescent="0.3">
      <c r="B656" s="43"/>
    </row>
    <row r="657" spans="2:2" x14ac:dyDescent="0.3">
      <c r="B657" s="43"/>
    </row>
    <row r="658" spans="2:2" x14ac:dyDescent="0.3">
      <c r="B658" s="43"/>
    </row>
    <row r="659" spans="2:2" x14ac:dyDescent="0.3">
      <c r="B659" s="43"/>
    </row>
    <row r="660" spans="2:2" x14ac:dyDescent="0.3">
      <c r="B660" s="43"/>
    </row>
    <row r="661" spans="2:2" x14ac:dyDescent="0.3">
      <c r="B661" s="43"/>
    </row>
    <row r="662" spans="2:2" x14ac:dyDescent="0.3">
      <c r="B662" s="43"/>
    </row>
    <row r="663" spans="2:2" x14ac:dyDescent="0.3">
      <c r="B663" s="43"/>
    </row>
    <row r="664" spans="2:2" x14ac:dyDescent="0.3">
      <c r="B664" s="43"/>
    </row>
    <row r="665" spans="2:2" x14ac:dyDescent="0.3">
      <c r="B665" s="43"/>
    </row>
    <row r="666" spans="2:2" x14ac:dyDescent="0.3">
      <c r="B666" s="43"/>
    </row>
    <row r="667" spans="2:2" x14ac:dyDescent="0.3">
      <c r="B667" s="43"/>
    </row>
    <row r="668" spans="2:2" x14ac:dyDescent="0.3">
      <c r="B668" s="43"/>
    </row>
    <row r="669" spans="2:2" x14ac:dyDescent="0.3">
      <c r="B669" s="43"/>
    </row>
    <row r="670" spans="2:2" x14ac:dyDescent="0.3">
      <c r="B670" s="43"/>
    </row>
    <row r="671" spans="2:2" x14ac:dyDescent="0.3">
      <c r="B671" s="43"/>
    </row>
    <row r="672" spans="2:2" x14ac:dyDescent="0.3">
      <c r="B672" s="43"/>
    </row>
    <row r="673" spans="2:2" x14ac:dyDescent="0.3">
      <c r="B673" s="43"/>
    </row>
    <row r="674" spans="2:2" x14ac:dyDescent="0.3">
      <c r="B674" s="43"/>
    </row>
    <row r="675" spans="2:2" x14ac:dyDescent="0.3">
      <c r="B675" s="43"/>
    </row>
    <row r="676" spans="2:2" x14ac:dyDescent="0.3">
      <c r="B676" s="43"/>
    </row>
    <row r="677" spans="2:2" x14ac:dyDescent="0.3">
      <c r="B677" s="43"/>
    </row>
    <row r="678" spans="2:2" x14ac:dyDescent="0.3">
      <c r="B678" s="43"/>
    </row>
    <row r="679" spans="2:2" x14ac:dyDescent="0.3">
      <c r="B679" s="43"/>
    </row>
    <row r="680" spans="2:2" x14ac:dyDescent="0.3">
      <c r="B680" s="43"/>
    </row>
    <row r="681" spans="2:2" x14ac:dyDescent="0.3">
      <c r="B681" s="43"/>
    </row>
    <row r="682" spans="2:2" x14ac:dyDescent="0.3">
      <c r="B682" s="43"/>
    </row>
    <row r="683" spans="2:2" x14ac:dyDescent="0.3">
      <c r="B683" s="43"/>
    </row>
    <row r="684" spans="2:2" x14ac:dyDescent="0.3">
      <c r="B684" s="43"/>
    </row>
    <row r="685" spans="2:2" x14ac:dyDescent="0.3">
      <c r="B685" s="43"/>
    </row>
    <row r="686" spans="2:2" x14ac:dyDescent="0.3">
      <c r="B686" s="43"/>
    </row>
    <row r="687" spans="2:2" x14ac:dyDescent="0.3">
      <c r="B687" s="43"/>
    </row>
    <row r="688" spans="2:2" x14ac:dyDescent="0.3">
      <c r="B688" s="43"/>
    </row>
    <row r="689" spans="2:2" x14ac:dyDescent="0.3">
      <c r="B689" s="43"/>
    </row>
    <row r="690" spans="2:2" x14ac:dyDescent="0.3">
      <c r="B690" s="43"/>
    </row>
    <row r="691" spans="2:2" x14ac:dyDescent="0.3">
      <c r="B691" s="43"/>
    </row>
    <row r="692" spans="2:2" x14ac:dyDescent="0.3">
      <c r="B692" s="43"/>
    </row>
    <row r="693" spans="2:2" x14ac:dyDescent="0.3">
      <c r="B693" s="43"/>
    </row>
    <row r="694" spans="2:2" x14ac:dyDescent="0.3">
      <c r="B694" s="43"/>
    </row>
    <row r="695" spans="2:2" x14ac:dyDescent="0.3">
      <c r="B695" s="43"/>
    </row>
    <row r="696" spans="2:2" x14ac:dyDescent="0.3">
      <c r="B696" s="43"/>
    </row>
    <row r="697" spans="2:2" x14ac:dyDescent="0.3">
      <c r="B697" s="43"/>
    </row>
    <row r="698" spans="2:2" x14ac:dyDescent="0.3">
      <c r="B698" s="43"/>
    </row>
    <row r="699" spans="2:2" x14ac:dyDescent="0.3">
      <c r="B699" s="43"/>
    </row>
    <row r="700" spans="2:2" x14ac:dyDescent="0.3">
      <c r="B700" s="43"/>
    </row>
    <row r="701" spans="2:2" x14ac:dyDescent="0.3">
      <c r="B701" s="43"/>
    </row>
    <row r="702" spans="2:2" x14ac:dyDescent="0.3">
      <c r="B702" s="43"/>
    </row>
    <row r="703" spans="2:2" x14ac:dyDescent="0.3">
      <c r="B703" s="43"/>
    </row>
    <row r="704" spans="2:2" x14ac:dyDescent="0.3">
      <c r="B704" s="43"/>
    </row>
    <row r="705" spans="2:2" x14ac:dyDescent="0.3">
      <c r="B705" s="43"/>
    </row>
    <row r="706" spans="2:2" x14ac:dyDescent="0.3">
      <c r="B706" s="43"/>
    </row>
    <row r="707" spans="2:2" x14ac:dyDescent="0.3">
      <c r="B707" s="43"/>
    </row>
    <row r="708" spans="2:2" x14ac:dyDescent="0.3">
      <c r="B708" s="43"/>
    </row>
    <row r="709" spans="2:2" x14ac:dyDescent="0.3">
      <c r="B709" s="43"/>
    </row>
    <row r="710" spans="2:2" x14ac:dyDescent="0.3">
      <c r="B710" s="43"/>
    </row>
    <row r="711" spans="2:2" x14ac:dyDescent="0.3">
      <c r="B711" s="43"/>
    </row>
    <row r="712" spans="2:2" x14ac:dyDescent="0.3">
      <c r="B712" s="43"/>
    </row>
    <row r="713" spans="2:2" x14ac:dyDescent="0.3">
      <c r="B713" s="43"/>
    </row>
    <row r="714" spans="2:2" x14ac:dyDescent="0.3">
      <c r="B714" s="43"/>
    </row>
    <row r="715" spans="2:2" x14ac:dyDescent="0.3">
      <c r="B715" s="43"/>
    </row>
  </sheetData>
  <sortState ref="F7:F18">
    <sortCondition ref="F7:F18"/>
  </sortState>
  <dataValidations count="2">
    <dataValidation errorStyle="warning" allowBlank="1" showInputMessage="1" showErrorMessage="1" errorTitle="ERROR" error="SOLICITE UN NUEVO INGRESO A SU ADMINISTRADOR" promptTitle="ASEGURADORAS" sqref="B7"/>
    <dataValidation errorStyle="warning" allowBlank="1" showInputMessage="1" showErrorMessage="1" errorTitle="ERROR" error="SOLICITE UN NUEVO INGRESO A SU ADMINISTRADOR" sqref="B13"/>
  </dataValidations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>&amp;L&amp;G</oddHeader>
  </headerFooter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N20"/>
  <sheetViews>
    <sheetView topLeftCell="B1" workbookViewId="0">
      <selection activeCell="B3" sqref="B3"/>
    </sheetView>
  </sheetViews>
  <sheetFormatPr baseColWidth="10" defaultRowHeight="14.4" x14ac:dyDescent="0.3"/>
  <cols>
    <col min="1" max="1" width="21.5546875" bestFit="1" customWidth="1"/>
    <col min="2" max="2" width="12.6640625" bestFit="1" customWidth="1"/>
    <col min="3" max="3" width="12" bestFit="1" customWidth="1"/>
    <col min="5" max="5" width="16.44140625" bestFit="1" customWidth="1"/>
    <col min="10" max="10" width="13.109375" bestFit="1" customWidth="1"/>
    <col min="12" max="12" width="14" bestFit="1" customWidth="1"/>
  </cols>
  <sheetData>
    <row r="1" spans="1:14" x14ac:dyDescent="0.3">
      <c r="D1" t="s">
        <v>20</v>
      </c>
      <c r="E1" t="s">
        <v>21</v>
      </c>
      <c r="H1" t="s">
        <v>112</v>
      </c>
      <c r="I1" t="s">
        <v>113</v>
      </c>
      <c r="J1" t="s">
        <v>117</v>
      </c>
      <c r="K1" t="s">
        <v>115</v>
      </c>
      <c r="L1" t="s">
        <v>114</v>
      </c>
      <c r="M1" t="s">
        <v>116</v>
      </c>
      <c r="N1" t="s">
        <v>119</v>
      </c>
    </row>
    <row r="2" spans="1:14" ht="15" x14ac:dyDescent="0.25">
      <c r="D2" s="1">
        <f>BITACORA!B25</f>
        <v>0</v>
      </c>
      <c r="E2" s="1">
        <f>BITACORA!B63</f>
        <v>0</v>
      </c>
      <c r="L2">
        <v>6</v>
      </c>
      <c r="N2">
        <v>15</v>
      </c>
    </row>
    <row r="3" spans="1:14" s="2" customFormat="1" ht="15" x14ac:dyDescent="0.25">
      <c r="A3" s="2" t="s">
        <v>22</v>
      </c>
      <c r="B3" s="2" t="s">
        <v>23</v>
      </c>
      <c r="C3" s="2" t="s">
        <v>24</v>
      </c>
    </row>
    <row r="4" spans="1:14" ht="15" x14ac:dyDescent="0.25">
      <c r="A4" s="4">
        <f>BITACORA!B45</f>
        <v>0</v>
      </c>
      <c r="B4" s="3">
        <f>BITACORA!B65</f>
        <v>0</v>
      </c>
      <c r="C4">
        <f>E2-D2</f>
        <v>0</v>
      </c>
    </row>
    <row r="5" spans="1:14" ht="15" x14ac:dyDescent="0.25">
      <c r="B5" s="3"/>
    </row>
    <row r="7" spans="1:14" ht="15" x14ac:dyDescent="0.25">
      <c r="A7" t="s">
        <v>26</v>
      </c>
      <c r="B7" s="4">
        <f>BITACORA!B46</f>
        <v>0</v>
      </c>
    </row>
    <row r="8" spans="1:14" ht="15" x14ac:dyDescent="0.25">
      <c r="A8" t="s">
        <v>25</v>
      </c>
      <c r="B8" s="4">
        <f>BITACORA!B58</f>
        <v>0</v>
      </c>
    </row>
    <row r="9" spans="1:14" ht="15" x14ac:dyDescent="0.25">
      <c r="A9" t="s">
        <v>36</v>
      </c>
      <c r="B9" s="4">
        <f>B7-B8</f>
        <v>0</v>
      </c>
    </row>
    <row r="10" spans="1:14" ht="15" x14ac:dyDescent="0.25">
      <c r="B10" s="4"/>
    </row>
    <row r="11" spans="1:14" ht="15" x14ac:dyDescent="0.25">
      <c r="A11" t="s">
        <v>27</v>
      </c>
      <c r="B11" s="4">
        <f>B9*B4</f>
        <v>0</v>
      </c>
    </row>
    <row r="12" spans="1:14" x14ac:dyDescent="0.3">
      <c r="A12" t="s">
        <v>28</v>
      </c>
      <c r="B12" s="4">
        <f>B11/365</f>
        <v>0</v>
      </c>
    </row>
    <row r="13" spans="1:14" x14ac:dyDescent="0.3">
      <c r="A13" t="s">
        <v>35</v>
      </c>
      <c r="B13" s="4">
        <f>B12*C4</f>
        <v>0</v>
      </c>
    </row>
    <row r="14" spans="1:14" s="5" customFormat="1" ht="15" x14ac:dyDescent="0.25">
      <c r="A14" s="5" t="s">
        <v>118</v>
      </c>
      <c r="B14" s="6" t="b">
        <f>IF(B13&lt;J2,J2,IF(B13&gt;J2,B13))</f>
        <v>0</v>
      </c>
    </row>
    <row r="15" spans="1:14" ht="15" x14ac:dyDescent="0.25">
      <c r="A15" t="s">
        <v>29</v>
      </c>
      <c r="B15" s="4">
        <f>B14*4%</f>
        <v>0</v>
      </c>
    </row>
    <row r="16" spans="1:14" x14ac:dyDescent="0.3">
      <c r="A16" t="s">
        <v>30</v>
      </c>
      <c r="B16" s="4">
        <v>0.5</v>
      </c>
    </row>
    <row r="17" spans="1:2" ht="15" x14ac:dyDescent="0.25">
      <c r="A17" t="s">
        <v>31</v>
      </c>
      <c r="B17" s="4">
        <f>(B14+B15+B16)*12%</f>
        <v>0.06</v>
      </c>
    </row>
    <row r="18" spans="1:2" ht="15" x14ac:dyDescent="0.25">
      <c r="A18" s="5" t="s">
        <v>32</v>
      </c>
      <c r="B18" s="6">
        <f>SUM(B14:B17)</f>
        <v>0.56000000000000005</v>
      </c>
    </row>
    <row r="20" spans="1:2" s="5" customFormat="1" ht="15" x14ac:dyDescent="0.25">
      <c r="B20" s="6"/>
    </row>
  </sheetData>
  <sheetProtection sheet="1" objects="1" scenario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2:C120"/>
  <sheetViews>
    <sheetView topLeftCell="A106" workbookViewId="0">
      <selection activeCell="A111" sqref="A111"/>
    </sheetView>
  </sheetViews>
  <sheetFormatPr baseColWidth="10" defaultColWidth="11.44140625" defaultRowHeight="14.4" x14ac:dyDescent="0.3"/>
  <cols>
    <col min="1" max="1" width="70.6640625" style="52" customWidth="1"/>
    <col min="2" max="2" width="11.44140625" style="52"/>
    <col min="3" max="3" width="70.6640625" style="54" customWidth="1"/>
    <col min="4" max="16384" width="11.44140625" style="52"/>
  </cols>
  <sheetData>
    <row r="2" spans="1:1" ht="15" x14ac:dyDescent="0.25">
      <c r="A2" s="53" t="s">
        <v>85</v>
      </c>
    </row>
    <row r="3" spans="1:1" ht="15" x14ac:dyDescent="0.25">
      <c r="A3" s="52" t="s">
        <v>79</v>
      </c>
    </row>
    <row r="4" spans="1:1" x14ac:dyDescent="0.3">
      <c r="A4" s="52" t="s">
        <v>80</v>
      </c>
    </row>
    <row r="5" spans="1:1" x14ac:dyDescent="0.3">
      <c r="A5" s="52" t="s">
        <v>81</v>
      </c>
    </row>
    <row r="6" spans="1:1" ht="15" x14ac:dyDescent="0.25">
      <c r="A6" s="52" t="s">
        <v>82</v>
      </c>
    </row>
    <row r="7" spans="1:1" x14ac:dyDescent="0.3">
      <c r="A7" s="52" t="s">
        <v>83</v>
      </c>
    </row>
    <row r="8" spans="1:1" x14ac:dyDescent="0.3">
      <c r="A8" s="52" t="s">
        <v>84</v>
      </c>
    </row>
    <row r="10" spans="1:1" ht="15" x14ac:dyDescent="0.25">
      <c r="A10" s="53" t="s">
        <v>86</v>
      </c>
    </row>
    <row r="11" spans="1:1" ht="28.8" x14ac:dyDescent="0.3">
      <c r="A11" s="54" t="s">
        <v>44</v>
      </c>
    </row>
    <row r="12" spans="1:1" x14ac:dyDescent="0.3">
      <c r="A12" s="52" t="s">
        <v>37</v>
      </c>
    </row>
    <row r="13" spans="1:1" ht="15" x14ac:dyDescent="0.25">
      <c r="A13" s="52" t="s">
        <v>38</v>
      </c>
    </row>
    <row r="14" spans="1:1" x14ac:dyDescent="0.3">
      <c r="A14" s="52" t="s">
        <v>41</v>
      </c>
    </row>
    <row r="15" spans="1:1" x14ac:dyDescent="0.3">
      <c r="A15" s="52" t="s">
        <v>43</v>
      </c>
    </row>
    <row r="17" spans="1:1" ht="15" x14ac:dyDescent="0.25">
      <c r="A17" s="53" t="s">
        <v>87</v>
      </c>
    </row>
    <row r="18" spans="1:1" ht="28.8" x14ac:dyDescent="0.3">
      <c r="A18" s="54" t="s">
        <v>44</v>
      </c>
    </row>
    <row r="19" spans="1:1" x14ac:dyDescent="0.3">
      <c r="A19" s="52" t="s">
        <v>37</v>
      </c>
    </row>
    <row r="20" spans="1:1" ht="15" x14ac:dyDescent="0.25">
      <c r="A20" s="52" t="s">
        <v>39</v>
      </c>
    </row>
    <row r="21" spans="1:1" ht="15" x14ac:dyDescent="0.25">
      <c r="A21" s="52" t="s">
        <v>40</v>
      </c>
    </row>
    <row r="23" spans="1:1" x14ac:dyDescent="0.3">
      <c r="A23" s="53" t="s">
        <v>88</v>
      </c>
    </row>
    <row r="24" spans="1:1" ht="28.8" x14ac:dyDescent="0.3">
      <c r="A24" s="54" t="s">
        <v>44</v>
      </c>
    </row>
    <row r="25" spans="1:1" x14ac:dyDescent="0.3">
      <c r="A25" s="52" t="s">
        <v>37</v>
      </c>
    </row>
    <row r="26" spans="1:1" ht="15" x14ac:dyDescent="0.25">
      <c r="A26" s="52" t="s">
        <v>38</v>
      </c>
    </row>
    <row r="27" spans="1:1" x14ac:dyDescent="0.3">
      <c r="A27" s="52" t="s">
        <v>41</v>
      </c>
    </row>
    <row r="28" spans="1:1" ht="15" x14ac:dyDescent="0.25">
      <c r="A28" s="52" t="s">
        <v>42</v>
      </c>
    </row>
    <row r="29" spans="1:1" x14ac:dyDescent="0.3">
      <c r="A29" s="52" t="s">
        <v>43</v>
      </c>
    </row>
    <row r="31" spans="1:1" ht="15" x14ac:dyDescent="0.25">
      <c r="A31" s="53" t="s">
        <v>89</v>
      </c>
    </row>
    <row r="32" spans="1:1" ht="28.8" x14ac:dyDescent="0.3">
      <c r="A32" s="54" t="s">
        <v>44</v>
      </c>
    </row>
    <row r="33" spans="1:1" x14ac:dyDescent="0.3">
      <c r="A33" s="52" t="s">
        <v>37</v>
      </c>
    </row>
    <row r="34" spans="1:1" ht="15" x14ac:dyDescent="0.25">
      <c r="A34" s="52" t="s">
        <v>74</v>
      </c>
    </row>
    <row r="35" spans="1:1" x14ac:dyDescent="0.3">
      <c r="A35" s="52" t="s">
        <v>41</v>
      </c>
    </row>
    <row r="36" spans="1:1" x14ac:dyDescent="0.3">
      <c r="A36" s="52" t="s">
        <v>43</v>
      </c>
    </row>
    <row r="38" spans="1:1" ht="15" x14ac:dyDescent="0.25">
      <c r="A38" s="53" t="s">
        <v>90</v>
      </c>
    </row>
    <row r="39" spans="1:1" ht="28.8" x14ac:dyDescent="0.3">
      <c r="A39" s="54" t="s">
        <v>44</v>
      </c>
    </row>
    <row r="40" spans="1:1" ht="15" x14ac:dyDescent="0.25">
      <c r="A40" s="52" t="s">
        <v>40</v>
      </c>
    </row>
    <row r="41" spans="1:1" x14ac:dyDescent="0.3">
      <c r="A41" s="52" t="s">
        <v>45</v>
      </c>
    </row>
    <row r="43" spans="1:1" ht="15" x14ac:dyDescent="0.25">
      <c r="A43" s="53" t="s">
        <v>91</v>
      </c>
    </row>
    <row r="44" spans="1:1" ht="15" x14ac:dyDescent="0.25">
      <c r="A44" s="55" t="s">
        <v>46</v>
      </c>
    </row>
    <row r="45" spans="1:1" ht="28.8" x14ac:dyDescent="0.3">
      <c r="A45" s="54" t="s">
        <v>44</v>
      </c>
    </row>
    <row r="46" spans="1:1" ht="15" x14ac:dyDescent="0.25">
      <c r="A46" s="52" t="s">
        <v>49</v>
      </c>
    </row>
    <row r="47" spans="1:1" ht="15" x14ac:dyDescent="0.25">
      <c r="A47" s="52" t="s">
        <v>50</v>
      </c>
    </row>
    <row r="48" spans="1:1" ht="15" x14ac:dyDescent="0.25">
      <c r="A48" s="52" t="s">
        <v>51</v>
      </c>
    </row>
    <row r="49" spans="1:1" ht="15" x14ac:dyDescent="0.25">
      <c r="A49" s="52" t="s">
        <v>52</v>
      </c>
    </row>
    <row r="50" spans="1:1" ht="15" x14ac:dyDescent="0.25">
      <c r="A50" s="52" t="s">
        <v>53</v>
      </c>
    </row>
    <row r="51" spans="1:1" x14ac:dyDescent="0.3">
      <c r="A51" s="52" t="s">
        <v>54</v>
      </c>
    </row>
    <row r="52" spans="1:1" x14ac:dyDescent="0.3">
      <c r="A52" s="52" t="s">
        <v>55</v>
      </c>
    </row>
    <row r="54" spans="1:1" ht="15" x14ac:dyDescent="0.25">
      <c r="A54" s="55" t="s">
        <v>47</v>
      </c>
    </row>
    <row r="55" spans="1:1" ht="15" x14ac:dyDescent="0.25">
      <c r="A55" s="52" t="s">
        <v>56</v>
      </c>
    </row>
    <row r="56" spans="1:1" x14ac:dyDescent="0.3">
      <c r="A56" s="52" t="s">
        <v>57</v>
      </c>
    </row>
    <row r="57" spans="1:1" x14ac:dyDescent="0.3">
      <c r="A57" s="52" t="s">
        <v>58</v>
      </c>
    </row>
    <row r="58" spans="1:1" x14ac:dyDescent="0.3">
      <c r="A58" s="52" t="s">
        <v>59</v>
      </c>
    </row>
    <row r="59" spans="1:1" ht="15" x14ac:dyDescent="0.25">
      <c r="A59" s="52" t="s">
        <v>60</v>
      </c>
    </row>
    <row r="61" spans="1:1" ht="15" x14ac:dyDescent="0.25">
      <c r="A61" s="55" t="s">
        <v>48</v>
      </c>
    </row>
    <row r="62" spans="1:1" x14ac:dyDescent="0.3">
      <c r="A62" s="52" t="s">
        <v>61</v>
      </c>
    </row>
    <row r="63" spans="1:1" ht="15" x14ac:dyDescent="0.25">
      <c r="A63" s="52" t="s">
        <v>62</v>
      </c>
    </row>
    <row r="64" spans="1:1" ht="15" x14ac:dyDescent="0.25">
      <c r="A64" s="52" t="s">
        <v>63</v>
      </c>
    </row>
    <row r="65" spans="1:1" ht="15" x14ac:dyDescent="0.25">
      <c r="A65" s="52" t="s">
        <v>64</v>
      </c>
    </row>
    <row r="66" spans="1:1" x14ac:dyDescent="0.3">
      <c r="A66" s="52" t="s">
        <v>65</v>
      </c>
    </row>
    <row r="68" spans="1:1" ht="15" x14ac:dyDescent="0.25">
      <c r="A68" s="56" t="s">
        <v>92</v>
      </c>
    </row>
    <row r="69" spans="1:1" ht="28.8" x14ac:dyDescent="0.3">
      <c r="A69" s="54" t="s">
        <v>76</v>
      </c>
    </row>
    <row r="70" spans="1:1" ht="28.8" x14ac:dyDescent="0.3">
      <c r="A70" s="54" t="s">
        <v>71</v>
      </c>
    </row>
    <row r="71" spans="1:1" ht="28.8" x14ac:dyDescent="0.3">
      <c r="A71" s="54" t="s">
        <v>66</v>
      </c>
    </row>
    <row r="72" spans="1:1" ht="15" x14ac:dyDescent="0.25">
      <c r="A72" s="54"/>
    </row>
    <row r="73" spans="1:1" ht="43.2" x14ac:dyDescent="0.3">
      <c r="A73" s="54" t="s">
        <v>67</v>
      </c>
    </row>
    <row r="74" spans="1:1" ht="15" x14ac:dyDescent="0.25">
      <c r="A74" s="54" t="s">
        <v>72</v>
      </c>
    </row>
    <row r="75" spans="1:1" ht="15" x14ac:dyDescent="0.25">
      <c r="A75" s="54" t="s">
        <v>68</v>
      </c>
    </row>
    <row r="76" spans="1:1" ht="28.8" x14ac:dyDescent="0.3">
      <c r="A76" s="54" t="s">
        <v>69</v>
      </c>
    </row>
    <row r="77" spans="1:1" ht="15" x14ac:dyDescent="0.25">
      <c r="A77" s="54" t="s">
        <v>70</v>
      </c>
    </row>
    <row r="78" spans="1:1" ht="28.8" x14ac:dyDescent="0.3">
      <c r="A78" s="54" t="s">
        <v>73</v>
      </c>
    </row>
    <row r="81" spans="1:1" ht="15" x14ac:dyDescent="0.25">
      <c r="A81" s="53" t="s">
        <v>93</v>
      </c>
    </row>
    <row r="82" spans="1:1" ht="28.8" x14ac:dyDescent="0.3">
      <c r="A82" s="54" t="s">
        <v>76</v>
      </c>
    </row>
    <row r="83" spans="1:1" ht="30" x14ac:dyDescent="0.25">
      <c r="A83" s="54" t="s">
        <v>77</v>
      </c>
    </row>
    <row r="84" spans="1:1" x14ac:dyDescent="0.3">
      <c r="A84" s="54" t="s">
        <v>78</v>
      </c>
    </row>
    <row r="85" spans="1:1" x14ac:dyDescent="0.3">
      <c r="A85" s="54" t="s">
        <v>75</v>
      </c>
    </row>
    <row r="87" spans="1:1" ht="15" x14ac:dyDescent="0.25">
      <c r="A87" s="56" t="s">
        <v>96</v>
      </c>
    </row>
    <row r="88" spans="1:1" ht="28.8" x14ac:dyDescent="0.3">
      <c r="A88" s="57" t="s">
        <v>76</v>
      </c>
    </row>
    <row r="89" spans="1:1" x14ac:dyDescent="0.3">
      <c r="A89" s="58" t="s">
        <v>94</v>
      </c>
    </row>
    <row r="90" spans="1:1" x14ac:dyDescent="0.3">
      <c r="A90" s="59" t="s">
        <v>95</v>
      </c>
    </row>
    <row r="91" spans="1:1" ht="15" x14ac:dyDescent="0.25">
      <c r="A91" s="60" t="s">
        <v>97</v>
      </c>
    </row>
    <row r="92" spans="1:1" ht="15" x14ac:dyDescent="0.25">
      <c r="A92" s="60" t="s">
        <v>98</v>
      </c>
    </row>
    <row r="93" spans="1:1" ht="15" x14ac:dyDescent="0.25">
      <c r="A93" s="60" t="s">
        <v>99</v>
      </c>
    </row>
    <row r="94" spans="1:1" ht="28.8" x14ac:dyDescent="0.3">
      <c r="A94" s="59" t="s">
        <v>100</v>
      </c>
    </row>
    <row r="95" spans="1:1" ht="15" x14ac:dyDescent="0.25">
      <c r="A95" s="60" t="s">
        <v>101</v>
      </c>
    </row>
    <row r="96" spans="1:1" x14ac:dyDescent="0.3">
      <c r="A96" s="60" t="s">
        <v>102</v>
      </c>
    </row>
    <row r="97" spans="1:1" x14ac:dyDescent="0.3">
      <c r="A97" s="60" t="s">
        <v>103</v>
      </c>
    </row>
    <row r="98" spans="1:1" ht="15" x14ac:dyDescent="0.25">
      <c r="A98" s="60" t="s">
        <v>104</v>
      </c>
    </row>
    <row r="99" spans="1:1" x14ac:dyDescent="0.3">
      <c r="A99" s="60" t="s">
        <v>105</v>
      </c>
    </row>
    <row r="102" spans="1:1" ht="15" x14ac:dyDescent="0.25">
      <c r="A102" s="56" t="s">
        <v>111</v>
      </c>
    </row>
    <row r="103" spans="1:1" ht="28.8" x14ac:dyDescent="0.3">
      <c r="A103" s="57" t="s">
        <v>76</v>
      </c>
    </row>
    <row r="104" spans="1:1" ht="15" x14ac:dyDescent="0.25">
      <c r="A104" s="60" t="s">
        <v>106</v>
      </c>
    </row>
    <row r="105" spans="1:1" x14ac:dyDescent="0.3">
      <c r="A105" s="60" t="s">
        <v>107</v>
      </c>
    </row>
    <row r="106" spans="1:1" x14ac:dyDescent="0.3">
      <c r="A106" s="60" t="s">
        <v>108</v>
      </c>
    </row>
    <row r="107" spans="1:1" x14ac:dyDescent="0.3">
      <c r="A107" s="60" t="s">
        <v>109</v>
      </c>
    </row>
    <row r="108" spans="1:1" x14ac:dyDescent="0.3">
      <c r="A108" s="60" t="s">
        <v>110</v>
      </c>
    </row>
    <row r="111" spans="1:1" ht="15" x14ac:dyDescent="0.25">
      <c r="A111" s="56" t="s">
        <v>137</v>
      </c>
    </row>
    <row r="112" spans="1:1" ht="15.75" x14ac:dyDescent="0.25">
      <c r="A112" s="11" t="s">
        <v>128</v>
      </c>
    </row>
    <row r="113" spans="1:1" ht="15.75" x14ac:dyDescent="0.25">
      <c r="A113" s="11" t="s">
        <v>129</v>
      </c>
    </row>
    <row r="114" spans="1:1" ht="15.6" x14ac:dyDescent="0.3">
      <c r="A114" s="11" t="s">
        <v>130</v>
      </c>
    </row>
    <row r="115" spans="1:1" ht="15.75" x14ac:dyDescent="0.25">
      <c r="A115" s="11" t="s">
        <v>131</v>
      </c>
    </row>
    <row r="116" spans="1:1" ht="15.6" x14ac:dyDescent="0.3">
      <c r="A116" s="11" t="s">
        <v>132</v>
      </c>
    </row>
    <row r="117" spans="1:1" ht="15.75" x14ac:dyDescent="0.25">
      <c r="A117" s="64" t="s">
        <v>133</v>
      </c>
    </row>
    <row r="118" spans="1:1" ht="15.6" x14ac:dyDescent="0.3">
      <c r="A118" s="64" t="s">
        <v>134</v>
      </c>
    </row>
    <row r="119" spans="1:1" ht="15.6" x14ac:dyDescent="0.3">
      <c r="A119" s="64" t="s">
        <v>135</v>
      </c>
    </row>
    <row r="120" spans="1:1" ht="15.6" x14ac:dyDescent="0.3">
      <c r="A120" s="64" t="s">
        <v>136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3:K11"/>
  <sheetViews>
    <sheetView tabSelected="1" workbookViewId="0">
      <selection activeCell="K5" sqref="K5"/>
    </sheetView>
  </sheetViews>
  <sheetFormatPr baseColWidth="10" defaultRowHeight="14.4" x14ac:dyDescent="0.3"/>
  <cols>
    <col min="1" max="1" width="19.6640625" bestFit="1" customWidth="1"/>
    <col min="8" max="8" width="14.6640625" bestFit="1" customWidth="1"/>
  </cols>
  <sheetData>
    <row r="3" spans="1:11" ht="15" x14ac:dyDescent="0.25">
      <c r="A3" s="79" t="s">
        <v>140</v>
      </c>
      <c r="B3" s="80"/>
    </row>
    <row r="4" spans="1:11" ht="15" x14ac:dyDescent="0.25">
      <c r="A4" s="79" t="s">
        <v>141</v>
      </c>
      <c r="B4" s="79" t="s">
        <v>142</v>
      </c>
      <c r="D4" s="81" t="s">
        <v>143</v>
      </c>
      <c r="E4" s="81"/>
      <c r="H4" s="81" t="s">
        <v>156</v>
      </c>
      <c r="I4" s="81"/>
      <c r="K4" s="83" t="s">
        <v>160</v>
      </c>
    </row>
    <row r="5" spans="1:11" ht="15" x14ac:dyDescent="0.25">
      <c r="A5" s="78" t="s">
        <v>141</v>
      </c>
      <c r="B5" s="82">
        <v>42479</v>
      </c>
      <c r="D5" s="78" t="s">
        <v>144</v>
      </c>
      <c r="E5" s="78">
        <v>15</v>
      </c>
      <c r="H5" s="78" t="s">
        <v>157</v>
      </c>
      <c r="I5" s="78">
        <v>45</v>
      </c>
    </row>
    <row r="6" spans="1:11" ht="15" x14ac:dyDescent="0.25">
      <c r="A6" s="78" t="s">
        <v>145</v>
      </c>
      <c r="B6" s="82">
        <v>42488</v>
      </c>
      <c r="D6" s="78" t="s">
        <v>146</v>
      </c>
      <c r="E6" s="78">
        <v>15</v>
      </c>
      <c r="H6" s="78" t="s">
        <v>158</v>
      </c>
      <c r="I6" s="78">
        <v>1</v>
      </c>
    </row>
    <row r="7" spans="1:11" x14ac:dyDescent="0.3">
      <c r="A7" s="78" t="s">
        <v>147</v>
      </c>
      <c r="B7" s="82">
        <v>42488</v>
      </c>
      <c r="D7" s="78" t="s">
        <v>148</v>
      </c>
      <c r="E7" s="78">
        <v>15</v>
      </c>
      <c r="H7" s="78" t="s">
        <v>159</v>
      </c>
      <c r="I7" s="78">
        <f>SUM(E5:E11)-I5-I6</f>
        <v>154</v>
      </c>
    </row>
    <row r="8" spans="1:11" x14ac:dyDescent="0.3">
      <c r="A8" s="78" t="s">
        <v>149</v>
      </c>
      <c r="B8" s="82">
        <v>42490</v>
      </c>
      <c r="D8" s="78" t="s">
        <v>150</v>
      </c>
      <c r="E8" s="78">
        <v>15</v>
      </c>
    </row>
    <row r="9" spans="1:11" x14ac:dyDescent="0.3">
      <c r="A9" s="78" t="s">
        <v>151</v>
      </c>
      <c r="B9" s="82">
        <v>42490</v>
      </c>
      <c r="D9" s="78" t="s">
        <v>152</v>
      </c>
      <c r="E9" s="78">
        <v>25</v>
      </c>
    </row>
    <row r="10" spans="1:11" ht="15" x14ac:dyDescent="0.25">
      <c r="A10" s="78" t="s">
        <v>153</v>
      </c>
      <c r="B10" s="82">
        <v>42495</v>
      </c>
      <c r="D10" s="78" t="s">
        <v>155</v>
      </c>
      <c r="E10" s="78">
        <v>15</v>
      </c>
    </row>
    <row r="11" spans="1:11" ht="15" x14ac:dyDescent="0.25">
      <c r="D11" s="78" t="s">
        <v>154</v>
      </c>
      <c r="E11" s="78">
        <v>100</v>
      </c>
    </row>
  </sheetData>
  <hyperlinks>
    <hyperlink ref="K4" r:id="rId1"/>
  </hyperlinks>
  <pageMargins left="0.7" right="0.7" top="0.75" bottom="0.75" header="0.3" footer="0.3"/>
  <pageSetup paperSize="9" orientation="portrait" r:id="rId2"/>
  <headerFooter>
    <oddHeader>&amp;L&amp;G</oddHeader>
  </headerFooter>
  <drawing r:id="rId3"/>
  <legacyDrawing r:id="rId4"/>
  <legacyDrawingHF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6" name="Button 1">
              <controlPr defaultSize="0" print="0" autoFill="0" autoPict="0" macro="[0]!Mail">
                <anchor moveWithCells="1" sizeWithCells="1">
                  <from>
                    <xdr:col>6</xdr:col>
                    <xdr:colOff>60960</xdr:colOff>
                    <xdr:row>40</xdr:row>
                    <xdr:rowOff>121920</xdr:rowOff>
                  </from>
                  <to>
                    <xdr:col>7</xdr:col>
                    <xdr:colOff>975360</xdr:colOff>
                    <xdr:row>43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BITACORA</vt:lpstr>
      <vt:lpstr>RASA</vt:lpstr>
      <vt:lpstr>REQUERIMIENTO</vt:lpstr>
      <vt:lpstr>Estado</vt:lpstr>
      <vt:lpstr>BITACORA!Área_de_impresión</vt:lpstr>
    </vt:vector>
  </TitlesOfParts>
  <Company>Windows 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WinuE</dc:creator>
  <cp:lastModifiedBy>Usuario de Windows</cp:lastModifiedBy>
  <cp:lastPrinted>2015-03-18T21:32:50Z</cp:lastPrinted>
  <dcterms:created xsi:type="dcterms:W3CDTF">2010-11-24T17:49:01Z</dcterms:created>
  <dcterms:modified xsi:type="dcterms:W3CDTF">2016-11-14T14:34:45Z</dcterms:modified>
</cp:coreProperties>
</file>