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6B7E557C-A27F-9C46-813F-D4417C0A459A}" xr6:coauthVersionLast="47" xr6:coauthVersionMax="47" xr10:uidLastSave="{00000000-0000-0000-0000-000000000000}"/>
  <bookViews>
    <workbookView xWindow="0" yWindow="1600" windowWidth="36000" windowHeight="205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<sst xmlns="http://schemas.openxmlformats.org/spreadsheetml/2006/main" count="53" uniqueCount="53">
  <si>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</si>
  <si>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</si>
  <si>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</si>
  <si>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</si>
  <si>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</si>
  <si>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</si>
  <si>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</si>
  <si>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</si>
  <si>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</si>
  <si>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</si>
  <si>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</si>
  <si>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</si>
  <si>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</si>
  <si>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</si>
  <si>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</si>
  <si>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</si>
  <si>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</si>
  <si>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</si>
  <si>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</si>
  <si>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</si>
  <si>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</si>
  <si>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</si>
  <si>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</si>
  <si>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</si>
  <si>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</si>
  <si>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</si>
  <si>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</si>
  <si>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</si>
  <si>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</si>
  <si>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</si>
  <si>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</si>
  <si>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</si>
  <si>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</si>
  <si>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</si>
  <si>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</si>
  <si>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</si>
  <si>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</si>
  <si>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</si>
  <si>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</si>
  <si>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</si>
  <si>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</si>
  <si>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</si>
  <si>
    <t>jacob-serugh.webp</t>
  </si>
  <si>
    <t>kyz-kala.jpg</t>
  </si>
  <si>
    <t>gibsonStLukeBooks1911</t>
  </si>
  <si>
    <t>Observe the use of contrast and metaphor in Jacob of Sarugh's writing.</t>
  </si>
  <si>
    <t>Describe how Ishodad uses literary sources on both the literal and spiritual levels of his commentary.</t>
  </si>
  <si>
    <t>tigris.jpg</t>
  </si>
  <si>
    <t>[buttsTheodoreBarKoni2021a]</t>
  </si>
  <si>
    <t>Identify some of the important themes in early Christian-Muslim relations from the perspective of the Syriac communities.</t>
  </si>
  <si>
    <t>stucco-ctesiphon.jpg</t>
  </si>
  <si>
    <t>heimgartnerBrief402019a</t>
  </si>
  <si>
    <t>Describe the position Timothy I took (theologically and practically) on behalf of his community toward Islamic rulers.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</si>
</sst>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9"/>
  <sheetViews>
    <sheetView tabSelected="1" topLeftCell="E1" zoomScale="130" zoomScaleNormal="130" workbookViewId="0">
      <selection activeCell="L10" sqref="L10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35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28</v>
      </c>
      <c r="J3" t="str">
        <f t="shared" ref="J3:J12" si="5">SUBSTITUTE(SUBSTITUTE(SUBSTITUTE(SUBSTITUTE(G3,".",""),"&amp;","")," ","-"),"--","-")</f>
        <v>2-Aphrahat</v>
      </c>
      <c r="K3" t="s">
        <v>30</v>
      </c>
      <c r="L3" s="4" t="s">
        <v>29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34</v>
      </c>
      <c r="J4" t="str">
        <f t="shared" si="5"/>
        <v>3-Edessa</v>
      </c>
      <c r="K4" t="s">
        <v>31</v>
      </c>
      <c r="L4" t="s">
        <v>33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36</v>
      </c>
      <c r="J5" t="str">
        <f t="shared" si="5"/>
        <v>4-Ephrem</v>
      </c>
      <c r="K5" t="s">
        <v>32</v>
      </c>
      <c r="L5" t="s">
        <v>37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45251</v>
      </c>
      <c r="D6" s="2" t="str">
        <f t="shared" si="2"/>
        <v>2023-11-21-5.md</v>
      </c>
      <c r="F6" t="s">
        <v>22</v>
      </c>
      <c r="G6" t="str">
        <f t="shared" si="3"/>
        <v>5. Narsai</v>
      </c>
      <c r="H6">
        <f t="shared" si="4"/>
        <v>5</v>
      </c>
      <c r="I6" t="s">
        <v>39</v>
      </c>
      <c r="J6" t="str">
        <f t="shared" si="5"/>
        <v>5-Narsai</v>
      </c>
      <c r="K6" t="s">
        <v>38</v>
      </c>
      <c r="L6" t="s">
        <v>40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45258</v>
      </c>
      <c r="D7" s="2" t="str">
        <f t="shared" si="2"/>
        <v>2023-11-28-6.md</v>
      </c>
      <c r="F7" t="s">
        <v>23</v>
      </c>
      <c r="G7" t="str">
        <f t="shared" si="3"/>
        <v>6. Jakob von Sarugh</v>
      </c>
      <c r="H7">
        <f t="shared" si="4"/>
        <v>6</v>
      </c>
      <c r="I7" t="s">
        <v>42</v>
      </c>
      <c r="J7" t="str">
        <f t="shared" si="5"/>
        <v>6-Jakob-von-Sarugh</v>
      </c>
      <c r="K7" t="s">
        <v>41</v>
      </c>
      <c r="L7" t="s">
        <v>45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45265</v>
      </c>
      <c r="D8" s="2" t="str">
        <f t="shared" si="2"/>
        <v>2023-12-05-7.md</v>
      </c>
      <c r="F8" t="s">
        <v>24</v>
      </c>
      <c r="G8" t="str">
        <f t="shared" si="3"/>
        <v>7. Ishodad von Merw</v>
      </c>
      <c r="H8">
        <f t="shared" si="4"/>
        <v>7</v>
      </c>
      <c r="I8" t="s">
        <v>43</v>
      </c>
      <c r="J8" t="str">
        <f t="shared" si="5"/>
        <v>7-Ishodad-von-Merw</v>
      </c>
      <c r="K8" t="s">
        <v>44</v>
      </c>
      <c r="L8" t="s">
        <v>46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45272</v>
      </c>
      <c r="D9" s="2" t="str">
        <f t="shared" si="2"/>
        <v>2023-12-12-8.md</v>
      </c>
      <c r="F9" t="s">
        <v>27</v>
      </c>
      <c r="G9" t="str">
        <f t="shared" si="3"/>
        <v>8. Theodor bar Koni</v>
      </c>
      <c r="H9">
        <f t="shared" si="4"/>
        <v>8</v>
      </c>
      <c r="I9" t="s">
        <v>47</v>
      </c>
      <c r="J9" t="str">
        <f t="shared" si="5"/>
        <v>8-Theodor-bar-Koni</v>
      </c>
      <c r="K9" t="s">
        <v>48</v>
      </c>
      <c r="L9" t="s">
        <v>49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45279</v>
      </c>
      <c r="D10" s="2" t="str">
        <f t="shared" si="2"/>
        <v>2023-12-19-9.md</v>
      </c>
      <c r="F10" t="s">
        <v>25</v>
      </c>
      <c r="G10" t="str">
        <f t="shared" si="3"/>
        <v>9. Timotheus</v>
      </c>
      <c r="H10">
        <f t="shared" si="4"/>
        <v>9</v>
      </c>
      <c r="I10" t="s">
        <v>50</v>
      </c>
      <c r="J10" t="str">
        <f t="shared" si="5"/>
        <v>9-Timotheus</v>
      </c>
      <c r="K10" t="s">
        <v>51</v>
      </c>
      <c r="L10" t="s">
        <v>52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45300</v>
      </c>
      <c r="D11" s="2" t="str">
        <f t="shared" si="2"/>
        <v>2024-01-09-10.md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45307</v>
      </c>
      <c r="D12" s="2" t="str">
        <f t="shared" si="2"/>
        <v>2024-01-16-11.md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45314</v>
      </c>
      <c r="D13" s="2" t="str">
        <f t="shared" si="2"/>
        <v>2024-01-23-12.md</v>
      </c>
      <c r="F13" t="s">
        <v>17</v>
      </c>
      <c r="G13" t="str">
        <f t="shared" ref="G13:G15" si="6">B13 &amp; ". " &amp; F13</f>
        <v>12. Bar Ebroyo</v>
      </c>
      <c r="H13">
        <f t="shared" ref="H13:H15" si="7">B13</f>
        <v>12</v>
      </c>
      <c r="J13" t="str">
        <f t="shared" ref="J13:J15" si="8">SUBSTITUTE(SUBSTITUTE(SUBSTITUTE(SUBSTITUTE(G13,".",""),"&amp;","")," ","-"),"--","-")</f>
        <v>12-Bar-Ebroyo</v>
      </c>
      <c r="M13" t="str">
        <f t="shared" ref="M13:M15" si="9">"["&amp;B13&amp;"]"</f>
        <v>[12]</v>
      </c>
      <c r="N13" t="str">
        <f t="shared" ref="N13:N15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45321</v>
      </c>
      <c r="D14" s="2" t="str">
        <f>IF(LEN(C12),TEXT(C12, "YYYY-MM-DD") &amp; "-" &amp; B14 &amp; ".md",)</f>
        <v>2024-01-16-13.md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45328</v>
      </c>
      <c r="D15" s="2" t="str">
        <f>IF(LEN(C13),TEXT(C13, "YYYY-MM-DD") &amp; "-" &amp; B15 &amp; ".md",)</f>
        <v>2024-01-23-14.md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8" spans="3:3" x14ac:dyDescent="0.2">
      <c r="C18" s="3"/>
    </row>
    <row r="19" spans="3:3" x14ac:dyDescent="0.2">
      <c r="C1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2023-12-18T15:04:03Z</dcterms:modified>
</cp:coreProperties>
</file>