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syrisch/_data/"/>
    </mc:Choice>
  </mc:AlternateContent>
  <xr:revisionPtr revIDLastSave="0" documentId="13_ncr:1_{27FAB1FB-3B3A-0044-B762-10FFA7EEFEC9}" xr6:coauthVersionLast="47" xr6:coauthVersionMax="47" xr10:uidLastSave="{00000000-0000-0000-0000-000000000000}"/>
  <bookViews>
    <workbookView xWindow="0" yWindow="760" windowWidth="30240" windowHeight="188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G13" i="1"/>
  <c r="J13" i="1" s="1"/>
  <c r="H13" i="1"/>
  <c r="M13" i="1"/>
  <c r="N13" i="1" s="1"/>
  <c r="D14" i="1"/>
  <c r="G14" i="1"/>
  <c r="J14" i="1" s="1"/>
  <c r="H14" i="1"/>
  <c r="M14" i="1"/>
  <c r="N14" i="1" s="1"/>
  <c r="D15" i="1"/>
  <c r="G15" i="1"/>
  <c r="J15" i="1" s="1"/>
  <c r="H15" i="1"/>
  <c r="M15" i="1"/>
  <c r="N15" i="1" s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<sst xmlns="http://schemas.openxmlformats.org/spreadsheetml/2006/main" count="60" uniqueCount="60">
  <si>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</si>
  <si>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</si>
  <si>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</si>
  <si>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</si>
  <si>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</si>
  <si>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</si>
  <si>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</si>
  <si>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</si>
  <si>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</si>
  <si>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</si>
  <si>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</si>
  <si>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</si>
  <si>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</si>
  <si>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</si>
  <si>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Aphrahat</t>
  </si>
  <si>
    <t>Edessa</t>
  </si>
  <si>
    <t>Ephrem</t>
  </si>
  <si>
    <t>Bar Ebroyo</t>
  </si>
  <si>
    <t>Einführung</t>
  </si>
  <si>
    <t>Syrisches Christentum Heute</t>
  </si>
  <si>
    <t>Malabar</t>
  </si>
  <si>
    <t>Abdisho bar Brikha</t>
  </si>
  <si>
    <t>Narsai</t>
  </si>
  <si>
    <t>Jakob von Sarugh</t>
  </si>
  <si>
    <t>Ishodad von Merw</t>
  </si>
  <si>
    <t>Timotheus</t>
  </si>
  <si>
    <t>Dionysius bar Salibi</t>
  </si>
  <si>
    <t>Theodor bar Koni</t>
  </si>
  <si>
    <t>aphrahat.jpg</t>
  </si>
  <si>
    <t>Describe Aphrahat's view of Christians' relationship to Jewish observances.</t>
  </si>
  <si>
    <t>aphrahat12UeberPascha1991a</t>
  </si>
  <si>
    <t>[waltersDoctrinaAddai2021, illertDoctrinaAddai2007, phillipsDoctrineAddai1876]</t>
  </si>
  <si>
    <t>[scott`AfremNisibisNisibeneforthcoming, beckCarmen1961, beckSermoReprehensioneII1970]</t>
  </si>
  <si>
    <t>Explain several ways Edessa is significant in the early history of Syriac Christianity.</t>
  </si>
  <si>
    <t>edessa.jpg</t>
  </si>
  <si>
    <t>cover.jpg</t>
  </si>
  <si>
    <t>ephrem.jpg</t>
  </si>
  <si>
    <t>Describe how Ephrem brought together poetry and scriptural exegesis in his songs and sermons.</t>
  </si>
  <si>
    <t>[feldmannSughithaEngelGabriel1896a]</t>
  </si>
  <si>
    <t>narsai-borg-sir-79-1v.jpg</t>
  </si>
  <si>
    <t>1. Give some examples of Narsai's relationship to other literary and scriptural traditions. 2. Know where to look for Syriac lexical resources.</t>
  </si>
  <si>
    <t>[bickelHomilieUeberDecke1867a, scottYaqubBishopSerughBatnanforthcominga]</t>
  </si>
  <si>
    <t>jacob-serugh.webp</t>
  </si>
  <si>
    <t>kyz-kala.jpg</t>
  </si>
  <si>
    <t>gibsonStLukeBooks1911</t>
  </si>
  <si>
    <t>Observe the use of contrast and metaphor in Jacob of Sarugh's writing.</t>
  </si>
  <si>
    <t>Describe how Ishodad uses literary sources on both the literal and spiritual levels of his commentary.</t>
  </si>
  <si>
    <t>tigris.jpg</t>
  </si>
  <si>
    <t>[buttsTheodoreBarKoni2021a]</t>
  </si>
  <si>
    <t>Identify some of the important themes in early Christian-Muslim relations from the perspective of the Syriac communities.</t>
  </si>
  <si>
    <t>stucco-ctesiphon.jpg</t>
  </si>
  <si>
    <t>heimgartnerBrief402019a</t>
  </si>
  <si>
    <t>Describe the position Timothy I took (theologically and practically) on behalf of his community toward Islamic rulers.</t>
  </si>
  <si>
    <t>dionysiusbarsalibiChapters142005</t>
  </si>
  <si>
    <t>yoldat-aloho-diyarbakir.jpg</t>
  </si>
  <si>
    <t>scottAbdishoBarBrikha[forthcoming]a</t>
  </si>
  <si>
    <t>Identify some purposes Dionysios seems to have in his use of themes from the Quran and Islamic literature.</t>
  </si>
  <si>
    <t>pearl.jpg</t>
  </si>
  <si>
    <t>Comment on some of the literary developments of the Syriac rennaisance.</t>
  </si>
  <si>
    <t>budgePrefaceTakingEdessa1932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</si>
</sst>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3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2"/>
      <color rgb="FF000000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19"/>
  <sheetViews>
    <sheetView tabSelected="1" topLeftCell="D1" zoomScale="130" zoomScaleNormal="130" workbookViewId="0">
      <selection activeCell="K14" sqref="K14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45216</v>
      </c>
      <c r="D2" s="2" t="str">
        <f>IF(LEN(C2),TEXT(C2, "YYYY-MM-DD") &amp; "-" &amp; B2 &amp; ".md",)</f>
        <v>2023-10-17-1.md</v>
      </c>
      <c r="E2" s="2"/>
      <c r="F2" s="2" t="s">
        <v>18</v>
      </c>
      <c r="G2" t="str">
        <f>B2 &amp; ". " &amp; F2</f>
        <v>1. Einführung</v>
      </c>
      <c r="H2">
        <f>B2</f>
        <v>1</v>
      </c>
      <c r="I2" t="s">
        <v>35</v>
      </c>
      <c r="J2" t="str">
        <f>SUBSTITUTE(SUBSTITUTE(SUBSTITUTE(SUBSTITUTE(G2,".",""),"&amp;","")," ","-"),"--","-")</f>
        <v>1-Einführung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45223</v>
      </c>
      <c r="D3" s="2" t="str">
        <f t="shared" ref="D3:D13" si="2">IF(LEN(C3),TEXT(C3, "YYYY-MM-DD") &amp; "-" &amp; B3 &amp; ".md",)</f>
        <v>2023-10-24-2.md</v>
      </c>
      <c r="F3" t="s">
        <v>14</v>
      </c>
      <c r="G3" t="str">
        <f t="shared" ref="G3:G12" si="3">B3 &amp; ". " &amp; F3</f>
        <v>2. Aphrahat</v>
      </c>
      <c r="H3">
        <f t="shared" ref="H3:H12" si="4">B3</f>
        <v>2</v>
      </c>
      <c r="I3" t="s">
        <v>28</v>
      </c>
      <c r="J3" t="str">
        <f t="shared" ref="J3:J12" si="5">SUBSTITUTE(SUBSTITUTE(SUBSTITUTE(SUBSTITUTE(G3,".",""),"&amp;","")," ","-"),"--","-")</f>
        <v>2-Aphrahat</v>
      </c>
      <c r="K3" t="s">
        <v>30</v>
      </c>
      <c r="L3" s="4" t="s">
        <v>29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45230</v>
      </c>
      <c r="D4" s="2" t="str">
        <f t="shared" si="2"/>
        <v>2023-10-31-3.md</v>
      </c>
      <c r="F4" t="s">
        <v>15</v>
      </c>
      <c r="G4" t="str">
        <f t="shared" si="3"/>
        <v>3. Edessa</v>
      </c>
      <c r="H4">
        <f t="shared" si="4"/>
        <v>3</v>
      </c>
      <c r="I4" t="s">
        <v>34</v>
      </c>
      <c r="J4" t="str">
        <f t="shared" si="5"/>
        <v>3-Edessa</v>
      </c>
      <c r="K4" t="s">
        <v>31</v>
      </c>
      <c r="L4" t="s">
        <v>33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45237</v>
      </c>
      <c r="D5" s="2" t="str">
        <f t="shared" si="2"/>
        <v>2023-11-07-4.md</v>
      </c>
      <c r="F5" t="s">
        <v>16</v>
      </c>
      <c r="G5" t="str">
        <f t="shared" si="3"/>
        <v>4. Ephrem</v>
      </c>
      <c r="H5">
        <f t="shared" si="4"/>
        <v>4</v>
      </c>
      <c r="I5" t="s">
        <v>36</v>
      </c>
      <c r="J5" t="str">
        <f t="shared" si="5"/>
        <v>4-Ephrem</v>
      </c>
      <c r="K5" t="s">
        <v>32</v>
      </c>
      <c r="L5" t="s">
        <v>37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45251</v>
      </c>
      <c r="D6" s="2" t="str">
        <f t="shared" si="2"/>
        <v>2023-11-21-5.md</v>
      </c>
      <c r="F6" t="s">
        <v>22</v>
      </c>
      <c r="G6" t="str">
        <f t="shared" si="3"/>
        <v>5. Narsai</v>
      </c>
      <c r="H6">
        <f t="shared" si="4"/>
        <v>5</v>
      </c>
      <c r="I6" t="s">
        <v>39</v>
      </c>
      <c r="J6" t="str">
        <f t="shared" si="5"/>
        <v>5-Narsai</v>
      </c>
      <c r="K6" t="s">
        <v>38</v>
      </c>
      <c r="L6" t="s">
        <v>40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45258</v>
      </c>
      <c r="D7" s="2" t="str">
        <f t="shared" si="2"/>
        <v>2023-11-28-6.md</v>
      </c>
      <c r="F7" t="s">
        <v>23</v>
      </c>
      <c r="G7" t="str">
        <f t="shared" si="3"/>
        <v>6. Jakob von Sarugh</v>
      </c>
      <c r="H7">
        <f t="shared" si="4"/>
        <v>6</v>
      </c>
      <c r="I7" t="s">
        <v>42</v>
      </c>
      <c r="J7" t="str">
        <f t="shared" si="5"/>
        <v>6-Jakob-von-Sarugh</v>
      </c>
      <c r="K7" t="s">
        <v>41</v>
      </c>
      <c r="L7" t="s">
        <v>45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45265</v>
      </c>
      <c r="D8" s="2" t="str">
        <f t="shared" si="2"/>
        <v>2023-12-05-7.md</v>
      </c>
      <c r="F8" t="s">
        <v>24</v>
      </c>
      <c r="G8" t="str">
        <f t="shared" si="3"/>
        <v>7. Ishodad von Merw</v>
      </c>
      <c r="H8">
        <f t="shared" si="4"/>
        <v>7</v>
      </c>
      <c r="I8" t="s">
        <v>43</v>
      </c>
      <c r="J8" t="str">
        <f t="shared" si="5"/>
        <v>7-Ishodad-von-Merw</v>
      </c>
      <c r="K8" t="s">
        <v>44</v>
      </c>
      <c r="L8" t="s">
        <v>46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45272</v>
      </c>
      <c r="D9" s="2" t="str">
        <f t="shared" si="2"/>
        <v>2023-12-12-8.md</v>
      </c>
      <c r="F9" t="s">
        <v>27</v>
      </c>
      <c r="G9" t="str">
        <f t="shared" si="3"/>
        <v>8. Theodor bar Koni</v>
      </c>
      <c r="H9">
        <f t="shared" si="4"/>
        <v>8</v>
      </c>
      <c r="I9" t="s">
        <v>47</v>
      </c>
      <c r="J9" t="str">
        <f t="shared" si="5"/>
        <v>8-Theodor-bar-Koni</v>
      </c>
      <c r="K9" t="s">
        <v>48</v>
      </c>
      <c r="L9" t="s">
        <v>49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45279</v>
      </c>
      <c r="D10" s="2" t="str">
        <f t="shared" si="2"/>
        <v>2023-12-19-9.md</v>
      </c>
      <c r="F10" t="s">
        <v>25</v>
      </c>
      <c r="G10" t="str">
        <f t="shared" si="3"/>
        <v>9. Timotheus</v>
      </c>
      <c r="H10">
        <f t="shared" si="4"/>
        <v>9</v>
      </c>
      <c r="I10" t="s">
        <v>50</v>
      </c>
      <c r="J10" t="str">
        <f t="shared" si="5"/>
        <v>9-Timotheus</v>
      </c>
      <c r="K10" t="s">
        <v>51</v>
      </c>
      <c r="L10" t="s">
        <v>52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45300</v>
      </c>
      <c r="D11" s="2" t="str">
        <f t="shared" si="2"/>
        <v>2024-01-09-10.md</v>
      </c>
      <c r="F11" t="s">
        <v>26</v>
      </c>
      <c r="G11" t="str">
        <f t="shared" si="3"/>
        <v>10. Dionysius bar Salibi</v>
      </c>
      <c r="H11">
        <f t="shared" si="4"/>
        <v>10</v>
      </c>
      <c r="I11" t="s">
        <v>54</v>
      </c>
      <c r="J11" t="str">
        <f t="shared" si="5"/>
        <v>10-Dionysius-bar-Salibi</v>
      </c>
      <c r="K11" t="s">
        <v>53</v>
      </c>
      <c r="L11" t="s">
        <v>56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45307</v>
      </c>
      <c r="D12" s="2" t="str">
        <f t="shared" si="2"/>
        <v>2024-01-16-11.md</v>
      </c>
      <c r="F12" t="s">
        <v>21</v>
      </c>
      <c r="G12" t="str">
        <f t="shared" si="3"/>
        <v>11. Abdisho bar Brikha</v>
      </c>
      <c r="H12">
        <f t="shared" si="4"/>
        <v>11</v>
      </c>
      <c r="I12" t="s">
        <v>57</v>
      </c>
      <c r="J12" t="str">
        <f t="shared" si="5"/>
        <v>11-Abdisho-bar-Brikha</v>
      </c>
      <c r="K12" t="s">
        <v>55</v>
      </c>
      <c r="L12" t="s">
        <v>58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45314</v>
      </c>
      <c r="D13" s="2" t="str">
        <f t="shared" si="2"/>
        <v>2024-01-23-12.md</v>
      </c>
      <c r="F13" t="s">
        <v>17</v>
      </c>
      <c r="G13" t="str">
        <f t="shared" ref="G13:G15" si="6">B13 &amp; ". " &amp; F13</f>
        <v>12. Bar Ebroyo</v>
      </c>
      <c r="H13">
        <f t="shared" ref="H13:H15" si="7">B13</f>
        <v>12</v>
      </c>
      <c r="J13" t="str">
        <f t="shared" ref="J13:J15" si="8">SUBSTITUTE(SUBSTITUTE(SUBSTITUTE(SUBSTITUTE(G13,".",""),"&amp;","")," ","-"),"--","-")</f>
        <v>12-Bar-Ebroyo</v>
      </c>
      <c r="K13" t="s">
        <v>59</v>
      </c>
      <c r="M13" t="str">
        <f t="shared" ref="M13:M15" si="9">"["&amp;B13&amp;"]"</f>
        <v>[12]</v>
      </c>
      <c r="N13" t="str">
        <f t="shared" ref="N13:N15" si="10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45321</v>
      </c>
      <c r="D14" s="2" t="str">
        <f>IF(LEN(C12),TEXT(C12, "YYYY-MM-DD") &amp; "-" &amp; B14 &amp; ".md",)</f>
        <v>2024-01-16-13.md</v>
      </c>
      <c r="F14" t="s">
        <v>20</v>
      </c>
      <c r="G14" t="str">
        <f t="shared" si="6"/>
        <v>13. Malabar</v>
      </c>
      <c r="H14">
        <f t="shared" si="7"/>
        <v>13</v>
      </c>
      <c r="J14" t="str">
        <f t="shared" si="8"/>
        <v>13-Malabar</v>
      </c>
      <c r="M14" t="str">
        <f t="shared" si="9"/>
        <v>[13]</v>
      </c>
      <c r="N14" t="str">
        <f t="shared" si="10"/>
        <v>---
layout: post
session: 13
tags: [13]
level: overview
---</v>
      </c>
    </row>
    <row r="15" spans="1:14" x14ac:dyDescent="0.2">
      <c r="B15">
        <v>14</v>
      </c>
      <c r="C15" s="3">
        <v>45328</v>
      </c>
      <c r="D15" s="2" t="str">
        <f>IF(LEN(C13),TEXT(C13, "YYYY-MM-DD") &amp; "-" &amp; B15 &amp; ".md",)</f>
        <v>2024-01-23-14.md</v>
      </c>
      <c r="F15" t="s">
        <v>19</v>
      </c>
      <c r="G15" t="str">
        <f t="shared" si="6"/>
        <v>14. Syrisches Christentum Heute</v>
      </c>
      <c r="H15">
        <f t="shared" si="7"/>
        <v>14</v>
      </c>
      <c r="J15" t="str">
        <f t="shared" si="8"/>
        <v>14-Syrisches-Christentum-Heute</v>
      </c>
      <c r="M15" t="str">
        <f t="shared" si="9"/>
        <v>[14]</v>
      </c>
      <c r="N15" t="str">
        <f t="shared" si="10"/>
        <v>---
layout: post
session: 14
tags: [14]
level: overview
---</v>
      </c>
    </row>
    <row r="18" spans="3:3" x14ac:dyDescent="0.2">
      <c r="C18" s="3"/>
    </row>
    <row r="19" spans="3:3" x14ac:dyDescent="0.2">
      <c r="C19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2024-01-17T16:14:23Z</dcterms:modified>
</cp:coreProperties>
</file>