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4213A443-3B5E-0B41-B7E7-F91D076E995D}" xr6:coauthVersionLast="47" xr6:coauthVersionMax="47" xr10:uidLastSave="{00000000-0000-0000-0000-000000000000}"/>
  <bookViews>
    <workbookView xWindow="280" yWindow="96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23" i="13" l="1"/>
  <c r="L23" i="13"/>
  <c r="O23" i="13"/>
  <c r="F23" i="13"/>
  <c r="F22" i="13"/>
  <c r="O20" i="13"/>
  <c r="O19" i="13"/>
  <c r="M19" i="13"/>
  <c r="T20" i="13"/>
  <c r="M12" i="13"/>
  <c r="N12" i="13"/>
  <c r="F5" i="13"/>
  <c r="G6" i="13"/>
  <c r="O6" i="13"/>
  <c r="O5" i="13"/>
  <c r="H5" i="13"/>
  <c r="D31" i="12"/>
  <c r="R30" i="12"/>
  <c r="R31" i="12"/>
  <c r="D30" i="12"/>
  <c r="O2" i="13"/>
  <c r="O31" i="12"/>
  <c r="G31" i="12"/>
  <c r="T30" i="12"/>
  <c r="K31" i="12"/>
  <c r="K30" i="12"/>
  <c r="N31" i="12"/>
  <c r="F2" i="13"/>
  <c r="L2" i="13"/>
  <c r="L31" i="12"/>
  <c r="F31" i="12"/>
  <c r="T6" i="13"/>
  <c r="F24" i="12"/>
  <c r="E24" i="12"/>
  <c r="T24" i="12"/>
  <c r="D24" i="12"/>
  <c r="R23" i="12"/>
  <c r="D23" i="12"/>
  <c r="K19" i="13"/>
  <c r="K20" i="13"/>
  <c r="L22" i="12"/>
  <c r="E7" i="13"/>
  <c r="L29" i="13"/>
  <c r="L28" i="13"/>
  <c r="G22" i="13"/>
  <c r="G20" i="13"/>
  <c r="N19" i="13"/>
  <c r="L15" i="13"/>
  <c r="G13" i="13"/>
  <c r="K12" i="13"/>
  <c r="L12" i="13"/>
  <c r="E8" i="13"/>
  <c r="G5" i="13"/>
  <c r="O30" i="12"/>
  <c r="O29" i="12"/>
  <c r="O28" i="12"/>
  <c r="K9" i="13"/>
  <c r="K29" i="12"/>
  <c r="K25" i="12"/>
  <c r="K7" i="13"/>
  <c r="K8" i="13"/>
  <c r="K6" i="13"/>
  <c r="K16" i="13"/>
  <c r="O16" i="13"/>
  <c r="O15" i="13"/>
  <c r="K15" i="13"/>
  <c r="O8" i="13"/>
  <c r="O7" i="13"/>
  <c r="U28" i="13"/>
  <c r="Q9" i="13"/>
  <c r="N9" i="13"/>
  <c r="Q6" i="13"/>
  <c r="Q5" i="13"/>
  <c r="K5" i="13"/>
  <c r="K4" i="13"/>
  <c r="N2" i="13"/>
  <c r="U15" i="13"/>
  <c r="D7" i="13"/>
  <c r="M6" i="13"/>
  <c r="M7" i="13"/>
  <c r="D6" i="13"/>
  <c r="W22" i="13"/>
  <c r="W21" i="13"/>
  <c r="W20" i="13"/>
  <c r="W19" i="13"/>
  <c r="W14" i="13"/>
  <c r="W13" i="13"/>
  <c r="W12" i="13"/>
  <c r="W9" i="13"/>
  <c r="W8" i="13"/>
  <c r="W7" i="13"/>
  <c r="W6" i="13"/>
  <c r="W5" i="13"/>
  <c r="U23" i="13"/>
  <c r="U22" i="13"/>
  <c r="K13" i="13"/>
  <c r="L16" i="13"/>
  <c r="D16" i="13"/>
  <c r="J15" i="13"/>
  <c r="U16" i="13"/>
  <c r="U13" i="13"/>
  <c r="U12" i="13"/>
  <c r="M9" i="13"/>
  <c r="O9" i="13"/>
  <c r="J5" i="13"/>
  <c r="J9" i="13"/>
  <c r="T9" i="13"/>
  <c r="T8" i="13"/>
  <c r="N8" i="13"/>
  <c r="N7" i="13"/>
  <c r="U5" i="13"/>
  <c r="L9" i="13"/>
  <c r="L5" i="13"/>
  <c r="U2" i="13"/>
  <c r="N30" i="13"/>
  <c r="F28" i="13"/>
  <c r="J23" i="13"/>
  <c r="L22" i="13"/>
  <c r="L21" i="13"/>
  <c r="J20" i="13"/>
  <c r="D19" i="13"/>
  <c r="J16" i="13"/>
  <c r="H15" i="13"/>
  <c r="U14" i="13"/>
  <c r="M13" i="13"/>
  <c r="R12" i="13"/>
  <c r="R9" i="13"/>
  <c r="J8" i="13"/>
  <c r="M5" i="13"/>
  <c r="R2" i="13"/>
  <c r="R30" i="13"/>
  <c r="R29" i="13"/>
  <c r="K28" i="13"/>
  <c r="H22" i="13"/>
  <c r="R23" i="13"/>
  <c r="I21" i="13"/>
  <c r="R20" i="13"/>
  <c r="I19" i="13"/>
  <c r="T14" i="13"/>
  <c r="R16" i="13"/>
  <c r="K14" i="13"/>
  <c r="J13" i="13"/>
  <c r="J12" i="13"/>
  <c r="D9" i="13"/>
  <c r="D8" i="13"/>
  <c r="I7" i="13"/>
  <c r="J6" i="13"/>
  <c r="J2" i="13"/>
  <c r="R28" i="13"/>
  <c r="R21" i="13"/>
  <c r="D20" i="13"/>
  <c r="R19" i="13"/>
  <c r="M14" i="13"/>
  <c r="N13" i="13"/>
  <c r="D12" i="13"/>
  <c r="H8" i="13"/>
  <c r="R6" i="13"/>
  <c r="F21" i="13"/>
  <c r="L30" i="13"/>
  <c r="G29" i="13"/>
  <c r="G28" i="13"/>
  <c r="E20" i="13"/>
  <c r="F19" i="13"/>
  <c r="N23" i="13"/>
  <c r="N22" i="13"/>
  <c r="N21" i="13"/>
  <c r="N20" i="13"/>
  <c r="K22" i="13"/>
  <c r="K21" i="13"/>
  <c r="G23" i="13"/>
  <c r="G21" i="13"/>
  <c r="J14" i="13"/>
  <c r="G16" i="13"/>
  <c r="G15" i="13"/>
  <c r="G14" i="13"/>
  <c r="G12" i="13"/>
  <c r="U7" i="13"/>
  <c r="L6" i="13"/>
  <c r="G9" i="13"/>
  <c r="G8" i="13"/>
  <c r="G7" i="13"/>
  <c r="E6" i="13"/>
  <c r="O28" i="13"/>
  <c r="D21" i="13"/>
  <c r="J7" i="13"/>
  <c r="I20" i="13"/>
  <c r="D13" i="13"/>
  <c r="N5" i="13"/>
  <c r="R24" i="13"/>
  <c r="M25" i="13"/>
  <c r="O12" i="13"/>
  <c r="E22" i="13"/>
  <c r="E21" i="13"/>
  <c r="F20" i="13"/>
  <c r="O14" i="13"/>
  <c r="R14" i="13"/>
  <c r="E16" i="13"/>
  <c r="E15" i="13"/>
  <c r="E14" i="13"/>
  <c r="M29" i="13"/>
  <c r="R26" i="13"/>
  <c r="M21" i="13"/>
  <c r="J22" i="13"/>
  <c r="J21" i="13"/>
  <c r="M20" i="13"/>
  <c r="J19" i="13"/>
  <c r="J18" i="13"/>
  <c r="R17" i="13"/>
  <c r="R5" i="13"/>
  <c r="J3" i="13"/>
  <c r="R4" i="13"/>
  <c r="U30" i="13"/>
  <c r="O22" i="13"/>
  <c r="T29" i="13"/>
  <c r="O30" i="13"/>
  <c r="N28" i="13"/>
  <c r="D23" i="13"/>
  <c r="L20" i="13"/>
  <c r="G19" i="13"/>
  <c r="M16" i="13"/>
  <c r="L14" i="13"/>
  <c r="F13" i="13"/>
  <c r="D15" i="13"/>
  <c r="E12" i="13"/>
  <c r="U9" i="13"/>
  <c r="N6" i="13"/>
  <c r="I9" i="13"/>
  <c r="D22" i="13"/>
  <c r="R13" i="13"/>
  <c r="M15" i="13"/>
  <c r="D14" i="13"/>
  <c r="D10" i="13"/>
  <c r="T28" i="13"/>
  <c r="G18" i="13"/>
  <c r="T16" i="13"/>
  <c r="L13" i="13"/>
  <c r="F12" i="13"/>
  <c r="G10" i="13"/>
  <c r="O11" i="13"/>
  <c r="E11" i="13"/>
  <c r="U8" i="13"/>
  <c r="U3" i="13" l="1"/>
  <c r="D30" i="13"/>
  <c r="D29" i="13"/>
  <c r="D28" i="13"/>
  <c r="T30" i="13"/>
  <c r="R31" i="13"/>
  <c r="J32" i="13"/>
  <c r="L31" i="13"/>
  <c r="E17" i="13"/>
  <c r="O21" i="13"/>
  <c r="E13" i="13"/>
  <c r="O13" i="13"/>
  <c r="I16" i="13"/>
  <c r="I15" i="13"/>
  <c r="I14" i="13"/>
  <c r="I13" i="13"/>
  <c r="I12" i="13"/>
  <c r="I25" i="12"/>
  <c r="I24" i="12"/>
  <c r="I23" i="12"/>
  <c r="I22" i="12"/>
  <c r="I21" i="12"/>
  <c r="F9" i="13"/>
  <c r="D5" i="13"/>
  <c r="D2" i="13"/>
  <c r="G2" i="13"/>
  <c r="U18" i="12"/>
  <c r="I22" i="13"/>
  <c r="I23" i="13"/>
  <c r="I8" i="13"/>
  <c r="U29" i="13"/>
  <c r="G30" i="13"/>
  <c r="O29" i="13"/>
  <c r="G26" i="13" l="1"/>
  <c r="N27" i="13"/>
  <c r="N24" i="13"/>
  <c r="T26" i="12"/>
  <c r="U19" i="12"/>
  <c r="R19" i="12"/>
  <c r="U32" i="13"/>
  <c r="H30" i="13" l="1"/>
  <c r="H29" i="13"/>
  <c r="H28" i="13"/>
  <c r="H23" i="13"/>
  <c r="H16" i="13"/>
  <c r="H9" i="13"/>
  <c r="J30" i="13"/>
  <c r="J29" i="13"/>
  <c r="J28" i="13"/>
  <c r="L8" i="13"/>
  <c r="L7" i="13"/>
  <c r="Q30" i="13"/>
  <c r="Q29" i="13"/>
  <c r="Q28" i="13"/>
  <c r="U30" i="12"/>
  <c r="U29" i="12"/>
  <c r="U28" i="12"/>
  <c r="U23" i="12"/>
  <c r="U22" i="12"/>
  <c r="U25" i="12"/>
  <c r="U21" i="12"/>
  <c r="U16" i="12"/>
  <c r="U15" i="12"/>
  <c r="U14" i="12"/>
  <c r="U11" i="12"/>
  <c r="U10" i="12"/>
  <c r="U9" i="12"/>
  <c r="U8" i="12"/>
  <c r="U7" i="12"/>
  <c r="U24" i="12"/>
  <c r="T22" i="13"/>
  <c r="T15" i="13"/>
  <c r="N3" i="12"/>
  <c r="T13" i="13"/>
  <c r="L29" i="12"/>
  <c r="F22" i="12"/>
  <c r="O21" i="12"/>
  <c r="O17" i="12"/>
  <c r="L15" i="12"/>
  <c r="G14" i="12"/>
  <c r="F10" i="12"/>
  <c r="F8" i="12"/>
  <c r="L7" i="12"/>
  <c r="K30" i="13"/>
  <c r="K29" i="13"/>
  <c r="K25" i="13"/>
  <c r="K23" i="13"/>
  <c r="M2" i="13"/>
  <c r="E5" i="13"/>
  <c r="E19" i="13"/>
  <c r="T26" i="11"/>
  <c r="E15" i="12"/>
  <c r="T15" i="12"/>
  <c r="I6" i="13"/>
  <c r="I5" i="13"/>
  <c r="I2" i="13"/>
  <c r="I31" i="12"/>
  <c r="I30" i="12"/>
  <c r="I29" i="12"/>
  <c r="T25" i="11"/>
  <c r="M30" i="13"/>
  <c r="G26" i="11"/>
  <c r="T28" i="11"/>
  <c r="R28" i="11"/>
  <c r="L19" i="13"/>
  <c r="G24" i="11"/>
  <c r="E16" i="12"/>
  <c r="R16" i="12"/>
  <c r="J16" i="12"/>
  <c r="I16" i="12"/>
  <c r="O16" i="12"/>
  <c r="O15" i="12"/>
  <c r="O27" i="11"/>
  <c r="O26" i="11"/>
  <c r="E27" i="11"/>
  <c r="E26" i="11"/>
  <c r="R24" i="11"/>
  <c r="I24" i="11"/>
  <c r="D24" i="11"/>
  <c r="R18" i="12"/>
  <c r="K11" i="12"/>
  <c r="J22" i="12"/>
  <c r="J24" i="12"/>
  <c r="J23" i="12"/>
  <c r="L30" i="12"/>
  <c r="Q25" i="12"/>
  <c r="K26" i="12"/>
  <c r="F21" i="12"/>
  <c r="K22" i="12"/>
  <c r="K21" i="12"/>
  <c r="K18" i="12"/>
  <c r="K17" i="12"/>
  <c r="K16" i="12"/>
  <c r="K15" i="12"/>
  <c r="K14" i="12"/>
  <c r="K2" i="13"/>
  <c r="K7" i="12"/>
  <c r="Q19" i="11"/>
  <c r="R19" i="11"/>
  <c r="R18" i="11"/>
  <c r="E30" i="13"/>
  <c r="E29" i="13"/>
  <c r="E28" i="13"/>
  <c r="O22" i="12"/>
  <c r="E14" i="12"/>
  <c r="W24" i="12"/>
  <c r="W23" i="12"/>
  <c r="W22" i="12"/>
  <c r="W21" i="12"/>
  <c r="W16" i="12"/>
  <c r="W15" i="12"/>
  <c r="W14" i="12"/>
  <c r="W11" i="12"/>
  <c r="W9" i="12"/>
  <c r="W8" i="12"/>
  <c r="W7" i="12"/>
  <c r="J31" i="12"/>
  <c r="J28" i="12"/>
  <c r="R29" i="12"/>
  <c r="R25" i="12"/>
  <c r="R21" i="12"/>
  <c r="D17" i="12"/>
  <c r="D15" i="12"/>
  <c r="I11" i="12"/>
  <c r="M11" i="12"/>
  <c r="T29" i="12"/>
  <c r="K28" i="12"/>
  <c r="T22" i="12"/>
  <c r="T25" i="12"/>
  <c r="O25" i="12"/>
  <c r="N25" i="12"/>
  <c r="L25" i="12"/>
  <c r="L24" i="12"/>
  <c r="L23" i="12"/>
  <c r="F25" i="12"/>
  <c r="G25" i="12"/>
  <c r="G24" i="12"/>
  <c r="G23" i="12"/>
  <c r="G22" i="12"/>
  <c r="G21" i="12"/>
  <c r="F18" i="12"/>
  <c r="F17" i="12"/>
  <c r="F16" i="12"/>
  <c r="G16" i="12"/>
  <c r="G15" i="12"/>
  <c r="K10" i="12"/>
  <c r="F11" i="12"/>
  <c r="F7" i="12"/>
  <c r="H31" i="12"/>
  <c r="J29" i="12"/>
  <c r="D28" i="12"/>
  <c r="D25" i="12"/>
  <c r="J18" i="12"/>
  <c r="H17" i="12"/>
  <c r="R9" i="12"/>
  <c r="K8" i="12"/>
  <c r="J7" i="12"/>
  <c r="I28" i="12"/>
  <c r="M25" i="12"/>
  <c r="M24" i="12"/>
  <c r="M23" i="12"/>
  <c r="M22" i="12"/>
  <c r="M21" i="12"/>
  <c r="D16" i="12"/>
  <c r="F9" i="12"/>
  <c r="D18" i="12"/>
  <c r="I17" i="12"/>
  <c r="M15" i="12"/>
  <c r="I14" i="12"/>
  <c r="D11" i="12"/>
  <c r="D10" i="12"/>
  <c r="D9" i="12"/>
  <c r="I8" i="12"/>
  <c r="I7" i="12"/>
  <c r="N30" i="12"/>
  <c r="E30" i="12"/>
  <c r="E29" i="12"/>
  <c r="L28" i="12"/>
  <c r="G28" i="12"/>
  <c r="K24" i="12"/>
  <c r="K23" i="12"/>
  <c r="L17" i="12"/>
  <c r="L16" i="12"/>
  <c r="L14" i="12"/>
  <c r="L11" i="12"/>
  <c r="L10" i="12"/>
  <c r="L8" i="12"/>
  <c r="O9" i="12"/>
  <c r="G7" i="12"/>
  <c r="G11" i="12"/>
  <c r="G10" i="12"/>
  <c r="M31" i="12"/>
  <c r="F30" i="12"/>
  <c r="M29" i="12"/>
  <c r="R28" i="12"/>
  <c r="F23" i="12"/>
  <c r="E21" i="12"/>
  <c r="J17" i="12"/>
  <c r="M14" i="12"/>
  <c r="M10" i="12"/>
  <c r="T8" i="12"/>
  <c r="D7" i="12"/>
  <c r="J30" i="12"/>
  <c r="K9" i="12"/>
  <c r="D29" i="12"/>
  <c r="R22" i="12"/>
  <c r="I15" i="12"/>
  <c r="R8" i="12"/>
  <c r="H25" i="12"/>
  <c r="N29" i="12"/>
  <c r="G30" i="12"/>
  <c r="Q29" i="12"/>
  <c r="M28" i="12"/>
  <c r="E28" i="12"/>
  <c r="E23" i="12"/>
  <c r="O24" i="12"/>
  <c r="D22" i="12"/>
  <c r="M18" i="12"/>
  <c r="T17" i="12"/>
  <c r="R15" i="12"/>
  <c r="Q16" i="12"/>
  <c r="O14" i="12"/>
  <c r="D14" i="12"/>
  <c r="G18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M27" i="12"/>
  <c r="G29" i="12"/>
  <c r="N28" i="12"/>
  <c r="J25" i="12"/>
  <c r="D21" i="12"/>
  <c r="J20" i="12"/>
  <c r="G17" i="12"/>
  <c r="Q15" i="12"/>
  <c r="R14" i="12"/>
  <c r="D13" i="12"/>
  <c r="M12" i="12"/>
  <c r="R10" i="12"/>
  <c r="J8" i="12"/>
  <c r="E27" i="12"/>
  <c r="E8" i="12"/>
  <c r="G12" i="12"/>
  <c r="I18" i="12" l="1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K24" i="11"/>
  <c r="L9" i="12"/>
  <c r="G8" i="12"/>
  <c r="M17" i="12"/>
  <c r="T16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L20" i="11"/>
  <c r="E25" i="11"/>
  <c r="F24" i="11"/>
  <c r="N26" i="11"/>
  <c r="T27" i="11"/>
  <c r="G25" i="11"/>
  <c r="M26" i="11"/>
  <c r="H27" i="11"/>
  <c r="M25" i="11"/>
  <c r="I27" i="11"/>
  <c r="I26" i="11"/>
  <c r="F28" i="11"/>
  <c r="F27" i="11"/>
  <c r="F26" i="11"/>
  <c r="I28" i="11"/>
  <c r="E5" i="11"/>
  <c r="F3" i="11"/>
  <c r="M7" i="11"/>
  <c r="M6" i="11"/>
  <c r="M5" i="11"/>
  <c r="M4" i="11"/>
  <c r="M3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R12" i="11"/>
  <c r="W25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Y18" i="13" l="1"/>
  <c r="Y21" i="13"/>
  <c r="X20" i="13"/>
  <c r="Y4" i="13"/>
  <c r="Y13" i="13"/>
  <c r="Y29" i="13"/>
  <c r="R35" i="13"/>
  <c r="Y24" i="13"/>
  <c r="H35" i="13"/>
  <c r="X28" i="13"/>
  <c r="T10" i="14"/>
  <c r="T12" i="14"/>
  <c r="X12" i="13"/>
  <c r="X23" i="13"/>
  <c r="X6" i="13"/>
  <c r="Y5" i="13"/>
  <c r="X29" i="12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P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D35" i="11"/>
  <c r="D35" i="13"/>
  <c r="X3" i="13"/>
  <c r="X11" i="13"/>
  <c r="X19" i="13"/>
  <c r="X27" i="13"/>
  <c r="X2" i="13"/>
  <c r="Y3" i="13"/>
  <c r="X10" i="13"/>
  <c r="X18" i="13"/>
  <c r="X26" i="13"/>
  <c r="H37" i="13" l="1"/>
  <c r="U37" i="13"/>
  <c r="E37" i="13"/>
  <c r="J37" i="13"/>
  <c r="G37" i="13"/>
  <c r="N37" i="13"/>
  <c r="Q37" i="13"/>
  <c r="O37" i="13"/>
  <c r="F37" i="13"/>
  <c r="R37" i="13"/>
  <c r="D37" i="13"/>
  <c r="L37" i="13"/>
  <c r="U37" i="12"/>
  <c r="T37" i="13"/>
  <c r="K37" i="13"/>
  <c r="M37" i="13"/>
  <c r="I37" i="11"/>
  <c r="H37" i="12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<sst xmlns="http://schemas.openxmlformats.org/spreadsheetml/2006/main" count="1199" uniqueCount="95">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</sst>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2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1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30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49" fontId="51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8" borderId="1" xfId="0" applyNumberFormat="1" applyFont="1" applyFill="1" applyBorder="1" applyAlignment="1">
      <alignment horizontal="center" vertical="center" shrinkToFit="1"/>
    </xf>
    <xf numFmtId="49" fontId="19" fillId="28" borderId="1" xfId="0" applyNumberFormat="1" applyFont="1" applyFill="1" applyBorder="1" applyAlignment="1">
      <alignment horizontal="center" vertical="center" shrinkToFit="1"/>
    </xf>
    <xf numFmtId="49" fontId="16" fillId="29" borderId="1" xfId="0" applyNumberFormat="1" applyFont="1" applyFill="1" applyBorder="1" applyAlignment="1">
      <alignment horizontal="center" vertical="center" shrinkToFit="1"/>
    </xf>
    <xf numFmtId="49" fontId="19" fillId="29" borderId="1" xfId="0" applyNumberFormat="1" applyFont="1" applyFill="1" applyBorder="1" applyAlignment="1">
      <alignment horizontal="center" vertical="center" shrinkToFit="1"/>
    </xf>
    <xf numFmtId="0" fontId="0" fillId="30" borderId="1" xfId="0" applyFill="1" applyBorder="1" applyProtection="1">
      <protection locked="0"/>
    </xf>
    <xf numFmtId="49" fontId="16" fillId="30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533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topLeftCell="A7" zoomScaleNormal="160" workbookViewId="0">
      <selection activeCell="S19" sqref="S19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131" priority="36">
      <formula>WEEKDAY($A2,2)=7</formula>
    </cfRule>
    <cfRule type="expression" dxfId="130" priority="35">
      <formula>WEEKDAY($A2,2)=6</formula>
    </cfRule>
  </conditionalFormatting>
  <conditionalFormatting sqref="D20">
    <cfRule type="expression" dxfId="129" priority="1">
      <formula>WEEKDAY($A20,2)=6</formula>
    </cfRule>
    <cfRule type="expression" dxfId="128" priority="2">
      <formula>WEEKDAY($A20,2)=7</formula>
    </cfRule>
  </conditionalFormatting>
  <conditionalFormatting sqref="M28:M29">
    <cfRule type="expression" dxfId="127" priority="8">
      <formula>WEEKDAY($A28,2)=7</formula>
    </cfRule>
    <cfRule type="expression" dxfId="126" priority="7">
      <formula>WEEKDAY($A28,2)=6</formula>
    </cfRule>
  </conditionalFormatting>
  <conditionalFormatting sqref="O19:P19 K19:K23 O20:O23">
    <cfRule type="expression" dxfId="125" priority="17">
      <formula>WEEKDAY($A19,2)=6</formula>
    </cfRule>
    <cfRule type="expression" dxfId="124" priority="18">
      <formula>WEEKDAY($A19,2)=7</formula>
    </cfRule>
  </conditionalFormatting>
  <conditionalFormatting sqref="W2:AD31">
    <cfRule type="cellIs" dxfId="123" priority="29" operator="lessThan">
      <formula>1</formula>
    </cfRule>
    <cfRule type="cellIs" dxfId="122" priority="33" operator="greaterThan">
      <formula>1</formula>
    </cfRule>
  </conditionalFormatting>
  <conditionalFormatting sqref="AE2:AE31">
    <cfRule type="cellIs" dxfId="121" priority="28" operator="notEqual">
      <formula>0</formula>
    </cfRule>
  </conditionalFormatting>
  <conditionalFormatting sqref="AF2:AF31">
    <cfRule type="cellIs" dxfId="120" priority="32" operator="greaterThan">
      <formula>1</formula>
    </cfRule>
    <cfRule type="cellIs" dxfId="119" priority="31" operator="equal">
      <formula>1</formula>
    </cfRule>
  </conditionalFormatting>
  <conditionalFormatting sqref="AG2:AG31">
    <cfRule type="cellIs" dxfId="118" priority="30" operator="lessThan">
      <formula>2</formula>
    </cfRule>
    <cfRule type="cellIs" dxfId="117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1" zoomScale="150" zoomScaleNormal="150" zoomScalePageLayoutView="130" workbookViewId="0">
      <selection activeCell="Q26" sqref="Q26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66" t="s">
        <v>91</v>
      </c>
      <c r="O18" s="6" t="str">
        <f>Predloge!$B$6</f>
        <v>KVIT</v>
      </c>
      <c r="P18" s="66"/>
      <c r="Q18" s="66" t="s">
        <v>93</v>
      </c>
      <c r="R18" s="11" t="str">
        <f>Predloge!$B$26</f>
        <v>52¶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B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" t="str">
        <f>Predloge!$B$4</f>
        <v>51</v>
      </c>
      <c r="R19" s="6" t="str">
        <f>Predloge!$B$4</f>
        <v>51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3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1</v>
      </c>
      <c r="AX19" s="58" t="str">
        <f t="shared" si="26"/>
        <v>1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Predloge!$B$13</f>
        <v>BOL</v>
      </c>
      <c r="E24" s="11" t="str">
        <f>Predloge!$B$26</f>
        <v>52¶</v>
      </c>
      <c r="F24" s="6" t="str">
        <f>Predloge!$B$6</f>
        <v>KVIT</v>
      </c>
      <c r="G24" s="6" t="str">
        <f>Predloge!$B$13</f>
        <v>BOL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Predloge!$B$4</f>
        <v>51</v>
      </c>
      <c r="S24" s="66"/>
      <c r="T24" s="54" t="s">
        <v>78</v>
      </c>
      <c r="U24" s="66"/>
      <c r="V24" s="66" t="s">
        <v>39</v>
      </c>
      <c r="W24" s="8" t="s">
        <v>30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3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L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1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Predloge!$B$13</f>
        <v>BOL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3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L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23" t="str">
        <f>Predloge!$B$23</f>
        <v>51☺</v>
      </c>
      <c r="F26" s="6" t="str">
        <f>Predloge!$B$6</f>
        <v>KVIT</v>
      </c>
      <c r="G26" s="6" t="str">
        <f>Predloge!$B$6</f>
        <v>KVIT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11" t="str">
        <f>Predloge!$B$25</f>
        <v>51¶</v>
      </c>
      <c r="P26" s="66"/>
      <c r="Q26" s="66" t="s">
        <v>93</v>
      </c>
      <c r="R26" s="11" t="str">
        <f>Predloge!$B$11</f>
        <v>X</v>
      </c>
      <c r="S26" s="66"/>
      <c r="T26" s="6" t="str">
        <f>Predloge!$B$4</f>
        <v>51</v>
      </c>
      <c r="U26" s="66"/>
      <c r="V26" s="66" t="s">
        <v>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1</v>
      </c>
      <c r="AB26" s="56">
        <f t="shared" si="5"/>
        <v>1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3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☺</v>
      </c>
      <c r="AL26" s="58" t="str">
        <f t="shared" si="31"/>
        <v>T</v>
      </c>
      <c r="AM26" s="58" t="str">
        <f t="shared" si="32"/>
        <v>T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¶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1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11" t="str">
        <f>Predloge!$B$11</f>
        <v>X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6" t="str">
        <f>Predloge!$B$6</f>
        <v>KVIT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X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T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11" t="str">
        <f>Predloge!$B$35</f>
        <v>Ta</v>
      </c>
      <c r="S28" s="66"/>
      <c r="T28" s="6" t="str">
        <f>Predloge!$B$6</f>
        <v>KVIT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a</v>
      </c>
      <c r="AY28" s="58" t="str">
        <f t="shared" si="44"/>
        <v/>
      </c>
      <c r="AZ28" s="58" t="str">
        <f t="shared" si="45"/>
        <v>T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6" t="s">
        <v>77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1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4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6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1</v>
      </c>
      <c r="E42" s="68">
        <f t="shared" si="55"/>
        <v>0</v>
      </c>
      <c r="F42" s="68">
        <f t="shared" si="55"/>
        <v>0</v>
      </c>
      <c r="G42" s="68">
        <f t="shared" si="55"/>
        <v>1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1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4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5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3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U17:W17 P17:Q18 A17:C21 S17:S21 U18:V21 P19 E20:E21 P20:Q21 H21 G22:S22 U22:W22 A22:F23 G23:L23 N23 P23:W23 P24:Q24 U24:V25 S24:S26 A24:C29 O25:Q25 P26:Q26 U26:W28 P27:S27 P28:Q28 S28 E29 G29:W29 A30:D30 F30:L30 N30:W30 A31:C31 P31 S31:S32 U31:W32 A32:Q32">
    <cfRule type="expression" dxfId="116" priority="34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U17:W17 P17:Q18 B17:C21 S17:S21 U18:V21 P19 E20:E21 P20:Q21 H21 G22:S22 U22:W22 B22:F23 G23:L23 N23 P23:W23 P24:Q24 U24:V25 S24:S26 B24:C29 O25:Q25 P26:Q26 U26:W28 P27:S27 P28:Q28 S28 E29 G29:W29 B30:D30 F30:L30 N30:W30 B31:C31 P31 S31:S32 U31:W32 B32:Q32">
    <cfRule type="expression" dxfId="115" priority="33">
      <formula>WEEKDAY($B2,2)=7</formula>
    </cfRule>
    <cfRule type="expression" dxfId="114" priority="32">
      <formula>WEEKDAY($B2,2)=6</formula>
    </cfRule>
  </conditionalFormatting>
  <conditionalFormatting sqref="N18">
    <cfRule type="expression" dxfId="113" priority="4">
      <formula>WEEKDAY($B18,2)=6</formula>
    </cfRule>
    <cfRule type="expression" dxfId="112" priority="5">
      <formula>WEEKDAY($B18,2)=7</formula>
    </cfRule>
    <cfRule type="expression" dxfId="111" priority="6">
      <formula>ABS($A18)=1</formula>
    </cfRule>
  </conditionalFormatting>
  <conditionalFormatting sqref="N31">
    <cfRule type="expression" dxfId="110" priority="1">
      <formula>WEEKDAY($B31,2)=6</formula>
    </cfRule>
    <cfRule type="expression" dxfId="109" priority="3">
      <formula>ABS($A31)=1</formula>
    </cfRule>
    <cfRule type="expression" dxfId="108" priority="2">
      <formula>WEEKDAY($B31,2)=7</formula>
    </cfRule>
  </conditionalFormatting>
  <conditionalFormatting sqref="U1">
    <cfRule type="expression" dxfId="107" priority="22">
      <formula>WEEKDAY($B1,2)=7</formula>
    </cfRule>
    <cfRule type="expression" dxfId="106" priority="23">
      <formula>ABS($A1)=1</formula>
    </cfRule>
    <cfRule type="expression" dxfId="105" priority="21">
      <formula>WEEKDAY($B1,2)=6</formula>
    </cfRule>
  </conditionalFormatting>
  <conditionalFormatting sqref="X2:AE32">
    <cfRule type="cellIs" dxfId="104" priority="26" operator="lessThan">
      <formula>1</formula>
    </cfRule>
    <cfRule type="cellIs" dxfId="103" priority="30" operator="greaterThan">
      <formula>1</formula>
    </cfRule>
  </conditionalFormatting>
  <conditionalFormatting sqref="AF2:AF32">
    <cfRule type="cellIs" dxfId="102" priority="25" operator="notEqual">
      <formula>0</formula>
    </cfRule>
  </conditionalFormatting>
  <conditionalFormatting sqref="AG2:AG32">
    <cfRule type="cellIs" dxfId="101" priority="28" operator="equal">
      <formula>1</formula>
    </cfRule>
    <cfRule type="cellIs" dxfId="100" priority="29" operator="greaterThan">
      <formula>1</formula>
    </cfRule>
  </conditionalFormatting>
  <conditionalFormatting sqref="AH2:AH32">
    <cfRule type="cellIs" dxfId="99" priority="31" operator="greaterThan">
      <formula>2</formula>
    </cfRule>
    <cfRule type="cellIs" dxfId="98" priority="2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7" zoomScale="130" zoomScaleNormal="130" workbookViewId="0">
      <selection activeCell="Q17" sqref="Q17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4" width="3.7109375" style="41" customWidth="1"/>
    <col min="5" max="5" width="3.85546875" style="41" customWidth="1"/>
    <col min="6" max="11" width="3.7109375" style="41" customWidth="1"/>
    <col min="12" max="12" width="4" style="41" customWidth="1"/>
    <col min="13" max="15" width="3.7109375" style="41" customWidth="1"/>
    <col min="16" max="16" width="3.7109375" style="41" hidden="1" customWidth="1"/>
    <col min="17" max="18" width="3.7109375" style="41" customWidth="1"/>
    <col min="19" max="19" width="0.14062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30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11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11" t="str">
        <f>Predloge!$B$11</f>
        <v>X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3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K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K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54" t="str">
        <f>Predloge!$B$12</f>
        <v>D</v>
      </c>
      <c r="L7" s="11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6" t="str">
        <f>Predloge!$B$6</f>
        <v>KVIT</v>
      </c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D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K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11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6" t="str">
        <f>Predloge!$B$6</f>
        <v>KVIT</v>
      </c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K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>T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6" t="str">
        <f>Predloge!$B$6</f>
        <v>KVIT</v>
      </c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-1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K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>T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11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6" t="str">
        <f>Predloge!$B$6</f>
        <v>KVIT</v>
      </c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5</v>
      </c>
      <c r="AF10" s="57">
        <f t="shared" si="9"/>
        <v>-1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K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>T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54" t="str">
        <f>Predloge!$B$12</f>
        <v>D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6" t="str">
        <f>Predloge!$B$6</f>
        <v>KVIT</v>
      </c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-1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D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>T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11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Predloge!$B$15</f>
        <v>SO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9" t="str">
        <f>Predloge!$B$7</f>
        <v>KVIT☻</v>
      </c>
      <c r="V14" s="54" t="s">
        <v>76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O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K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>☻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6" t="str">
        <f>Predloge!$B$6</f>
        <v>KVIT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Predloge!$B$15</f>
        <v>SO</v>
      </c>
      <c r="L15" s="116" t="str">
        <f>Predloge!$B$6</f>
        <v>KVIT</v>
      </c>
      <c r="M15" s="6" t="str">
        <f>Predloge!$B$5</f>
        <v>52</v>
      </c>
      <c r="N15" s="54" t="str">
        <f>Predloge!$B$12</f>
        <v>D</v>
      </c>
      <c r="O15" s="9" t="str">
        <f>Predloge!$B$7</f>
        <v>KVIT☻</v>
      </c>
      <c r="P15" s="54"/>
      <c r="Q15" s="19" t="str">
        <f>Predloge!$B$20</f>
        <v>☺</v>
      </c>
      <c r="R15" s="11" t="str">
        <f>Predloge!$B$11</f>
        <v>X</v>
      </c>
      <c r="S15" s="54"/>
      <c r="T15" s="11" t="str">
        <f>Predloge!$B$26</f>
        <v>52¶</v>
      </c>
      <c r="U15" s="11" t="str">
        <f>Predloge!$B$11</f>
        <v>X</v>
      </c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4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O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☻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¶</v>
      </c>
      <c r="BA15" s="58" t="str">
        <f t="shared" si="29"/>
        <v>X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6" t="str">
        <f>Predloge!$B$6</f>
        <v>KVIT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Predloge!$B$4</f>
        <v>51</v>
      </c>
      <c r="J16" s="11" t="str">
        <f>Predloge!$B$35</f>
        <v>Ta</v>
      </c>
      <c r="K16" s="6" t="str">
        <f>Predloge!$B$15</f>
        <v>SO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Predloge!$B$11</f>
        <v>X</v>
      </c>
      <c r="P16" s="54"/>
      <c r="Q16" s="11" t="str">
        <f>Predloge!$B$11</f>
        <v>X</v>
      </c>
      <c r="R16" s="6" t="str">
        <f>Predloge!$B$5</f>
        <v>52</v>
      </c>
      <c r="S16" s="54"/>
      <c r="T16" s="23" t="str">
        <f>Predloge!$B$23</f>
        <v>51☺</v>
      </c>
      <c r="U16" s="6" t="str">
        <f>Predloge!$B$6</f>
        <v>KVIT</v>
      </c>
      <c r="V16" s="54" t="s">
        <v>75</v>
      </c>
      <c r="W16" s="8" t="str">
        <f>Predloge!$E$10</f>
        <v>MŠŠ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T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1</v>
      </c>
      <c r="AP16" s="58" t="str">
        <f t="shared" si="18"/>
        <v>a</v>
      </c>
      <c r="AQ16" s="58" t="str">
        <f t="shared" si="19"/>
        <v>O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X</v>
      </c>
      <c r="AV16" s="58" t="str">
        <f t="shared" si="24"/>
        <v/>
      </c>
      <c r="AW16" s="58" t="str">
        <f t="shared" si="25"/>
        <v>X</v>
      </c>
      <c r="AX16" s="58" t="str">
        <f t="shared" si="26"/>
        <v>2</v>
      </c>
      <c r="AY16" s="58" t="str">
        <f t="shared" si="27"/>
        <v/>
      </c>
      <c r="AZ16" s="58" t="str">
        <f t="shared" si="28"/>
        <v>☺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11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11" t="s">
        <v>77</v>
      </c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O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K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>K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Predloge!$B$15</f>
        <v>SO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Predloge!$B$15</f>
        <v>SO</v>
      </c>
      <c r="S18" s="54"/>
      <c r="T18" s="6" t="str">
        <f>Predloge!$B$15</f>
        <v>SO</v>
      </c>
      <c r="U18" s="6" t="str">
        <f>Predloge!$B$6</f>
        <v>KVIT</v>
      </c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O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K</v>
      </c>
      <c r="AX18" s="58" t="str">
        <f t="shared" si="26"/>
        <v>O</v>
      </c>
      <c r="AY18" s="58" t="str">
        <f t="shared" si="27"/>
        <v/>
      </c>
      <c r="AZ18" s="58" t="str">
        <f t="shared" si="28"/>
        <v>O</v>
      </c>
      <c r="BA18" s="58" t="str">
        <f t="shared" si="29"/>
        <v>T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>Predloge!$B$21</f>
        <v>☺</v>
      </c>
      <c r="S19" s="54"/>
      <c r="T19" s="54"/>
      <c r="U19" s="54" t="str">
        <f>Predloge!$B$14</f>
        <v>☻</v>
      </c>
      <c r="V19" s="54" t="s">
        <v>30</v>
      </c>
      <c r="W19" s="8" t="s">
        <v>30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>☺</v>
      </c>
      <c r="AY19" s="58" t="str">
        <f t="shared" si="27"/>
        <v/>
      </c>
      <c r="AZ19" s="58" t="str">
        <f t="shared" si="28"/>
        <v/>
      </c>
      <c r="BA19" s="58" t="str">
        <f t="shared" si="29"/>
        <v>☻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6" t="str">
        <f>Predloge!$B$6</f>
        <v>KVIT</v>
      </c>
      <c r="G21" s="6" t="str">
        <f>Predloge!$B$6</f>
        <v>KVIT</v>
      </c>
      <c r="H21" s="54" t="s">
        <v>46</v>
      </c>
      <c r="I21" s="6" t="str">
        <f>Predloge!$B$13</f>
        <v>BOL</v>
      </c>
      <c r="J21" s="11" t="str">
        <f>Predloge!$B$11</f>
        <v>X</v>
      </c>
      <c r="K21" s="9" t="str">
        <f>Predloge!$B$7</f>
        <v>KVIT☻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11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6" t="str">
        <f>Predloge!$B$6</f>
        <v>KVIT</v>
      </c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0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5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T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L</v>
      </c>
      <c r="AP21" s="58" t="str">
        <f t="shared" si="18"/>
        <v>X</v>
      </c>
      <c r="AQ21" s="58" t="str">
        <f t="shared" si="19"/>
        <v>☻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K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>T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6" t="str">
        <f>Predloge!$B$6</f>
        <v>KVIT</v>
      </c>
      <c r="G22" s="6" t="str">
        <f>Predloge!$B$6</f>
        <v>KVIT</v>
      </c>
      <c r="H22" s="54" t="s">
        <v>46</v>
      </c>
      <c r="I22" s="6" t="str">
        <f>Predloge!$B$13</f>
        <v>BOL</v>
      </c>
      <c r="J22" s="6" t="str">
        <f>Predloge!$B$4</f>
        <v>51</v>
      </c>
      <c r="K22" s="11" t="str">
        <f>Predloge!$B$11</f>
        <v>X</v>
      </c>
      <c r="L22" s="54" t="str">
        <f>Predloge!$B$12</f>
        <v>D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25" t="str">
        <f>Predloge!$B$27</f>
        <v>KVIT☺</v>
      </c>
      <c r="V22" s="54" t="s">
        <v>76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4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L</v>
      </c>
      <c r="AP22" s="58" t="str">
        <f t="shared" si="18"/>
        <v>1</v>
      </c>
      <c r="AQ22" s="58" t="str">
        <f t="shared" si="19"/>
        <v>X</v>
      </c>
      <c r="AR22" s="58" t="str">
        <f t="shared" si="20"/>
        <v>D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K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6" t="str">
        <f>Predloge!$B$13</f>
        <v>BOL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Predloge!$B$13</f>
        <v>BOL</v>
      </c>
      <c r="J23" s="23" t="str">
        <f>Predloge!$B$23</f>
        <v>51☺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tr">
        <f>Predloge!$B$35</f>
        <v>Ta</v>
      </c>
      <c r="S23" s="54"/>
      <c r="T23" s="11" t="s">
        <v>77</v>
      </c>
      <c r="U23" s="11" t="str">
        <f>Predloge!$B$11</f>
        <v>X</v>
      </c>
      <c r="V23" s="54" t="s">
        <v>15</v>
      </c>
      <c r="W23" s="8" t="str">
        <f>september!$Q$1</f>
        <v>ŽRJ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-1</v>
      </c>
      <c r="AG23" s="57">
        <f t="shared" si="10"/>
        <v>2</v>
      </c>
      <c r="AH23" s="56">
        <f t="shared" si="11"/>
        <v>1</v>
      </c>
      <c r="AI23" s="23" t="str">
        <f>Predloge!$B$23</f>
        <v>51☺</v>
      </c>
      <c r="AJ23" s="58" t="str">
        <f t="shared" si="12"/>
        <v>L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L</v>
      </c>
      <c r="AP23" s="58" t="str">
        <f t="shared" si="18"/>
        <v>☺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K</v>
      </c>
      <c r="AX23" s="58" t="str">
        <f t="shared" si="26"/>
        <v>a</v>
      </c>
      <c r="AY23" s="58" t="str">
        <f t="shared" si="27"/>
        <v/>
      </c>
      <c r="AZ23" s="58" t="str">
        <f t="shared" si="28"/>
        <v>K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Predloge!$B$13</f>
        <v>BOL</v>
      </c>
      <c r="E24" s="11" t="str">
        <f>Predloge!$B$35</f>
        <v>Ta</v>
      </c>
      <c r="F24" s="116" t="str">
        <f>Predloge!$B$6</f>
        <v>KVIT</v>
      </c>
      <c r="G24" s="6" t="str">
        <f>Predloge!$B$6</f>
        <v>KVIT</v>
      </c>
      <c r="H24" s="23" t="str">
        <f>Predloge!$B$23</f>
        <v>51☺</v>
      </c>
      <c r="I24" s="6" t="str">
        <f>Predloge!$B$13</f>
        <v>BOL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Predloge!$B$4</f>
        <v>51</v>
      </c>
      <c r="U24" s="54" t="str">
        <f>Predloge!$B$12</f>
        <v>D</v>
      </c>
      <c r="V24" s="54" t="s">
        <v>76</v>
      </c>
      <c r="W24" s="8" t="str">
        <f>september!$Q$1</f>
        <v>ŽRJ</v>
      </c>
      <c r="X24" s="56">
        <f t="shared" si="1"/>
        <v>0</v>
      </c>
      <c r="Y24" s="56">
        <f t="shared" si="2"/>
        <v>2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☺</v>
      </c>
      <c r="AK24" s="58" t="str">
        <f t="shared" ref="AK24:AK32" si="30">RIGHT(E24,1)</f>
        <v>a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L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K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1</v>
      </c>
      <c r="BA24" s="58" t="str">
        <f t="shared" ref="BA24:BA32" si="46">RIGHT(U24,1)</f>
        <v>D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6" t="str">
        <f>Predloge!$B$13</f>
        <v>BOL</v>
      </c>
      <c r="J25" s="23" t="str">
        <f>Predloge!$B$23</f>
        <v>51☺</v>
      </c>
      <c r="K25" s="54" t="str">
        <f>Predloge!$B$12</f>
        <v>D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11" t="str">
        <f>Predloge!$B$16</f>
        <v>☻</v>
      </c>
      <c r="R25" s="6" t="str">
        <f>Predloge!$B$5</f>
        <v>52</v>
      </c>
      <c r="S25" s="54"/>
      <c r="T25" s="6" t="str">
        <f>Predloge!$B$6</f>
        <v>KVIT</v>
      </c>
      <c r="U25" s="6" t="str">
        <f>Predloge!$B$6</f>
        <v>KVIT</v>
      </c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7</v>
      </c>
      <c r="AF25" s="57">
        <f t="shared" si="9"/>
        <v>-1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D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☻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>T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 t="str">
        <f>Predloge!$B$14</f>
        <v>☻</v>
      </c>
      <c r="L26" s="54"/>
      <c r="M26" s="54"/>
      <c r="N26" s="54"/>
      <c r="O26" s="54"/>
      <c r="P26" s="54"/>
      <c r="Q26" s="54"/>
      <c r="R26" s="54"/>
      <c r="S26" s="54"/>
      <c r="T26" s="21" t="str">
        <f>Predloge!$B$21</f>
        <v>☺</v>
      </c>
      <c r="U26" s="54"/>
      <c r="V26" s="54" t="s">
        <v>34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>☻</v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Predloge!$B$13</f>
        <v>BOL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6" t="str">
        <f>Predloge!$B$6</f>
        <v>KVIT</v>
      </c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-1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L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>T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54" t="str">
        <f>Predloge!$B$12</f>
        <v>D</v>
      </c>
      <c r="J29" s="6" t="str">
        <f>Predloge!$B$4</f>
        <v>51</v>
      </c>
      <c r="K29" s="54" t="str">
        <f>Predloge!$B$12</f>
        <v>D</v>
      </c>
      <c r="L29" s="11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Predloge!$B$13</f>
        <v>BOL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6" t="str">
        <f>Predloge!$B$6</f>
        <v>KVIT</v>
      </c>
      <c r="V29" s="54" t="s">
        <v>39</v>
      </c>
      <c r="W29" s="8" t="s">
        <v>30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1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5</v>
      </c>
      <c r="AF29" s="57">
        <f t="shared" si="9"/>
        <v>-1</v>
      </c>
      <c r="AG29" s="57">
        <f t="shared" si="10"/>
        <v>2</v>
      </c>
      <c r="AH29" s="56">
        <f t="shared" si="11"/>
        <v>2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D</v>
      </c>
      <c r="AP29" s="58" t="str">
        <f t="shared" si="35"/>
        <v>1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L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>T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23" t="str">
        <f>Predloge!$B$23</f>
        <v>51☺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54" t="str">
        <f>Predloge!$B$12</f>
        <v>D</v>
      </c>
      <c r="J30" s="11" t="str">
        <f>Predloge!$B$35</f>
        <v>Ta</v>
      </c>
      <c r="K30" s="54" t="str">
        <f>Predloge!$B$12</f>
        <v>D</v>
      </c>
      <c r="L30" s="6" t="str">
        <f>Predloge!$B$6</f>
        <v>KVIT</v>
      </c>
      <c r="M30" s="11" t="s">
        <v>77</v>
      </c>
      <c r="N30" s="6" t="str">
        <f>Predloge!$B$6</f>
        <v>KVIT</v>
      </c>
      <c r="O30" s="6" t="str">
        <f>Predloge!$B$13</f>
        <v>BOL</v>
      </c>
      <c r="P30" s="54"/>
      <c r="Q30" s="54" t="s">
        <v>94</v>
      </c>
      <c r="R30" s="6" t="str">
        <f>Predloge!$B$4</f>
        <v>51</v>
      </c>
      <c r="S30" s="54"/>
      <c r="T30" s="6" t="str">
        <f>Predloge!$B$4</f>
        <v>51</v>
      </c>
      <c r="U30" s="6" t="str">
        <f>Predloge!$B$6</f>
        <v>KVIT</v>
      </c>
      <c r="V30" s="54" t="s">
        <v>75</v>
      </c>
      <c r="W30" s="8" t="s">
        <v>30</v>
      </c>
      <c r="X30" s="56">
        <f t="shared" si="1"/>
        <v>0</v>
      </c>
      <c r="Y30" s="56">
        <f t="shared" si="2"/>
        <v>1</v>
      </c>
      <c r="Z30" s="56">
        <f t="shared" si="3"/>
        <v>2</v>
      </c>
      <c r="AA30" s="56">
        <f t="shared" si="4"/>
        <v>0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-1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☺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D</v>
      </c>
      <c r="AP30" s="58" t="str">
        <f t="shared" si="35"/>
        <v>a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L</v>
      </c>
      <c r="AV30" s="58" t="str">
        <f t="shared" si="41"/>
        <v/>
      </c>
      <c r="AW30" s="58" t="str">
        <f t="shared" si="42"/>
        <v>K</v>
      </c>
      <c r="AX30" s="58" t="str">
        <f t="shared" si="43"/>
        <v>1</v>
      </c>
      <c r="AY30" s="58" t="str">
        <f t="shared" si="44"/>
        <v/>
      </c>
      <c r="AZ30" s="58" t="str">
        <f t="shared" si="45"/>
        <v>1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Predloge!$B$11</f>
        <v>X</v>
      </c>
      <c r="E31" s="54" t="s">
        <v>78</v>
      </c>
      <c r="F31" s="9" t="str">
        <f>Predloge!$B$7</f>
        <v>KVIT☻</v>
      </c>
      <c r="G31" s="116" t="str">
        <f>Predloge!$B$6</f>
        <v>KVIT</v>
      </c>
      <c r="H31" s="6" t="str">
        <f>Predloge!$B$4</f>
        <v>51</v>
      </c>
      <c r="I31" s="54" t="str">
        <f>Predloge!$B$12</f>
        <v>D</v>
      </c>
      <c r="J31" s="6" t="str">
        <f>Predloge!$B$5</f>
        <v>52</v>
      </c>
      <c r="K31" s="54" t="str">
        <f>Predloge!$B$12</f>
        <v>D</v>
      </c>
      <c r="L31" s="54" t="str">
        <f>Predloge!$B$12</f>
        <v>D</v>
      </c>
      <c r="M31" s="23" t="str">
        <f>Predloge!$B$23</f>
        <v>51☺</v>
      </c>
      <c r="N31" s="6" t="str">
        <f>Predloge!$B$15</f>
        <v>SO</v>
      </c>
      <c r="O31" s="6" t="str">
        <f>Predloge!$B$13</f>
        <v>BOL</v>
      </c>
      <c r="P31" s="54"/>
      <c r="Q31" s="54" t="s">
        <v>94</v>
      </c>
      <c r="R31" s="11" t="str">
        <f>Predloge!$B$26</f>
        <v>52¶</v>
      </c>
      <c r="S31" s="54"/>
      <c r="T31" s="54" t="str">
        <f>Predloge!$B$12</f>
        <v>D</v>
      </c>
      <c r="U31" s="11" t="s">
        <v>77</v>
      </c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2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47"/>
        <v>X</v>
      </c>
      <c r="AK31" s="58" t="str">
        <f t="shared" si="30"/>
        <v>F</v>
      </c>
      <c r="AL31" s="58" t="str">
        <f t="shared" si="31"/>
        <v>☻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D</v>
      </c>
      <c r="AP31" s="58" t="str">
        <f t="shared" si="35"/>
        <v>2</v>
      </c>
      <c r="AQ31" s="58" t="str">
        <f t="shared" si="36"/>
        <v>D</v>
      </c>
      <c r="AR31" s="58" t="str">
        <f t="shared" si="37"/>
        <v>D</v>
      </c>
      <c r="AS31" s="58" t="str">
        <f t="shared" si="38"/>
        <v>☺</v>
      </c>
      <c r="AT31" s="58" t="str">
        <f t="shared" si="39"/>
        <v>O</v>
      </c>
      <c r="AU31" s="58" t="str">
        <f t="shared" si="40"/>
        <v>L</v>
      </c>
      <c r="AV31" s="58" t="str">
        <f t="shared" si="41"/>
        <v/>
      </c>
      <c r="AW31" s="58" t="str">
        <f t="shared" si="42"/>
        <v>K</v>
      </c>
      <c r="AX31" s="58" t="str">
        <f t="shared" si="43"/>
        <v>¶</v>
      </c>
      <c r="AY31" s="58" t="str">
        <f t="shared" si="44"/>
        <v/>
      </c>
      <c r="AZ31" s="58" t="str">
        <f t="shared" si="45"/>
        <v>D</v>
      </c>
      <c r="BA31" s="58" t="str">
        <f t="shared" si="46"/>
        <v>K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6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2</v>
      </c>
      <c r="U35" s="68">
        <f t="shared" si="48"/>
        <v>1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2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2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4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2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6</v>
      </c>
      <c r="E37" s="73">
        <f t="shared" si="50"/>
        <v>2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2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3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5</v>
      </c>
      <c r="L38" s="68">
        <f t="shared" si="51"/>
        <v>16</v>
      </c>
      <c r="M38" s="68">
        <f t="shared" si="51"/>
        <v>0</v>
      </c>
      <c r="N38" s="68">
        <f t="shared" si="51"/>
        <v>4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4</v>
      </c>
      <c r="U38" s="68">
        <f t="shared" si="51"/>
        <v>14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5</v>
      </c>
      <c r="J40" s="68">
        <f t="shared" si="53"/>
        <v>2</v>
      </c>
      <c r="K40" s="68">
        <f t="shared" si="53"/>
        <v>8</v>
      </c>
      <c r="L40" s="68">
        <f t="shared" si="53"/>
        <v>2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1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5</v>
      </c>
      <c r="L41" s="68">
        <f t="shared" si="54"/>
        <v>0</v>
      </c>
      <c r="M41" s="68">
        <f t="shared" si="54"/>
        <v>0</v>
      </c>
      <c r="N41" s="68">
        <f t="shared" si="54"/>
        <v>1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1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2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4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4</v>
      </c>
      <c r="E43" s="68">
        <f t="shared" si="56"/>
        <v>2</v>
      </c>
      <c r="F43" s="68">
        <f t="shared" si="56"/>
        <v>1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2</v>
      </c>
      <c r="M43" s="68">
        <f t="shared" si="56"/>
        <v>2</v>
      </c>
      <c r="N43" s="68">
        <f t="shared" si="56"/>
        <v>2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2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5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1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M7:N9 E7:E10 H7:H10 P7:Q10 V7:V11 A8:D8 S9:T9 A9:C11 S10 N10:N11 P11 S11:T11 A12:L12 N12:W12 E13:W13 A13:C18 P14:Q14 F14:F15 H14:H16 V14:V16 N14:N17 S14:S18 P15:P17 Q17:Q18 V17:W19 N18:P18 A19:Q19 S19:U19 A20:I20 K20:W20 H21:H23 N21:N23 V21:V23 P21:Q24 A21:C25 S21:S26 U24:V24 P25 V25:W25 A26:R26 U26:W26 A27:L27 N27:W27 F28:F29 P28:P29 H28:H30 S28:S30 A28:C31 V28:W31 P30:Q31 S31:T31">
    <cfRule type="expression" dxfId="97" priority="44">
      <formula>ABS($A2)=1</formula>
    </cfRule>
  </conditionalFormatting>
  <conditionalFormatting sqref="E2:W2 B2:C5 P3:Q3 S3:S4 U3:W4 O4:Q4 E5:W5 B6:Q6 S6:W6 B7:C7 S7:S8 M7:N9 E7:E10 H7:H10 P7:Q10 V7:V11 B8:D8 S9:T9 B9:C11 S10 N10:N11 P11 S11:T11 B12:L12 N12:W12 E13:W13 B13:C18 P14:Q14 F14:F15 H14:H16 V14:V16 N14:N17 S14:S18 P15:P17 Q17:Q18 V17:W19 N18:P18 B19:Q19 S19:U19 B20:I20 K20:W20 H21:H23 N21:N23 V21:V23 P21:Q24 B21:C25 S21:S26 U24:V24 P25 V25:W25 B26:R26 U26:W26 B27:L27 N27:W27 F28:F29 P28:P29 H28:H30 S28:S30 B28:C31 V28:W31 P30:Q31 S31:T31">
    <cfRule type="expression" dxfId="96" priority="43">
      <formula>WEEKDAY($B2,2)=7</formula>
    </cfRule>
    <cfRule type="expression" dxfId="95" priority="42">
      <formula>WEEKDAY($B2,2)=6</formula>
    </cfRule>
  </conditionalFormatting>
  <conditionalFormatting sqref="G3:K4 M3:M4">
    <cfRule type="expression" dxfId="94" priority="33">
      <formula>ABS($A3)=1</formula>
    </cfRule>
    <cfRule type="expression" dxfId="93" priority="32">
      <formula>WEEKDAY($B3,2)=7</formula>
    </cfRule>
    <cfRule type="expression" dxfId="92" priority="31">
      <formula>WEEKDAY($B3,2)=6</formula>
    </cfRule>
  </conditionalFormatting>
  <conditionalFormatting sqref="I29:I31">
    <cfRule type="expression" dxfId="91" priority="13">
      <formula>WEEKDAY($B29,2)=6</formula>
    </cfRule>
    <cfRule type="expression" dxfId="90" priority="15">
      <formula>ABS($A29)=1</formula>
    </cfRule>
    <cfRule type="expression" dxfId="89" priority="14">
      <formula>WEEKDAY($B29,2)=7</formula>
    </cfRule>
  </conditionalFormatting>
  <conditionalFormatting sqref="K7">
    <cfRule type="expression" dxfId="88" priority="20">
      <formula>WEEKDAY($B7,2)=7</formula>
    </cfRule>
    <cfRule type="expression" dxfId="87" priority="19">
      <formula>WEEKDAY($B7,2)=6</formula>
    </cfRule>
    <cfRule type="expression" dxfId="86" priority="21">
      <formula>ABS($A7)=1</formula>
    </cfRule>
  </conditionalFormatting>
  <conditionalFormatting sqref="K11">
    <cfRule type="expression" dxfId="85" priority="18">
      <formula>ABS($A11)=1</formula>
    </cfRule>
    <cfRule type="expression" dxfId="84" priority="16">
      <formula>WEEKDAY($B11,2)=6</formula>
    </cfRule>
    <cfRule type="expression" dxfId="83" priority="17">
      <formula>WEEKDAY($B11,2)=7</formula>
    </cfRule>
  </conditionalFormatting>
  <conditionalFormatting sqref="K25">
    <cfRule type="expression" dxfId="82" priority="11">
      <formula>WEEKDAY($B25,2)=7</formula>
    </cfRule>
    <cfRule type="expression" dxfId="81" priority="10">
      <formula>WEEKDAY($B25,2)=6</formula>
    </cfRule>
    <cfRule type="expression" dxfId="80" priority="12">
      <formula>ABS($A25)=1</formula>
    </cfRule>
  </conditionalFormatting>
  <conditionalFormatting sqref="K29:K31">
    <cfRule type="expression" dxfId="79" priority="9">
      <formula>ABS($A29)=1</formula>
    </cfRule>
    <cfRule type="expression" dxfId="78" priority="8">
      <formula>WEEKDAY($B29,2)=7</formula>
    </cfRule>
    <cfRule type="expression" dxfId="77" priority="7">
      <formula>WEEKDAY($B29,2)=6</formula>
    </cfRule>
  </conditionalFormatting>
  <conditionalFormatting sqref="L22">
    <cfRule type="expression" dxfId="76" priority="6">
      <formula>ABS($A22)=1</formula>
    </cfRule>
    <cfRule type="expression" dxfId="75" priority="5">
      <formula>WEEKDAY($B22,2)=7</formula>
    </cfRule>
    <cfRule type="expression" dxfId="74" priority="4">
      <formula>WEEKDAY($B22,2)=6</formula>
    </cfRule>
  </conditionalFormatting>
  <conditionalFormatting sqref="L31">
    <cfRule type="expression" dxfId="73" priority="3">
      <formula>ABS($A31)=1</formula>
    </cfRule>
    <cfRule type="expression" dxfId="72" priority="2">
      <formula>WEEKDAY($B31,2)=7</formula>
    </cfRule>
    <cfRule type="expression" dxfId="71" priority="1">
      <formula>WEEKDAY($B31,2)=6</formula>
    </cfRule>
  </conditionalFormatting>
  <conditionalFormatting sqref="X2:AE31">
    <cfRule type="cellIs" dxfId="70" priority="36" operator="lessThan">
      <formula>1</formula>
    </cfRule>
    <cfRule type="cellIs" dxfId="69" priority="40" operator="greaterThan">
      <formula>1</formula>
    </cfRule>
  </conditionalFormatting>
  <conditionalFormatting sqref="AF2:AF31">
    <cfRule type="cellIs" dxfId="68" priority="35" operator="notEqual">
      <formula>0</formula>
    </cfRule>
  </conditionalFormatting>
  <conditionalFormatting sqref="AG2:AG31">
    <cfRule type="cellIs" dxfId="67" priority="38" operator="equal">
      <formula>1</formula>
    </cfRule>
    <cfRule type="cellIs" dxfId="66" priority="39" operator="greaterThan">
      <formula>1</formula>
    </cfRule>
  </conditionalFormatting>
  <conditionalFormatting sqref="AH2:AH31">
    <cfRule type="cellIs" dxfId="65" priority="37" operator="lessThan">
      <formula>2</formula>
    </cfRule>
    <cfRule type="cellIs" dxfId="64" priority="41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22" zoomScale="150" zoomScaleNormal="150" workbookViewId="0">
      <selection activeCell="Q27" sqref="Q27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54" t="str">
        <f>Predloge!$B$12</f>
        <v>D</v>
      </c>
      <c r="E2" s="54" t="s">
        <v>78</v>
      </c>
      <c r="F2" s="11" t="str">
        <f>Predloge!$B$11</f>
        <v>X</v>
      </c>
      <c r="G2" s="54" t="str">
        <f>Predloge!$B$12</f>
        <v>D</v>
      </c>
      <c r="H2" s="64" t="s">
        <v>46</v>
      </c>
      <c r="I2" s="54" t="str">
        <f>Predloge!$B$12</f>
        <v>D</v>
      </c>
      <c r="J2" s="6" t="str">
        <f>Predloge!$B$5</f>
        <v>52</v>
      </c>
      <c r="K2" s="54" t="str">
        <f>Predloge!$B$12</f>
        <v>D</v>
      </c>
      <c r="L2" s="54" t="str">
        <f>Predloge!$B$12</f>
        <v>D</v>
      </c>
      <c r="M2" s="11" t="str">
        <f>Predloge!$B$11</f>
        <v>X</v>
      </c>
      <c r="N2" s="9" t="str">
        <f>Predloge!$B$7</f>
        <v>KVIT☻</v>
      </c>
      <c r="O2" s="6" t="str">
        <f>Predloge!$B$13</f>
        <v>BOL</v>
      </c>
      <c r="P2" s="64"/>
      <c r="Q2" s="66" t="s">
        <v>93</v>
      </c>
      <c r="R2" s="6" t="str">
        <f>Predloge!$B$4</f>
        <v>51</v>
      </c>
      <c r="S2" s="64"/>
      <c r="T2" s="54" t="str">
        <f>Predloge!$B$12</f>
        <v>D</v>
      </c>
      <c r="U2" s="123" t="str">
        <f>Predloge!$B$6</f>
        <v>KVIT</v>
      </c>
      <c r="V2" s="114" t="s">
        <v>39</v>
      </c>
      <c r="W2" s="8" t="s">
        <v>30</v>
      </c>
      <c r="X2" s="56">
        <f t="shared" ref="X2:X32" si="1">COUNTIF(AJ2:BA2,"☻")</f>
        <v>1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-1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D</v>
      </c>
      <c r="AK2" s="58" t="str">
        <f t="shared" ref="AK2:AK23" si="13">RIGHT(E2,1)</f>
        <v>F</v>
      </c>
      <c r="AL2" s="58" t="str">
        <f t="shared" ref="AL2:AL23" si="14">RIGHT(F2,1)</f>
        <v>X</v>
      </c>
      <c r="AM2" s="58" t="str">
        <f t="shared" ref="AM2:AM23" si="15">RIGHT(G2,1)</f>
        <v>D</v>
      </c>
      <c r="AN2" s="58" t="str">
        <f t="shared" ref="AN2:AN23" si="16">RIGHT(H2,1)</f>
        <v>O</v>
      </c>
      <c r="AO2" s="58" t="str">
        <f t="shared" ref="AO2:AO23" si="17">RIGHT(I2,1)</f>
        <v>D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D</v>
      </c>
      <c r="AS2" s="58" t="str">
        <f t="shared" ref="AS2:AS23" si="21">RIGHT(M2,1)</f>
        <v>X</v>
      </c>
      <c r="AT2" s="58" t="str">
        <f t="shared" ref="AT2:AT23" si="22">RIGHT(N2,1)</f>
        <v>☻</v>
      </c>
      <c r="AU2" s="58" t="str">
        <f t="shared" ref="AU2:AU23" si="23">RIGHT(O2,1)</f>
        <v>L</v>
      </c>
      <c r="AV2" s="58" t="str">
        <f t="shared" ref="AV2:AV23" si="24">RIGHT(P2,1)</f>
        <v/>
      </c>
      <c r="AW2" s="58" t="str">
        <f t="shared" ref="AW2:AW23" si="25">RIGHT(Q2,1)</f>
        <v>C</v>
      </c>
      <c r="AX2" s="58" t="str">
        <f t="shared" ref="AX2:AX23" si="26">RIGHT(R2,1)</f>
        <v>1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>T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21" t="str">
        <f>Predloge!$B$21</f>
        <v>☺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13" t="str">
        <f>Predloge!$B$14</f>
        <v>☻</v>
      </c>
      <c r="V3" s="54" t="s">
        <v>15</v>
      </c>
      <c r="W3" s="82" t="s">
        <v>29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>☺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☻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13" t="str">
        <f>Predloge!$B$14</f>
        <v>☻</v>
      </c>
      <c r="L4" s="64"/>
      <c r="M4" s="64"/>
      <c r="N4" s="64"/>
      <c r="O4" s="64"/>
      <c r="P4" s="64"/>
      <c r="Q4" s="64"/>
      <c r="R4" s="21" t="str">
        <f>Predloge!$B$21</f>
        <v>☺</v>
      </c>
      <c r="S4" s="64"/>
      <c r="T4" s="64"/>
      <c r="U4" s="64"/>
      <c r="V4" s="54" t="s">
        <v>30</v>
      </c>
      <c r="W4" s="76" t="s">
        <v>15</v>
      </c>
      <c r="X4" s="56">
        <f t="shared" si="1"/>
        <v>1</v>
      </c>
      <c r="Y4" s="56">
        <f t="shared" si="2"/>
        <v>1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13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>☺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54" t="str">
        <f>Predloge!$B$12</f>
        <v>D</v>
      </c>
      <c r="E5" s="6" t="str">
        <f>Predloge!$B$6</f>
        <v>KVIT</v>
      </c>
      <c r="F5" s="6" t="str">
        <f>Predloge!$B$13</f>
        <v>BOL</v>
      </c>
      <c r="G5" s="116" t="str">
        <f>Predloge!$B$6</f>
        <v>KVIT</v>
      </c>
      <c r="H5" s="11" t="str">
        <f>Predloge!$B$26</f>
        <v>52¶</v>
      </c>
      <c r="I5" s="54" t="str">
        <f>Predloge!$B$12</f>
        <v>D</v>
      </c>
      <c r="J5" s="6" t="str">
        <f>Predloge!$B$5</f>
        <v>52</v>
      </c>
      <c r="K5" s="11" t="str">
        <f>Predloge!$B$11</f>
        <v>X</v>
      </c>
      <c r="L5" s="6" t="str">
        <f>Predloge!$B$6</f>
        <v>KVIT</v>
      </c>
      <c r="M5" s="6" t="str">
        <f>Predloge!$B$4</f>
        <v>51</v>
      </c>
      <c r="N5" s="9" t="str">
        <f>Predloge!$B$7</f>
        <v>KVIT☻</v>
      </c>
      <c r="O5" s="6" t="str">
        <f>Predloge!$B$13</f>
        <v>BOL</v>
      </c>
      <c r="P5" s="64"/>
      <c r="Q5" s="19" t="str">
        <f>Predloge!$B$20</f>
        <v>☺</v>
      </c>
      <c r="R5" s="11" t="str">
        <f>Predloge!$B$11</f>
        <v>X</v>
      </c>
      <c r="S5" s="64"/>
      <c r="T5" s="54" t="s">
        <v>78</v>
      </c>
      <c r="U5" s="6" t="str">
        <f>Predloge!$B$6</f>
        <v>KVIT</v>
      </c>
      <c r="V5" s="114" t="s">
        <v>17</v>
      </c>
      <c r="W5" s="8" t="str">
        <f>Predloge!$E$8</f>
        <v>BOŽ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5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T</v>
      </c>
      <c r="AL5" s="58" t="str">
        <f t="shared" si="14"/>
        <v>L</v>
      </c>
      <c r="AM5" s="58" t="str">
        <f t="shared" si="15"/>
        <v>T</v>
      </c>
      <c r="AN5" s="58" t="str">
        <f t="shared" si="16"/>
        <v>¶</v>
      </c>
      <c r="AO5" s="58" t="str">
        <f t="shared" si="17"/>
        <v>D</v>
      </c>
      <c r="AP5" s="58" t="str">
        <f t="shared" si="18"/>
        <v>2</v>
      </c>
      <c r="AQ5" s="58" t="str">
        <f t="shared" si="19"/>
        <v>X</v>
      </c>
      <c r="AR5" s="58" t="str">
        <f t="shared" si="20"/>
        <v>T</v>
      </c>
      <c r="AS5" s="58" t="str">
        <f t="shared" si="21"/>
        <v>1</v>
      </c>
      <c r="AT5" s="58" t="str">
        <f t="shared" si="22"/>
        <v>☻</v>
      </c>
      <c r="AU5" s="58" t="str">
        <f t="shared" si="23"/>
        <v>L</v>
      </c>
      <c r="AV5" s="58" t="str">
        <f t="shared" si="24"/>
        <v/>
      </c>
      <c r="AW5" s="58" t="str">
        <f t="shared" si="25"/>
        <v>☺</v>
      </c>
      <c r="AX5" s="58" t="str">
        <f t="shared" si="26"/>
        <v>X</v>
      </c>
      <c r="AY5" s="58" t="str">
        <f t="shared" si="27"/>
        <v/>
      </c>
      <c r="AZ5" s="58" t="str">
        <f t="shared" si="28"/>
        <v>F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23" t="str">
        <f>Predloge!$B$23</f>
        <v>51☺</v>
      </c>
      <c r="E6" s="6" t="str">
        <f>Predloge!$B$6</f>
        <v>KVIT</v>
      </c>
      <c r="F6" s="54" t="str">
        <f>Predloge!$B$12</f>
        <v>D</v>
      </c>
      <c r="G6" s="116" t="str">
        <f>Predloge!$B$6</f>
        <v>KVIT</v>
      </c>
      <c r="H6" s="64" t="s">
        <v>46</v>
      </c>
      <c r="I6" s="54" t="str">
        <f>Predloge!$B$12</f>
        <v>D</v>
      </c>
      <c r="J6" s="6" t="str">
        <f>Predloge!$B$5</f>
        <v>52</v>
      </c>
      <c r="K6" s="54" t="str">
        <f>Predloge!$B$12</f>
        <v>D</v>
      </c>
      <c r="L6" s="6" t="str">
        <f>Predloge!$B$6</f>
        <v>KVIT</v>
      </c>
      <c r="M6" s="6" t="str">
        <f>Predloge!$B$4</f>
        <v>51</v>
      </c>
      <c r="N6" s="11" t="str">
        <f>Predloge!$B$11</f>
        <v>X</v>
      </c>
      <c r="O6" s="6" t="str">
        <f>Predloge!$B$13</f>
        <v>BOL</v>
      </c>
      <c r="P6" s="64"/>
      <c r="Q6" s="11" t="str">
        <f>Predloge!$B$11</f>
        <v>X</v>
      </c>
      <c r="R6" s="11" t="str">
        <f>Predloge!$B$26</f>
        <v>52¶</v>
      </c>
      <c r="S6" s="64"/>
      <c r="T6" s="54" t="str">
        <f>Predloge!$B$12</f>
        <v>D</v>
      </c>
      <c r="U6" s="128" t="s">
        <v>28</v>
      </c>
      <c r="V6" s="114" t="s">
        <v>75</v>
      </c>
      <c r="W6" s="8" t="str">
        <f>Predloge!$E$8</f>
        <v>BOŽ</v>
      </c>
      <c r="X6" s="56">
        <f t="shared" si="1"/>
        <v>0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-1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>☺</v>
      </c>
      <c r="AK6" s="58" t="str">
        <f t="shared" si="13"/>
        <v>T</v>
      </c>
      <c r="AL6" s="58" t="str">
        <f t="shared" si="14"/>
        <v>D</v>
      </c>
      <c r="AM6" s="58" t="str">
        <f t="shared" si="15"/>
        <v>T</v>
      </c>
      <c r="AN6" s="58" t="str">
        <f t="shared" si="16"/>
        <v>O</v>
      </c>
      <c r="AO6" s="58" t="str">
        <f t="shared" si="17"/>
        <v>D</v>
      </c>
      <c r="AP6" s="58" t="str">
        <f t="shared" si="18"/>
        <v>2</v>
      </c>
      <c r="AQ6" s="58" t="str">
        <f t="shared" si="19"/>
        <v>D</v>
      </c>
      <c r="AR6" s="58" t="str">
        <f t="shared" si="20"/>
        <v>T</v>
      </c>
      <c r="AS6" s="58" t="str">
        <f t="shared" si="21"/>
        <v>1</v>
      </c>
      <c r="AT6" s="58" t="str">
        <f t="shared" si="22"/>
        <v>X</v>
      </c>
      <c r="AU6" s="58" t="str">
        <f t="shared" si="23"/>
        <v>L</v>
      </c>
      <c r="AV6" s="58" t="str">
        <f t="shared" si="24"/>
        <v/>
      </c>
      <c r="AW6" s="58" t="str">
        <f t="shared" si="25"/>
        <v>X</v>
      </c>
      <c r="AX6" s="58" t="str">
        <f t="shared" si="26"/>
        <v>¶</v>
      </c>
      <c r="AY6" s="58" t="str">
        <f t="shared" si="27"/>
        <v/>
      </c>
      <c r="AZ6" s="58" t="str">
        <f t="shared" si="28"/>
        <v>D</v>
      </c>
      <c r="BA6" s="58" t="str">
        <f t="shared" si="29"/>
        <v>O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11" t="str">
        <f>Predloge!$B$11</f>
        <v>X</v>
      </c>
      <c r="E7" s="54" t="str">
        <f>Predloge!$B$12</f>
        <v>D</v>
      </c>
      <c r="F7" s="54" t="str">
        <f>Predloge!$B$12</f>
        <v>D</v>
      </c>
      <c r="G7" s="6" t="str">
        <f>Predloge!$B$6</f>
        <v>KVIT</v>
      </c>
      <c r="H7" s="64" t="s">
        <v>46</v>
      </c>
      <c r="I7" s="6" t="str">
        <f>Predloge!$B$5</f>
        <v>52</v>
      </c>
      <c r="J7" s="11" t="str">
        <f>Predloge!$B$35</f>
        <v>Ta</v>
      </c>
      <c r="K7" s="6" t="str">
        <f>Predloge!$B$4</f>
        <v>51</v>
      </c>
      <c r="L7" s="9" t="str">
        <f>Predloge!$B$7</f>
        <v>KVIT☻</v>
      </c>
      <c r="M7" s="11" t="str">
        <f>Predloge!$B$26</f>
        <v>52¶</v>
      </c>
      <c r="N7" s="6" t="str">
        <f>Predloge!$B$6</f>
        <v>KVIT</v>
      </c>
      <c r="O7" s="23" t="str">
        <f>Predloge!$B$23</f>
        <v>51☺</v>
      </c>
      <c r="P7" s="64"/>
      <c r="Q7" s="66" t="s">
        <v>93</v>
      </c>
      <c r="R7" s="11" t="s">
        <v>77</v>
      </c>
      <c r="S7" s="64"/>
      <c r="T7" s="11" t="s">
        <v>77</v>
      </c>
      <c r="U7" s="6" t="str">
        <f>Predloge!$B$6</f>
        <v>KVIT</v>
      </c>
      <c r="V7" s="114" t="s">
        <v>25</v>
      </c>
      <c r="W7" s="8" t="str">
        <f>Predloge!$E$8</f>
        <v>BOŽ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1</v>
      </c>
      <c r="AH7" s="56">
        <f t="shared" si="11"/>
        <v>2</v>
      </c>
      <c r="AI7" s="9" t="str">
        <f>Predloge!$B$7</f>
        <v>KVIT☻</v>
      </c>
      <c r="AJ7" s="58" t="str">
        <f t="shared" si="12"/>
        <v>X</v>
      </c>
      <c r="AK7" s="58" t="str">
        <f t="shared" si="13"/>
        <v>D</v>
      </c>
      <c r="AL7" s="58" t="str">
        <f t="shared" si="14"/>
        <v>D</v>
      </c>
      <c r="AM7" s="58" t="str">
        <f t="shared" si="15"/>
        <v>T</v>
      </c>
      <c r="AN7" s="58" t="str">
        <f t="shared" si="16"/>
        <v>O</v>
      </c>
      <c r="AO7" s="58" t="str">
        <f t="shared" si="17"/>
        <v>2</v>
      </c>
      <c r="AP7" s="58" t="str">
        <f t="shared" si="18"/>
        <v>a</v>
      </c>
      <c r="AQ7" s="58" t="str">
        <f t="shared" si="19"/>
        <v>1</v>
      </c>
      <c r="AR7" s="58" t="str">
        <f t="shared" si="20"/>
        <v>☻</v>
      </c>
      <c r="AS7" s="58" t="str">
        <f t="shared" si="21"/>
        <v>¶</v>
      </c>
      <c r="AT7" s="58" t="str">
        <f t="shared" si="22"/>
        <v>T</v>
      </c>
      <c r="AU7" s="58" t="str">
        <f t="shared" si="23"/>
        <v>☺</v>
      </c>
      <c r="AV7" s="58" t="str">
        <f t="shared" si="24"/>
        <v/>
      </c>
      <c r="AW7" s="58" t="str">
        <f t="shared" si="25"/>
        <v>C</v>
      </c>
      <c r="AX7" s="58" t="str">
        <f t="shared" si="26"/>
        <v>K</v>
      </c>
      <c r="AY7" s="58" t="str">
        <f t="shared" si="27"/>
        <v/>
      </c>
      <c r="AZ7" s="58" t="str">
        <f t="shared" si="28"/>
        <v>K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" t="str">
        <f>Predloge!$B$5</f>
        <v>52</v>
      </c>
      <c r="E8" s="116" t="str">
        <f>Predloge!$B$6</f>
        <v>KVIT</v>
      </c>
      <c r="F8" s="54" t="str">
        <f>Predloge!$B$12</f>
        <v>D</v>
      </c>
      <c r="G8" s="6" t="str">
        <f>Predloge!$B$6</f>
        <v>KVIT</v>
      </c>
      <c r="H8" s="11" t="str">
        <f>Predloge!$B$26</f>
        <v>52¶</v>
      </c>
      <c r="I8" s="23" t="str">
        <f>Predloge!$B$23</f>
        <v>51☺</v>
      </c>
      <c r="J8" s="6" t="str">
        <f>Predloge!$B$4</f>
        <v>51</v>
      </c>
      <c r="K8" s="54" t="str">
        <f>Predloge!$B$12</f>
        <v>D</v>
      </c>
      <c r="L8" s="11" t="str">
        <f>Predloge!$B$11</f>
        <v>X</v>
      </c>
      <c r="M8" s="11" t="s">
        <v>77</v>
      </c>
      <c r="N8" s="6" t="str">
        <f>Predloge!$B$6</f>
        <v>KVIT</v>
      </c>
      <c r="O8" s="11" t="str">
        <f>Predloge!$B$11</f>
        <v>X</v>
      </c>
      <c r="P8" s="64"/>
      <c r="Q8" s="66" t="s">
        <v>93</v>
      </c>
      <c r="R8" s="11" t="s">
        <v>77</v>
      </c>
      <c r="S8" s="64"/>
      <c r="T8" s="6" t="str">
        <f>Predloge!$B$6</f>
        <v>KVIT</v>
      </c>
      <c r="U8" s="9" t="str">
        <f>Predloge!$B$7</f>
        <v>KVIT☻</v>
      </c>
      <c r="V8" s="114" t="s">
        <v>13</v>
      </c>
      <c r="W8" s="8" t="str">
        <f>Predloge!$E$8</f>
        <v>BOŽ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5</v>
      </c>
      <c r="AF8" s="57">
        <f t="shared" si="9"/>
        <v>-1</v>
      </c>
      <c r="AG8" s="57">
        <f t="shared" si="10"/>
        <v>2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T</v>
      </c>
      <c r="AL8" s="58" t="str">
        <f t="shared" si="14"/>
        <v>D</v>
      </c>
      <c r="AM8" s="58" t="str">
        <f t="shared" si="15"/>
        <v>T</v>
      </c>
      <c r="AN8" s="58" t="str">
        <f t="shared" si="16"/>
        <v>¶</v>
      </c>
      <c r="AO8" s="58" t="str">
        <f t="shared" si="17"/>
        <v>☺</v>
      </c>
      <c r="AP8" s="58" t="str">
        <f t="shared" si="18"/>
        <v>1</v>
      </c>
      <c r="AQ8" s="58" t="str">
        <f t="shared" si="19"/>
        <v>D</v>
      </c>
      <c r="AR8" s="58" t="str">
        <f t="shared" si="20"/>
        <v>X</v>
      </c>
      <c r="AS8" s="58" t="str">
        <f t="shared" si="21"/>
        <v>K</v>
      </c>
      <c r="AT8" s="58" t="str">
        <f t="shared" si="22"/>
        <v>T</v>
      </c>
      <c r="AU8" s="58" t="str">
        <f t="shared" si="23"/>
        <v>X</v>
      </c>
      <c r="AV8" s="58" t="str">
        <f t="shared" si="24"/>
        <v/>
      </c>
      <c r="AW8" s="58" t="str">
        <f t="shared" si="25"/>
        <v>C</v>
      </c>
      <c r="AX8" s="58" t="str">
        <f t="shared" si="26"/>
        <v>K</v>
      </c>
      <c r="AY8" s="58" t="str">
        <f t="shared" si="27"/>
        <v/>
      </c>
      <c r="AZ8" s="58" t="str">
        <f t="shared" si="28"/>
        <v>T</v>
      </c>
      <c r="BA8" s="58" t="str">
        <f t="shared" si="29"/>
        <v>☻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" t="str">
        <f>Predloge!$B$5</f>
        <v>52</v>
      </c>
      <c r="E9" s="54" t="s">
        <v>78</v>
      </c>
      <c r="F9" s="54" t="str">
        <f>Predloge!$B$12</f>
        <v>D</v>
      </c>
      <c r="G9" s="6" t="str">
        <f>Predloge!$B$6</f>
        <v>KVIT</v>
      </c>
      <c r="H9" s="23" t="str">
        <f>Predloge!$B$23</f>
        <v>51☺</v>
      </c>
      <c r="I9" s="11" t="str">
        <f>Predloge!$B$11</f>
        <v>X</v>
      </c>
      <c r="J9" s="6" t="str">
        <f>Predloge!$B$5</f>
        <v>52</v>
      </c>
      <c r="K9" s="54" t="str">
        <f>Predloge!$B$12</f>
        <v>D</v>
      </c>
      <c r="L9" s="6" t="str">
        <f>Predloge!$B$6</f>
        <v>KVIT</v>
      </c>
      <c r="M9" s="6" t="str">
        <f>Predloge!$B$4</f>
        <v>51</v>
      </c>
      <c r="N9" s="6" t="str">
        <f>Predloge!$B$6</f>
        <v>KVIT</v>
      </c>
      <c r="O9" s="6" t="str">
        <f>Predloge!$B$6</f>
        <v>KVIT</v>
      </c>
      <c r="P9" s="64"/>
      <c r="Q9" s="11" t="str">
        <f>Predloge!$B$16</f>
        <v>☻</v>
      </c>
      <c r="R9" s="6" t="str">
        <f>Predloge!$B$4</f>
        <v>51</v>
      </c>
      <c r="S9" s="64"/>
      <c r="T9" s="6" t="str">
        <f>Predloge!$B$6</f>
        <v>KVIT</v>
      </c>
      <c r="U9" s="124" t="str">
        <f>Predloge!$B$11</f>
        <v>X</v>
      </c>
      <c r="V9" s="114" t="s">
        <v>11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F</v>
      </c>
      <c r="AL9" s="58" t="str">
        <f t="shared" si="14"/>
        <v>D</v>
      </c>
      <c r="AM9" s="58" t="str">
        <f t="shared" si="15"/>
        <v>T</v>
      </c>
      <c r="AN9" s="58" t="str">
        <f t="shared" si="16"/>
        <v>☺</v>
      </c>
      <c r="AO9" s="58" t="str">
        <f t="shared" si="17"/>
        <v>X</v>
      </c>
      <c r="AP9" s="58" t="str">
        <f t="shared" si="18"/>
        <v>2</v>
      </c>
      <c r="AQ9" s="58" t="str">
        <f t="shared" si="19"/>
        <v>D</v>
      </c>
      <c r="AR9" s="58" t="str">
        <f t="shared" si="20"/>
        <v>T</v>
      </c>
      <c r="AS9" s="58" t="str">
        <f t="shared" si="21"/>
        <v>1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☻</v>
      </c>
      <c r="AX9" s="58" t="str">
        <f t="shared" si="26"/>
        <v>1</v>
      </c>
      <c r="AY9" s="58" t="str">
        <f t="shared" si="27"/>
        <v/>
      </c>
      <c r="AZ9" s="58" t="str">
        <f t="shared" si="28"/>
        <v>T</v>
      </c>
      <c r="BA9" s="58" t="str">
        <f t="shared" si="29"/>
        <v>X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21" t="str">
        <f>Predloge!$B$21</f>
        <v>☺</v>
      </c>
      <c r="E10" s="64"/>
      <c r="F10" s="64"/>
      <c r="G10" s="13" t="str">
        <f>Predloge!$B$14</f>
        <v>☻</v>
      </c>
      <c r="H10" s="64"/>
      <c r="I10" s="64"/>
      <c r="J10" s="64"/>
      <c r="K10" s="64"/>
      <c r="L10" s="62"/>
      <c r="M10" s="105"/>
      <c r="N10" s="105"/>
      <c r="O10" s="64"/>
      <c r="P10" s="64"/>
      <c r="Q10" s="64"/>
      <c r="R10" s="62"/>
      <c r="S10" s="64"/>
      <c r="T10" s="105"/>
      <c r="U10" s="64"/>
      <c r="V10" s="54" t="s">
        <v>36</v>
      </c>
      <c r="W10" s="76" t="s">
        <v>15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>☺</v>
      </c>
      <c r="AK10" s="58" t="str">
        <f t="shared" si="13"/>
        <v/>
      </c>
      <c r="AL10" s="58" t="str">
        <f t="shared" si="14"/>
        <v/>
      </c>
      <c r="AM10" s="58" t="str">
        <f t="shared" si="15"/>
        <v>☻</v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13" t="str">
        <f>Predloge!$B$14</f>
        <v>☻</v>
      </c>
      <c r="F11" s="64"/>
      <c r="G11" s="64"/>
      <c r="H11" s="64"/>
      <c r="I11" s="64"/>
      <c r="J11" s="64"/>
      <c r="K11" s="64"/>
      <c r="L11" s="64"/>
      <c r="M11" s="105"/>
      <c r="N11" s="64"/>
      <c r="O11" s="21" t="str">
        <f>Predloge!$B$21</f>
        <v>☺</v>
      </c>
      <c r="P11" s="64"/>
      <c r="Q11" s="64"/>
      <c r="R11" s="105"/>
      <c r="S11" s="64"/>
      <c r="T11" s="105"/>
      <c r="U11" s="64"/>
      <c r="V11" s="54" t="s">
        <v>25</v>
      </c>
      <c r="W11" s="76" t="s">
        <v>15</v>
      </c>
      <c r="X11" s="56">
        <f t="shared" si="1"/>
        <v>1</v>
      </c>
      <c r="Y11" s="56">
        <f t="shared" si="2"/>
        <v>1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13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>☻</v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>☺</v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11" t="str">
        <f>Predloge!$B$26</f>
        <v>52¶</v>
      </c>
      <c r="E12" s="11" t="str">
        <f>Predloge!$B$11</f>
        <v>X</v>
      </c>
      <c r="F12" s="9" t="str">
        <f>Predloge!$B$7</f>
        <v>KVIT☻</v>
      </c>
      <c r="G12" s="6" t="str">
        <f>Predloge!$B$6</f>
        <v>KVIT</v>
      </c>
      <c r="H12" s="64" t="s">
        <v>46</v>
      </c>
      <c r="I12" s="6" t="str">
        <f>Predloge!$B$13</f>
        <v>BOL</v>
      </c>
      <c r="J12" s="6" t="str">
        <f>Predloge!$B$5</f>
        <v>52</v>
      </c>
      <c r="K12" s="116" t="str">
        <f>Predloge!$B$6</f>
        <v>KVIT</v>
      </c>
      <c r="L12" s="6" t="str">
        <f>Predloge!$B$6</f>
        <v>KVIT</v>
      </c>
      <c r="M12" s="6" t="str">
        <f>Predloge!$B$5</f>
        <v>52</v>
      </c>
      <c r="N12" s="6" t="str">
        <f>Predloge!$B$4</f>
        <v>51</v>
      </c>
      <c r="O12" s="11" t="str">
        <f>Predloge!$B$11</f>
        <v>X</v>
      </c>
      <c r="P12" s="64"/>
      <c r="Q12" s="66" t="s">
        <v>93</v>
      </c>
      <c r="R12" s="6" t="str">
        <f>Predloge!$B$4</f>
        <v>51</v>
      </c>
      <c r="S12" s="64"/>
      <c r="T12" s="54" t="s">
        <v>78</v>
      </c>
      <c r="U12" s="6" t="str">
        <f>Predloge!$B$6</f>
        <v>KVIT</v>
      </c>
      <c r="V12" s="64" t="s">
        <v>39</v>
      </c>
      <c r="W12" s="8" t="str">
        <f>Predloge!$E$9</f>
        <v>TOM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2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5</v>
      </c>
      <c r="AF12" s="57">
        <f t="shared" si="9"/>
        <v>-1</v>
      </c>
      <c r="AG12" s="57">
        <f t="shared" si="10"/>
        <v>2</v>
      </c>
      <c r="AH12" s="56">
        <f t="shared" si="11"/>
        <v>4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☻</v>
      </c>
      <c r="AM12" s="58" t="str">
        <f t="shared" si="15"/>
        <v>T</v>
      </c>
      <c r="AN12" s="58" t="str">
        <f t="shared" si="16"/>
        <v>O</v>
      </c>
      <c r="AO12" s="58" t="str">
        <f t="shared" si="17"/>
        <v>L</v>
      </c>
      <c r="AP12" s="58" t="str">
        <f t="shared" si="18"/>
        <v>2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1</v>
      </c>
      <c r="AU12" s="58" t="str">
        <f t="shared" si="23"/>
        <v>X</v>
      </c>
      <c r="AV12" s="58" t="str">
        <f t="shared" si="24"/>
        <v/>
      </c>
      <c r="AW12" s="58" t="str">
        <f t="shared" si="25"/>
        <v>C</v>
      </c>
      <c r="AX12" s="58" t="str">
        <f t="shared" si="26"/>
        <v>1</v>
      </c>
      <c r="AY12" s="58" t="str">
        <f t="shared" si="27"/>
        <v/>
      </c>
      <c r="AZ12" s="58" t="str">
        <f t="shared" si="28"/>
        <v>F</v>
      </c>
      <c r="BA12" s="58" t="str">
        <f t="shared" si="29"/>
        <v>T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11" t="str">
        <f>Predloge!$B$32</f>
        <v>Am</v>
      </c>
      <c r="E13" s="6" t="str">
        <f>Predloge!$B$6</f>
        <v>KVIT</v>
      </c>
      <c r="F13" s="11" t="str">
        <f>Predloge!$B$11</f>
        <v>X</v>
      </c>
      <c r="G13" s="116" t="str">
        <f>Predloge!$B$6</f>
        <v>KVIT</v>
      </c>
      <c r="H13" s="64" t="s">
        <v>46</v>
      </c>
      <c r="I13" s="6" t="str">
        <f>Predloge!$B$13</f>
        <v>BOL</v>
      </c>
      <c r="J13" s="6" t="str">
        <f>Predloge!$B$5</f>
        <v>52</v>
      </c>
      <c r="K13" s="6" t="str">
        <f>Predloge!$B$6</f>
        <v>KVIT</v>
      </c>
      <c r="L13" s="9" t="str">
        <f>Predloge!$B$7</f>
        <v>KVIT☻</v>
      </c>
      <c r="M13" s="6" t="str">
        <f>Predloge!$B$4</f>
        <v>51</v>
      </c>
      <c r="N13" s="11" t="str">
        <f>Predloge!$B$26</f>
        <v>52¶</v>
      </c>
      <c r="O13" s="54" t="str">
        <f>Predloge!$B$12</f>
        <v>D</v>
      </c>
      <c r="P13" s="64"/>
      <c r="Q13" s="66" t="s">
        <v>93</v>
      </c>
      <c r="R13" s="23" t="str">
        <f>Predloge!$B$23</f>
        <v>51☺</v>
      </c>
      <c r="S13" s="64"/>
      <c r="T13" s="128" t="str">
        <f>Predloge!$B$6</f>
        <v>KVIT</v>
      </c>
      <c r="U13" s="6" t="str">
        <f>Predloge!$B$6</f>
        <v>KVIT</v>
      </c>
      <c r="V13" s="114" t="s">
        <v>30</v>
      </c>
      <c r="W13" s="8" t="str">
        <f>Predloge!$E$9</f>
        <v>TOM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6</v>
      </c>
      <c r="AF13" s="57">
        <f t="shared" si="9"/>
        <v>-1</v>
      </c>
      <c r="AG13" s="57">
        <f t="shared" si="10"/>
        <v>1</v>
      </c>
      <c r="AH13" s="56">
        <f t="shared" si="11"/>
        <v>2</v>
      </c>
      <c r="AI13" s="6" t="str">
        <f>Predloge!$B$13</f>
        <v>BOL</v>
      </c>
      <c r="AJ13" s="58" t="str">
        <f t="shared" si="12"/>
        <v>m</v>
      </c>
      <c r="AK13" s="58" t="str">
        <f t="shared" si="13"/>
        <v>T</v>
      </c>
      <c r="AL13" s="58" t="str">
        <f t="shared" si="14"/>
        <v>X</v>
      </c>
      <c r="AM13" s="58" t="str">
        <f t="shared" si="15"/>
        <v>T</v>
      </c>
      <c r="AN13" s="58" t="str">
        <f t="shared" si="16"/>
        <v>O</v>
      </c>
      <c r="AO13" s="58" t="str">
        <f t="shared" si="17"/>
        <v>L</v>
      </c>
      <c r="AP13" s="58" t="str">
        <f t="shared" si="18"/>
        <v>2</v>
      </c>
      <c r="AQ13" s="58" t="str">
        <f t="shared" si="19"/>
        <v>T</v>
      </c>
      <c r="AR13" s="58" t="str">
        <f t="shared" si="20"/>
        <v>☻</v>
      </c>
      <c r="AS13" s="58" t="str">
        <f t="shared" si="21"/>
        <v>1</v>
      </c>
      <c r="AT13" s="58" t="str">
        <f t="shared" si="22"/>
        <v>¶</v>
      </c>
      <c r="AU13" s="58" t="str">
        <f t="shared" si="23"/>
        <v>D</v>
      </c>
      <c r="AV13" s="58" t="str">
        <f t="shared" si="24"/>
        <v/>
      </c>
      <c r="AW13" s="58" t="str">
        <f t="shared" si="25"/>
        <v>C</v>
      </c>
      <c r="AX13" s="58" t="str">
        <f t="shared" si="26"/>
        <v>☺</v>
      </c>
      <c r="AY13" s="58" t="str">
        <f t="shared" si="27"/>
        <v/>
      </c>
      <c r="AZ13" s="58" t="str">
        <f t="shared" si="28"/>
        <v>T</v>
      </c>
      <c r="BA13" s="58" t="str">
        <f t="shared" si="29"/>
        <v>T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23" t="str">
        <f>Predloge!$B$23</f>
        <v>51☺</v>
      </c>
      <c r="E14" s="9" t="str">
        <f>Predloge!$B$7</f>
        <v>KVIT☻</v>
      </c>
      <c r="F14" s="54" t="str">
        <f>Predloge!$B$12</f>
        <v>D</v>
      </c>
      <c r="G14" s="6" t="str">
        <f>Predloge!$B$6</f>
        <v>KVIT</v>
      </c>
      <c r="H14" s="64" t="s">
        <v>46</v>
      </c>
      <c r="I14" s="6" t="str">
        <f>Predloge!$B$13</f>
        <v>BOL</v>
      </c>
      <c r="J14" s="11" t="str">
        <f>Predloge!$B$35</f>
        <v>Ta</v>
      </c>
      <c r="K14" s="6" t="str">
        <f>Predloge!$B$5</f>
        <v>52</v>
      </c>
      <c r="L14" s="11" t="str">
        <f>Predloge!$B$11</f>
        <v>X</v>
      </c>
      <c r="M14" s="11" t="str">
        <f>Predloge!$B$26</f>
        <v>52¶</v>
      </c>
      <c r="N14" s="11" t="s">
        <v>77</v>
      </c>
      <c r="O14" s="54" t="str">
        <f>Predloge!$B$12</f>
        <v>D</v>
      </c>
      <c r="P14" s="64"/>
      <c r="Q14" s="66" t="s">
        <v>93</v>
      </c>
      <c r="R14" s="11" t="str">
        <f>Predloge!$B$11</f>
        <v>X</v>
      </c>
      <c r="S14" s="64"/>
      <c r="T14" s="6" t="str">
        <f>Predloge!$B$6</f>
        <v>KVIT</v>
      </c>
      <c r="U14" s="6" t="str">
        <f>Predloge!$B$4</f>
        <v>51</v>
      </c>
      <c r="V14" s="114" t="s">
        <v>36</v>
      </c>
      <c r="W14" s="8" t="str">
        <f>Predloge!$E$9</f>
        <v>TOM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☺</v>
      </c>
      <c r="AK14" s="58" t="str">
        <f t="shared" si="13"/>
        <v>☻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L</v>
      </c>
      <c r="AP14" s="58" t="str">
        <f t="shared" si="18"/>
        <v>a</v>
      </c>
      <c r="AQ14" s="58" t="str">
        <f t="shared" si="19"/>
        <v>2</v>
      </c>
      <c r="AR14" s="58" t="str">
        <f t="shared" si="20"/>
        <v>X</v>
      </c>
      <c r="AS14" s="58" t="str">
        <f t="shared" si="21"/>
        <v>¶</v>
      </c>
      <c r="AT14" s="58" t="str">
        <f t="shared" si="22"/>
        <v>K</v>
      </c>
      <c r="AU14" s="58" t="str">
        <f t="shared" si="23"/>
        <v>D</v>
      </c>
      <c r="AV14" s="58" t="str">
        <f t="shared" si="24"/>
        <v/>
      </c>
      <c r="AW14" s="58" t="str">
        <f t="shared" si="25"/>
        <v>C</v>
      </c>
      <c r="AX14" s="58" t="str">
        <f t="shared" si="26"/>
        <v>X</v>
      </c>
      <c r="AY14" s="58" t="str">
        <f t="shared" si="27"/>
        <v/>
      </c>
      <c r="AZ14" s="58" t="str">
        <f t="shared" si="28"/>
        <v>T</v>
      </c>
      <c r="BA14" s="58" t="str">
        <f t="shared" si="29"/>
        <v>1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11" t="str">
        <f>Predloge!$B$11</f>
        <v>X</v>
      </c>
      <c r="E15" s="11" t="str">
        <f>Predloge!$B$11</f>
        <v>X</v>
      </c>
      <c r="F15" s="54" t="str">
        <f>Predloge!$B$12</f>
        <v>D</v>
      </c>
      <c r="G15" s="6" t="str">
        <f>Predloge!$B$6</f>
        <v>KVIT</v>
      </c>
      <c r="H15" s="6" t="str">
        <f>Predloge!$B$4</f>
        <v>51</v>
      </c>
      <c r="I15" s="6" t="str">
        <f>Predloge!$B$13</f>
        <v>BOL</v>
      </c>
      <c r="J15" s="6" t="str">
        <f>Predloge!$B$5</f>
        <v>52</v>
      </c>
      <c r="K15" s="9" t="str">
        <f>Predloge!$B$7</f>
        <v>KVIT☻</v>
      </c>
      <c r="L15" s="116" t="str">
        <f>Predloge!$B$6</f>
        <v>KVIT</v>
      </c>
      <c r="M15" s="23" t="str">
        <f>Predloge!$B$23</f>
        <v>51☺</v>
      </c>
      <c r="N15" s="11" t="s">
        <v>77</v>
      </c>
      <c r="O15" s="6" t="str">
        <f>Predloge!$B$5</f>
        <v>52</v>
      </c>
      <c r="P15" s="64"/>
      <c r="Q15" s="66" t="s">
        <v>93</v>
      </c>
      <c r="R15" s="11" t="s">
        <v>77</v>
      </c>
      <c r="S15" s="64"/>
      <c r="T15" s="11" t="str">
        <f>Predloge!$B$26</f>
        <v>52¶</v>
      </c>
      <c r="U15" s="54" t="str">
        <f>Predloge!$B$12</f>
        <v>D</v>
      </c>
      <c r="V15" s="64" t="s">
        <v>21</v>
      </c>
      <c r="W15" s="76" t="s">
        <v>9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3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X</v>
      </c>
      <c r="AK15" s="58" t="str">
        <f t="shared" si="13"/>
        <v>X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1</v>
      </c>
      <c r="AO15" s="58" t="str">
        <f t="shared" si="17"/>
        <v>L</v>
      </c>
      <c r="AP15" s="58" t="str">
        <f t="shared" si="18"/>
        <v>2</v>
      </c>
      <c r="AQ15" s="58" t="str">
        <f t="shared" si="19"/>
        <v>☻</v>
      </c>
      <c r="AR15" s="58" t="str">
        <f t="shared" si="20"/>
        <v>T</v>
      </c>
      <c r="AS15" s="58" t="str">
        <f t="shared" si="21"/>
        <v>☺</v>
      </c>
      <c r="AT15" s="58" t="str">
        <f t="shared" si="22"/>
        <v>K</v>
      </c>
      <c r="AU15" s="58" t="str">
        <f t="shared" si="23"/>
        <v>2</v>
      </c>
      <c r="AV15" s="58" t="str">
        <f t="shared" si="24"/>
        <v/>
      </c>
      <c r="AW15" s="58" t="str">
        <f t="shared" si="25"/>
        <v>C</v>
      </c>
      <c r="AX15" s="58" t="str">
        <f t="shared" si="26"/>
        <v>K</v>
      </c>
      <c r="AY15" s="58" t="str">
        <f t="shared" si="27"/>
        <v/>
      </c>
      <c r="AZ15" s="58" t="str">
        <f t="shared" si="28"/>
        <v>¶</v>
      </c>
      <c r="BA15" s="58" t="str">
        <f t="shared" si="29"/>
        <v>D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" t="str">
        <f>Predloge!$B$5</f>
        <v>52</v>
      </c>
      <c r="E16" s="6" t="str">
        <f>Predloge!$B$6</f>
        <v>KVIT</v>
      </c>
      <c r="F16" s="54" t="str">
        <f>Predloge!$B$12</f>
        <v>D</v>
      </c>
      <c r="G16" s="6" t="str">
        <f>Predloge!$B$6</f>
        <v>KVIT</v>
      </c>
      <c r="H16" s="23" t="str">
        <f>Predloge!$B$23</f>
        <v>51☺</v>
      </c>
      <c r="I16" s="6" t="str">
        <f>Predloge!$B$13</f>
        <v>BOL</v>
      </c>
      <c r="J16" s="6" t="str">
        <f>Predloge!$B$4</f>
        <v>51</v>
      </c>
      <c r="K16" s="11" t="str">
        <f>Predloge!$B$11</f>
        <v>X</v>
      </c>
      <c r="L16" s="6" t="str">
        <f>Predloge!$B$6</f>
        <v>KVIT</v>
      </c>
      <c r="M16" s="11" t="str">
        <f>Predloge!$B$11</f>
        <v>X</v>
      </c>
      <c r="N16" s="11" t="s">
        <v>77</v>
      </c>
      <c r="O16" s="54" t="str">
        <f>Predloge!$B$12</f>
        <v>D</v>
      </c>
      <c r="P16" s="64"/>
      <c r="Q16" s="66" t="s">
        <v>93</v>
      </c>
      <c r="R16" s="6" t="str">
        <f>Predloge!$B$5</f>
        <v>52</v>
      </c>
      <c r="S16" s="64"/>
      <c r="T16" s="9" t="str">
        <f>Predloge!$B$7</f>
        <v>KVIT☻</v>
      </c>
      <c r="U16" s="123" t="str">
        <f>Predloge!$B$6</f>
        <v>KVIT</v>
      </c>
      <c r="V16" s="114" t="s">
        <v>11</v>
      </c>
      <c r="W16" s="76" t="s">
        <v>36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2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12"/>
        <v>2</v>
      </c>
      <c r="AK16" s="58" t="str">
        <f t="shared" si="13"/>
        <v>T</v>
      </c>
      <c r="AL16" s="58" t="str">
        <f t="shared" si="14"/>
        <v>D</v>
      </c>
      <c r="AM16" s="58" t="str">
        <f t="shared" si="15"/>
        <v>T</v>
      </c>
      <c r="AN16" s="58" t="str">
        <f t="shared" si="16"/>
        <v>☺</v>
      </c>
      <c r="AO16" s="58" t="str">
        <f t="shared" si="17"/>
        <v>L</v>
      </c>
      <c r="AP16" s="58" t="str">
        <f t="shared" si="18"/>
        <v>1</v>
      </c>
      <c r="AQ16" s="58" t="str">
        <f t="shared" si="19"/>
        <v>X</v>
      </c>
      <c r="AR16" s="58" t="str">
        <f t="shared" si="20"/>
        <v>T</v>
      </c>
      <c r="AS16" s="58" t="str">
        <f t="shared" si="21"/>
        <v>X</v>
      </c>
      <c r="AT16" s="58" t="str">
        <f t="shared" si="22"/>
        <v>K</v>
      </c>
      <c r="AU16" s="58" t="str">
        <f t="shared" si="23"/>
        <v>D</v>
      </c>
      <c r="AV16" s="58" t="str">
        <f t="shared" si="24"/>
        <v/>
      </c>
      <c r="AW16" s="58" t="str">
        <f t="shared" si="25"/>
        <v>C</v>
      </c>
      <c r="AX16" s="58" t="str">
        <f t="shared" si="26"/>
        <v>2</v>
      </c>
      <c r="AY16" s="58" t="str">
        <f t="shared" si="27"/>
        <v/>
      </c>
      <c r="AZ16" s="58" t="str">
        <f t="shared" si="28"/>
        <v>☻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64"/>
      <c r="E17" s="13" t="str">
        <f>Predloge!$B$14</f>
        <v>☻</v>
      </c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21" t="str">
        <f>Predloge!$B$21</f>
        <v>☺</v>
      </c>
      <c r="S17" s="64"/>
      <c r="T17" s="64"/>
      <c r="U17" s="62"/>
      <c r="V17" s="54" t="s">
        <v>30</v>
      </c>
      <c r="W17" s="76" t="s">
        <v>36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>☻</v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>☺</v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13" t="str">
        <f>Predloge!$B$14</f>
        <v>☻</v>
      </c>
      <c r="H18" s="64"/>
      <c r="I18" s="64"/>
      <c r="J18" s="21" t="str">
        <f>Predloge!$B$21</f>
        <v>☺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54" t="s">
        <v>15</v>
      </c>
      <c r="W18" s="76" t="s">
        <v>36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>☻</v>
      </c>
      <c r="AN18" s="58" t="str">
        <f t="shared" si="16"/>
        <v/>
      </c>
      <c r="AO18" s="58" t="str">
        <f t="shared" si="17"/>
        <v/>
      </c>
      <c r="AP18" s="58" t="str">
        <f t="shared" si="18"/>
        <v>☺</v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" t="str">
        <f>Predloge!$B$4</f>
        <v>51</v>
      </c>
      <c r="E19" s="6" t="str">
        <f>Predloge!$B$6</f>
        <v>KVIT</v>
      </c>
      <c r="F19" s="6" t="str">
        <f>Predloge!$B$6</f>
        <v>KVIT</v>
      </c>
      <c r="G19" s="11" t="str">
        <f>Predloge!$B$11</f>
        <v>X</v>
      </c>
      <c r="H19" s="64" t="s">
        <v>46</v>
      </c>
      <c r="I19" s="6" t="str">
        <f>Predloge!$B$5</f>
        <v>52</v>
      </c>
      <c r="J19" s="11" t="str">
        <f>Predloge!$B$11</f>
        <v>X</v>
      </c>
      <c r="K19" s="6" t="str">
        <f>Predloge!$B$6</f>
        <v>KVIT</v>
      </c>
      <c r="L19" s="9" t="str">
        <f>Predloge!$B$7</f>
        <v>KVIT☻</v>
      </c>
      <c r="M19" s="6" t="str">
        <f>Predloge!$B$5</f>
        <v>52</v>
      </c>
      <c r="N19" s="116" t="str">
        <f>Predloge!$B$6</f>
        <v>KVIT</v>
      </c>
      <c r="O19" s="6" t="str">
        <f>Predloge!$B$6</f>
        <v>KVIT</v>
      </c>
      <c r="P19" s="64"/>
      <c r="Q19" s="66" t="s">
        <v>93</v>
      </c>
      <c r="R19" s="11" t="str">
        <f>Predloge!$B$26</f>
        <v>52¶</v>
      </c>
      <c r="S19" s="64"/>
      <c r="T19" s="54" t="s">
        <v>78</v>
      </c>
      <c r="U19" s="64"/>
      <c r="V19" s="114" t="s">
        <v>75</v>
      </c>
      <c r="W19" s="8" t="str">
        <f>Predloge!$E$15</f>
        <v>BUT</v>
      </c>
      <c r="X19" s="56">
        <f t="shared" si="1"/>
        <v>1</v>
      </c>
      <c r="Y19" s="56">
        <f t="shared" si="2"/>
        <v>0</v>
      </c>
      <c r="Z19" s="56">
        <f t="shared" si="3"/>
        <v>1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6</v>
      </c>
      <c r="AF19" s="57">
        <f t="shared" si="9"/>
        <v>0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12"/>
        <v>1</v>
      </c>
      <c r="AK19" s="58" t="str">
        <f t="shared" si="13"/>
        <v>T</v>
      </c>
      <c r="AL19" s="58" t="str">
        <f t="shared" si="14"/>
        <v>T</v>
      </c>
      <c r="AM19" s="58" t="str">
        <f t="shared" si="15"/>
        <v>X</v>
      </c>
      <c r="AN19" s="58" t="str">
        <f t="shared" si="16"/>
        <v>O</v>
      </c>
      <c r="AO19" s="58" t="str">
        <f t="shared" si="17"/>
        <v>2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☻</v>
      </c>
      <c r="AS19" s="58" t="str">
        <f t="shared" si="21"/>
        <v>2</v>
      </c>
      <c r="AT19" s="58" t="str">
        <f t="shared" si="22"/>
        <v>T</v>
      </c>
      <c r="AU19" s="58" t="str">
        <f t="shared" si="23"/>
        <v>T</v>
      </c>
      <c r="AV19" s="58" t="str">
        <f t="shared" si="24"/>
        <v/>
      </c>
      <c r="AW19" s="58" t="str">
        <f t="shared" si="25"/>
        <v>C</v>
      </c>
      <c r="AX19" s="58" t="str">
        <f t="shared" si="26"/>
        <v>¶</v>
      </c>
      <c r="AY19" s="58" t="str">
        <f t="shared" si="27"/>
        <v/>
      </c>
      <c r="AZ19" s="58" t="str">
        <f t="shared" si="28"/>
        <v>F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11" t="str">
        <f>Predloge!$B$26</f>
        <v>52¶</v>
      </c>
      <c r="E20" s="6" t="str">
        <f>Predloge!$B$6</f>
        <v>KVIT</v>
      </c>
      <c r="F20" s="9" t="str">
        <f>Predloge!$B$7</f>
        <v>KVIT☻</v>
      </c>
      <c r="G20" s="116" t="str">
        <f>Predloge!$B$6</f>
        <v>KVIT</v>
      </c>
      <c r="H20" s="64" t="s">
        <v>46</v>
      </c>
      <c r="I20" s="11" t="str">
        <f>Predloge!$B$32</f>
        <v>Am</v>
      </c>
      <c r="J20" s="6" t="str">
        <f>Predloge!$B$4</f>
        <v>51</v>
      </c>
      <c r="K20" s="54" t="str">
        <f>Predloge!$B$12</f>
        <v>D</v>
      </c>
      <c r="L20" s="11" t="str">
        <f>Predloge!$B$11</f>
        <v>X</v>
      </c>
      <c r="M20" s="23" t="str">
        <f>Predloge!$B$23</f>
        <v>51☺</v>
      </c>
      <c r="N20" s="6" t="str">
        <f>Predloge!$B$6</f>
        <v>KVIT</v>
      </c>
      <c r="O20" s="6" t="str">
        <f>Predloge!$B$6</f>
        <v>KVIT</v>
      </c>
      <c r="P20" s="64"/>
      <c r="Q20" s="66" t="s">
        <v>93</v>
      </c>
      <c r="R20" s="6" t="str">
        <f>Predloge!$B$5</f>
        <v>52</v>
      </c>
      <c r="S20" s="64"/>
      <c r="T20" s="6" t="str">
        <f>Predloge!$B$5</f>
        <v>52</v>
      </c>
      <c r="U20" s="127"/>
      <c r="V20" s="64" t="s">
        <v>21</v>
      </c>
      <c r="W20" s="8" t="str">
        <f>Predloge!$E$15</f>
        <v>BUT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2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1</v>
      </c>
      <c r="AH20" s="56">
        <f t="shared" si="11"/>
        <v>3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☻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m</v>
      </c>
      <c r="AP20" s="58" t="str">
        <f t="shared" si="18"/>
        <v>1</v>
      </c>
      <c r="AQ20" s="58" t="str">
        <f t="shared" si="19"/>
        <v>D</v>
      </c>
      <c r="AR20" s="58" t="str">
        <f t="shared" si="20"/>
        <v>X</v>
      </c>
      <c r="AS20" s="58" t="str">
        <f t="shared" si="21"/>
        <v>☺</v>
      </c>
      <c r="AT20" s="58" t="str">
        <f t="shared" si="22"/>
        <v>T</v>
      </c>
      <c r="AU20" s="58" t="str">
        <f t="shared" si="23"/>
        <v>T</v>
      </c>
      <c r="AV20" s="58" t="str">
        <f t="shared" si="24"/>
        <v/>
      </c>
      <c r="AW20" s="58" t="str">
        <f t="shared" si="25"/>
        <v>C</v>
      </c>
      <c r="AX20" s="58" t="str">
        <f t="shared" si="26"/>
        <v>2</v>
      </c>
      <c r="AY20" s="58" t="str">
        <f t="shared" si="27"/>
        <v/>
      </c>
      <c r="AZ20" s="58" t="str">
        <f t="shared" si="28"/>
        <v>2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11" t="str">
        <f>Predloge!$B$35</f>
        <v>Ta</v>
      </c>
      <c r="E21" s="62" t="str">
        <f>Predloge!$B$12</f>
        <v>D</v>
      </c>
      <c r="F21" s="11" t="str">
        <f>Predloge!$B$11</f>
        <v>X</v>
      </c>
      <c r="G21" s="6" t="str">
        <f>Predloge!$B$6</f>
        <v>KVIT</v>
      </c>
      <c r="H21" s="64" t="s">
        <v>46</v>
      </c>
      <c r="I21" s="6" t="str">
        <f>Predloge!$B$5</f>
        <v>52</v>
      </c>
      <c r="J21" s="23" t="str">
        <f>Predloge!$B$23</f>
        <v>51☺</v>
      </c>
      <c r="K21" s="6" t="str">
        <f>Predloge!$B$6</f>
        <v>KVIT</v>
      </c>
      <c r="L21" s="6" t="str">
        <f>Predloge!$B$4</f>
        <v>51</v>
      </c>
      <c r="M21" s="11" t="str">
        <f>Predloge!$B$11</f>
        <v>X</v>
      </c>
      <c r="N21" s="6" t="str">
        <f>Predloge!$B$6</f>
        <v>KVIT</v>
      </c>
      <c r="O21" s="9" t="str">
        <f>Predloge!$B$7</f>
        <v>KVIT☻</v>
      </c>
      <c r="P21" s="64"/>
      <c r="Q21" s="66" t="s">
        <v>93</v>
      </c>
      <c r="R21" s="11" t="str">
        <f>Predloge!$B$26</f>
        <v>52¶</v>
      </c>
      <c r="S21" s="64"/>
      <c r="T21" s="11" t="s">
        <v>77</v>
      </c>
      <c r="U21" s="11" t="s">
        <v>77</v>
      </c>
      <c r="V21" s="114" t="s">
        <v>15</v>
      </c>
      <c r="W21" s="8" t="str">
        <f>Predloge!$E$15</f>
        <v>BUT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a</v>
      </c>
      <c r="AK21" s="58" t="str">
        <f t="shared" si="13"/>
        <v>D</v>
      </c>
      <c r="AL21" s="58" t="str">
        <f t="shared" si="14"/>
        <v>X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☺</v>
      </c>
      <c r="AQ21" s="58" t="str">
        <f t="shared" si="19"/>
        <v>T</v>
      </c>
      <c r="AR21" s="58" t="str">
        <f t="shared" si="20"/>
        <v>1</v>
      </c>
      <c r="AS21" s="58" t="str">
        <f t="shared" si="21"/>
        <v>X</v>
      </c>
      <c r="AT21" s="58" t="str">
        <f t="shared" si="22"/>
        <v>T</v>
      </c>
      <c r="AU21" s="58" t="str">
        <f t="shared" si="23"/>
        <v>☻</v>
      </c>
      <c r="AV21" s="58" t="str">
        <f t="shared" si="24"/>
        <v/>
      </c>
      <c r="AW21" s="58" t="str">
        <f t="shared" si="25"/>
        <v>C</v>
      </c>
      <c r="AX21" s="58" t="str">
        <f t="shared" si="26"/>
        <v>¶</v>
      </c>
      <c r="AY21" s="58" t="str">
        <f t="shared" si="27"/>
        <v/>
      </c>
      <c r="AZ21" s="58" t="str">
        <f t="shared" si="28"/>
        <v>K</v>
      </c>
      <c r="BA21" s="58" t="str">
        <f t="shared" si="29"/>
        <v>K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23" t="str">
        <f>Predloge!$B$23</f>
        <v>51☺</v>
      </c>
      <c r="E22" s="62" t="str">
        <f>Predloge!$B$12</f>
        <v>D</v>
      </c>
      <c r="F22" s="6" t="str">
        <f>Predloge!$B$6</f>
        <v>KVIT</v>
      </c>
      <c r="G22" s="116" t="str">
        <f>Predloge!$B$6</f>
        <v>KVIT</v>
      </c>
      <c r="H22" s="6" t="str">
        <f>Predloge!$B$5</f>
        <v>52</v>
      </c>
      <c r="I22" s="11" t="str">
        <f>Predloge!$B$25</f>
        <v>51¶</v>
      </c>
      <c r="J22" s="11" t="str">
        <f>Predloge!$B$11</f>
        <v>X</v>
      </c>
      <c r="K22" s="6" t="str">
        <f>Predloge!$B$6</f>
        <v>KVIT</v>
      </c>
      <c r="L22" s="6" t="str">
        <f>Predloge!$B$4</f>
        <v>51</v>
      </c>
      <c r="M22" s="11" t="s">
        <v>77</v>
      </c>
      <c r="N22" s="6" t="str">
        <f>Predloge!$B$6</f>
        <v>KVIT</v>
      </c>
      <c r="O22" s="11" t="str">
        <f>Predloge!$B$11</f>
        <v>X</v>
      </c>
      <c r="P22" s="64"/>
      <c r="Q22" s="66" t="s">
        <v>93</v>
      </c>
      <c r="R22" s="11" t="s">
        <v>77</v>
      </c>
      <c r="S22" s="64"/>
      <c r="T22" s="11" t="str">
        <f>Predloge!$B$26</f>
        <v>52¶</v>
      </c>
      <c r="U22" s="9" t="str">
        <f>Predloge!$B$7</f>
        <v>KVIT☻</v>
      </c>
      <c r="V22" s="114" t="s">
        <v>36</v>
      </c>
      <c r="W22" s="8" t="str">
        <f>Predloge!$E$15</f>
        <v>BUT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1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☺</v>
      </c>
      <c r="AK22" s="58" t="str">
        <f t="shared" si="13"/>
        <v>D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2</v>
      </c>
      <c r="AO22" s="58" t="str">
        <f t="shared" si="17"/>
        <v>¶</v>
      </c>
      <c r="AP22" s="58" t="str">
        <f t="shared" si="18"/>
        <v>X</v>
      </c>
      <c r="AQ22" s="58" t="str">
        <f t="shared" si="19"/>
        <v>T</v>
      </c>
      <c r="AR22" s="58" t="str">
        <f t="shared" si="20"/>
        <v>1</v>
      </c>
      <c r="AS22" s="58" t="str">
        <f t="shared" si="21"/>
        <v>K</v>
      </c>
      <c r="AT22" s="58" t="str">
        <f t="shared" si="22"/>
        <v>T</v>
      </c>
      <c r="AU22" s="58" t="str">
        <f t="shared" si="23"/>
        <v>X</v>
      </c>
      <c r="AV22" s="58" t="str">
        <f t="shared" si="24"/>
        <v/>
      </c>
      <c r="AW22" s="58" t="str">
        <f t="shared" si="25"/>
        <v>C</v>
      </c>
      <c r="AX22" s="58" t="str">
        <f t="shared" si="26"/>
        <v>K</v>
      </c>
      <c r="AY22" s="58" t="str">
        <f t="shared" si="27"/>
        <v/>
      </c>
      <c r="AZ22" s="58" t="str">
        <f t="shared" si="28"/>
        <v>¶</v>
      </c>
      <c r="BA22" s="58" t="str">
        <f t="shared" si="29"/>
        <v>☻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11" t="str">
        <f>Predloge!$B$11</f>
        <v>X</v>
      </c>
      <c r="E23" s="54" t="s">
        <v>78</v>
      </c>
      <c r="F23" s="6" t="str">
        <f>Predloge!$B$6</f>
        <v>KVIT</v>
      </c>
      <c r="G23" s="6" t="str">
        <f>Predloge!$B$6</f>
        <v>KVIT</v>
      </c>
      <c r="H23" s="23" t="str">
        <f>Predloge!$B$23</f>
        <v>51☺</v>
      </c>
      <c r="I23" s="11" t="str">
        <f>Predloge!$B$26</f>
        <v>52¶</v>
      </c>
      <c r="J23" s="6" t="str">
        <f>Predloge!$B$4</f>
        <v>51</v>
      </c>
      <c r="K23" s="9" t="str">
        <f>Predloge!$B$7</f>
        <v>KVIT☻</v>
      </c>
      <c r="L23" s="6" t="str">
        <f>Predloge!$B$6</f>
        <v>KVIT</v>
      </c>
      <c r="M23" s="64"/>
      <c r="N23" s="125" t="str">
        <f>Predloge!$B$6</f>
        <v>KVIT</v>
      </c>
      <c r="O23" s="6" t="str">
        <f>Predloge!$B$6</f>
        <v>KVIT</v>
      </c>
      <c r="P23" s="64"/>
      <c r="Q23" s="66" t="s">
        <v>93</v>
      </c>
      <c r="R23" s="6" t="str">
        <f>Predloge!$B$5</f>
        <v>52</v>
      </c>
      <c r="S23" s="64"/>
      <c r="T23" s="6" t="str">
        <f>Predloge!$B$4</f>
        <v>51</v>
      </c>
      <c r="U23" s="11" t="str">
        <f>Predloge!$B$11</f>
        <v>X</v>
      </c>
      <c r="V23" s="114" t="s">
        <v>11</v>
      </c>
      <c r="W23" s="76" t="s">
        <v>21</v>
      </c>
      <c r="X23" s="56">
        <f t="shared" si="1"/>
        <v>1</v>
      </c>
      <c r="Y23" s="56">
        <f t="shared" si="2"/>
        <v>1</v>
      </c>
      <c r="Z23" s="56">
        <f t="shared" si="3"/>
        <v>2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6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X</v>
      </c>
      <c r="AK23" s="58" t="str">
        <f t="shared" si="13"/>
        <v>F</v>
      </c>
      <c r="AL23" s="58" t="str">
        <f t="shared" si="14"/>
        <v>T</v>
      </c>
      <c r="AM23" s="58" t="str">
        <f t="shared" si="15"/>
        <v>T</v>
      </c>
      <c r="AN23" s="58" t="str">
        <f t="shared" si="16"/>
        <v>☺</v>
      </c>
      <c r="AO23" s="58" t="str">
        <f t="shared" si="17"/>
        <v>¶</v>
      </c>
      <c r="AP23" s="58" t="str">
        <f t="shared" si="18"/>
        <v>1</v>
      </c>
      <c r="AQ23" s="58" t="str">
        <f t="shared" si="19"/>
        <v>☻</v>
      </c>
      <c r="AR23" s="58" t="str">
        <f t="shared" si="20"/>
        <v>T</v>
      </c>
      <c r="AS23" s="58" t="str">
        <f t="shared" si="21"/>
        <v/>
      </c>
      <c r="AT23" s="58" t="str">
        <f t="shared" si="22"/>
        <v>T</v>
      </c>
      <c r="AU23" s="58" t="str">
        <f t="shared" si="23"/>
        <v>T</v>
      </c>
      <c r="AV23" s="58" t="str">
        <f t="shared" si="24"/>
        <v/>
      </c>
      <c r="AW23" s="58" t="str">
        <f t="shared" si="25"/>
        <v>C</v>
      </c>
      <c r="AX23" s="58" t="str">
        <f t="shared" si="26"/>
        <v>2</v>
      </c>
      <c r="AY23" s="58" t="str">
        <f t="shared" si="27"/>
        <v/>
      </c>
      <c r="AZ23" s="58" t="str">
        <f t="shared" si="28"/>
        <v>1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13" t="str">
        <f>Predloge!$B$14</f>
        <v>☻</v>
      </c>
      <c r="O24" s="64"/>
      <c r="P24" s="64"/>
      <c r="Q24" s="64"/>
      <c r="R24" s="21" t="str">
        <f>Predloge!$B$21</f>
        <v>☺</v>
      </c>
      <c r="S24" s="64"/>
      <c r="T24" s="64"/>
      <c r="U24" s="64"/>
      <c r="V24" s="54" t="s">
        <v>30</v>
      </c>
      <c r="W24" s="54" t="s">
        <v>21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>☻</v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>☺</v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13" t="str">
        <f>Predloge!$B$14</f>
        <v>☻</v>
      </c>
      <c r="L25" s="64"/>
      <c r="M25" s="21" t="str">
        <f>Predloge!$B$21</f>
        <v>☺</v>
      </c>
      <c r="N25" s="64"/>
      <c r="O25" s="64"/>
      <c r="P25" s="64"/>
      <c r="Q25" s="64"/>
      <c r="R25" s="64"/>
      <c r="S25" s="64"/>
      <c r="T25" s="64"/>
      <c r="U25" s="64"/>
      <c r="V25" s="54" t="s">
        <v>21</v>
      </c>
      <c r="W25" s="54" t="s">
        <v>30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13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>☻</v>
      </c>
      <c r="AR25" s="58" t="str">
        <f t="shared" si="37"/>
        <v/>
      </c>
      <c r="AS25" s="58" t="str">
        <f t="shared" si="38"/>
        <v>☺</v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13" t="str">
        <f>Predloge!$B$14</f>
        <v>☻</v>
      </c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21" t="str">
        <f>Predloge!$B$21</f>
        <v>☺</v>
      </c>
      <c r="S26" s="106"/>
      <c r="T26" s="64"/>
      <c r="U26" s="64"/>
      <c r="V26" s="54" t="s">
        <v>30</v>
      </c>
      <c r="W26" s="82" t="s">
        <v>25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>☻</v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3" t="str">
        <f>Predloge!$B$14</f>
        <v>☻</v>
      </c>
      <c r="O27" s="64"/>
      <c r="P27" s="106"/>
      <c r="Q27" s="64"/>
      <c r="R27" s="64"/>
      <c r="S27" s="106"/>
      <c r="T27" s="64"/>
      <c r="U27" s="64"/>
      <c r="V27" s="54" t="s">
        <v>39</v>
      </c>
      <c r="W27" s="82" t="s">
        <v>25</v>
      </c>
      <c r="X27" s="56">
        <f t="shared" si="1"/>
        <v>1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☻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2" t="str">
        <f>Predloge!$B$12</f>
        <v>D</v>
      </c>
      <c r="E28" s="62" t="str">
        <f>Predloge!$B$12</f>
        <v>D</v>
      </c>
      <c r="F28" s="6" t="str">
        <f>Predloge!$B$4</f>
        <v>51</v>
      </c>
      <c r="G28" s="6" t="str">
        <f>Predloge!$B$6</f>
        <v>KVIT</v>
      </c>
      <c r="H28" s="62" t="str">
        <f>Predloge!$B$12</f>
        <v>D</v>
      </c>
      <c r="I28" s="62" t="str">
        <f>Predloge!$B$12</f>
        <v>D</v>
      </c>
      <c r="J28" s="54" t="str">
        <f>Predloge!$B$12</f>
        <v>D</v>
      </c>
      <c r="K28" s="6" t="str">
        <f>Predloge!$B$5</f>
        <v>52</v>
      </c>
      <c r="L28" s="116" t="str">
        <f>Predloge!$B$6</f>
        <v>KVIT</v>
      </c>
      <c r="M28" s="23" t="s">
        <v>88</v>
      </c>
      <c r="N28" s="11" t="str">
        <f>Predloge!$B$11</f>
        <v>X</v>
      </c>
      <c r="O28" s="11" t="str">
        <f>Predloge!$B$35</f>
        <v>Ta</v>
      </c>
      <c r="P28" s="64"/>
      <c r="Q28" s="54" t="str">
        <f>Predloge!$B$12</f>
        <v>D</v>
      </c>
      <c r="R28" s="11" t="str">
        <f>Predloge!$B$26</f>
        <v>52¶</v>
      </c>
      <c r="S28" s="64"/>
      <c r="T28" s="9" t="str">
        <f>Predloge!$B$7</f>
        <v>KVIT☻</v>
      </c>
      <c r="U28" s="54" t="str">
        <f>Predloge!$B$12</f>
        <v>D</v>
      </c>
      <c r="V28" s="64" t="s">
        <v>21</v>
      </c>
      <c r="W28" s="76" t="s">
        <v>19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-1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D</v>
      </c>
      <c r="AK28" s="58" t="str">
        <f t="shared" si="30"/>
        <v>D</v>
      </c>
      <c r="AL28" s="58" t="str">
        <f t="shared" si="31"/>
        <v>1</v>
      </c>
      <c r="AM28" s="58" t="str">
        <f t="shared" si="32"/>
        <v>T</v>
      </c>
      <c r="AN28" s="58" t="str">
        <f t="shared" si="33"/>
        <v>D</v>
      </c>
      <c r="AO28" s="58" t="str">
        <f t="shared" si="34"/>
        <v>D</v>
      </c>
      <c r="AP28" s="58" t="str">
        <f t="shared" si="35"/>
        <v>D</v>
      </c>
      <c r="AQ28" s="58" t="str">
        <f t="shared" si="36"/>
        <v>2</v>
      </c>
      <c r="AR28" s="58" t="str">
        <f t="shared" si="37"/>
        <v>T</v>
      </c>
      <c r="AS28" s="58" t="str">
        <f t="shared" si="38"/>
        <v>☺</v>
      </c>
      <c r="AT28" s="58" t="str">
        <f t="shared" si="39"/>
        <v>X</v>
      </c>
      <c r="AU28" s="58" t="str">
        <f t="shared" si="40"/>
        <v>a</v>
      </c>
      <c r="AV28" s="58" t="str">
        <f t="shared" si="41"/>
        <v/>
      </c>
      <c r="AW28" s="58" t="str">
        <f t="shared" si="42"/>
        <v>D</v>
      </c>
      <c r="AX28" s="58" t="str">
        <f t="shared" si="43"/>
        <v>¶</v>
      </c>
      <c r="AY28" s="58" t="str">
        <f t="shared" si="44"/>
        <v/>
      </c>
      <c r="AZ28" s="58" t="str">
        <f t="shared" si="45"/>
        <v>☻</v>
      </c>
      <c r="BA28" s="58" t="str">
        <f t="shared" si="46"/>
        <v>D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2" t="str">
        <f>Predloge!$B$12</f>
        <v>D</v>
      </c>
      <c r="E29" s="62" t="str">
        <f>Predloge!$B$12</f>
        <v>D</v>
      </c>
      <c r="F29" s="54" t="str">
        <f>Predloge!$B$12</f>
        <v>D</v>
      </c>
      <c r="G29" s="6" t="str">
        <f>Predloge!$B$6</f>
        <v>KVIT</v>
      </c>
      <c r="H29" s="62" t="str">
        <f>Predloge!$B$12</f>
        <v>D</v>
      </c>
      <c r="I29" s="62" t="str">
        <f>Predloge!$B$12</f>
        <v>D</v>
      </c>
      <c r="J29" s="54" t="str">
        <f>Predloge!$B$12</f>
        <v>D</v>
      </c>
      <c r="K29" s="54" t="str">
        <f>Predloge!$B$12</f>
        <v>D</v>
      </c>
      <c r="L29" s="116" t="str">
        <f>Predloge!$B$6</f>
        <v>KVIT</v>
      </c>
      <c r="M29" s="11" t="str">
        <f>Predloge!$B$11</f>
        <v>X</v>
      </c>
      <c r="N29" s="11" t="s">
        <v>77</v>
      </c>
      <c r="O29" s="23" t="str">
        <f>Predloge!$B$23</f>
        <v>51☺</v>
      </c>
      <c r="P29" s="64"/>
      <c r="Q29" s="54" t="str">
        <f>Predloge!$B$12</f>
        <v>D</v>
      </c>
      <c r="R29" s="6" t="str">
        <f>Predloge!$B$5</f>
        <v>52</v>
      </c>
      <c r="S29" s="64"/>
      <c r="T29" s="11" t="str">
        <f>Predloge!$B$11</f>
        <v>X</v>
      </c>
      <c r="U29" s="9" t="str">
        <f>Predloge!$B$7</f>
        <v>KVIT☻</v>
      </c>
      <c r="V29" s="114" t="s">
        <v>25</v>
      </c>
      <c r="W29" s="76" t="s">
        <v>19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1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3</v>
      </c>
      <c r="AF29" s="57">
        <f t="shared" si="9"/>
        <v>-1</v>
      </c>
      <c r="AG29" s="57">
        <f t="shared" si="10"/>
        <v>2</v>
      </c>
      <c r="AH29" s="56">
        <f t="shared" si="11"/>
        <v>1</v>
      </c>
      <c r="AI29" s="27" t="str">
        <f>Predloge!$B$29</f>
        <v>Rt</v>
      </c>
      <c r="AJ29" s="58" t="str">
        <f t="shared" si="47"/>
        <v>D</v>
      </c>
      <c r="AK29" s="58" t="str">
        <f t="shared" si="30"/>
        <v>D</v>
      </c>
      <c r="AL29" s="58" t="str">
        <f t="shared" si="31"/>
        <v>D</v>
      </c>
      <c r="AM29" s="58" t="str">
        <f t="shared" si="32"/>
        <v>T</v>
      </c>
      <c r="AN29" s="58" t="str">
        <f t="shared" si="33"/>
        <v>D</v>
      </c>
      <c r="AO29" s="58" t="str">
        <f t="shared" si="34"/>
        <v>D</v>
      </c>
      <c r="AP29" s="58" t="str">
        <f t="shared" si="35"/>
        <v>D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X</v>
      </c>
      <c r="AT29" s="58" t="str">
        <f t="shared" si="39"/>
        <v>K</v>
      </c>
      <c r="AU29" s="58" t="str">
        <f t="shared" si="40"/>
        <v>☺</v>
      </c>
      <c r="AV29" s="58" t="str">
        <f t="shared" si="41"/>
        <v/>
      </c>
      <c r="AW29" s="58" t="str">
        <f t="shared" si="42"/>
        <v>D</v>
      </c>
      <c r="AX29" s="58" t="str">
        <f t="shared" si="43"/>
        <v>2</v>
      </c>
      <c r="AY29" s="58" t="str">
        <f t="shared" si="44"/>
        <v/>
      </c>
      <c r="AZ29" s="58" t="str">
        <f t="shared" si="45"/>
        <v>X</v>
      </c>
      <c r="BA29" s="58" t="str">
        <f t="shared" si="46"/>
        <v>☻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2" t="str">
        <f>Predloge!$B$12</f>
        <v>D</v>
      </c>
      <c r="E30" s="62" t="str">
        <f>Predloge!$B$12</f>
        <v>D</v>
      </c>
      <c r="F30" s="54" t="str">
        <f>Predloge!$B$12</f>
        <v>D</v>
      </c>
      <c r="G30" s="9" t="str">
        <f>Predloge!$B$7</f>
        <v>KVIT☻</v>
      </c>
      <c r="H30" s="62" t="str">
        <f>Predloge!$B$12</f>
        <v>D</v>
      </c>
      <c r="I30" s="62" t="str">
        <f>Predloge!$B$12</f>
        <v>D</v>
      </c>
      <c r="J30" s="54" t="str">
        <f>Predloge!$B$12</f>
        <v>D</v>
      </c>
      <c r="K30" s="54" t="str">
        <f>Predloge!$B$12</f>
        <v>D</v>
      </c>
      <c r="L30" s="6" t="str">
        <f>Predloge!$B$6</f>
        <v>KVIT</v>
      </c>
      <c r="M30" s="62" t="str">
        <f>Predloge!$B$12</f>
        <v>D</v>
      </c>
      <c r="N30" s="6" t="str">
        <f>Predloge!$B$4</f>
        <v>51</v>
      </c>
      <c r="O30" s="11" t="str">
        <f>Predloge!$B$11</f>
        <v>X</v>
      </c>
      <c r="P30" s="64"/>
      <c r="Q30" s="54" t="str">
        <f>Predloge!$B$12</f>
        <v>D</v>
      </c>
      <c r="R30" s="6" t="str">
        <f>Predloge!$B$5</f>
        <v>52</v>
      </c>
      <c r="S30" s="64"/>
      <c r="T30" s="23" t="str">
        <f>Predloge!$B$23</f>
        <v>51☺</v>
      </c>
      <c r="U30" s="126" t="str">
        <f>Predloge!$B$11</f>
        <v>X</v>
      </c>
      <c r="V30" s="114" t="s">
        <v>34</v>
      </c>
      <c r="W30" s="122" t="s">
        <v>25</v>
      </c>
      <c r="X30" s="56">
        <f t="shared" si="1"/>
        <v>1</v>
      </c>
      <c r="Y30" s="56">
        <f t="shared" si="2"/>
        <v>1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2</v>
      </c>
      <c r="AF30" s="57">
        <f t="shared" si="9"/>
        <v>-1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D</v>
      </c>
      <c r="AL30" s="58" t="str">
        <f t="shared" si="31"/>
        <v>D</v>
      </c>
      <c r="AM30" s="58" t="str">
        <f t="shared" si="32"/>
        <v>☻</v>
      </c>
      <c r="AN30" s="58" t="str">
        <f t="shared" si="33"/>
        <v>D</v>
      </c>
      <c r="AO30" s="58" t="str">
        <f t="shared" si="34"/>
        <v>D</v>
      </c>
      <c r="AP30" s="58" t="str">
        <f t="shared" si="35"/>
        <v>D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D</v>
      </c>
      <c r="AT30" s="58" t="str">
        <f t="shared" si="39"/>
        <v>1</v>
      </c>
      <c r="AU30" s="58" t="str">
        <f t="shared" si="40"/>
        <v>X</v>
      </c>
      <c r="AV30" s="58" t="str">
        <f t="shared" si="41"/>
        <v/>
      </c>
      <c r="AW30" s="58" t="str">
        <f t="shared" si="42"/>
        <v>D</v>
      </c>
      <c r="AX30" s="58" t="str">
        <f t="shared" si="43"/>
        <v>2</v>
      </c>
      <c r="AY30" s="58" t="str">
        <f t="shared" si="44"/>
        <v/>
      </c>
      <c r="AZ30" s="58" t="str">
        <f t="shared" si="45"/>
        <v>☺</v>
      </c>
      <c r="BA30" s="58" t="str">
        <f t="shared" si="46"/>
        <v>X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13" t="str">
        <f>Predloge!$B$14</f>
        <v>☻</v>
      </c>
      <c r="M31" s="64"/>
      <c r="N31" s="64"/>
      <c r="O31" s="64"/>
      <c r="P31" s="64"/>
      <c r="Q31" s="64"/>
      <c r="R31" s="21" t="str">
        <f>Predloge!$B$21</f>
        <v>☺</v>
      </c>
      <c r="S31" s="64"/>
      <c r="T31" s="64"/>
      <c r="U31" s="64"/>
      <c r="V31" s="54" t="s">
        <v>30</v>
      </c>
      <c r="W31" s="82" t="s">
        <v>9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>☻</v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>☺</v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21" t="str">
        <f>Predloge!$B$21</f>
        <v>☺</v>
      </c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13" t="str">
        <f>Predloge!$B$14</f>
        <v>☻</v>
      </c>
      <c r="V32" s="54" t="s">
        <v>15</v>
      </c>
      <c r="W32" s="82" t="s">
        <v>30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>☺</v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>☻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1</v>
      </c>
      <c r="R35" s="68">
        <f t="shared" si="48"/>
        <v>6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1</v>
      </c>
      <c r="P36" s="68">
        <f t="shared" si="49"/>
        <v>0</v>
      </c>
      <c r="Q36" s="68">
        <f t="shared" si="49"/>
        <v>1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5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2</v>
      </c>
      <c r="R37" s="73">
        <f t="shared" si="50"/>
        <v>6</v>
      </c>
      <c r="S37" s="73">
        <f t="shared" si="50"/>
        <v>0</v>
      </c>
      <c r="T37" s="73">
        <f t="shared" si="50"/>
        <v>3</v>
      </c>
      <c r="U37" s="73">
        <f t="shared" si="50"/>
        <v>5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5</v>
      </c>
      <c r="G38" s="68">
        <f t="shared" si="51"/>
        <v>17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13</v>
      </c>
      <c r="M38" s="68">
        <f t="shared" si="51"/>
        <v>0</v>
      </c>
      <c r="N38" s="68">
        <f t="shared" si="51"/>
        <v>10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9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5</v>
      </c>
      <c r="E40" s="68">
        <f t="shared" si="53"/>
        <v>6</v>
      </c>
      <c r="F40" s="68">
        <f t="shared" si="53"/>
        <v>9</v>
      </c>
      <c r="G40" s="68">
        <f t="shared" si="53"/>
        <v>1</v>
      </c>
      <c r="H40" s="68">
        <f t="shared" si="53"/>
        <v>3</v>
      </c>
      <c r="I40" s="68">
        <f t="shared" si="53"/>
        <v>6</v>
      </c>
      <c r="J40" s="68">
        <f t="shared" si="53"/>
        <v>3</v>
      </c>
      <c r="K40" s="68">
        <f t="shared" si="53"/>
        <v>7</v>
      </c>
      <c r="L40" s="68">
        <f t="shared" si="53"/>
        <v>1</v>
      </c>
      <c r="M40" s="68">
        <f t="shared" si="53"/>
        <v>1</v>
      </c>
      <c r="N40" s="68">
        <f t="shared" si="53"/>
        <v>0</v>
      </c>
      <c r="O40" s="68">
        <f t="shared" si="53"/>
        <v>3</v>
      </c>
      <c r="P40" s="68">
        <f t="shared" si="53"/>
        <v>0</v>
      </c>
      <c r="Q40" s="68">
        <f t="shared" si="53"/>
        <v>3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2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1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1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3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3</v>
      </c>
      <c r="G43" s="68">
        <f t="shared" si="56"/>
        <v>1</v>
      </c>
      <c r="H43" s="68">
        <f t="shared" si="56"/>
        <v>0</v>
      </c>
      <c r="I43" s="68">
        <f t="shared" si="56"/>
        <v>1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2</v>
      </c>
      <c r="H44" s="68">
        <f>COUNTIF(W2:W32,"oro")</f>
        <v>0</v>
      </c>
      <c r="I44" s="68">
        <f>COUNTIF(W2:W32,"MIO")</f>
        <v>0</v>
      </c>
      <c r="J44" s="68">
        <f>COUNTIF(W2:W32,"BOŽ")</f>
        <v>8</v>
      </c>
      <c r="K44" s="68">
        <f>COUNTIF(W2:W32,"TOM")</f>
        <v>3</v>
      </c>
      <c r="L44" s="68">
        <f>COUNTIF(W2:W32,"MŠŠ")</f>
        <v>2</v>
      </c>
      <c r="M44" s="68">
        <f>COUNTIF(W2:W32,"ŽIV")</f>
        <v>2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5</v>
      </c>
      <c r="R44" s="68">
        <f>COUNTIF(W2:W32,R1)</f>
        <v>3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2</v>
      </c>
      <c r="I45" s="68">
        <f t="shared" si="57"/>
        <v>2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2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D2 G2:I2 K2:L2 A3:I3 K3:T3 V3:W3 E4:J4 L4:Q4 S4:W4 A4:D5 I5 P5:P9 S5:S9 H6:I6 H6:H7 F6:F9 A6:C10 E10:F10 H10:W10 A11:D11 F11:N11 P11:W11 V12:V14 A17:D17 F17:J17 K17:Q18 S17:W18 A18:F18 H18:I18 H19:H21 A19:C23 E21:E22 M23 P19:P23 S19:S23 W23 A24:M24 O24:Q24 S24:W24 A25:J25 L25 N25:W25 A26:F26 H26:Q26 S26:W26 A27:M27 O27:W27 A28:E28 H28:J28 P28:Q30 S28:S30 V28:W30 A29:F30 H29:K30 M30 A31:K31 M31:Q31 S31:W31 A32:I32 K32:T32 V32:W32 U19:V20">
    <cfRule type="expression" dxfId="63" priority="84">
      <formula>ABS($A2)=1</formula>
    </cfRule>
  </conditionalFormatting>
  <conditionalFormatting sqref="B2:D2 G2:I2 K2:L2 B3:I3 K3:T3 V3:W3 E4:J4 L4:Q4 S4:W4 B4:D5 I5 P5:P9 S5:S9 H6:I6 H6:H7 F6:F9 B6:C10 E10:F10 H10:W10 B11:D11 F11:N11 P11:W11 V12:V14 B17:D17 F17:J17 K17:Q18 S17:W18 B18:F18 H18:I18 H19:H21 B19:C23 E21:E22 M23 P19:P23 S19:S23 W23 B24:M24 O24:Q24 S24:W24 B25:J25 L25 N25:W25 B26:F26 H26:Q26 S26:W26 B27:M27 O27:W27 B28:E28 H28:J28 P28:Q30 S28:S30 V28:W30 B29:F30 H29:K30 M30 B31:K31 M31:Q31 S31:W31 B32:I32 K32:T32 V32:W32 U19:V20">
    <cfRule type="expression" dxfId="62" priority="83">
      <formula>WEEKDAY($B2,2)=7</formula>
    </cfRule>
    <cfRule type="expression" dxfId="61" priority="82">
      <formula>WEEKDAY($B2,2)=6</formula>
    </cfRule>
  </conditionalFormatting>
  <conditionalFormatting sqref="E7">
    <cfRule type="expression" dxfId="60" priority="4">
      <formula>WEEKDAY($B7,2)=6</formula>
    </cfRule>
    <cfRule type="expression" dxfId="59" priority="5">
      <formula>WEEKDAY($B7,2)=7</formula>
    </cfRule>
    <cfRule type="expression" dxfId="58" priority="6">
      <formula>ABS($A7)=1</formula>
    </cfRule>
  </conditionalFormatting>
  <conditionalFormatting sqref="H12:H14">
    <cfRule type="expression" dxfId="57" priority="47">
      <formula>WEEKDAY($B12,2)=7</formula>
    </cfRule>
    <cfRule type="expression" dxfId="56" priority="46">
      <formula>WEEKDAY($B12,2)=6</formula>
    </cfRule>
    <cfRule type="expression" dxfId="55" priority="48">
      <formula>ABS($A12)=1</formula>
    </cfRule>
  </conditionalFormatting>
  <conditionalFormatting sqref="K6">
    <cfRule type="expression" dxfId="54" priority="18">
      <formula>ABS($A6)=1</formula>
    </cfRule>
    <cfRule type="expression" dxfId="53" priority="17">
      <formula>WEEKDAY($B6,2)=7</formula>
    </cfRule>
    <cfRule type="expression" dxfId="52" priority="16">
      <formula>WEEKDAY($B6,2)=6</formula>
    </cfRule>
  </conditionalFormatting>
  <conditionalFormatting sqref="K8:K9">
    <cfRule type="expression" dxfId="51" priority="12">
      <formula>ABS($A8)=1</formula>
    </cfRule>
    <cfRule type="expression" dxfId="50" priority="11">
      <formula>WEEKDAY($B8,2)=7</formula>
    </cfRule>
    <cfRule type="expression" dxfId="49" priority="10">
      <formula>WEEKDAY($B8,2)=6</formula>
    </cfRule>
  </conditionalFormatting>
  <conditionalFormatting sqref="K20">
    <cfRule type="expression" dxfId="48" priority="9">
      <formula>ABS($A20)=1</formula>
    </cfRule>
    <cfRule type="expression" dxfId="47" priority="8">
      <formula>WEEKDAY($B20,2)=7</formula>
    </cfRule>
    <cfRule type="expression" dxfId="46" priority="7">
      <formula>WEEKDAY($B20,2)=6</formula>
    </cfRule>
  </conditionalFormatting>
  <conditionalFormatting sqref="A12:C16 P12:Q16 S12:S16 F14:F16 O16">
    <cfRule type="expression" dxfId="45" priority="75">
      <formula>ABS($A12)=1</formula>
    </cfRule>
  </conditionalFormatting>
  <conditionalFormatting sqref="B12:C16 P12:Q16 S12:S16 F14:F16 O16">
    <cfRule type="expression" dxfId="44" priority="73">
      <formula>WEEKDAY($B12,2)=6</formula>
    </cfRule>
    <cfRule type="expression" dxfId="43" priority="74">
      <formula>WEEKDAY($B12,2)=7</formula>
    </cfRule>
  </conditionalFormatting>
  <conditionalFormatting sqref="O13:O14">
    <cfRule type="expression" dxfId="42" priority="67">
      <formula>WEEKDAY($B13,2)=6</formula>
    </cfRule>
    <cfRule type="expression" dxfId="41" priority="69">
      <formula>ABS($A13)=1</formula>
    </cfRule>
    <cfRule type="expression" dxfId="40" priority="68">
      <formula>WEEKDAY($B13,2)=7</formula>
    </cfRule>
  </conditionalFormatting>
  <conditionalFormatting sqref="P2:Q2">
    <cfRule type="expression" dxfId="39" priority="24">
      <formula>ABS($A2)=1</formula>
    </cfRule>
    <cfRule type="expression" dxfId="38" priority="22">
      <formula>WEEKDAY($B2,2)=6</formula>
    </cfRule>
    <cfRule type="expression" dxfId="37" priority="23">
      <formula>WEEKDAY($B2,2)=7</formula>
    </cfRule>
  </conditionalFormatting>
  <conditionalFormatting sqref="Q7:Q8">
    <cfRule type="expression" dxfId="36" priority="76">
      <formula>WEEKDAY($B7,2)=6</formula>
    </cfRule>
    <cfRule type="expression" dxfId="35" priority="78">
      <formula>ABS($A7)=1</formula>
    </cfRule>
    <cfRule type="expression" dxfId="34" priority="77">
      <formula>WEEKDAY($B7,2)=7</formula>
    </cfRule>
  </conditionalFormatting>
  <conditionalFormatting sqref="Q19:Q23">
    <cfRule type="expression" dxfId="33" priority="71">
      <formula>WEEKDAY($B19,2)=7</formula>
    </cfRule>
    <cfRule type="expression" dxfId="32" priority="72">
      <formula>ABS($A19)=1</formula>
    </cfRule>
    <cfRule type="expression" dxfId="31" priority="70">
      <formula>WEEKDAY($B19,2)=6</formula>
    </cfRule>
  </conditionalFormatting>
  <conditionalFormatting sqref="R18">
    <cfRule type="expression" dxfId="30" priority="57">
      <formula>ABS($A18)=1</formula>
    </cfRule>
    <cfRule type="expression" dxfId="29" priority="55">
      <formula>WEEKDAY($B18,2)=6</formula>
    </cfRule>
    <cfRule type="expression" dxfId="28" priority="56">
      <formula>WEEKDAY($B18,2)=7</formula>
    </cfRule>
  </conditionalFormatting>
  <conditionalFormatting sqref="S2:T2 V2">
    <cfRule type="expression" dxfId="27" priority="80">
      <formula>WEEKDAY($B2,2)=7</formula>
    </cfRule>
    <cfRule type="expression" dxfId="26" priority="81">
      <formula>ABS($A2)=1</formula>
    </cfRule>
    <cfRule type="expression" dxfId="25" priority="79">
      <formula>WEEKDAY($B2,2)=6</formula>
    </cfRule>
  </conditionalFormatting>
  <conditionalFormatting sqref="T6">
    <cfRule type="expression" dxfId="24" priority="2">
      <formula>WEEKDAY($B6,2)=7</formula>
    </cfRule>
    <cfRule type="expression" dxfId="23" priority="3">
      <formula>ABS($A6)=1</formula>
    </cfRule>
    <cfRule type="expression" dxfId="22" priority="1">
      <formula>WEEKDAY($B6,2)=6</formula>
    </cfRule>
  </conditionalFormatting>
  <conditionalFormatting sqref="U15">
    <cfRule type="expression" dxfId="21" priority="27">
      <formula>ABS($A15)=1</formula>
    </cfRule>
    <cfRule type="expression" dxfId="20" priority="26">
      <formula>WEEKDAY($B15,2)=7</formula>
    </cfRule>
    <cfRule type="expression" dxfId="19" priority="25">
      <formula>WEEKDAY($B15,2)=6</formula>
    </cfRule>
  </conditionalFormatting>
  <conditionalFormatting sqref="U28">
    <cfRule type="expression" dxfId="18" priority="21">
      <formula>ABS($A28)=1</formula>
    </cfRule>
    <cfRule type="expression" dxfId="17" priority="20">
      <formula>WEEKDAY($B28,2)=7</formula>
    </cfRule>
    <cfRule type="expression" dxfId="16" priority="19">
      <formula>WEEKDAY($B28,2)=6</formula>
    </cfRule>
  </conditionalFormatting>
  <conditionalFormatting sqref="V5:V9">
    <cfRule type="expression" dxfId="15" priority="36">
      <formula>ABS($A5)=1</formula>
    </cfRule>
    <cfRule type="expression" dxfId="14" priority="35">
      <formula>WEEKDAY($B5,2)=7</formula>
    </cfRule>
    <cfRule type="expression" dxfId="13" priority="34">
      <formula>WEEKDAY($B5,2)=6</formula>
    </cfRule>
  </conditionalFormatting>
  <conditionalFormatting sqref="V21:V23">
    <cfRule type="expression" dxfId="12" priority="28">
      <formula>WEEKDAY($B21,2)=6</formula>
    </cfRule>
    <cfRule type="expression" dxfId="11" priority="30">
      <formula>ABS($A21)=1</formula>
    </cfRule>
    <cfRule type="expression" dxfId="10" priority="29">
      <formula>WEEKDAY($B21,2)=7</formula>
    </cfRule>
  </conditionalFormatting>
  <conditionalFormatting sqref="V15:W16">
    <cfRule type="expression" dxfId="9" priority="32">
      <formula>WEEKDAY($B15,2)=7</formula>
    </cfRule>
    <cfRule type="expression" dxfId="8" priority="31">
      <formula>WEEKDAY($B15,2)=6</formula>
    </cfRule>
    <cfRule type="expression" dxfId="7" priority="33">
      <formula>ABS($A15)=1</formula>
    </cfRule>
  </conditionalFormatting>
  <conditionalFormatting sqref="X2:AE32">
    <cfRule type="cellIs" dxfId="6" priority="96" operator="lessThan">
      <formula>1</formula>
    </cfRule>
    <cfRule type="cellIs" dxfId="5" priority="100" operator="greaterThan">
      <formula>1</formula>
    </cfRule>
  </conditionalFormatting>
  <conditionalFormatting sqref="AF2:AF32">
    <cfRule type="cellIs" dxfId="4" priority="95" operator="notEqual">
      <formula>0</formula>
    </cfRule>
  </conditionalFormatting>
  <conditionalFormatting sqref="AG2:AG32">
    <cfRule type="cellIs" dxfId="3" priority="98" operator="equal">
      <formula>1</formula>
    </cfRule>
    <cfRule type="cellIs" dxfId="2" priority="99" operator="greaterThan">
      <formula>1</formula>
    </cfRule>
  </conditionalFormatting>
  <conditionalFormatting sqref="AH2:AH32">
    <cfRule type="cellIs" dxfId="1" priority="97" operator="lessThan">
      <formula>2</formula>
    </cfRule>
    <cfRule type="cellIs" dxfId="0" priority="101" operator="greaterThan">
      <formula>2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9" t="s">
        <v>74</v>
      </c>
      <c r="C1" s="129"/>
      <c r="D1" s="129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53</v>
      </c>
      <c r="D5" s="109">
        <f>SUM(januar!E35,februar!E35,marec!D35,april!E35,maj!E35,junij!D35,julij!D35,avgust!E35,september!D35,oktober!E35,november!E35,december!E35)</f>
        <v>1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36</v>
      </c>
      <c r="H5" s="109">
        <f>SUM(januar!I35,februar!I35,marec!H35,april!I35,maj!I35,junij!H35,julij!H35,avgust!I35,september!H35,oktober!I35,november!I35,december!I35)</f>
        <v>6</v>
      </c>
      <c r="I5" s="109">
        <f>SUM(januar!J35,februar!J35,marec!I35,april!J35,maj!J35,junij!I35,julij!I35,avgust!J35,september!I35,oktober!J35,november!J35,december!J35)</f>
        <v>50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49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26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9</v>
      </c>
      <c r="Q5" s="109">
        <f>SUM(januar!R35,februar!R35,marec!Q35,april!R35,maj!R35,junij!Q35,julij!Q35,avgust!R35,september!Q35,oktober!R35,november!R35,december!R35)</f>
        <v>61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10</v>
      </c>
      <c r="T5" s="109">
        <f>SUM(januar!U35,februar!U35,marec!T35,april!U35,maj!U35,junij!T35,julij!T35,avgust!U35,september!T35,oktober!U35,november!U35,december!U35)</f>
        <v>5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20</v>
      </c>
      <c r="E6" s="109">
        <f>SUM(januar!F36,februar!F36,marec!E36,april!F36,maj!F36,junij!E36,julij!E36,avgust!F36,september!E36,oktober!F36,november!F36,december!F36)</f>
        <v>25</v>
      </c>
      <c r="F6" s="109">
        <f>SUM(januar!G36,februar!G36,marec!F36,april!G36,maj!G36,junij!F36,julij!F36,avgust!G36,september!F36,oktober!G36,november!G36,december!G36)</f>
        <v>47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44</v>
      </c>
      <c r="K6" s="109">
        <f>SUM(januar!L36,februar!L36,marec!K36,april!L36,maj!L36,junij!K36,julij!K36,avgust!L36,september!K36,oktober!L36,november!L36,december!L36)</f>
        <v>38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29</v>
      </c>
      <c r="N6" s="109">
        <f>SUM(januar!O36,februar!O36,marec!N36,april!O36,maj!O36,junij!N36,julij!N36,avgust!O36,september!N36,oktober!O36,november!O36,december!O36)</f>
        <v>30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33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38</v>
      </c>
      <c r="T6" s="109">
        <f>SUM(januar!U36,februar!U36,marec!T36,april!U36,maj!U36,junij!T36,julij!T36,avgust!U36,september!T36,oktober!U36,november!U36,december!U36)</f>
        <v>7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53</v>
      </c>
      <c r="D7" s="109">
        <f>SUM(januar!E37,februar!E37,marec!D37,april!E37,maj!E37,junij!D37,julij!D37,avgust!E37,september!D37,oktober!E37,november!E37,december!E37)</f>
        <v>21</v>
      </c>
      <c r="E7" s="109">
        <f>SUM(januar!F37,februar!F37,marec!E37,april!F37,maj!F37,junij!E37,julij!E37,avgust!F37,september!E37,oktober!F37,november!F37,december!F37)</f>
        <v>25</v>
      </c>
      <c r="F7" s="109">
        <f>SUM(januar!G37,februar!G37,marec!F37,april!G37,maj!G37,junij!F37,julij!F37,avgust!G37,september!F37,oktober!G37,november!G37,december!G37)</f>
        <v>47</v>
      </c>
      <c r="G7" s="109">
        <f>SUM(januar!H37,februar!H37,marec!G37,april!H37,maj!H37,junij!G37,julij!G37,avgust!H37,september!G37,oktober!H37,november!H37,december!H37)</f>
        <v>36</v>
      </c>
      <c r="H7" s="109">
        <f>SUM(januar!I37,februar!I37,marec!H37,april!I37,maj!I37,junij!H37,julij!H37,avgust!I37,september!H37,oktober!I37,november!I37,december!I37)</f>
        <v>6</v>
      </c>
      <c r="I7" s="109">
        <f>SUM(januar!J37,februar!J37,marec!I37,april!J37,maj!J37,junij!I37,julij!I37,avgust!J37,september!I37,oktober!J37,november!J37,december!J37)</f>
        <v>50</v>
      </c>
      <c r="J7" s="109">
        <f>SUM(januar!K37,februar!K37,marec!J37,april!K37,maj!K37,junij!J37,julij!J37,avgust!K37,september!J37,oktober!K37,november!K37,december!K37)</f>
        <v>45</v>
      </c>
      <c r="K7" s="109">
        <f>SUM(januar!L37,februar!L37,marec!K37,april!L37,maj!L37,junij!K37,julij!K37,avgust!L37,september!K37,oktober!L37,november!L37,december!L37)</f>
        <v>38</v>
      </c>
      <c r="L7" s="109">
        <f>SUM(januar!M37,februar!M37,marec!L37,april!M37,maj!M37,junij!L37,julij!L37,avgust!M37,september!L37,oktober!M37,november!M37,december!M37)</f>
        <v>49</v>
      </c>
      <c r="M7" s="109">
        <f>SUM(januar!N37,februar!N37,marec!M37,april!N37,maj!N37,junij!M37,julij!M37,avgust!N37,september!M37,oktober!N37,november!N37,december!N37)</f>
        <v>30</v>
      </c>
      <c r="N7" s="109">
        <f>SUM(januar!O37,februar!O37,marec!N37,april!O37,maj!O37,junij!N37,julij!N37,avgust!O37,september!N37,oktober!O37,november!O37,december!O37)</f>
        <v>56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42</v>
      </c>
      <c r="Q7" s="109">
        <f>SUM(januar!R37,februar!R37,marec!Q37,april!R37,maj!R37,junij!Q37,julij!Q37,avgust!R37,september!Q37,oktober!R37,november!R37,december!R37)</f>
        <v>61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48</v>
      </c>
      <c r="T7" s="109">
        <f>SUM(januar!U37,februar!U37,marec!T37,april!U37,maj!U37,junij!T37,julij!T37,avgust!U37,september!T37,oktober!U37,november!U37,december!U37)</f>
        <v>12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53</v>
      </c>
      <c r="D8" s="109">
        <f>SUM(januar!E37,februar!E37,marec!D37,april!E37,maj!E37,junij!D37,julij!D37,avgust!E37,september!D37,oktober!E37,november!E37,december!E37)</f>
        <v>21</v>
      </c>
      <c r="E8" s="109">
        <f>SUM(januar!F37,februar!F37,marec!E37,april!F37,maj!F37,junij!E37,julij!E37,avgust!F37,september!E37,oktober!F37,november!F37,december!F37)</f>
        <v>25</v>
      </c>
      <c r="F8" s="109">
        <f>SUM(januar!G37,februar!G37,marec!F37,april!G37,maj!G37,junij!F37,julij!F37,avgust!G37,september!F37,oktober!G37,november!G37,december!G37)</f>
        <v>47</v>
      </c>
      <c r="G8" s="109">
        <f>SUM(januar!H37,februar!H37,marec!G37,april!H37,maj!H37,junij!G37,julij!G37,avgust!H37,september!G37,oktober!H37,november!H37,december!H37)</f>
        <v>36</v>
      </c>
      <c r="H8" s="109">
        <f>SUM(januar!I37,februar!I37,marec!H37,april!I37,maj!I37,junij!H37,julij!H37,avgust!I37,september!H37,oktober!I37,november!I37,december!I37)</f>
        <v>6</v>
      </c>
      <c r="I8" s="109">
        <f>SUM(januar!J37,februar!J37,marec!I37,april!J37,maj!J37,junij!I37,julij!I37,avgust!J37,september!I37,oktober!J37,november!J37,december!J37)</f>
        <v>50</v>
      </c>
      <c r="J8" s="109">
        <f>SUM(januar!K37,februar!K37,marec!J37,april!K37,maj!K37,junij!J37,julij!J37,avgust!K37,september!J37,oktober!K37,november!K37,december!K37)</f>
        <v>45</v>
      </c>
      <c r="K8" s="109">
        <f>SUM(januar!L37,februar!L37,marec!K37,april!L37,maj!L37,junij!K37,julij!K37,avgust!L37,september!K37,oktober!L37,november!L37,december!L37)</f>
        <v>38</v>
      </c>
      <c r="L8" s="109">
        <f>SUM(januar!M37,februar!M37,marec!L37,april!M37,maj!M37,junij!L37,julij!L37,avgust!M37,september!L37,oktober!M37,november!M37,december!M37)</f>
        <v>49</v>
      </c>
      <c r="M8" s="109">
        <f>SUM(januar!N37,februar!N37,marec!M37,april!N37,maj!N37,junij!M37,julij!M37,avgust!N37,september!M37,oktober!N37,november!N37,december!N37)</f>
        <v>30</v>
      </c>
      <c r="N8" s="109">
        <f>SUM(januar!O37,februar!O37,marec!N37,april!O37,maj!O37,junij!N37,julij!N37,avgust!O37,september!N37,oktober!O37,november!O37,december!O37)</f>
        <v>56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42</v>
      </c>
      <c r="Q8" s="109">
        <f>SUM(januar!R37,februar!R37,marec!Q37,april!R37,maj!R37,junij!Q37,julij!Q37,avgust!R37,september!Q37,oktober!R37,november!R37,december!R37)</f>
        <v>61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48</v>
      </c>
      <c r="T8" s="109">
        <f>SUM(januar!U37,februar!U37,marec!T37,april!U37,maj!U37,junij!T37,julij!T37,avgust!U37,september!T37,oktober!U37,november!U37,december!U37)</f>
        <v>12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47</v>
      </c>
      <c r="D10" s="109">
        <f>SUM(januar!E40,februar!E40,marec!D40,april!E40,maj!E40,junij!D40,julij!D40,avgust!E40,september!D40,oktober!E40,november!E40,december!E40)</f>
        <v>57</v>
      </c>
      <c r="E10" s="109">
        <f>SUM(januar!F40,februar!F40,marec!E40,april!F40,maj!F40,junij!E40,julij!E40,avgust!F40,september!E40,oktober!F40,november!F40,december!F40)</f>
        <v>68</v>
      </c>
      <c r="F10" s="109">
        <f>SUM(januar!G40,februar!G40,marec!F40,april!G40,maj!G40,junij!F40,julij!F40,avgust!G40,september!F40,oktober!G40,november!G40,december!G40)</f>
        <v>57</v>
      </c>
      <c r="G10" s="109">
        <f>SUM(januar!H40,februar!H40,marec!G40,april!H40,maj!H40,junij!G40,julij!G40,avgust!H40,september!G40,oktober!H40,november!H40,december!H40)</f>
        <v>66</v>
      </c>
      <c r="H10" s="109">
        <f>SUM(januar!I40,februar!I40,marec!H40,april!I40,maj!I40,junij!H40,julij!H40,avgust!I40,september!H40,oktober!I40,november!I40,december!I40)</f>
        <v>64</v>
      </c>
      <c r="I10" s="109">
        <f>SUM(januar!J40,februar!J40,marec!I40,april!J40,maj!J40,junij!I40,julij!I40,avgust!J40,september!I40,oktober!J40,november!J40,december!J40)</f>
        <v>37</v>
      </c>
      <c r="J10" s="109">
        <f>SUM(januar!K40,februar!K40,marec!J40,april!K40,maj!K40,junij!J40,julij!J40,avgust!K40,september!J40,oktober!K40,november!K40,december!K40)</f>
        <v>62</v>
      </c>
      <c r="K10" s="109">
        <f>SUM(januar!L40,februar!L40,marec!K40,april!L40,maj!L40,junij!K40,julij!K40,avgust!L40,september!K40,oktober!L40,november!L40,december!L40)</f>
        <v>60</v>
      </c>
      <c r="L10" s="109">
        <f>SUM(januar!M40,februar!M40,marec!L40,april!M40,maj!M40,junij!L40,julij!L40,avgust!M40,september!L40,oktober!M40,november!M40,december!M40)</f>
        <v>56</v>
      </c>
      <c r="M10" s="109">
        <f>SUM(januar!N40,februar!N40,marec!M40,april!N40,maj!N40,junij!M40,julij!M40,avgust!N40,september!M40,oktober!N40,november!N40,december!N40)</f>
        <v>80</v>
      </c>
      <c r="N10" s="109">
        <f>SUM(januar!O40,februar!O40,marec!N40,april!O40,maj!O40,junij!N40,julij!N40,avgust!O40,september!N40,oktober!O40,november!O40,december!O40)</f>
        <v>50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27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60</v>
      </c>
      <c r="T10" s="109">
        <f>SUM(januar!U40,februar!U40,marec!T40,april!U40,maj!U40,junij!T40,julij!T40,avgust!U40,september!T40,oktober!U40,november!U40,december!U40)</f>
        <v>3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32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8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3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1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3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1</v>
      </c>
      <c r="F12" s="109">
        <f>SUM(januar!G42,februar!G42,marec!F42,april!G42,maj!G42,junij!F42,julij!F42,avgust!G42,september!F42,oktober!G42,november!G42,december!G42)</f>
        <v>6</v>
      </c>
      <c r="G12" s="109">
        <f>SUM(januar!H42,februar!H42,marec!G42,april!H42,maj!H42,junij!G42,julij!G42,avgust!H42,september!G42,oktober!H42,november!H42,december!H42)</f>
        <v>0</v>
      </c>
      <c r="H12" s="109">
        <f>SUM(januar!I42,februar!I42,marec!H42,april!I42,maj!I42,junij!H42,julij!H42,avgust!I42,september!H42,oktober!I42,november!I42,december!I42)</f>
        <v>38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7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0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4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27</v>
      </c>
      <c r="D13" s="109">
        <f>SUM(januar!E43,februar!E43,marec!D43,april!E43,maj!E43,junij!D43,julij!D43,avgust!E43,september!D43,oktober!E43,november!E43,december!E43)</f>
        <v>20</v>
      </c>
      <c r="E13" s="109">
        <f>SUM(januar!F43,februar!F43,marec!E43,april!F43,maj!F43,junij!E43,julij!E43,avgust!F43,september!E43,oktober!F43,november!F43,december!F43)</f>
        <v>21</v>
      </c>
      <c r="F13" s="109">
        <f>SUM(januar!G43,februar!G43,marec!F43,april!G43,maj!G43,junij!F43,julij!F43,avgust!G43,september!F43,oktober!G43,november!G43,december!G43)</f>
        <v>25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5</v>
      </c>
      <c r="I13" s="109">
        <f>SUM(januar!J43,februar!J43,marec!I43,april!J43,maj!J43,junij!I43,julij!I43,avgust!J43,september!I43,oktober!J43,november!J43,december!J43)</f>
        <v>38</v>
      </c>
      <c r="J13" s="109">
        <f>SUM(januar!K43,februar!K43,marec!J43,april!K43,maj!K43,junij!J43,julij!J43,avgust!K43,september!J43,oktober!K43,november!K43,december!K43)</f>
        <v>35</v>
      </c>
      <c r="K13" s="109">
        <f>SUM(januar!L43,februar!L43,marec!K43,april!L43,maj!L43,junij!K43,julij!K43,avgust!L43,september!K43,oktober!L43,november!L43,december!L43)</f>
        <v>29</v>
      </c>
      <c r="L13" s="109">
        <f>SUM(januar!M43,februar!M43,marec!L43,april!M43,maj!M43,junij!L43,julij!L43,avgust!M43,september!L43,oktober!M43,november!M43,december!M43)</f>
        <v>40</v>
      </c>
      <c r="M13" s="109">
        <f>SUM(januar!N43,februar!N43,marec!M43,april!N43,maj!N43,junij!M43,julij!M43,avgust!N43,september!M43,oktober!N43,november!N43,december!N43)</f>
        <v>25</v>
      </c>
      <c r="N13" s="109">
        <f>SUM(januar!O43,februar!O43,marec!N43,april!O43,maj!O43,junij!N43,julij!N43,avgust!O43,september!N43,oktober!O43,november!O43,december!O43)</f>
        <v>57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25</v>
      </c>
      <c r="Q13" s="109">
        <f>SUM(januar!R43,februar!R43,marec!Q43,april!R43,maj!R43,junij!Q43,julij!Q43,avgust!R43,september!Q43,oktober!R43,november!R43,december!R43)</f>
        <v>32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22</v>
      </c>
      <c r="T13" s="109">
        <f>SUM(januar!U43,februar!U43,marec!T43,april!U43,maj!U43,junij!T43,julij!T43,avgust!U43,september!T43,oktober!U43,november!U43,december!U43)</f>
        <v>8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45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33</v>
      </c>
      <c r="J14" s="109">
        <f>SUM(januar!K44,februar!K44,marec!J44,april!K44,maj!K44,junij!J44,julij!J44,avgust!K44,september!J44,oktober!K44,november!K44,december!K44)</f>
        <v>18</v>
      </c>
      <c r="K14" s="109">
        <f>SUM(januar!L44,februar!L44,marec!K44,april!L44,maj!L44,junij!K44,julij!K44,avgust!L44,september!K44,oktober!L44,november!L44,december!L44)</f>
        <v>14</v>
      </c>
      <c r="L14" s="109">
        <f>SUM(januar!M44,februar!M44,marec!L44,april!M44,maj!M44,junij!L44,julij!L44,avgust!M44,september!L44,oktober!M44,november!M44,december!M44)</f>
        <v>24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21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36</v>
      </c>
      <c r="Q14" s="109">
        <f>SUM(januar!R44,februar!R44,marec!Q44,april!R44,maj!R44,junij!Q44,julij!Q44,avgust!R44,september!Q44,oktober!R44,november!R44,december!R44)</f>
        <v>59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35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20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5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12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23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17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532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531" priority="63">
      <formula>WEEKDAY($B2,2)=7</formula>
    </cfRule>
    <cfRule type="expression" dxfId="530" priority="62">
      <formula>WEEKDAY($B2,2)=6</formula>
    </cfRule>
  </conditionalFormatting>
  <conditionalFormatting sqref="D5">
    <cfRule type="expression" dxfId="529" priority="39">
      <formula>ABS($A5)=1</formula>
    </cfRule>
    <cfRule type="expression" dxfId="528" priority="38">
      <formula>WEEKDAY($B5,2)=7</formula>
    </cfRule>
    <cfRule type="expression" dxfId="527" priority="37">
      <formula>WEEKDAY($B5,2)=6</formula>
    </cfRule>
  </conditionalFormatting>
  <conditionalFormatting sqref="D18">
    <cfRule type="expression" dxfId="526" priority="36">
      <formula>ABS($A18)=1</formula>
    </cfRule>
    <cfRule type="expression" dxfId="525" priority="35">
      <formula>WEEKDAY($B18,2)=7</formula>
    </cfRule>
    <cfRule type="expression" dxfId="524" priority="34">
      <formula>WEEKDAY($B18,2)=6</formula>
    </cfRule>
  </conditionalFormatting>
  <conditionalFormatting sqref="E10">
    <cfRule type="expression" dxfId="523" priority="33">
      <formula>ABS($A10)=1</formula>
    </cfRule>
    <cfRule type="expression" dxfId="522" priority="32">
      <formula>WEEKDAY($B10,2)=7</formula>
    </cfRule>
    <cfRule type="expression" dxfId="521" priority="31">
      <formula>WEEKDAY($B10,2)=6</formula>
    </cfRule>
  </conditionalFormatting>
  <conditionalFormatting sqref="K19:K21">
    <cfRule type="expression" dxfId="520" priority="13">
      <formula>WEEKDAY($B19,2)=6</formula>
    </cfRule>
    <cfRule type="expression" dxfId="519" priority="14">
      <formula>WEEKDAY($B19,2)=7</formula>
    </cfRule>
    <cfRule type="expression" dxfId="518" priority="15">
      <formula>ABS($A19)=1</formula>
    </cfRule>
  </conditionalFormatting>
  <conditionalFormatting sqref="O20">
    <cfRule type="expression" dxfId="517" priority="27">
      <formula>ABS($A20)=1</formula>
    </cfRule>
    <cfRule type="expression" dxfId="516" priority="26">
      <formula>WEEKDAY($B20,2)=7</formula>
    </cfRule>
    <cfRule type="expression" dxfId="515" priority="25">
      <formula>WEEKDAY($B20,2)=6</formula>
    </cfRule>
  </conditionalFormatting>
  <conditionalFormatting sqref="O31">
    <cfRule type="expression" dxfId="514" priority="1">
      <formula>WEEKDAY($B31,2)=6</formula>
    </cfRule>
    <cfRule type="expression" dxfId="513" priority="3">
      <formula>ABS($A31)=1</formula>
    </cfRule>
    <cfRule type="expression" dxfId="512" priority="2">
      <formula>WEEKDAY($B31,2)=7</formula>
    </cfRule>
  </conditionalFormatting>
  <conditionalFormatting sqref="R26">
    <cfRule type="expression" dxfId="511" priority="21">
      <formula>ABS($A26)=1</formula>
    </cfRule>
    <cfRule type="expression" dxfId="510" priority="19">
      <formula>WEEKDAY($B26,2)=6</formula>
    </cfRule>
    <cfRule type="expression" dxfId="509" priority="20">
      <formula>WEEKDAY($B26,2)=7</formula>
    </cfRule>
  </conditionalFormatting>
  <conditionalFormatting sqref="R32">
    <cfRule type="expression" dxfId="508" priority="12">
      <formula>ABS($A32)=1</formula>
    </cfRule>
    <cfRule type="expression" dxfId="507" priority="11">
      <formula>WEEKDAY($B32,2)=7</formula>
    </cfRule>
    <cfRule type="expression" dxfId="506" priority="10">
      <formula>WEEKDAY($B32,2)=6</formula>
    </cfRule>
  </conditionalFormatting>
  <conditionalFormatting sqref="T19:T20">
    <cfRule type="expression" dxfId="505" priority="28">
      <formula>WEEKDAY($B19,2)=6</formula>
    </cfRule>
    <cfRule type="expression" dxfId="504" priority="29">
      <formula>WEEKDAY($B19,2)=7</formula>
    </cfRule>
    <cfRule type="expression" dxfId="503" priority="30">
      <formula>ABS($A19)=1</formula>
    </cfRule>
  </conditionalFormatting>
  <conditionalFormatting sqref="T24">
    <cfRule type="expression" dxfId="502" priority="8">
      <formula>WEEKDAY($B24,2)=7</formula>
    </cfRule>
    <cfRule type="expression" dxfId="501" priority="7">
      <formula>WEEKDAY($B24,2)=6</formula>
    </cfRule>
    <cfRule type="expression" dxfId="500" priority="9">
      <formula>ABS($A24)=1</formula>
    </cfRule>
  </conditionalFormatting>
  <conditionalFormatting sqref="T27">
    <cfRule type="expression" dxfId="499" priority="5">
      <formula>WEEKDAY($B27,2)=7</formula>
    </cfRule>
    <cfRule type="expression" dxfId="498" priority="6">
      <formula>ABS($A27)=1</formula>
    </cfRule>
    <cfRule type="expression" dxfId="497" priority="4">
      <formula>WEEKDAY($B27,2)=6</formula>
    </cfRule>
  </conditionalFormatting>
  <conditionalFormatting sqref="X2:AE32">
    <cfRule type="cellIs" dxfId="496" priority="60" operator="greaterThan">
      <formula>1</formula>
    </cfRule>
    <cfRule type="cellIs" dxfId="495" priority="56" operator="lessThan">
      <formula>1</formula>
    </cfRule>
  </conditionalFormatting>
  <conditionalFormatting sqref="AF2:AF32">
    <cfRule type="cellIs" dxfId="494" priority="55" operator="notEqual">
      <formula>0</formula>
    </cfRule>
  </conditionalFormatting>
  <conditionalFormatting sqref="AG2:AG32">
    <cfRule type="cellIs" dxfId="493" priority="59" operator="greaterThan">
      <formula>1</formula>
    </cfRule>
    <cfRule type="cellIs" dxfId="492" priority="58" operator="equal">
      <formula>1</formula>
    </cfRule>
  </conditionalFormatting>
  <conditionalFormatting sqref="AH2:AH32">
    <cfRule type="cellIs" dxfId="491" priority="61" operator="greaterThan">
      <formula>2</formula>
    </cfRule>
    <cfRule type="cellIs" dxfId="490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89" priority="31">
      <formula>WEEKDAY($B17,2)=6</formula>
    </cfRule>
    <cfRule type="expression" dxfId="488" priority="32">
      <formula>WEEKDAY($B17,2)=7</formula>
    </cfRule>
    <cfRule type="expression" dxfId="487" priority="33">
      <formula>ABS($A17)=1</formula>
    </cfRule>
  </conditionalFormatting>
  <conditionalFormatting sqref="E4">
    <cfRule type="expression" dxfId="486" priority="78">
      <formula>ABS($A4)=1</formula>
    </cfRule>
    <cfRule type="expression" dxfId="485" priority="77">
      <formula>WEEKDAY($B4,2)=7</formula>
    </cfRule>
    <cfRule type="expression" dxfId="484" priority="76">
      <formula>WEEKDAY($B4,2)=6</formula>
    </cfRule>
  </conditionalFormatting>
  <conditionalFormatting sqref="E21">
    <cfRule type="expression" dxfId="483" priority="69">
      <formula>ABS($A21)=1</formula>
    </cfRule>
    <cfRule type="expression" dxfId="482" priority="68">
      <formula>WEEKDAY($B21,2)=7</formula>
    </cfRule>
    <cfRule type="expression" dxfId="481" priority="67">
      <formula>WEEKDAY($B21,2)=6</formula>
    </cfRule>
  </conditionalFormatting>
  <conditionalFormatting sqref="G23:G25">
    <cfRule type="expression" dxfId="480" priority="10">
      <formula>WEEKDAY($B23,2)=6</formula>
    </cfRule>
    <cfRule type="expression" dxfId="479" priority="11">
      <formula>WEEKDAY($B23,2)=7</formula>
    </cfRule>
    <cfRule type="expression" dxfId="478" priority="12">
      <formula>ABS($A23)=1</formula>
    </cfRule>
  </conditionalFormatting>
  <conditionalFormatting sqref="G28:G29">
    <cfRule type="expression" dxfId="477" priority="7">
      <formula>WEEKDAY($B28,2)=6</formula>
    </cfRule>
    <cfRule type="expression" dxfId="476" priority="9">
      <formula>ABS($A28)=1</formula>
    </cfRule>
    <cfRule type="expression" dxfId="475" priority="8">
      <formula>WEEKDAY($B28,2)=7</formula>
    </cfRule>
  </conditionalFormatting>
  <conditionalFormatting sqref="J15:J17">
    <cfRule type="expression" dxfId="474" priority="14">
      <formula>WEEKDAY($B15,2)=7</formula>
    </cfRule>
    <cfRule type="expression" dxfId="473" priority="15">
      <formula>ABS($A15)=1</formula>
    </cfRule>
    <cfRule type="expression" dxfId="472" priority="13">
      <formula>WEEKDAY($B15,2)=6</formula>
    </cfRule>
  </conditionalFormatting>
  <conditionalFormatting sqref="K18">
    <cfRule type="expression" dxfId="471" priority="17">
      <formula>WEEKDAY($B18,2)=7</formula>
    </cfRule>
    <cfRule type="expression" dxfId="470" priority="16">
      <formula>WEEKDAY($B18,2)=6</formula>
    </cfRule>
    <cfRule type="expression" dxfId="469" priority="18">
      <formula>ABS($A18)=1</formula>
    </cfRule>
  </conditionalFormatting>
  <conditionalFormatting sqref="K29">
    <cfRule type="expression" dxfId="468" priority="22">
      <formula>WEEKDAY($B29,2)=6</formula>
    </cfRule>
    <cfRule type="expression" dxfId="467" priority="23">
      <formula>WEEKDAY($B29,2)=7</formula>
    </cfRule>
    <cfRule type="expression" dxfId="466" priority="24">
      <formula>ABS($A29)=1</formula>
    </cfRule>
  </conditionalFormatting>
  <conditionalFormatting sqref="M23">
    <cfRule type="expression" dxfId="465" priority="39">
      <formula>ABS($A23)=1</formula>
    </cfRule>
    <cfRule type="expression" dxfId="464" priority="37">
      <formula>WEEKDAY($B23,2)=6</formula>
    </cfRule>
    <cfRule type="expression" dxfId="463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462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461" priority="91">
      <formula>WEEKDAY($B2,2)=7</formula>
    </cfRule>
    <cfRule type="expression" dxfId="460" priority="90">
      <formula>WEEKDAY($B2,2)=6</formula>
    </cfRule>
  </conditionalFormatting>
  <conditionalFormatting sqref="N21:N25">
    <cfRule type="expression" dxfId="459" priority="34">
      <formula>WEEKDAY($B21,2)=6</formula>
    </cfRule>
    <cfRule type="expression" dxfId="458" priority="35">
      <formula>WEEKDAY($B21,2)=7</formula>
    </cfRule>
    <cfRule type="expression" dxfId="457" priority="36">
      <formula>ABS($A21)=1</formula>
    </cfRule>
  </conditionalFormatting>
  <conditionalFormatting sqref="N28:N29">
    <cfRule type="expression" dxfId="456" priority="30">
      <formula>ABS($A28)=1</formula>
    </cfRule>
    <cfRule type="expression" dxfId="455" priority="28">
      <formula>WEEKDAY($B28,2)=6</formula>
    </cfRule>
    <cfRule type="expression" dxfId="454" priority="29">
      <formula>WEEKDAY($B28,2)=7</formula>
    </cfRule>
  </conditionalFormatting>
  <conditionalFormatting sqref="P2:Q4">
    <cfRule type="expression" dxfId="453" priority="57">
      <formula>ABS($A2)=1</formula>
    </cfRule>
    <cfRule type="expression" dxfId="452" priority="55">
      <formula>WEEKDAY($B2,2)=6</formula>
    </cfRule>
    <cfRule type="expression" dxfId="451" priority="56">
      <formula>WEEKDAY($B2,2)=7</formula>
    </cfRule>
  </conditionalFormatting>
  <conditionalFormatting sqref="Q14">
    <cfRule type="expression" dxfId="450" priority="54">
      <formula>ABS($A14)=1</formula>
    </cfRule>
    <cfRule type="expression" dxfId="449" priority="52">
      <formula>WEEKDAY($B14,2)=6</formula>
    </cfRule>
    <cfRule type="expression" dxfId="448" priority="53">
      <formula>WEEKDAY($B14,2)=7</formula>
    </cfRule>
  </conditionalFormatting>
  <conditionalFormatting sqref="Q17">
    <cfRule type="expression" dxfId="447" priority="50">
      <formula>WEEKDAY($B17,2)=7</formula>
    </cfRule>
    <cfRule type="expression" dxfId="446" priority="49">
      <formula>WEEKDAY($B17,2)=6</formula>
    </cfRule>
    <cfRule type="expression" dxfId="445" priority="51">
      <formula>ABS($A17)=1</formula>
    </cfRule>
  </conditionalFormatting>
  <conditionalFormatting sqref="Q22:Q25">
    <cfRule type="expression" dxfId="444" priority="47">
      <formula>WEEKDAY($B22,2)=7</formula>
    </cfRule>
    <cfRule type="expression" dxfId="443" priority="46">
      <formula>WEEKDAY($B22,2)=6</formula>
    </cfRule>
    <cfRule type="expression" dxfId="442" priority="48">
      <formula>ABS($A22)=1</formula>
    </cfRule>
  </conditionalFormatting>
  <conditionalFormatting sqref="Q28">
    <cfRule type="expression" dxfId="441" priority="43">
      <formula>WEEKDAY($B28,2)=6</formula>
    </cfRule>
    <cfRule type="expression" dxfId="440" priority="45">
      <formula>ABS($A28)=1</formula>
    </cfRule>
    <cfRule type="expression" dxfId="439" priority="44">
      <formula>WEEKDAY($B28,2)=7</formula>
    </cfRule>
  </conditionalFormatting>
  <conditionalFormatting sqref="R9:W9">
    <cfRule type="expression" dxfId="438" priority="62">
      <formula>WEEKDAY($B9,2)=7</formula>
    </cfRule>
    <cfRule type="expression" dxfId="437" priority="63">
      <formula>ABS($A9)=1</formula>
    </cfRule>
    <cfRule type="expression" dxfId="436" priority="61">
      <formula>WEEKDAY($B9,2)=6</formula>
    </cfRule>
  </conditionalFormatting>
  <conditionalFormatting sqref="S28:V29">
    <cfRule type="expression" dxfId="435" priority="1">
      <formula>WEEKDAY($B28,2)=6</formula>
    </cfRule>
    <cfRule type="expression" dxfId="434" priority="2">
      <formula>WEEKDAY($B28,2)=7</formula>
    </cfRule>
    <cfRule type="expression" dxfId="433" priority="3">
      <formula>ABS($A28)=1</formula>
    </cfRule>
  </conditionalFormatting>
  <conditionalFormatting sqref="T25">
    <cfRule type="expression" dxfId="432" priority="5">
      <formula>WEEKDAY($B25,2)=7</formula>
    </cfRule>
    <cfRule type="expression" dxfId="431" priority="4">
      <formula>WEEKDAY($B25,2)=6</formula>
    </cfRule>
    <cfRule type="expression" dxfId="430" priority="6">
      <formula>ABS($A25)=1</formula>
    </cfRule>
  </conditionalFormatting>
  <conditionalFormatting sqref="X2:AE29 AB40:AI42">
    <cfRule type="cellIs" dxfId="429" priority="84" operator="lessThan">
      <formula>1</formula>
    </cfRule>
    <cfRule type="cellIs" dxfId="428" priority="88" operator="greaterThan">
      <formula>1</formula>
    </cfRule>
  </conditionalFormatting>
  <conditionalFormatting sqref="AF2:AF29 AJ40:AJ42">
    <cfRule type="cellIs" dxfId="427" priority="83" operator="notEqual">
      <formula>0</formula>
    </cfRule>
  </conditionalFormatting>
  <conditionalFormatting sqref="AG2:AG29 AK40:AK42">
    <cfRule type="cellIs" dxfId="426" priority="86" operator="equal">
      <formula>1</formula>
    </cfRule>
    <cfRule type="cellIs" dxfId="425" priority="87" operator="greaterThan">
      <formula>1</formula>
    </cfRule>
  </conditionalFormatting>
  <conditionalFormatting sqref="AH2:AH29 AL40:AL42">
    <cfRule type="cellIs" dxfId="424" priority="89" operator="greaterThan">
      <formula>2</formula>
    </cfRule>
    <cfRule type="cellIs" dxfId="423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422" priority="80">
      <formula>WEEKDAY($A2,2)=7</formula>
    </cfRule>
    <cfRule type="expression" dxfId="421" priority="79">
      <formula>WEEKDAY($A2,2)=6</formula>
    </cfRule>
  </conditionalFormatting>
  <conditionalFormatting sqref="D2">
    <cfRule type="expression" dxfId="420" priority="55">
      <formula>ABS($A2)=1</formula>
    </cfRule>
    <cfRule type="expression" dxfId="419" priority="54">
      <formula>WEEKDAY($B2,2)=7</formula>
    </cfRule>
    <cfRule type="expression" dxfId="418" priority="53">
      <formula>WEEKDAY($B2,2)=6</formula>
    </cfRule>
  </conditionalFormatting>
  <conditionalFormatting sqref="D9">
    <cfRule type="expression" dxfId="417" priority="52">
      <formula>ABS($A9)=1</formula>
    </cfRule>
    <cfRule type="expression" dxfId="416" priority="51">
      <formula>WEEKDAY($B9,2)=7</formula>
    </cfRule>
    <cfRule type="expression" dxfId="415" priority="50">
      <formula>WEEKDAY($B9,2)=6</formula>
    </cfRule>
  </conditionalFormatting>
  <conditionalFormatting sqref="D16">
    <cfRule type="expression" dxfId="414" priority="49">
      <formula>ABS($A16)=1</formula>
    </cfRule>
    <cfRule type="expression" dxfId="413" priority="48">
      <formula>WEEKDAY($B16,2)=7</formula>
    </cfRule>
    <cfRule type="expression" dxfId="412" priority="47">
      <formula>WEEKDAY($B16,2)=6</formula>
    </cfRule>
  </conditionalFormatting>
  <conditionalFormatting sqref="I24">
    <cfRule type="expression" dxfId="411" priority="13">
      <formula>WEEKDAY($A24,2)=6</formula>
    </cfRule>
    <cfRule type="expression" dxfId="410" priority="14">
      <formula>WEEKDAY($A24,2)=7</formula>
    </cfRule>
  </conditionalFormatting>
  <conditionalFormatting sqref="J26">
    <cfRule type="expression" dxfId="409" priority="34">
      <formula>WEEKDAY($A26,2)=7</formula>
    </cfRule>
    <cfRule type="expression" dxfId="408" priority="33">
      <formula>WEEKDAY($A26,2)=6</formula>
    </cfRule>
  </conditionalFormatting>
  <conditionalFormatting sqref="J28">
    <cfRule type="expression" dxfId="407" priority="1">
      <formula>WEEKDAY($A28,2)=6</formula>
    </cfRule>
    <cfRule type="expression" dxfId="406" priority="2">
      <formula>WEEKDAY($A28,2)=7</formula>
    </cfRule>
  </conditionalFormatting>
  <conditionalFormatting sqref="K4">
    <cfRule type="expression" dxfId="405" priority="29">
      <formula>WEEKDAY($A4,2)=6</formula>
    </cfRule>
    <cfRule type="expression" dxfId="404" priority="30">
      <formula>WEEKDAY($A4,2)=7</formula>
    </cfRule>
  </conditionalFormatting>
  <conditionalFormatting sqref="K7:M7">
    <cfRule type="expression" dxfId="403" priority="4">
      <formula>WEEKDAY($A7,2)=7</formula>
    </cfRule>
    <cfRule type="expression" dxfId="402" priority="3">
      <formula>WEEKDAY($A7,2)=6</formula>
    </cfRule>
  </conditionalFormatting>
  <conditionalFormatting sqref="L8">
    <cfRule type="expression" dxfId="401" priority="8">
      <formula>WEEKDAY($A8,2)=7</formula>
    </cfRule>
    <cfRule type="expression" dxfId="400" priority="7">
      <formula>WEEKDAY($A8,2)=6</formula>
    </cfRule>
  </conditionalFormatting>
  <conditionalFormatting sqref="L24:L25">
    <cfRule type="expression" dxfId="399" priority="16">
      <formula>WEEKDAY($A24,2)=7</formula>
    </cfRule>
    <cfRule type="expression" dxfId="398" priority="15">
      <formula>WEEKDAY($A24,2)=6</formula>
    </cfRule>
  </conditionalFormatting>
  <conditionalFormatting sqref="M18">
    <cfRule type="expression" dxfId="397" priority="23">
      <formula>WEEKDAY($B18,2)=7</formula>
    </cfRule>
    <cfRule type="expression" dxfId="396" priority="22">
      <formula>WEEKDAY($B18,2)=6</formula>
    </cfRule>
    <cfRule type="expression" dxfId="395" priority="24">
      <formula>ABS($A18)=1</formula>
    </cfRule>
  </conditionalFormatting>
  <conditionalFormatting sqref="N16">
    <cfRule type="expression" dxfId="394" priority="37">
      <formula>WEEKDAY($A16,2)=6</formula>
    </cfRule>
    <cfRule type="expression" dxfId="393" priority="38">
      <formula>WEEKDAY($A16,2)=7</formula>
    </cfRule>
  </conditionalFormatting>
  <conditionalFormatting sqref="P2:P4">
    <cfRule type="expression" dxfId="392" priority="68">
      <formula>WEEKDAY($B2,2)=6</formula>
    </cfRule>
    <cfRule type="expression" dxfId="391" priority="69">
      <formula>WEEKDAY($B2,2)=7</formula>
    </cfRule>
    <cfRule type="expression" dxfId="390" priority="70">
      <formula>ABS($A2)=1</formula>
    </cfRule>
  </conditionalFormatting>
  <conditionalFormatting sqref="P7:P11">
    <cfRule type="expression" dxfId="389" priority="67">
      <formula>ABS($A7)=1</formula>
    </cfRule>
    <cfRule type="expression" dxfId="388" priority="66">
      <formula>WEEKDAY($B7,2)=7</formula>
    </cfRule>
    <cfRule type="expression" dxfId="387" priority="65">
      <formula>WEEKDAY($B7,2)=6</formula>
    </cfRule>
  </conditionalFormatting>
  <conditionalFormatting sqref="P16:P18">
    <cfRule type="expression" dxfId="386" priority="64">
      <formula>ABS($A16)=1</formula>
    </cfRule>
    <cfRule type="expression" dxfId="385" priority="62">
      <formula>WEEKDAY($B16,2)=6</formula>
    </cfRule>
    <cfRule type="expression" dxfId="384" priority="63">
      <formula>WEEKDAY($B16,2)=7</formula>
    </cfRule>
  </conditionalFormatting>
  <conditionalFormatting sqref="P22:P23">
    <cfRule type="expression" dxfId="383" priority="61">
      <formula>ABS($A22)=1</formula>
    </cfRule>
    <cfRule type="expression" dxfId="382" priority="60">
      <formula>WEEKDAY($B22,2)=7</formula>
    </cfRule>
    <cfRule type="expression" dxfId="381" priority="59">
      <formula>WEEKDAY($B22,2)=6</formula>
    </cfRule>
  </conditionalFormatting>
  <conditionalFormatting sqref="P28:P29 P31:P32">
    <cfRule type="expression" dxfId="380" priority="56">
      <formula>WEEKDAY($B28,2)=6</formula>
    </cfRule>
    <cfRule type="expression" dxfId="379" priority="57">
      <formula>WEEKDAY($B28,2)=7</formula>
    </cfRule>
    <cfRule type="expression" dxfId="378" priority="58">
      <formula>ABS($A28)=1</formula>
    </cfRule>
  </conditionalFormatting>
  <conditionalFormatting sqref="Q7">
    <cfRule type="expression" dxfId="377" priority="5">
      <formula>WEEKDAY($A7,2)=6</formula>
    </cfRule>
    <cfRule type="expression" dxfId="376" priority="6">
      <formula>WEEKDAY($A7,2)=7</formula>
    </cfRule>
  </conditionalFormatting>
  <conditionalFormatting sqref="S18">
    <cfRule type="expression" dxfId="375" priority="19">
      <formula>WEEKDAY($B18,2)=6</formula>
    </cfRule>
    <cfRule type="expression" dxfId="374" priority="20">
      <formula>WEEKDAY($B18,2)=7</formula>
    </cfRule>
    <cfRule type="expression" dxfId="373" priority="21">
      <formula>ABS($A18)=1</formula>
    </cfRule>
  </conditionalFormatting>
  <conditionalFormatting sqref="S23">
    <cfRule type="expression" dxfId="372" priority="17">
      <formula>WEEKDAY($A23,2)=6</formula>
    </cfRule>
    <cfRule type="expression" dxfId="371" priority="18">
      <formula>WEEKDAY($A23,2)=7</formula>
    </cfRule>
  </conditionalFormatting>
  <conditionalFormatting sqref="S25">
    <cfRule type="expression" dxfId="370" priority="11">
      <formula>WEEKDAY($A25,2)=6</formula>
    </cfRule>
    <cfRule type="expression" dxfId="369" priority="12">
      <formula>WEEKDAY($A25,2)=7</formula>
    </cfRule>
  </conditionalFormatting>
  <conditionalFormatting sqref="S27">
    <cfRule type="expression" dxfId="368" priority="31">
      <formula>WEEKDAY($A27,2)=6</formula>
    </cfRule>
    <cfRule type="expression" dxfId="367" priority="32">
      <formula>WEEKDAY($A27,2)=7</formula>
    </cfRule>
  </conditionalFormatting>
  <conditionalFormatting sqref="S32">
    <cfRule type="expression" dxfId="366" priority="40">
      <formula>WEEKDAY($A32,2)=7</formula>
    </cfRule>
    <cfRule type="expression" dxfId="365" priority="39">
      <formula>WEEKDAY($A32,2)=6</formula>
    </cfRule>
  </conditionalFormatting>
  <conditionalFormatting sqref="V24">
    <cfRule type="expression" dxfId="364" priority="9">
      <formula>WEEKDAY($A24,2)=6</formula>
    </cfRule>
    <cfRule type="expression" dxfId="363" priority="10">
      <formula>WEEKDAY($A24,2)=7</formula>
    </cfRule>
  </conditionalFormatting>
  <conditionalFormatting sqref="W2:AD32">
    <cfRule type="cellIs" dxfId="362" priority="73" operator="lessThan">
      <formula>1</formula>
    </cfRule>
    <cfRule type="cellIs" dxfId="361" priority="77" operator="greaterThan">
      <formula>1</formula>
    </cfRule>
  </conditionalFormatting>
  <conditionalFormatting sqref="AE2:AE32">
    <cfRule type="cellIs" dxfId="360" priority="72" operator="notEqual">
      <formula>0</formula>
    </cfRule>
  </conditionalFormatting>
  <conditionalFormatting sqref="AF2:AF32">
    <cfRule type="cellIs" dxfId="359" priority="75" operator="equal">
      <formula>1</formula>
    </cfRule>
    <cfRule type="cellIs" dxfId="358" priority="76" operator="greaterThan">
      <formula>1</formula>
    </cfRule>
  </conditionalFormatting>
  <conditionalFormatting sqref="AG2:AG32">
    <cfRule type="cellIs" dxfId="357" priority="74" operator="lessThan">
      <formula>2</formula>
    </cfRule>
    <cfRule type="cellIs" dxfId="356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355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354" priority="43">
      <formula>WEEKDAY($B2,2)=7</formula>
    </cfRule>
    <cfRule type="expression" dxfId="353" priority="42">
      <formula>WEEKDAY($B2,2)=6</formula>
    </cfRule>
  </conditionalFormatting>
  <conditionalFormatting sqref="E13">
    <cfRule type="expression" dxfId="352" priority="25">
      <formula>WEEKDAY($B13,2)=6</formula>
    </cfRule>
    <cfRule type="expression" dxfId="351" priority="27">
      <formula>ABS($A13)=1</formula>
    </cfRule>
    <cfRule type="expression" dxfId="350" priority="26">
      <formula>WEEKDAY($B13,2)=7</formula>
    </cfRule>
  </conditionalFormatting>
  <conditionalFormatting sqref="E22">
    <cfRule type="expression" dxfId="349" priority="24">
      <formula>ABS($A22)=1</formula>
    </cfRule>
    <cfRule type="expression" dxfId="348" priority="22">
      <formula>WEEKDAY($B22,2)=6</formula>
    </cfRule>
    <cfRule type="expression" dxfId="347" priority="23">
      <formula>WEEKDAY($B22,2)=7</formula>
    </cfRule>
  </conditionalFormatting>
  <conditionalFormatting sqref="E27">
    <cfRule type="expression" dxfId="346" priority="14">
      <formula>WEEKDAY($B27,2)=7</formula>
    </cfRule>
    <cfRule type="expression" dxfId="345" priority="13">
      <formula>WEEKDAY($B27,2)=6</formula>
    </cfRule>
    <cfRule type="expression" dxfId="344" priority="15">
      <formula>ABS($A27)=1</formula>
    </cfRule>
  </conditionalFormatting>
  <conditionalFormatting sqref="N14">
    <cfRule type="expression" dxfId="343" priority="4">
      <formula>WEEKDAY($B14,2)=6</formula>
    </cfRule>
    <cfRule type="expression" dxfId="342" priority="6">
      <formula>ABS($A14)=1</formula>
    </cfRule>
    <cfRule type="expression" dxfId="341" priority="5">
      <formula>WEEKDAY($B14,2)=7</formula>
    </cfRule>
  </conditionalFormatting>
  <conditionalFormatting sqref="T20 T22">
    <cfRule type="expression" dxfId="340" priority="1">
      <formula>WEEKDAY($B20,2)=6</formula>
    </cfRule>
    <cfRule type="expression" dxfId="339" priority="2">
      <formula>WEEKDAY($B20,2)=7</formula>
    </cfRule>
    <cfRule type="expression" dxfId="338" priority="3">
      <formula>ABS($A20)=1</formula>
    </cfRule>
  </conditionalFormatting>
  <conditionalFormatting sqref="X2:AE31">
    <cfRule type="cellIs" dxfId="337" priority="40" operator="greaterThan">
      <formula>1</formula>
    </cfRule>
    <cfRule type="cellIs" dxfId="336" priority="36" operator="lessThan">
      <formula>1</formula>
    </cfRule>
  </conditionalFormatting>
  <conditionalFormatting sqref="AF2:AF31">
    <cfRule type="cellIs" dxfId="335" priority="35" operator="notEqual">
      <formula>0</formula>
    </cfRule>
  </conditionalFormatting>
  <conditionalFormatting sqref="AG2:AG31">
    <cfRule type="cellIs" dxfId="334" priority="38" operator="equal">
      <formula>1</formula>
    </cfRule>
    <cfRule type="cellIs" dxfId="333" priority="39" operator="greaterThan">
      <formula>1</formula>
    </cfRule>
  </conditionalFormatting>
  <conditionalFormatting sqref="AH2:AH31">
    <cfRule type="cellIs" dxfId="332" priority="41" operator="greaterThan">
      <formula>2</formula>
    </cfRule>
    <cfRule type="cellIs" dxfId="331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330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329" priority="83">
      <formula>ABS($A2)=1</formula>
    </cfRule>
  </conditionalFormatting>
  <conditionalFormatting sqref="B23:D27">
    <cfRule type="expression" dxfId="328" priority="8">
      <formula>WEEKDAY($B23,2)=7</formula>
    </cfRule>
    <cfRule type="expression" dxfId="327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326" priority="81">
      <formula>WEEKDAY($B2,2)=6</formula>
    </cfRule>
    <cfRule type="expression" dxfId="325" priority="82">
      <formula>WEEKDAY($B2,2)=7</formula>
    </cfRule>
  </conditionalFormatting>
  <conditionalFormatting sqref="D16:D20">
    <cfRule type="expression" dxfId="324" priority="10">
      <formula>WEEKDAY($B16,2)=6</formula>
    </cfRule>
    <cfRule type="expression" dxfId="323" priority="12">
      <formula>ABS($A16)=1</formula>
    </cfRule>
    <cfRule type="expression" dxfId="322" priority="11">
      <formula>WEEKDAY($B16,2)=7</formula>
    </cfRule>
  </conditionalFormatting>
  <conditionalFormatting sqref="D32">
    <cfRule type="expression" dxfId="321" priority="1">
      <formula>WEEKDAY($B32,2)=6</formula>
    </cfRule>
    <cfRule type="expression" dxfId="320" priority="3">
      <formula>ABS($A32)=1</formula>
    </cfRule>
    <cfRule type="expression" dxfId="319" priority="2">
      <formula>WEEKDAY($B32,2)=7</formula>
    </cfRule>
  </conditionalFormatting>
  <conditionalFormatting sqref="D30:E30">
    <cfRule type="expression" dxfId="318" priority="6">
      <formula>ABS($A30)=1</formula>
    </cfRule>
    <cfRule type="expression" dxfId="317" priority="4">
      <formula>WEEKDAY($B30,2)=6</formula>
    </cfRule>
    <cfRule type="expression" dxfId="316" priority="5">
      <formula>WEEKDAY($B30,2)=7</formula>
    </cfRule>
  </conditionalFormatting>
  <conditionalFormatting sqref="G22">
    <cfRule type="expression" dxfId="315" priority="27">
      <formula>ABS($A22)=1</formula>
    </cfRule>
    <cfRule type="expression" dxfId="314" priority="26">
      <formula>WEEKDAY($B22,2)=7</formula>
    </cfRule>
    <cfRule type="expression" dxfId="313" priority="25">
      <formula>WEEKDAY($B22,2)=6</formula>
    </cfRule>
  </conditionalFormatting>
  <conditionalFormatting sqref="K4">
    <cfRule type="expression" dxfId="312" priority="14">
      <formula>WEEKDAY($B4,2)=7</formula>
    </cfRule>
    <cfRule type="expression" dxfId="311" priority="13">
      <formula>WEEKDAY($B4,2)=6</formula>
    </cfRule>
    <cfRule type="expression" dxfId="310" priority="15">
      <formula>ABS($A4)=1</formula>
    </cfRule>
  </conditionalFormatting>
  <conditionalFormatting sqref="K21">
    <cfRule type="expression" dxfId="309" priority="23">
      <formula>WEEKDAY($B21,2)=7</formula>
    </cfRule>
    <cfRule type="expression" dxfId="308" priority="24">
      <formula>ABS($A21)=1</formula>
    </cfRule>
    <cfRule type="expression" dxfId="307" priority="22">
      <formula>WEEKDAY($B21,2)=6</formula>
    </cfRule>
  </conditionalFormatting>
  <conditionalFormatting sqref="K9:L10">
    <cfRule type="expression" dxfId="306" priority="50">
      <formula>WEEKDAY($B9,2)=7</formula>
    </cfRule>
    <cfRule type="expression" dxfId="305" priority="49">
      <formula>WEEKDAY($B9,2)=6</formula>
    </cfRule>
    <cfRule type="expression" dxfId="304" priority="51">
      <formula>ABS($A9)=1</formula>
    </cfRule>
  </conditionalFormatting>
  <conditionalFormatting sqref="M25">
    <cfRule type="expression" dxfId="303" priority="66">
      <formula>ABS($A25)=1</formula>
    </cfRule>
    <cfRule type="expression" dxfId="302" priority="65">
      <formula>WEEKDAY($B25,2)=7</formula>
    </cfRule>
    <cfRule type="expression" dxfId="301" priority="64">
      <formula>WEEKDAY($B25,2)=6</formula>
    </cfRule>
  </conditionalFormatting>
  <conditionalFormatting sqref="M32:N32">
    <cfRule type="expression" dxfId="300" priority="58">
      <formula>WEEKDAY($B32,2)=6</formula>
    </cfRule>
    <cfRule type="expression" dxfId="299" priority="60">
      <formula>ABS($A32)=1</formula>
    </cfRule>
    <cfRule type="expression" dxfId="298" priority="59">
      <formula>WEEKDAY($B32,2)=7</formula>
    </cfRule>
  </conditionalFormatting>
  <conditionalFormatting sqref="M29:Q29">
    <cfRule type="expression" dxfId="297" priority="35">
      <formula>WEEKDAY($B29,2)=7</formula>
    </cfRule>
    <cfRule type="expression" dxfId="296" priority="34">
      <formula>WEEKDAY($B29,2)=6</formula>
    </cfRule>
    <cfRule type="expression" dxfId="295" priority="36">
      <formula>ABS($A29)=1</formula>
    </cfRule>
  </conditionalFormatting>
  <conditionalFormatting sqref="O26:O27">
    <cfRule type="expression" dxfId="294" priority="19">
      <formula>WEEKDAY($B26,2)=6</formula>
    </cfRule>
    <cfRule type="expression" dxfId="293" priority="20">
      <formula>WEEKDAY($B26,2)=7</formula>
    </cfRule>
    <cfRule type="expression" dxfId="292" priority="21">
      <formula>ABS($A26)=1</formula>
    </cfRule>
  </conditionalFormatting>
  <conditionalFormatting sqref="P16:Q19">
    <cfRule type="expression" dxfId="291" priority="43">
      <formula>WEEKDAY($B16,2)=6</formula>
    </cfRule>
    <cfRule type="expression" dxfId="290" priority="45">
      <formula>ABS($A16)=1</formula>
    </cfRule>
    <cfRule type="expression" dxfId="289" priority="44">
      <formula>WEEKDAY($B16,2)=7</formula>
    </cfRule>
  </conditionalFormatting>
  <conditionalFormatting sqref="P32:R32">
    <cfRule type="expression" dxfId="288" priority="57">
      <formula>ABS($A32)=1</formula>
    </cfRule>
    <cfRule type="expression" dxfId="287" priority="56">
      <formula>WEEKDAY($B32,2)=7</formula>
    </cfRule>
    <cfRule type="expression" dxfId="286" priority="55">
      <formula>WEEKDAY($B32,2)=6</formula>
    </cfRule>
  </conditionalFormatting>
  <conditionalFormatting sqref="R16:S17 S18:S20">
    <cfRule type="expression" dxfId="285" priority="48">
      <formula>ABS($A16)=1</formula>
    </cfRule>
    <cfRule type="expression" dxfId="284" priority="46">
      <formula>WEEKDAY($B16,2)=6</formula>
    </cfRule>
    <cfRule type="expression" dxfId="283" priority="47">
      <formula>WEEKDAY($B16,2)=7</formula>
    </cfRule>
  </conditionalFormatting>
  <conditionalFormatting sqref="T26">
    <cfRule type="expression" dxfId="282" priority="63">
      <formula>ABS($A26)=1</formula>
    </cfRule>
    <cfRule type="expression" dxfId="281" priority="61">
      <formula>WEEKDAY($B26,2)=6</formula>
    </cfRule>
    <cfRule type="expression" dxfId="280" priority="62">
      <formula>WEEKDAY($B26,2)=7</formula>
    </cfRule>
  </conditionalFormatting>
  <conditionalFormatting sqref="X2:AE32">
    <cfRule type="cellIs" dxfId="279" priority="75" operator="lessThan">
      <formula>1</formula>
    </cfRule>
    <cfRule type="cellIs" dxfId="278" priority="79" operator="greaterThan">
      <formula>1</formula>
    </cfRule>
  </conditionalFormatting>
  <conditionalFormatting sqref="AF2:AF32">
    <cfRule type="cellIs" dxfId="277" priority="74" operator="notEqual">
      <formula>0</formula>
    </cfRule>
  </conditionalFormatting>
  <conditionalFormatting sqref="AG2:AG32">
    <cfRule type="cellIs" dxfId="276" priority="78" operator="greaterThan">
      <formula>1</formula>
    </cfRule>
    <cfRule type="cellIs" dxfId="275" priority="77" operator="equal">
      <formula>1</formula>
    </cfRule>
  </conditionalFormatting>
  <conditionalFormatting sqref="AH2:AH32">
    <cfRule type="cellIs" dxfId="274" priority="80" operator="greaterThan">
      <formula>2</formula>
    </cfRule>
    <cfRule type="cellIs" dxfId="273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72" priority="71">
      <formula>WEEKDAY($A2,2)=7</formula>
    </cfRule>
    <cfRule type="expression" dxfId="271" priority="70">
      <formula>WEEKDAY($A2,2)=6</formula>
    </cfRule>
  </conditionalFormatting>
  <conditionalFormatting sqref="C9:C10">
    <cfRule type="expression" dxfId="270" priority="24">
      <formula>WEEKDAY($A9,2)=7</formula>
    </cfRule>
    <cfRule type="expression" dxfId="269" priority="23">
      <formula>WEEKDAY($A9,2)=6</formula>
    </cfRule>
  </conditionalFormatting>
  <conditionalFormatting sqref="C13">
    <cfRule type="expression" dxfId="268" priority="12">
      <formula>WEEKDAY($A13,2)=7</formula>
    </cfRule>
    <cfRule type="expression" dxfId="267" priority="11">
      <formula>WEEKDAY($A13,2)=6</formula>
    </cfRule>
  </conditionalFormatting>
  <conditionalFormatting sqref="C19:C20">
    <cfRule type="expression" dxfId="266" priority="9">
      <formula>WEEKDAY($A19,2)=6</formula>
    </cfRule>
    <cfRule type="expression" dxfId="265" priority="10">
      <formula>WEEKDAY($A19,2)=7</formula>
    </cfRule>
  </conditionalFormatting>
  <conditionalFormatting sqref="C28">
    <cfRule type="expression" dxfId="264" priority="16">
      <formula>WEEKDAY($A28,2)=7</formula>
    </cfRule>
    <cfRule type="expression" dxfId="263" priority="15">
      <formula>WEEKDAY($A28,2)=6</formula>
    </cfRule>
  </conditionalFormatting>
  <conditionalFormatting sqref="C16:D17">
    <cfRule type="expression" dxfId="262" priority="22">
      <formula>WEEKDAY($A16,2)=7</formula>
    </cfRule>
    <cfRule type="expression" dxfId="261" priority="21">
      <formula>WEEKDAY($A16,2)=6</formula>
    </cfRule>
  </conditionalFormatting>
  <conditionalFormatting sqref="D8">
    <cfRule type="expression" dxfId="260" priority="58">
      <formula>ABS($A8)=1</formula>
    </cfRule>
    <cfRule type="expression" dxfId="259" priority="56">
      <formula>WEEKDAY($B8,2)=6</formula>
    </cfRule>
    <cfRule type="expression" dxfId="258" priority="57">
      <formula>WEEKDAY($B8,2)=7</formula>
    </cfRule>
  </conditionalFormatting>
  <conditionalFormatting sqref="D15">
    <cfRule type="expression" dxfId="257" priority="42">
      <formula>WEEKDAY($B15,2)=6</formula>
    </cfRule>
    <cfRule type="expression" dxfId="256" priority="44">
      <formula>ABS($A15)=1</formula>
    </cfRule>
    <cfRule type="expression" dxfId="255" priority="43">
      <formula>WEEKDAY($B15,2)=7</formula>
    </cfRule>
  </conditionalFormatting>
  <conditionalFormatting sqref="D23">
    <cfRule type="expression" dxfId="254" priority="50">
      <formula>WEEKDAY($B23,2)=6</formula>
    </cfRule>
    <cfRule type="expression" dxfId="253" priority="52">
      <formula>ABS($A23)=1</formula>
    </cfRule>
    <cfRule type="expression" dxfId="252" priority="51">
      <formula>WEEKDAY($B23,2)=7</formula>
    </cfRule>
  </conditionalFormatting>
  <conditionalFormatting sqref="D24">
    <cfRule type="expression" dxfId="251" priority="25">
      <formula>WEEKDAY($A24,2)=6</formula>
    </cfRule>
    <cfRule type="expression" dxfId="250" priority="26">
      <formula>WEEKDAY($A24,2)=7</formula>
    </cfRule>
  </conditionalFormatting>
  <conditionalFormatting sqref="D30">
    <cfRule type="expression" dxfId="249" priority="48">
      <formula>WEEKDAY($B30,2)=7</formula>
    </cfRule>
    <cfRule type="expression" dxfId="248" priority="47">
      <formula>WEEKDAY($B30,2)=6</formula>
    </cfRule>
    <cfRule type="expression" dxfId="247" priority="49">
      <formula>ABS($A30)=1</formula>
    </cfRule>
  </conditionalFormatting>
  <conditionalFormatting sqref="F9:F10">
    <cfRule type="expression" dxfId="246" priority="13">
      <formula>WEEKDAY($A9,2)=6</formula>
    </cfRule>
    <cfRule type="expression" dxfId="245" priority="14">
      <formula>WEEKDAY($A9,2)=7</formula>
    </cfRule>
  </conditionalFormatting>
  <conditionalFormatting sqref="G6:G8">
    <cfRule type="expression" dxfId="244" priority="38">
      <formula>WEEKDAY($B6,2)=7</formula>
    </cfRule>
    <cfRule type="expression" dxfId="243" priority="39">
      <formula>ABS($A6)=1</formula>
    </cfRule>
    <cfRule type="expression" dxfId="242" priority="37">
      <formula>WEEKDAY($B6,2)=6</formula>
    </cfRule>
  </conditionalFormatting>
  <conditionalFormatting sqref="G13:G15">
    <cfRule type="expression" dxfId="241" priority="36">
      <formula>ABS($A13)=1</formula>
    </cfRule>
    <cfRule type="expression" dxfId="240" priority="35">
      <formula>WEEKDAY($B13,2)=7</formula>
    </cfRule>
    <cfRule type="expression" dxfId="239" priority="34">
      <formula>WEEKDAY($B13,2)=6</formula>
    </cfRule>
  </conditionalFormatting>
  <conditionalFormatting sqref="G27:G29">
    <cfRule type="expression" dxfId="238" priority="33">
      <formula>ABS($A27)=1</formula>
    </cfRule>
    <cfRule type="expression" dxfId="237" priority="32">
      <formula>WEEKDAY($B27,2)=7</formula>
    </cfRule>
    <cfRule type="expression" dxfId="236" priority="31">
      <formula>WEEKDAY($B27,2)=6</formula>
    </cfRule>
  </conditionalFormatting>
  <conditionalFormatting sqref="J21">
    <cfRule type="expression" dxfId="235" priority="8">
      <formula>WEEKDAY($A21,2)=7</formula>
    </cfRule>
    <cfRule type="expression" dxfId="234" priority="7">
      <formula>WEEKDAY($A21,2)=6</formula>
    </cfRule>
  </conditionalFormatting>
  <conditionalFormatting sqref="Q27:Q29">
    <cfRule type="expression" dxfId="233" priority="4">
      <formula>WEEKDAY($A27,2)=7</formula>
    </cfRule>
    <cfRule type="expression" dxfId="232" priority="3">
      <formula>WEEKDAY($A27,2)=6</formula>
    </cfRule>
  </conditionalFormatting>
  <conditionalFormatting sqref="Q31:U31">
    <cfRule type="expression" dxfId="231" priority="1">
      <formula>WEEKDAY($A31,2)=6</formula>
    </cfRule>
    <cfRule type="expression" dxfId="230" priority="2">
      <formula>WEEKDAY($A31,2)=7</formula>
    </cfRule>
  </conditionalFormatting>
  <conditionalFormatting sqref="W2:AD31">
    <cfRule type="cellIs" dxfId="229" priority="68" operator="greaterThan">
      <formula>1</formula>
    </cfRule>
    <cfRule type="cellIs" dxfId="228" priority="64" operator="lessThan">
      <formula>1</formula>
    </cfRule>
  </conditionalFormatting>
  <conditionalFormatting sqref="AE2:AE31">
    <cfRule type="cellIs" dxfId="227" priority="63" operator="notEqual">
      <formula>0</formula>
    </cfRule>
  </conditionalFormatting>
  <conditionalFormatting sqref="AF2:AF31">
    <cfRule type="cellIs" dxfId="226" priority="66" operator="equal">
      <formula>1</formula>
    </cfRule>
    <cfRule type="cellIs" dxfId="225" priority="67" operator="greaterThan">
      <formula>1</formula>
    </cfRule>
  </conditionalFormatting>
  <conditionalFormatting sqref="AG2:AG31">
    <cfRule type="cellIs" dxfId="224" priority="65" operator="lessThan">
      <formula>2</formula>
    </cfRule>
    <cfRule type="cellIs" dxfId="223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222" priority="40">
      <formula>WEEKDAY($A2,2)=7</formula>
    </cfRule>
    <cfRule type="expression" dxfId="221" priority="39">
      <formula>WEEKDAY($A2,2)=6</formula>
    </cfRule>
  </conditionalFormatting>
  <conditionalFormatting sqref="C4">
    <cfRule type="expression" dxfId="220" priority="10">
      <formula>WEEKDAY($A4,2)=6</formula>
    </cfRule>
    <cfRule type="expression" dxfId="219" priority="11">
      <formula>WEEKDAY($A4,2)=7</formula>
    </cfRule>
  </conditionalFormatting>
  <conditionalFormatting sqref="D4">
    <cfRule type="expression" dxfId="218" priority="27">
      <formula>ABS($A4)=1</formula>
    </cfRule>
    <cfRule type="expression" dxfId="217" priority="25">
      <formula>WEEKDAY($B4,2)=6</formula>
    </cfRule>
    <cfRule type="expression" dxfId="216" priority="26">
      <formula>WEEKDAY($B4,2)=7</formula>
    </cfRule>
  </conditionalFormatting>
  <conditionalFormatting sqref="D32:E32">
    <cfRule type="expression" dxfId="215" priority="22">
      <formula>WEEKDAY($B32,2)=6</formula>
    </cfRule>
    <cfRule type="expression" dxfId="214" priority="23">
      <formula>WEEKDAY($B32,2)=7</formula>
    </cfRule>
    <cfRule type="expression" dxfId="213" priority="24">
      <formula>ABS($A32)=1</formula>
    </cfRule>
  </conditionalFormatting>
  <conditionalFormatting sqref="J5">
    <cfRule type="expression" dxfId="212" priority="13">
      <formula>WEEKDAY($A5,2)=7</formula>
    </cfRule>
    <cfRule type="expression" dxfId="211" priority="12">
      <formula>WEEKDAY($A5,2)=6</formula>
    </cfRule>
  </conditionalFormatting>
  <conditionalFormatting sqref="P28">
    <cfRule type="expression" dxfId="210" priority="18">
      <formula>WEEKDAY($A28,2)=6</formula>
    </cfRule>
    <cfRule type="expression" dxfId="209" priority="19">
      <formula>WEEKDAY($A28,2)=7</formula>
    </cfRule>
  </conditionalFormatting>
  <conditionalFormatting sqref="S22">
    <cfRule type="expression" dxfId="208" priority="3">
      <formula>ABS($A22)=1</formula>
    </cfRule>
    <cfRule type="expression" dxfId="207" priority="2">
      <formula>WEEKDAY($B22,2)=7</formula>
    </cfRule>
    <cfRule type="expression" dxfId="206" priority="1">
      <formula>WEEKDAY($B22,2)=6</formula>
    </cfRule>
  </conditionalFormatting>
  <conditionalFormatting sqref="S29">
    <cfRule type="expression" dxfId="205" priority="4">
      <formula>WEEKDAY($B29,2)=6</formula>
    </cfRule>
    <cfRule type="expression" dxfId="204" priority="5">
      <formula>WEEKDAY($B29,2)=7</formula>
    </cfRule>
    <cfRule type="expression" dxfId="203" priority="6">
      <formula>ABS($A29)=1</formula>
    </cfRule>
  </conditionalFormatting>
  <conditionalFormatting sqref="S32">
    <cfRule type="expression" dxfId="202" priority="8">
      <formula>WEEKDAY($B32,2)=7</formula>
    </cfRule>
    <cfRule type="expression" dxfId="201" priority="7">
      <formula>WEEKDAY($B32,2)=6</formula>
    </cfRule>
    <cfRule type="expression" dxfId="200" priority="9">
      <formula>ABS($A32)=1</formula>
    </cfRule>
  </conditionalFormatting>
  <conditionalFormatting sqref="W2:AD32">
    <cfRule type="cellIs" dxfId="199" priority="33" operator="lessThan">
      <formula>1</formula>
    </cfRule>
    <cfRule type="cellIs" dxfId="198" priority="37" operator="greaterThan">
      <formula>1</formula>
    </cfRule>
  </conditionalFormatting>
  <conditionalFormatting sqref="AE2:AE32">
    <cfRule type="cellIs" dxfId="197" priority="32" operator="notEqual">
      <formula>0</formula>
    </cfRule>
  </conditionalFormatting>
  <conditionalFormatting sqref="AF2:AF32">
    <cfRule type="cellIs" dxfId="196" priority="36" operator="greaterThan">
      <formula>1</formula>
    </cfRule>
    <cfRule type="cellIs" dxfId="195" priority="35" operator="equal">
      <formula>1</formula>
    </cfRule>
  </conditionalFormatting>
  <conditionalFormatting sqref="AG2:AG32">
    <cfRule type="cellIs" dxfId="194" priority="38" operator="greaterThan">
      <formula>2</formula>
    </cfRule>
    <cfRule type="cellIs" dxfId="193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92" priority="94">
      <formula>ABS($A22)=1</formula>
    </cfRule>
  </conditionalFormatting>
  <conditionalFormatting sqref="B22:C26 U22:V26 H24 B27:I27 K27:P27 R27:W27 E28:J28 B28:C32 H29:H31">
    <cfRule type="expression" dxfId="191" priority="93">
      <formula>WEEKDAY($B22,2)=7</formula>
    </cfRule>
    <cfRule type="expression" dxfId="190" priority="92">
      <formula>WEEKDAY($B22,2)=6</formula>
    </cfRule>
  </conditionalFormatting>
  <conditionalFormatting sqref="D18">
    <cfRule type="expression" dxfId="189" priority="24">
      <formula>ABS($A18)=1</formula>
    </cfRule>
    <cfRule type="expression" dxfId="188" priority="23">
      <formula>WEEKDAY($B18,2)=7</formula>
    </cfRule>
    <cfRule type="expression" dxfId="187" priority="22">
      <formula>WEEKDAY($B18,2)=6</formula>
    </cfRule>
  </conditionalFormatting>
  <conditionalFormatting sqref="D22">
    <cfRule type="expression" dxfId="186" priority="21">
      <formula>ABS($A22)=1</formula>
    </cfRule>
    <cfRule type="expression" dxfId="185" priority="20">
      <formula>WEEKDAY($B22,2)=7</formula>
    </cfRule>
    <cfRule type="expression" dxfId="184" priority="19">
      <formula>WEEKDAY($B22,2)=6</formula>
    </cfRule>
  </conditionalFormatting>
  <conditionalFormatting sqref="E6:E10">
    <cfRule type="expression" dxfId="183" priority="34">
      <formula>WEEKDAY($B6,2)=6</formula>
    </cfRule>
    <cfRule type="expression" dxfId="182" priority="36">
      <formula>ABS($A6)=1</formula>
    </cfRule>
    <cfRule type="expression" dxfId="181" priority="35">
      <formula>WEEKDAY($B6,2)=7</formula>
    </cfRule>
  </conditionalFormatting>
  <conditionalFormatting sqref="E30">
    <cfRule type="expression" dxfId="180" priority="28">
      <formula>WEEKDAY($B30,2)=6</formula>
    </cfRule>
    <cfRule type="expression" dxfId="179" priority="30">
      <formula>ABS($A30)=1</formula>
    </cfRule>
    <cfRule type="expression" dxfId="178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77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76" priority="79">
      <formula>WEEKDAY($B2,2)=6</formula>
    </cfRule>
    <cfRule type="expression" dxfId="175" priority="80">
      <formula>WEEKDAY($B2,2)=7</formula>
    </cfRule>
  </conditionalFormatting>
  <conditionalFormatting sqref="G23:G24">
    <cfRule type="expression" dxfId="174" priority="6">
      <formula>ABS($A23)=1</formula>
    </cfRule>
    <cfRule type="expression" dxfId="173" priority="5">
      <formula>WEEKDAY($B23,2)=7</formula>
    </cfRule>
    <cfRule type="expression" dxfId="172" priority="4">
      <formula>WEEKDAY($B23,2)=6</formula>
    </cfRule>
  </conditionalFormatting>
  <conditionalFormatting sqref="G29:G32">
    <cfRule type="expression" dxfId="171" priority="1">
      <formula>WEEKDAY($B29,2)=6</formula>
    </cfRule>
    <cfRule type="expression" dxfId="170" priority="3">
      <formula>ABS($A29)=1</formula>
    </cfRule>
    <cfRule type="expression" dxfId="169" priority="2">
      <formula>WEEKDAY($B29,2)=7</formula>
    </cfRule>
  </conditionalFormatting>
  <conditionalFormatting sqref="H17:H19 E19">
    <cfRule type="expression" dxfId="168" priority="44">
      <formula>WEEKDAY($B17,2)=7</formula>
    </cfRule>
    <cfRule type="expression" dxfId="167" priority="43">
      <formula>WEEKDAY($B17,2)=6</formula>
    </cfRule>
    <cfRule type="expression" dxfId="166" priority="45">
      <formula>ABS($A17)=1</formula>
    </cfRule>
  </conditionalFormatting>
  <conditionalFormatting sqref="I30">
    <cfRule type="expression" dxfId="165" priority="39">
      <formula>ABS($A30)=1</formula>
    </cfRule>
    <cfRule type="expression" dxfId="164" priority="38">
      <formula>WEEKDAY($B30,2)=7</formula>
    </cfRule>
    <cfRule type="expression" dxfId="163" priority="37">
      <formula>WEEKDAY($B30,2)=6</formula>
    </cfRule>
  </conditionalFormatting>
  <conditionalFormatting sqref="K23:K25">
    <cfRule type="expression" dxfId="162" priority="11">
      <formula>WEEKDAY($B23,2)=7</formula>
    </cfRule>
    <cfRule type="expression" dxfId="161" priority="12">
      <formula>ABS($A23)=1</formula>
    </cfRule>
    <cfRule type="expression" dxfId="160" priority="10">
      <formula>WEEKDAY($B23,2)=6</formula>
    </cfRule>
  </conditionalFormatting>
  <conditionalFormatting sqref="L7">
    <cfRule type="expression" dxfId="159" priority="54">
      <formula>ABS($A7)=1</formula>
    </cfRule>
    <cfRule type="expression" dxfId="158" priority="53">
      <formula>WEEKDAY($B7,2)=7</formula>
    </cfRule>
    <cfRule type="expression" dxfId="157" priority="52">
      <formula>WEEKDAY($B7,2)=6</formula>
    </cfRule>
  </conditionalFormatting>
  <conditionalFormatting sqref="L22:M26">
    <cfRule type="expression" dxfId="156" priority="8">
      <formula>WEEKDAY($B22,2)=7</formula>
    </cfRule>
    <cfRule type="expression" dxfId="155" priority="9">
      <formula>ABS($A22)=1</formula>
    </cfRule>
    <cfRule type="expression" dxfId="154" priority="7">
      <formula>WEEKDAY($B22,2)=6</formula>
    </cfRule>
  </conditionalFormatting>
  <conditionalFormatting sqref="L28:W28">
    <cfRule type="expression" dxfId="153" priority="16">
      <formula>WEEKDAY($B28,2)=6</formula>
    </cfRule>
    <cfRule type="expression" dxfId="152" priority="17">
      <formula>WEEKDAY($B28,2)=7</formula>
    </cfRule>
    <cfRule type="expression" dxfId="151" priority="18">
      <formula>ABS($A28)=1</formula>
    </cfRule>
  </conditionalFormatting>
  <conditionalFormatting sqref="P22:Q22 I22:I26 P24:Q26">
    <cfRule type="expression" dxfId="150" priority="67">
      <formula>WEEKDAY($B22,2)=6</formula>
    </cfRule>
    <cfRule type="expression" dxfId="149" priority="68">
      <formula>WEEKDAY($B22,2)=7</formula>
    </cfRule>
    <cfRule type="expression" dxfId="148" priority="69">
      <formula>ABS($A22)=1</formula>
    </cfRule>
  </conditionalFormatting>
  <conditionalFormatting sqref="R8">
    <cfRule type="expression" dxfId="147" priority="27">
      <formula>ABS($A8)=1</formula>
    </cfRule>
    <cfRule type="expression" dxfId="146" priority="26">
      <formula>WEEKDAY($B8,2)=7</formula>
    </cfRule>
    <cfRule type="expression" dxfId="145" priority="25">
      <formula>WEEKDAY($B8,2)=6</formula>
    </cfRule>
  </conditionalFormatting>
  <conditionalFormatting sqref="S22:S26 O23:Q23">
    <cfRule type="expression" dxfId="144" priority="32">
      <formula>WEEKDAY($B22,2)=7</formula>
    </cfRule>
    <cfRule type="expression" dxfId="143" priority="31">
      <formula>WEEKDAY($B22,2)=6</formula>
    </cfRule>
    <cfRule type="expression" dxfId="142" priority="33">
      <formula>ABS($A22)=1</formula>
    </cfRule>
  </conditionalFormatting>
  <conditionalFormatting sqref="S29 U29:V29 P29:Q30 L29:M32 S30:V32 P31:P32">
    <cfRule type="expression" dxfId="141" priority="71">
      <formula>WEEKDAY($B29,2)=7</formula>
    </cfRule>
    <cfRule type="expression" dxfId="140" priority="72">
      <formula>ABS($A29)=1</formula>
    </cfRule>
    <cfRule type="expression" dxfId="139" priority="70">
      <formula>WEEKDAY($B29,2)=6</formula>
    </cfRule>
  </conditionalFormatting>
  <conditionalFormatting sqref="X2:AE32">
    <cfRule type="cellIs" dxfId="138" priority="86" operator="lessThan">
      <formula>1</formula>
    </cfRule>
    <cfRule type="cellIs" dxfId="137" priority="90" operator="greaterThan">
      <formula>1</formula>
    </cfRule>
  </conditionalFormatting>
  <conditionalFormatting sqref="AF2:AF32">
    <cfRule type="cellIs" dxfId="136" priority="85" operator="notEqual">
      <formula>0</formula>
    </cfRule>
  </conditionalFormatting>
  <conditionalFormatting sqref="AG2:AG32">
    <cfRule type="cellIs" dxfId="135" priority="88" operator="equal">
      <formula>1</formula>
    </cfRule>
    <cfRule type="cellIs" dxfId="134" priority="89" operator="greaterThan">
      <formula>1</formula>
    </cfRule>
  </conditionalFormatting>
  <conditionalFormatting sqref="AH2:AH32">
    <cfRule type="cellIs" dxfId="133" priority="91" operator="greaterThan">
      <formula>2</formula>
    </cfRule>
    <cfRule type="cellIs" dxfId="132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2023-12-03T07:20:48Z</cp:lastPrinted>
  <dcterms:created xsi:type="dcterms:W3CDTF">2020-11-01T16:40:29Z</dcterms:created>
  <dcterms:modified xsi:type="dcterms:W3CDTF">2023-12-03T07:20:50Z</dcterms:modified>
  <dc:language>hr-HR</dc:language>
</cp:coreProperties>
</file>