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Override PartName="/xl/comments3.xml" ContentType="application/vnd.openxmlformats-officedocument.spreadsheetml.comments+xml"/>
  <Override PartName="/xl/comments2.xml" ContentType="application/vnd.openxmlformats-officedocument.spreadsheetml.comments+xml"/>
  <Override PartName="/xl/comments13.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drawings/vmlDrawing8.vml" ContentType="application/vnd.openxmlformats-officedocument.vmlDrawing"/>
  <Override PartName="/xl/drawings/vmlDrawing9.vml" ContentType="application/vnd.openxmlformats-officedocument.vmlDrawing"/>
  <Override PartName="/xl/drawings/vmlDrawing10.vml" ContentType="application/vnd.openxmlformats-officedocument.vmlDrawing"/>
  <Override PartName="/xl/drawings/vmlDrawing11.vml" ContentType="application/vnd.openxmlformats-officedocument.vmlDrawing"/>
  <Override PartName="/xl/drawings/vmlDrawing12.vml" ContentType="application/vnd.openxmlformats-officedocument.vmlDrawing"/>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12"/>
  </bookViews>
  <sheets>
    <sheet name="Vzorci vnosov" sheetId="1" state="visible" r:id="rId2"/>
    <sheet name="januar" sheetId="2" state="visible" r:id="rId3"/>
    <sheet name="februar" sheetId="3" state="visible" r:id="rId4"/>
    <sheet name="marec" sheetId="4" state="visible" r:id="rId5"/>
    <sheet name="april" sheetId="5" state="visible" r:id="rId6"/>
    <sheet name="maj" sheetId="6" state="visible" r:id="rId7"/>
    <sheet name="junij" sheetId="7" state="visible" r:id="rId8"/>
    <sheet name="julij" sheetId="8" state="visible" r:id="rId9"/>
    <sheet name="avgust" sheetId="9" state="visible" r:id="rId10"/>
    <sheet name="september" sheetId="10" state="visible" r:id="rId11"/>
    <sheet name="oktober" sheetId="11" state="visible" r:id="rId12"/>
    <sheet name="november" sheetId="12" state="visible" r:id="rId13"/>
    <sheet name="december" sheetId="13" state="visible" r:id="rId14"/>
    <sheet name="statistika" sheetId="14" state="visible" r:id="rId15"/>
  </sheets>
  <calcPr iterateCount="100" refMode="A1" iterate="false" iterateDelta="0.001"/>
  <extLst>
    <ext xmlns:loext="http://schemas.libreoffice.org/" uri="{7626C862-2A13-11E5-B345-FEFF819CDC9F}">
      <loext:extCalcPr stringRefSyntax="CalcA1ExcelA1"/>
    </ext>
  </extLst>
</workbook>
</file>

<file path=xl/comments10.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ms</author>
  </authors>
  <commentList>
    <comment ref="O4" authorId="0">
      <text>
        <r>
          <rPr>
            <sz val="10"/>
            <rFont val="SimSun"/>
            <family val="2"/>
          </rPr>
          <t xml:space="preserve"> v službi sem 5.8.-13.8. in 19.8.-1.9. - bi bilo fino 3-4x</t>
        </r>
      </text>
      <mc:AlternateContent>
        <mc:Choice Requires="v2">
          <commentPr autoFill="true" autoScale="false" colHidden="false" locked="false" rowHidden="false" textHAlign="justify" textVAlign="top">
            <anchor moveWithCells="false" sizeWithCells="false">
              <xdr:from>
                <xdr:col>15</xdr:col>
                <xdr:colOff>18</xdr:colOff>
                <xdr:row>1</xdr:row>
                <xdr:rowOff>19</xdr:rowOff>
              </xdr:from>
              <xdr:to>
                <xdr:col>20</xdr:col>
                <xdr:colOff>13</xdr:colOff>
                <xdr:row>5</xdr:row>
                <xdr:rowOff>20</xdr:rowOff>
              </xdr:to>
            </anchor>
          </commentPr>
        </mc:Choice>
        <mc:Fallback/>
      </mc:AlternateContent>
    </comment>
    <comment ref="O5" authorId="0">
      <text>
        <r>
          <rPr>
            <sz val="10"/>
            <rFont val="SimSun"/>
            <family val="2"/>
          </rPr>
          <t xml:space="preserve">Septemper: zasedena sem vikenda od 13. - 15. 9. in od 27.9. do konca meseca.
Oktober: lahko sem dežurna le zadnji teden in sicer med 28.10  in  31.10. 
</t>
        </r>
      </text>
      <mc:AlternateContent>
        <mc:Choice Requires="v2">
          <commentPr autoFill="true" autoScale="false" colHidden="false" locked="false" rowHidden="false" textHAlign="justify" textVAlign="top">
            <anchor moveWithCells="false" sizeWithCells="false">
              <xdr:from>
                <xdr:col>15</xdr:col>
                <xdr:colOff>18</xdr:colOff>
                <xdr:row>2</xdr:row>
                <xdr:rowOff>19</xdr:rowOff>
              </xdr:from>
              <xdr:to>
                <xdr:col>20</xdr:col>
                <xdr:colOff>9</xdr:colOff>
                <xdr:row>6</xdr:row>
                <xdr:rowOff>11</xdr:rowOff>
              </xdr:to>
            </anchor>
          </commentPr>
        </mc:Choice>
        <mc:Fallback/>
      </mc:AlternateContent>
    </comment>
    <comment ref="O8" authorId="0">
      <text>
        <r>
          <rPr>
            <sz val="10"/>
            <rFont val="SimSun"/>
            <family val="2"/>
          </rPr>
          <t xml:space="preserve"> Dopust do 6.8. in od 14.-17.8. in vikend 30., 31.</t>
        </r>
      </text>
      <mc:AlternateContent>
        <mc:Choice Requires="v2">
          <commentPr autoFill="true" autoScale="false" colHidden="false" locked="false" rowHidden="false" textHAlign="justify" textVAlign="top">
            <anchor moveWithCells="false" sizeWithCells="false">
              <xdr:from>
                <xdr:col>15</xdr:col>
                <xdr:colOff>18</xdr:colOff>
                <xdr:row>6</xdr:row>
                <xdr:rowOff>8</xdr:rowOff>
              </xdr:from>
              <xdr:to>
                <xdr:col>20</xdr:col>
                <xdr:colOff>9</xdr:colOff>
                <xdr:row>10</xdr:row>
                <xdr:rowOff>11</xdr:rowOff>
              </xdr:to>
            </anchor>
          </commentPr>
        </mc:Choice>
        <mc:Fallback/>
      </mc:AlternateContent>
    </comment>
    <comment ref="O11" authorId="0">
      <text>
        <r>
          <rPr>
            <sz val="10"/>
            <rFont val="SimSun"/>
            <family val="2"/>
          </rPr>
          <t xml:space="preserve"> dopust od 1. do 11. septembra ter študijski dopust od 23. do 28. septembra</t>
        </r>
      </text>
      <mc:AlternateContent>
        <mc:Choice Requires="v2">
          <commentPr autoFill="true" autoScale="false" colHidden="false" locked="false" rowHidden="false" textHAlign="justify" textVAlign="top">
            <anchor moveWithCells="false" sizeWithCells="false">
              <xdr:from>
                <xdr:col>15</xdr:col>
                <xdr:colOff>18</xdr:colOff>
                <xdr:row>9</xdr:row>
                <xdr:rowOff>8</xdr:rowOff>
              </xdr:from>
              <xdr:to>
                <xdr:col>21</xdr:col>
                <xdr:colOff>16</xdr:colOff>
                <xdr:row>23</xdr:row>
                <xdr:rowOff>4</xdr:rowOff>
              </xdr:to>
            </anchor>
          </commentPr>
        </mc:Choice>
        <mc:Fallback/>
      </mc:AlternateContent>
    </comment>
    <comment ref="O12" authorId="0">
      <text>
        <r>
          <rPr>
            <sz val="10"/>
            <rFont val="SimSun"/>
            <family val="2"/>
          </rPr>
          <t xml:space="preserve">4,12,14,20</t>
        </r>
      </text>
      <mc:AlternateContent>
        <mc:Choice Requires="v2">
          <commentPr autoFill="true" autoScale="false" colHidden="false" locked="false" rowHidden="false" textHAlign="justify" textVAlign="top">
            <anchor moveWithCells="false" sizeWithCells="false">
              <xdr:from>
                <xdr:col>15</xdr:col>
                <xdr:colOff>18</xdr:colOff>
                <xdr:row>8</xdr:row>
                <xdr:rowOff>22</xdr:rowOff>
              </xdr:from>
              <xdr:to>
                <xdr:col>20</xdr:col>
                <xdr:colOff>4</xdr:colOff>
                <xdr:row>9</xdr:row>
                <xdr:rowOff>18</xdr:rowOff>
              </xdr:to>
            </anchor>
          </commentPr>
        </mc:Choice>
        <mc:Fallback/>
      </mc:AlternateContent>
    </comment>
    <comment ref="O13" authorId="0">
      <text>
        <r>
          <rPr>
            <sz val="10"/>
            <rFont val="SimSun"/>
            <family val="2"/>
          </rPr>
          <t xml:space="preserve">ne 1., 27. in 28.9 in 6.9.</t>
        </r>
      </text>
      <mc:AlternateContent>
        <mc:Choice Requires="v2">
          <commentPr autoFill="true" autoScale="false" colHidden="false" locked="false" rowHidden="false" textHAlign="justify" textVAlign="top">
            <anchor moveWithCells="false" sizeWithCells="false">
              <xdr:from>
                <xdr:col>15</xdr:col>
                <xdr:colOff>18</xdr:colOff>
                <xdr:row>9</xdr:row>
                <xdr:rowOff>22</xdr:rowOff>
              </xdr:from>
              <xdr:to>
                <xdr:col>20</xdr:col>
                <xdr:colOff>9</xdr:colOff>
                <xdr:row>11</xdr:row>
                <xdr:rowOff>22</xdr:rowOff>
              </xdr:to>
            </anchor>
          </commentPr>
        </mc:Choice>
        <mc:Fallback/>
      </mc:AlternateContent>
    </comment>
    <comment ref="O15" authorId="0">
      <text>
        <r>
          <rPr>
            <sz val="10"/>
            <rFont val="SimSun"/>
            <family val="2"/>
          </rPr>
          <t xml:space="preserve">4,12,14,20</t>
        </r>
      </text>
      <mc:AlternateContent>
        <mc:Choice Requires="v2">
          <commentPr autoFill="true" autoScale="false" colHidden="false" locked="false" rowHidden="false" textHAlign="justify" textVAlign="top">
            <anchor moveWithCells="false" sizeWithCells="false">
              <xdr:from>
                <xdr:col>15</xdr:col>
                <xdr:colOff>18</xdr:colOff>
                <xdr:row>11</xdr:row>
                <xdr:rowOff>22</xdr:rowOff>
              </xdr:from>
              <xdr:to>
                <xdr:col>20</xdr:col>
                <xdr:colOff>4</xdr:colOff>
                <xdr:row>12</xdr:row>
                <xdr:rowOff>18</xdr:rowOff>
              </xdr:to>
            </anchor>
          </commentPr>
        </mc:Choice>
        <mc:Fallback/>
      </mc:AlternateContent>
    </comment>
    <comment ref="O17" authorId="0">
      <text>
        <r>
          <rPr>
            <sz val="10"/>
            <rFont val="SimSun"/>
            <family val="2"/>
          </rPr>
          <t xml:space="preserve">ne 1., 27. in 28.9 in 6.9.</t>
        </r>
      </text>
      <mc:AlternateContent>
        <mc:Choice Requires="v2">
          <commentPr autoFill="true" autoScale="false" colHidden="false" locked="false" rowHidden="false" textHAlign="justify" textVAlign="top">
            <anchor moveWithCells="false" sizeWithCells="false">
              <xdr:from>
                <xdr:col>15</xdr:col>
                <xdr:colOff>18</xdr:colOff>
                <xdr:row>13</xdr:row>
                <xdr:rowOff>22</xdr:rowOff>
              </xdr:from>
              <xdr:to>
                <xdr:col>20</xdr:col>
                <xdr:colOff>9</xdr:colOff>
                <xdr:row>15</xdr:row>
                <xdr:rowOff>21</xdr:rowOff>
              </xdr:to>
            </anchor>
          </commentPr>
        </mc:Choice>
        <mc:Fallback/>
      </mc:AlternateContent>
    </comment>
    <comment ref="O19" authorId="0">
      <text>
        <r>
          <rPr>
            <sz val="10"/>
            <rFont val="SimSun"/>
            <family val="2"/>
          </rPr>
          <t xml:space="preserve">ne 1., 27. in 28.9 in 6.9.</t>
        </r>
      </text>
      <mc:AlternateContent>
        <mc:Choice Requires="v2">
          <commentPr autoFill="true" autoScale="false" colHidden="false" locked="false" rowHidden="false" textHAlign="justify" textVAlign="top">
            <anchor moveWithCells="false" sizeWithCells="false">
              <xdr:from>
                <xdr:col>15</xdr:col>
                <xdr:colOff>18</xdr:colOff>
                <xdr:row>15</xdr:row>
                <xdr:rowOff>21</xdr:rowOff>
              </xdr:from>
              <xdr:to>
                <xdr:col>20</xdr:col>
                <xdr:colOff>9</xdr:colOff>
                <xdr:row>17</xdr:row>
                <xdr:rowOff>21</xdr:rowOff>
              </xdr:to>
            </anchor>
          </commentPr>
        </mc:Choice>
        <mc:Fallback/>
      </mc:AlternateContent>
    </comment>
    <comment ref="O20" authorId="0">
      <text>
        <r>
          <rPr>
            <sz val="10"/>
            <rFont val="SimSun"/>
            <family val="2"/>
          </rPr>
          <t xml:space="preserve"> nisem dezurna od 1.-8.9., potem pa kadarkoli 3-4x.
</t>
        </r>
      </text>
      <mc:AlternateContent>
        <mc:Choice Requires="v2">
          <commentPr autoFill="true" autoScale="false" colHidden="false" locked="false" rowHidden="false" textHAlign="justify" textVAlign="top">
            <anchor moveWithCells="false" sizeWithCells="false">
              <xdr:from>
                <xdr:col>15</xdr:col>
                <xdr:colOff>18</xdr:colOff>
                <xdr:row>16</xdr:row>
                <xdr:rowOff>21</xdr:rowOff>
              </xdr:from>
              <xdr:to>
                <xdr:col>20</xdr:col>
                <xdr:colOff>7</xdr:colOff>
                <xdr:row>19</xdr:row>
                <xdr:rowOff>25</xdr:rowOff>
              </xdr:to>
            </anchor>
          </commentPr>
        </mc:Choice>
        <mc:Fallback/>
      </mc:AlternateContent>
    </comment>
    <comment ref="O21" authorId="0">
      <text>
        <r>
          <rPr>
            <sz val="10"/>
            <rFont val="SimSun"/>
            <family val="2"/>
          </rPr>
          <t xml:space="preserve">ne 1., 27. in 28.9 in 6.9.</t>
        </r>
      </text>
      <mc:AlternateContent>
        <mc:Choice Requires="v2">
          <commentPr autoFill="true" autoScale="false" colHidden="false" locked="false" rowHidden="false" textHAlign="justify" textVAlign="top">
            <anchor moveWithCells="false" sizeWithCells="false">
              <xdr:from>
                <xdr:col>15</xdr:col>
                <xdr:colOff>18</xdr:colOff>
                <xdr:row>17</xdr:row>
                <xdr:rowOff>21</xdr:rowOff>
              </xdr:from>
              <xdr:to>
                <xdr:col>20</xdr:col>
                <xdr:colOff>9</xdr:colOff>
                <xdr:row>19</xdr:row>
                <xdr:rowOff>21</xdr:rowOff>
              </xdr:to>
            </anchor>
          </commentPr>
        </mc:Choice>
        <mc:Fallback/>
      </mc:AlternateContent>
    </comment>
    <comment ref="O25" authorId="0">
      <text>
        <r>
          <rPr>
            <sz val="10"/>
            <rFont val="SimSun"/>
            <family val="2"/>
          </rPr>
          <t xml:space="preserve"> dopust od 1. do 11. septembra ter študijski dopust od 23. do 28. septembra</t>
        </r>
      </text>
      <mc:AlternateContent>
        <mc:Choice Requires="v2">
          <commentPr autoFill="true" autoScale="false" colHidden="false" locked="false" rowHidden="false" textHAlign="justify" textVAlign="top">
            <anchor moveWithCells="false" sizeWithCells="false">
              <xdr:from>
                <xdr:col>15</xdr:col>
                <xdr:colOff>18</xdr:colOff>
                <xdr:row>23</xdr:row>
                <xdr:rowOff>7</xdr:rowOff>
              </xdr:from>
              <xdr:to>
                <xdr:col>21</xdr:col>
                <xdr:colOff>16</xdr:colOff>
                <xdr:row>37</xdr:row>
                <xdr:rowOff>5</xdr:rowOff>
              </xdr:to>
            </anchor>
          </commentPr>
        </mc:Choice>
        <mc:Fallback/>
      </mc:AlternateContent>
    </comment>
    <comment ref="O31" authorId="0">
      <text>
        <r>
          <rPr>
            <sz val="10"/>
            <rFont val="SimSun"/>
            <family val="2"/>
          </rPr>
          <t xml:space="preserve"> nisem dezurna od 1.-8.9., potem pa kadarkoli 3-4x.
</t>
        </r>
      </text>
      <mc:AlternateContent>
        <mc:Choice Requires="v2">
          <commentPr autoFill="true" autoScale="false" colHidden="false" locked="false" rowHidden="false" textHAlign="justify" textVAlign="top">
            <anchor moveWithCells="false" sizeWithCells="false">
              <xdr:from>
                <xdr:col>15</xdr:col>
                <xdr:colOff>18</xdr:colOff>
                <xdr:row>27</xdr:row>
                <xdr:rowOff>20</xdr:rowOff>
              </xdr:from>
              <xdr:to>
                <xdr:col>20</xdr:col>
                <xdr:colOff>7</xdr:colOff>
                <xdr:row>30</xdr:row>
                <xdr:rowOff>24</xdr:rowOff>
              </xdr:to>
            </anchor>
          </commentPr>
        </mc:Choice>
        <mc:Fallback/>
      </mc:AlternateContent>
    </comment>
    <comment ref="P7" authorId="0">
      <text>
        <r>
          <rPr>
            <sz val="10"/>
            <rFont val="SimSun"/>
            <family val="2"/>
          </rPr>
          <t xml:space="preserve"> dopust od 1. do 11. septembra ter študijski dopust od 23. do 28. septembra</t>
        </r>
      </text>
      <mc:AlternateContent>
        <mc:Choice Requires="v2">
          <commentPr autoFill="true" autoScale="false" colHidden="false" locked="false" rowHidden="false" textHAlign="justify" textVAlign="top">
            <anchor moveWithCells="false" sizeWithCells="false">
              <xdr:from>
                <xdr:col>16</xdr:col>
                <xdr:colOff>19</xdr:colOff>
                <xdr:row>5</xdr:row>
                <xdr:rowOff>9</xdr:rowOff>
              </xdr:from>
              <xdr:to>
                <xdr:col>22</xdr:col>
                <xdr:colOff>23</xdr:colOff>
                <xdr:row>17</xdr:row>
                <xdr:rowOff>26</xdr:rowOff>
              </xdr:to>
            </anchor>
          </commentPr>
        </mc:Choice>
        <mc:Fallback/>
      </mc:AlternateContent>
    </comment>
    <comment ref="P13" authorId="0">
      <text>
        <r>
          <rPr>
            <sz val="10"/>
            <rFont val="SimSun"/>
            <family val="2"/>
          </rPr>
          <t xml:space="preserve"> nisem dezurna od 1.-8.9., potem pa kadarkoli 3-4x.
</t>
        </r>
      </text>
      <mc:AlternateContent>
        <mc:Choice Requires="v2">
          <commentPr autoFill="true" autoScale="false" colHidden="false" locked="false" rowHidden="false" textHAlign="justify" textVAlign="top">
            <anchor moveWithCells="false" sizeWithCells="false">
              <xdr:from>
                <xdr:col>16</xdr:col>
                <xdr:colOff>19</xdr:colOff>
                <xdr:row>9</xdr:row>
                <xdr:rowOff>22</xdr:rowOff>
              </xdr:from>
              <xdr:to>
                <xdr:col>21</xdr:col>
                <xdr:colOff>13</xdr:colOff>
                <xdr:row>12</xdr:row>
                <xdr:rowOff>25</xdr:rowOff>
              </xdr:to>
            </anchor>
          </commentPr>
        </mc:Choice>
        <mc:Fallback/>
      </mc:AlternateContent>
    </comment>
    <comment ref="P16" authorId="0">
      <text>
        <r>
          <rPr>
            <sz val="10"/>
            <rFont val="SimSun"/>
            <family val="2"/>
          </rPr>
          <t xml:space="preserve"> nisem dezurna od 1.-8.9., potem pa kadarkoli 3-4x.
</t>
        </r>
      </text>
      <mc:AlternateContent>
        <mc:Choice Requires="v2">
          <commentPr autoFill="true" autoScale="false" colHidden="false" locked="false" rowHidden="false" textHAlign="justify" textVAlign="top">
            <anchor moveWithCells="false" sizeWithCells="false">
              <xdr:from>
                <xdr:col>16</xdr:col>
                <xdr:colOff>19</xdr:colOff>
                <xdr:row>12</xdr:row>
                <xdr:rowOff>22</xdr:rowOff>
              </xdr:from>
              <xdr:to>
                <xdr:col>21</xdr:col>
                <xdr:colOff>13</xdr:colOff>
                <xdr:row>15</xdr:row>
                <xdr:rowOff>25</xdr:rowOff>
              </xdr:to>
            </anchor>
          </commentPr>
        </mc:Choice>
        <mc:Fallback/>
      </mc:AlternateContent>
    </comment>
    <comment ref="P17" authorId="0">
      <text>
        <r>
          <rPr>
            <sz val="10"/>
            <rFont val="SimSun"/>
            <family val="2"/>
          </rPr>
          <t xml:space="preserve"> nisem dezurna od 1.-8.9., potem pa kadarkoli 3-4x.
</t>
        </r>
      </text>
      <mc:AlternateContent>
        <mc:Choice Requires="v2">
          <commentPr autoFill="true" autoScale="false" colHidden="false" locked="false" rowHidden="false" textHAlign="justify" textVAlign="top">
            <anchor moveWithCells="false" sizeWithCells="false">
              <xdr:from>
                <xdr:col>16</xdr:col>
                <xdr:colOff>19</xdr:colOff>
                <xdr:row>13</xdr:row>
                <xdr:rowOff>22</xdr:rowOff>
              </xdr:from>
              <xdr:to>
                <xdr:col>21</xdr:col>
                <xdr:colOff>13</xdr:colOff>
                <xdr:row>16</xdr:row>
                <xdr:rowOff>25</xdr:rowOff>
              </xdr:to>
            </anchor>
          </commentPr>
        </mc:Choice>
        <mc:Fallback/>
      </mc:AlternateContent>
    </comment>
    <comment ref="AD4" authorId="0">
      <text>
        <r>
          <rPr>
            <sz val="10"/>
            <rFont val="SimSun"/>
            <family val="2"/>
          </rPr>
          <t xml:space="preserve">ne 1., 27. in 28.9 in 6.9.</t>
        </r>
      </text>
      <mc:AlternateContent>
        <mc:Choice Requires="v2">
          <commentPr autoFill="true" autoScale="false" colHidden="false" locked="false" rowHidden="false" textHAlign="justify" textVAlign="top">
            <anchor moveWithCells="false" sizeWithCells="false">
              <xdr:from>
                <xdr:col>30</xdr:col>
                <xdr:colOff>17</xdr:colOff>
                <xdr:row>0</xdr:row>
                <xdr:rowOff>23</xdr:rowOff>
              </xdr:from>
              <xdr:to>
                <xdr:col>31</xdr:col>
                <xdr:colOff>53</xdr:colOff>
                <xdr:row>2</xdr:row>
                <xdr:rowOff>23</xdr:rowOff>
              </xdr:to>
            </anchor>
          </commentPr>
        </mc:Choice>
        <mc:Fallback/>
      </mc:AlternateContent>
    </comment>
    <comment ref="AD5" authorId="0">
      <text>
        <r>
          <rPr>
            <sz val="10"/>
            <rFont val="SimSun"/>
            <family val="2"/>
          </rPr>
          <t xml:space="preserve"> dopust od 1. do 11. septembra ter študijski dopust od 23. do 28. septembra</t>
        </r>
      </text>
      <mc:AlternateContent>
        <mc:Choice Requires="v2">
          <commentPr autoFill="true" autoScale="false" colHidden="false" locked="false" rowHidden="false" textHAlign="justify" textVAlign="top">
            <anchor moveWithCells="false" sizeWithCells="false">
              <xdr:from>
                <xdr:col>30</xdr:col>
                <xdr:colOff>17</xdr:colOff>
                <xdr:row>3</xdr:row>
                <xdr:rowOff>9</xdr:rowOff>
              </xdr:from>
              <xdr:to>
                <xdr:col>32</xdr:col>
                <xdr:colOff>12</xdr:colOff>
                <xdr:row>15</xdr:row>
                <xdr:rowOff>26</xdr:rowOff>
              </xdr:to>
            </anchor>
          </commentPr>
        </mc:Choice>
        <mc:Fallback/>
      </mc:AlternateContent>
    </comment>
    <comment ref="AD6" authorId="0">
      <text>
        <r>
          <rPr>
            <sz val="10"/>
            <rFont val="SimSun"/>
            <family val="2"/>
          </rPr>
          <t xml:space="preserve">ne 1., 27. in 28.9 in 6.9.</t>
        </r>
      </text>
      <mc:AlternateContent>
        <mc:Choice Requires="v2">
          <commentPr autoFill="true" autoScale="false" colHidden="false" locked="false" rowHidden="false" textHAlign="justify" textVAlign="top">
            <anchor moveWithCells="false" sizeWithCells="false">
              <xdr:from>
                <xdr:col>30</xdr:col>
                <xdr:colOff>17</xdr:colOff>
                <xdr:row>2</xdr:row>
                <xdr:rowOff>23</xdr:rowOff>
              </xdr:from>
              <xdr:to>
                <xdr:col>31</xdr:col>
                <xdr:colOff>53</xdr:colOff>
                <xdr:row>4</xdr:row>
                <xdr:rowOff>23</xdr:rowOff>
              </xdr:to>
            </anchor>
          </commentPr>
        </mc:Choice>
        <mc:Fallback/>
      </mc:AlternateContent>
    </comment>
    <comment ref="AD8" authorId="0">
      <text>
        <r>
          <rPr>
            <sz val="10"/>
            <rFont val="SimSun"/>
            <family val="2"/>
          </rPr>
          <t xml:space="preserve"> nisem dezurna od 1.-8.9., potem pa kadarkoli 3-4x.
</t>
        </r>
      </text>
      <mc:AlternateContent>
        <mc:Choice Requires="v2">
          <commentPr autoFill="true" autoScale="false" colHidden="false" locked="false" rowHidden="false" textHAlign="justify" textVAlign="top">
            <anchor moveWithCells="false" sizeWithCells="false">
              <xdr:from>
                <xdr:col>30</xdr:col>
                <xdr:colOff>17</xdr:colOff>
                <xdr:row>4</xdr:row>
                <xdr:rowOff>23</xdr:rowOff>
              </xdr:from>
              <xdr:to>
                <xdr:col>31</xdr:col>
                <xdr:colOff>52</xdr:colOff>
                <xdr:row>7</xdr:row>
                <xdr:rowOff>26</xdr:rowOff>
              </xdr:to>
            </anchor>
          </commentPr>
        </mc:Choice>
        <mc:Fallback/>
      </mc:AlternateContent>
    </comment>
    <comment ref="AD9" authorId="0">
      <text>
        <r>
          <rPr>
            <sz val="10"/>
            <rFont val="SimSun"/>
            <family val="2"/>
          </rPr>
          <t xml:space="preserve">september: 10, 11 in 12
oktober: 8, 9 in 10
 </t>
        </r>
      </text>
      <mc:AlternateContent>
        <mc:Choice Requires="v2">
          <commentPr autoFill="true" autoScale="false" colHidden="false" locked="false" rowHidden="false" textHAlign="justify" textVAlign="top">
            <anchor moveWithCells="false" sizeWithCells="false">
              <xdr:from>
                <xdr:col>30</xdr:col>
                <xdr:colOff>17</xdr:colOff>
                <xdr:row>5</xdr:row>
                <xdr:rowOff>22</xdr:rowOff>
              </xdr:from>
              <xdr:to>
                <xdr:col>31</xdr:col>
                <xdr:colOff>52</xdr:colOff>
                <xdr:row>8</xdr:row>
                <xdr:rowOff>26</xdr:rowOff>
              </xdr:to>
            </anchor>
          </commentPr>
        </mc:Choice>
        <mc:Fallback/>
      </mc:AlternateContent>
    </comment>
    <comment ref="AD10" authorId="0">
      <text>
        <r>
          <rPr>
            <sz val="10"/>
            <rFont val="SimSun"/>
            <family val="2"/>
          </rPr>
          <t xml:space="preserve">Septemper: zasedena sem vikenda od 13. - 15. 9. in od 27.9. do konca meseca.
Oktober: lahko sem dežurna le zadnji teden in sicer med 28.10  in  31.10. 
</t>
        </r>
      </text>
      <mc:AlternateContent>
        <mc:Choice Requires="v2">
          <commentPr autoFill="true" autoScale="false" colHidden="false" locked="false" rowHidden="false" textHAlign="justify" textVAlign="top">
            <anchor moveWithCells="false" sizeWithCells="false">
              <xdr:from>
                <xdr:col>30</xdr:col>
                <xdr:colOff>17</xdr:colOff>
                <xdr:row>7</xdr:row>
                <xdr:rowOff>18</xdr:rowOff>
              </xdr:from>
              <xdr:to>
                <xdr:col>31</xdr:col>
                <xdr:colOff>53</xdr:colOff>
                <xdr:row>11</xdr:row>
                <xdr:rowOff>11</xdr:rowOff>
              </xdr:to>
            </anchor>
          </commentPr>
        </mc:Choice>
        <mc:Fallback/>
      </mc:AlternateContent>
    </comment>
    <comment ref="AD12" authorId="0">
      <text>
        <r>
          <rPr>
            <sz val="10"/>
            <rFont val="SimSun"/>
            <family val="2"/>
          </rPr>
          <t xml:space="preserve"> nisem dezurna od 1.-8.9., potem pa kadarkoli 3-4x.
</t>
        </r>
      </text>
      <mc:AlternateContent>
        <mc:Choice Requires="v2">
          <commentPr autoFill="true" autoScale="false" colHidden="false" locked="false" rowHidden="false" textHAlign="justify" textVAlign="top">
            <anchor moveWithCells="false" sizeWithCells="false">
              <xdr:from>
                <xdr:col>30</xdr:col>
                <xdr:colOff>17</xdr:colOff>
                <xdr:row>8</xdr:row>
                <xdr:rowOff>22</xdr:rowOff>
              </xdr:from>
              <xdr:to>
                <xdr:col>31</xdr:col>
                <xdr:colOff>52</xdr:colOff>
                <xdr:row>11</xdr:row>
                <xdr:rowOff>25</xdr:rowOff>
              </xdr:to>
            </anchor>
          </commentPr>
        </mc:Choice>
        <mc:Fallback/>
      </mc:AlternateContent>
    </comment>
    <comment ref="AD14" authorId="0">
      <text>
        <r>
          <rPr>
            <sz val="10"/>
            <rFont val="SimSun"/>
            <family val="2"/>
          </rPr>
          <t xml:space="preserve"> nisem dezurna od 1.-8.9., potem pa kadarkoli 3-4x.
</t>
        </r>
      </text>
      <mc:AlternateContent>
        <mc:Choice Requires="v2">
          <commentPr autoFill="true" autoScale="false" colHidden="false" locked="false" rowHidden="false" textHAlign="justify" textVAlign="top">
            <anchor moveWithCells="false" sizeWithCells="false">
              <xdr:from>
                <xdr:col>30</xdr:col>
                <xdr:colOff>17</xdr:colOff>
                <xdr:row>10</xdr:row>
                <xdr:rowOff>22</xdr:rowOff>
              </xdr:from>
              <xdr:to>
                <xdr:col>31</xdr:col>
                <xdr:colOff>52</xdr:colOff>
                <xdr:row>13</xdr:row>
                <xdr:rowOff>25</xdr:rowOff>
              </xdr:to>
            </anchor>
          </commentPr>
        </mc:Choice>
        <mc:Fallback/>
      </mc:AlternateContent>
    </comment>
    <comment ref="AD18" authorId="0">
      <text>
        <r>
          <rPr>
            <sz val="10"/>
            <rFont val="SimSun"/>
            <family val="2"/>
          </rPr>
          <t xml:space="preserve">Prost:5.9,10., 11.,17.19.,23. 24</t>
        </r>
      </text>
      <mc:AlternateContent>
        <mc:Choice Requires="v2">
          <commentPr autoFill="true" autoScale="false" colHidden="false" locked="false" rowHidden="false" textHAlign="justify" textVAlign="top">
            <anchor moveWithCells="false" sizeWithCells="false">
              <xdr:from>
                <xdr:col>30</xdr:col>
                <xdr:colOff>17</xdr:colOff>
                <xdr:row>14</xdr:row>
                <xdr:rowOff>22</xdr:rowOff>
              </xdr:from>
              <xdr:to>
                <xdr:col>31</xdr:col>
                <xdr:colOff>46</xdr:colOff>
                <xdr:row>16</xdr:row>
                <xdr:rowOff>21</xdr:rowOff>
              </xdr:to>
            </anchor>
          </commentPr>
        </mc:Choice>
        <mc:Fallback/>
      </mc:AlternateContent>
    </comment>
  </commentList>
</comments>
</file>

<file path=xl/comments11.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ms</author>
  </authors>
  <commentList>
    <comment ref="N8" authorId="0">
      <text>
        <r>
          <rPr>
            <sz val="10"/>
            <rFont val="SimSun"/>
            <family val="2"/>
          </rPr>
          <t xml:space="preserve">Julija pridem v sluzbo 22 , pa avgusta imam se dopust od 15 avg do 24.</t>
        </r>
      </text>
      <mc:AlternateContent>
        <mc:Choice Requires="v2">
          <commentPr autoFill="true" autoScale="false" colHidden="false" locked="false" rowHidden="false" textHAlign="justify" textVAlign="top">
            <anchor moveWithCells="false" sizeWithCells="false">
              <xdr:from>
                <xdr:col>14</xdr:col>
                <xdr:colOff>18</xdr:colOff>
                <xdr:row>5</xdr:row>
                <xdr:rowOff>19</xdr:rowOff>
              </xdr:from>
              <xdr:to>
                <xdr:col>18</xdr:col>
                <xdr:colOff>9</xdr:colOff>
                <xdr:row>8</xdr:row>
                <xdr:rowOff>22</xdr:rowOff>
              </xdr:to>
            </anchor>
          </commentPr>
        </mc:Choice>
        <mc:Fallback/>
      </mc:AlternateContent>
    </comment>
    <comment ref="O3" authorId="0">
      <text>
        <r>
          <rPr>
            <sz val="10"/>
            <rFont val="SimSun"/>
            <family val="2"/>
          </rPr>
          <t xml:space="preserve">2.,9.,12.,18</t>
        </r>
      </text>
      <mc:AlternateContent>
        <mc:Choice Requires="v2">
          <commentPr autoFill="true" autoScale="false" colHidden="false" locked="false" rowHidden="false" textHAlign="justify" textVAlign="top">
            <anchor moveWithCells="false" sizeWithCells="false">
              <xdr:from>
                <xdr:col>15</xdr:col>
                <xdr:colOff>19</xdr:colOff>
                <xdr:row>0</xdr:row>
                <xdr:rowOff>0</xdr:rowOff>
              </xdr:from>
              <xdr:to>
                <xdr:col>20</xdr:col>
                <xdr:colOff>4</xdr:colOff>
                <xdr:row>1</xdr:row>
                <xdr:rowOff>-4</xdr:rowOff>
              </xdr:to>
            </anchor>
          </commentPr>
        </mc:Choice>
        <mc:Fallback/>
      </mc:AlternateContent>
    </comment>
    <comment ref="O7" authorId="0">
      <text>
        <r>
          <rPr>
            <sz val="10"/>
            <rFont val="SimSun"/>
            <family val="2"/>
          </rPr>
          <t xml:space="preserve">ne 20.10.</t>
        </r>
      </text>
      <mc:AlternateContent>
        <mc:Choice Requires="v2">
          <commentPr autoFill="true" autoScale="false" colHidden="false" locked="false" rowHidden="false" textHAlign="justify" textVAlign="top">
            <anchor moveWithCells="false" sizeWithCells="false">
              <xdr:from>
                <xdr:col>15</xdr:col>
                <xdr:colOff>19</xdr:colOff>
                <xdr:row>4</xdr:row>
                <xdr:rowOff>2</xdr:rowOff>
              </xdr:from>
              <xdr:to>
                <xdr:col>20</xdr:col>
                <xdr:colOff>13</xdr:colOff>
                <xdr:row>6</xdr:row>
                <xdr:rowOff>1</xdr:rowOff>
              </xdr:to>
            </anchor>
          </commentPr>
        </mc:Choice>
        <mc:Fallback/>
      </mc:AlternateContent>
    </comment>
    <comment ref="O8" authorId="0">
      <text>
        <r>
          <rPr>
            <sz val="10"/>
            <rFont val="SimSun"/>
            <family val="2"/>
          </rPr>
          <t xml:space="preserve">Julija pridem v sluzbo 22 , pa avgusta imam se dopust od 15 avg do 24.</t>
        </r>
      </text>
      <mc:AlternateContent>
        <mc:Choice Requires="v2">
          <commentPr autoFill="true" autoScale="false" colHidden="false" locked="false" rowHidden="false" textHAlign="justify" textVAlign="top">
            <anchor moveWithCells="false" sizeWithCells="false">
              <xdr:from>
                <xdr:col>15</xdr:col>
                <xdr:colOff>19</xdr:colOff>
                <xdr:row>5</xdr:row>
                <xdr:rowOff>19</xdr:rowOff>
              </xdr:from>
              <xdr:to>
                <xdr:col>20</xdr:col>
                <xdr:colOff>8</xdr:colOff>
                <xdr:row>8</xdr:row>
                <xdr:rowOff>22</xdr:rowOff>
              </xdr:to>
            </anchor>
          </commentPr>
        </mc:Choice>
        <mc:Fallback/>
      </mc:AlternateContent>
    </comment>
    <comment ref="O9" authorId="0">
      <text>
        <r>
          <rPr>
            <sz val="10"/>
            <rFont val="SimSun"/>
            <family val="2"/>
          </rPr>
          <t xml:space="preserve"> nisem dezurna od 1.-8.9., potem pa kadarkoli 3-4x.
</t>
        </r>
      </text>
      <mc:AlternateContent>
        <mc:Choice Requires="v2">
          <commentPr autoFill="true" autoScale="false" colHidden="false" locked="false" rowHidden="false" textHAlign="justify" textVAlign="top">
            <anchor moveWithCells="false" sizeWithCells="false">
              <xdr:from>
                <xdr:col>15</xdr:col>
                <xdr:colOff>19</xdr:colOff>
                <xdr:row>5</xdr:row>
                <xdr:rowOff>22</xdr:rowOff>
              </xdr:from>
              <xdr:to>
                <xdr:col>20</xdr:col>
                <xdr:colOff>6</xdr:colOff>
                <xdr:row>8</xdr:row>
                <xdr:rowOff>26</xdr:rowOff>
              </xdr:to>
            </anchor>
          </commentPr>
        </mc:Choice>
        <mc:Fallback/>
      </mc:AlternateContent>
    </comment>
    <comment ref="O10" authorId="0">
      <text>
        <r>
          <rPr>
            <sz val="10"/>
            <rFont val="SimSun"/>
            <family val="2"/>
          </rPr>
          <t xml:space="preserve">2.,9.,12.,18</t>
        </r>
      </text>
      <mc:AlternateContent>
        <mc:Choice Requires="v2">
          <commentPr autoFill="true" autoScale="false" colHidden="false" locked="false" rowHidden="false" textHAlign="justify" textVAlign="top">
            <anchor moveWithCells="false" sizeWithCells="false">
              <xdr:from>
                <xdr:col>15</xdr:col>
                <xdr:colOff>19</xdr:colOff>
                <xdr:row>7</xdr:row>
                <xdr:rowOff>18</xdr:rowOff>
              </xdr:from>
              <xdr:to>
                <xdr:col>20</xdr:col>
                <xdr:colOff>4</xdr:colOff>
                <xdr:row>8</xdr:row>
                <xdr:rowOff>14</xdr:rowOff>
              </xdr:to>
            </anchor>
          </commentPr>
        </mc:Choice>
        <mc:Fallback/>
      </mc:AlternateContent>
    </comment>
    <comment ref="O13" authorId="0">
      <text>
        <r>
          <rPr>
            <sz val="10"/>
            <rFont val="SimSun"/>
            <family val="2"/>
          </rPr>
          <t xml:space="preserve">2.,9.,12.,18</t>
        </r>
      </text>
      <mc:AlternateContent>
        <mc:Choice Requires="v2">
          <commentPr autoFill="true" autoScale="false" colHidden="false" locked="false" rowHidden="false" textHAlign="justify" textVAlign="top">
            <anchor moveWithCells="false" sizeWithCells="false">
              <xdr:from>
                <xdr:col>15</xdr:col>
                <xdr:colOff>19</xdr:colOff>
                <xdr:row>10</xdr:row>
                <xdr:rowOff>18</xdr:rowOff>
              </xdr:from>
              <xdr:to>
                <xdr:col>20</xdr:col>
                <xdr:colOff>4</xdr:colOff>
                <xdr:row>11</xdr:row>
                <xdr:rowOff>14</xdr:rowOff>
              </xdr:to>
            </anchor>
          </commentPr>
        </mc:Choice>
        <mc:Fallback/>
      </mc:AlternateContent>
    </comment>
    <comment ref="O14" authorId="0">
      <text>
        <r>
          <rPr>
            <sz val="10"/>
            <rFont val="SimSun"/>
            <family val="2"/>
          </rPr>
          <t xml:space="preserve"> nisem dezurna od 1.-8.9., potem pa kadarkoli 3-4x.
</t>
        </r>
      </text>
      <mc:AlternateContent>
        <mc:Choice Requires="v2">
          <commentPr autoFill="true" autoScale="false" colHidden="false" locked="false" rowHidden="false" textHAlign="justify" textVAlign="top">
            <anchor moveWithCells="false" sizeWithCells="false">
              <xdr:from>
                <xdr:col>15</xdr:col>
                <xdr:colOff>19</xdr:colOff>
                <xdr:row>10</xdr:row>
                <xdr:rowOff>22</xdr:rowOff>
              </xdr:from>
              <xdr:to>
                <xdr:col>20</xdr:col>
                <xdr:colOff>6</xdr:colOff>
                <xdr:row>13</xdr:row>
                <xdr:rowOff>25</xdr:rowOff>
              </xdr:to>
            </anchor>
          </commentPr>
        </mc:Choice>
        <mc:Fallback/>
      </mc:AlternateContent>
    </comment>
    <comment ref="O16" authorId="0">
      <text>
        <r>
          <rPr>
            <sz val="10"/>
            <rFont val="SimSun"/>
            <family val="2"/>
          </rPr>
          <t xml:space="preserve">2.,9.,12.,18</t>
        </r>
      </text>
      <mc:AlternateContent>
        <mc:Choice Requires="v2">
          <commentPr autoFill="true" autoScale="false" colHidden="false" locked="false" rowHidden="false" textHAlign="justify" textVAlign="top">
            <anchor moveWithCells="false" sizeWithCells="false">
              <xdr:from>
                <xdr:col>15</xdr:col>
                <xdr:colOff>19</xdr:colOff>
                <xdr:row>13</xdr:row>
                <xdr:rowOff>18</xdr:rowOff>
              </xdr:from>
              <xdr:to>
                <xdr:col>20</xdr:col>
                <xdr:colOff>4</xdr:colOff>
                <xdr:row>14</xdr:row>
                <xdr:rowOff>14</xdr:rowOff>
              </xdr:to>
            </anchor>
          </commentPr>
        </mc:Choice>
        <mc:Fallback/>
      </mc:AlternateContent>
    </comment>
    <comment ref="O18" authorId="0">
      <text>
        <r>
          <rPr>
            <sz val="10"/>
            <rFont val="SimSun"/>
            <family val="2"/>
          </rPr>
          <t xml:space="preserve">Julija pridem v sluzbo 22 , pa avgusta imam se dopust od 15 avg do 24.</t>
        </r>
      </text>
      <mc:AlternateContent>
        <mc:Choice Requires="v2">
          <commentPr autoFill="true" autoScale="false" colHidden="false" locked="false" rowHidden="false" textHAlign="justify" textVAlign="top">
            <anchor moveWithCells="false" sizeWithCells="false">
              <xdr:from>
                <xdr:col>15</xdr:col>
                <xdr:colOff>19</xdr:colOff>
                <xdr:row>15</xdr:row>
                <xdr:rowOff>18</xdr:rowOff>
              </xdr:from>
              <xdr:to>
                <xdr:col>20</xdr:col>
                <xdr:colOff>8</xdr:colOff>
                <xdr:row>18</xdr:row>
                <xdr:rowOff>21</xdr:rowOff>
              </xdr:to>
            </anchor>
          </commentPr>
        </mc:Choice>
        <mc:Fallback/>
      </mc:AlternateContent>
    </comment>
    <comment ref="O22" authorId="0">
      <text>
        <r>
          <rPr>
            <sz val="10"/>
            <rFont val="SimSun"/>
            <family val="2"/>
          </rPr>
          <t xml:space="preserve"> nisem dezurna od 1.-8.9., potem pa kadarkoli 3-4x.
</t>
        </r>
      </text>
      <mc:AlternateContent>
        <mc:Choice Requires="v2">
          <commentPr autoFill="true" autoScale="false" colHidden="false" locked="false" rowHidden="false" textHAlign="justify" textVAlign="top">
            <anchor moveWithCells="false" sizeWithCells="false">
              <xdr:from>
                <xdr:col>15</xdr:col>
                <xdr:colOff>19</xdr:colOff>
                <xdr:row>18</xdr:row>
                <xdr:rowOff>21</xdr:rowOff>
              </xdr:from>
              <xdr:to>
                <xdr:col>20</xdr:col>
                <xdr:colOff>6</xdr:colOff>
                <xdr:row>21</xdr:row>
                <xdr:rowOff>24</xdr:rowOff>
              </xdr:to>
            </anchor>
          </commentPr>
        </mc:Choice>
        <mc:Fallback/>
      </mc:AlternateContent>
    </comment>
    <comment ref="O24" authorId="0">
      <text>
        <r>
          <rPr>
            <sz val="10"/>
            <rFont val="SimSun"/>
            <family val="2"/>
          </rPr>
          <t xml:space="preserve">Julija pridem v sluzbo 22 , pa avgusta imam se dopust od 15 avg do 24.</t>
        </r>
      </text>
      <mc:AlternateContent>
        <mc:Choice Requires="v2">
          <commentPr autoFill="true" autoScale="false" colHidden="false" locked="false" rowHidden="false" textHAlign="justify" textVAlign="top">
            <anchor moveWithCells="false" sizeWithCells="false">
              <xdr:from>
                <xdr:col>15</xdr:col>
                <xdr:colOff>19</xdr:colOff>
                <xdr:row>21</xdr:row>
                <xdr:rowOff>17</xdr:rowOff>
              </xdr:from>
              <xdr:to>
                <xdr:col>20</xdr:col>
                <xdr:colOff>8</xdr:colOff>
                <xdr:row>24</xdr:row>
                <xdr:rowOff>21</xdr:rowOff>
              </xdr:to>
            </anchor>
          </commentPr>
        </mc:Choice>
        <mc:Fallback/>
      </mc:AlternateContent>
    </comment>
    <comment ref="O28" authorId="0">
      <text>
        <r>
          <rPr>
            <sz val="10"/>
            <rFont val="SimSun"/>
            <family val="2"/>
          </rPr>
          <t xml:space="preserve">Ne morem pa 7.10 in 23.10.-2.11., na razpolago tudi 27. in 28. 10.</t>
        </r>
      </text>
      <mc:AlternateContent>
        <mc:Choice Requires="v2">
          <commentPr autoFill="true" autoScale="false" colHidden="false" locked="false" rowHidden="false" textHAlign="justify" textVAlign="top">
            <anchor moveWithCells="false" sizeWithCells="false">
              <xdr:from>
                <xdr:col>15</xdr:col>
                <xdr:colOff>21</xdr:colOff>
                <xdr:row>24</xdr:row>
                <xdr:rowOff>21</xdr:rowOff>
              </xdr:from>
              <xdr:to>
                <xdr:col>20</xdr:col>
                <xdr:colOff>17</xdr:colOff>
                <xdr:row>28</xdr:row>
                <xdr:rowOff>4</xdr:rowOff>
              </xdr:to>
            </anchor>
          </commentPr>
        </mc:Choice>
        <mc:Fallback/>
      </mc:AlternateContent>
    </comment>
    <comment ref="O29" authorId="0">
      <text>
        <r>
          <rPr>
            <sz val="10"/>
            <rFont val="SimSun"/>
            <family val="2"/>
          </rPr>
          <t xml:space="preserve">2.,9.,12.,18</t>
        </r>
      </text>
      <mc:AlternateContent>
        <mc:Choice Requires="v2">
          <commentPr autoFill="true" autoScale="false" colHidden="false" locked="false" rowHidden="false" textHAlign="justify" textVAlign="top">
            <anchor moveWithCells="false" sizeWithCells="false">
              <xdr:from>
                <xdr:col>15</xdr:col>
                <xdr:colOff>19</xdr:colOff>
                <xdr:row>26</xdr:row>
                <xdr:rowOff>16</xdr:rowOff>
              </xdr:from>
              <xdr:to>
                <xdr:col>20</xdr:col>
                <xdr:colOff>4</xdr:colOff>
                <xdr:row>27</xdr:row>
                <xdr:rowOff>12</xdr:rowOff>
              </xdr:to>
            </anchor>
          </commentPr>
        </mc:Choice>
        <mc:Fallback/>
      </mc:AlternateContent>
    </comment>
    <comment ref="O30" authorId="0">
      <text>
        <r>
          <rPr>
            <sz val="10"/>
            <rFont val="SimSun"/>
            <family val="2"/>
          </rPr>
          <t xml:space="preserve">Julija pridem v sluzbo 22 , pa avgusta imam se dopust od 15 avg do 24.</t>
        </r>
      </text>
      <mc:AlternateContent>
        <mc:Choice Requires="v2">
          <commentPr autoFill="true" autoScale="false" colHidden="false" locked="false" rowHidden="false" textHAlign="justify" textVAlign="top">
            <anchor moveWithCells="false" sizeWithCells="false">
              <xdr:from>
                <xdr:col>15</xdr:col>
                <xdr:colOff>19</xdr:colOff>
                <xdr:row>27</xdr:row>
                <xdr:rowOff>16</xdr:rowOff>
              </xdr:from>
              <xdr:to>
                <xdr:col>20</xdr:col>
                <xdr:colOff>8</xdr:colOff>
                <xdr:row>30</xdr:row>
                <xdr:rowOff>20</xdr:rowOff>
              </xdr:to>
            </anchor>
          </commentPr>
        </mc:Choice>
        <mc:Fallback/>
      </mc:AlternateContent>
    </comment>
    <comment ref="O31" authorId="0">
      <text>
        <r>
          <rPr>
            <sz val="10"/>
            <rFont val="SimSun"/>
            <family val="2"/>
          </rPr>
          <t xml:space="preserve">ne 20.10.</t>
        </r>
      </text>
      <mc:AlternateContent>
        <mc:Choice Requires="v2">
          <commentPr autoFill="true" autoScale="false" colHidden="false" locked="false" rowHidden="false" textHAlign="justify" textVAlign="top">
            <anchor moveWithCells="false" sizeWithCells="false">
              <xdr:from>
                <xdr:col>15</xdr:col>
                <xdr:colOff>19</xdr:colOff>
                <xdr:row>27</xdr:row>
                <xdr:rowOff>26</xdr:rowOff>
              </xdr:from>
              <xdr:to>
                <xdr:col>20</xdr:col>
                <xdr:colOff>13</xdr:colOff>
                <xdr:row>29</xdr:row>
                <xdr:rowOff>26</xdr:rowOff>
              </xdr:to>
            </anchor>
          </commentPr>
        </mc:Choice>
        <mc:Fallback/>
      </mc:AlternateContent>
    </comment>
    <comment ref="P2" authorId="0">
      <text>
        <r>
          <rPr>
            <sz val="10"/>
            <rFont val="SimSun"/>
            <family val="2"/>
          </rPr>
          <t xml:space="preserve"> nisem dezurna od 1.-8.9., potem pa kadarkoli 3-4x.
</t>
        </r>
      </text>
      <mc:AlternateContent>
        <mc:Choice Requires="v2">
          <commentPr autoFill="true" autoScale="false" colHidden="false" locked="false" rowHidden="false" textHAlign="justify" textVAlign="top">
            <anchor moveWithCells="false" sizeWithCells="false">
              <xdr:from>
                <xdr:col>16</xdr:col>
                <xdr:colOff>19</xdr:colOff>
                <xdr:row>0</xdr:row>
                <xdr:rowOff>0</xdr:rowOff>
              </xdr:from>
              <xdr:to>
                <xdr:col>21</xdr:col>
                <xdr:colOff>14</xdr:colOff>
                <xdr:row>3</xdr:row>
                <xdr:rowOff>4</xdr:rowOff>
              </xdr:to>
            </anchor>
          </commentPr>
        </mc:Choice>
        <mc:Fallback/>
      </mc:AlternateContent>
    </comment>
    <comment ref="P3" authorId="0">
      <text>
        <r>
          <rPr>
            <sz val="10"/>
            <rFont val="SimSun"/>
            <family val="2"/>
          </rPr>
          <t xml:space="preserve"> nisem dezurna od 1.-8.9., potem pa kadarkoli 3-4x.
</t>
        </r>
      </text>
      <mc:AlternateContent>
        <mc:Choice Requires="v2">
          <commentPr autoFill="true" autoScale="false" colHidden="false" locked="false" rowHidden="false" textHAlign="justify" textVAlign="top">
            <anchor moveWithCells="false" sizeWithCells="false">
              <xdr:from>
                <xdr:col>16</xdr:col>
                <xdr:colOff>19</xdr:colOff>
                <xdr:row>0</xdr:row>
                <xdr:rowOff>0</xdr:rowOff>
              </xdr:from>
              <xdr:to>
                <xdr:col>21</xdr:col>
                <xdr:colOff>14</xdr:colOff>
                <xdr:row>3</xdr:row>
                <xdr:rowOff>4</xdr:rowOff>
              </xdr:to>
            </anchor>
          </commentPr>
        </mc:Choice>
        <mc:Fallback/>
      </mc:AlternateContent>
    </comment>
    <comment ref="P4" authorId="0">
      <text>
        <r>
          <rPr>
            <sz val="10"/>
            <rFont val="SimSun"/>
            <family val="2"/>
          </rPr>
          <t xml:space="preserve"> nisem dezurna od 1.-8.9., potem pa kadarkoli 3-4x.
</t>
        </r>
      </text>
      <mc:AlternateContent>
        <mc:Choice Requires="v2">
          <commentPr autoFill="true" autoScale="false" colHidden="false" locked="false" rowHidden="false" textHAlign="justify" textVAlign="top">
            <anchor moveWithCells="false" sizeWithCells="false">
              <xdr:from>
                <xdr:col>16</xdr:col>
                <xdr:colOff>19</xdr:colOff>
                <xdr:row>0</xdr:row>
                <xdr:rowOff>23</xdr:rowOff>
              </xdr:from>
              <xdr:to>
                <xdr:col>21</xdr:col>
                <xdr:colOff>14</xdr:colOff>
                <xdr:row>3</xdr:row>
                <xdr:rowOff>26</xdr:rowOff>
              </xdr:to>
            </anchor>
          </commentPr>
        </mc:Choice>
        <mc:Fallback/>
      </mc:AlternateContent>
    </comment>
    <comment ref="P5" authorId="0">
      <text>
        <r>
          <rPr>
            <sz val="10"/>
            <rFont val="SimSun"/>
            <family val="2"/>
          </rPr>
          <t xml:space="preserve"> nisem dezurna od 1.-8.9., potem pa kadarkoli 3-4x.
</t>
        </r>
      </text>
      <mc:AlternateContent>
        <mc:Choice Requires="v2">
          <commentPr autoFill="true" autoScale="false" colHidden="false" locked="false" rowHidden="false" textHAlign="justify" textVAlign="top">
            <anchor moveWithCells="false" sizeWithCells="false">
              <xdr:from>
                <xdr:col>16</xdr:col>
                <xdr:colOff>19</xdr:colOff>
                <xdr:row>2</xdr:row>
                <xdr:rowOff>2</xdr:rowOff>
              </xdr:from>
              <xdr:to>
                <xdr:col>21</xdr:col>
                <xdr:colOff>14</xdr:colOff>
                <xdr:row>5</xdr:row>
                <xdr:rowOff>5</xdr:rowOff>
              </xdr:to>
            </anchor>
          </commentPr>
        </mc:Choice>
        <mc:Fallback/>
      </mc:AlternateContent>
    </comment>
    <comment ref="AD5" authorId="0">
      <text>
        <r>
          <rPr>
            <sz val="10"/>
            <rFont val="SimSun"/>
            <family val="2"/>
          </rPr>
          <t xml:space="preserve"> Dopust od 3-15. 10</t>
        </r>
      </text>
      <mc:AlternateContent>
        <mc:Choice Requires="v2">
          <commentPr autoFill="true" autoScale="false" colHidden="false" locked="false" rowHidden="false" textHAlign="justify" textVAlign="top">
            <anchor moveWithCells="false" sizeWithCells="false">
              <xdr:from>
                <xdr:col>30</xdr:col>
                <xdr:colOff>17</xdr:colOff>
                <xdr:row>3</xdr:row>
                <xdr:rowOff>9</xdr:rowOff>
              </xdr:from>
              <xdr:to>
                <xdr:col>32</xdr:col>
                <xdr:colOff>12</xdr:colOff>
                <xdr:row>5</xdr:row>
                <xdr:rowOff>7</xdr:rowOff>
              </xdr:to>
            </anchor>
          </commentPr>
        </mc:Choice>
        <mc:Fallback/>
      </mc:AlternateContent>
    </comment>
    <comment ref="AD6" authorId="0">
      <text>
        <r>
          <rPr>
            <sz val="10"/>
            <rFont val="SimSun"/>
            <family val="2"/>
          </rPr>
          <t xml:space="preserve">ne razpises 7.10., 10.-15.10. in 24.10.-3.11</t>
        </r>
      </text>
      <mc:AlternateContent>
        <mc:Choice Requires="v2">
          <commentPr autoFill="true" autoScale="false" colHidden="false" locked="false" rowHidden="false" textHAlign="justify" textVAlign="top">
            <anchor moveWithCells="false" sizeWithCells="false">
              <xdr:from>
                <xdr:col>30</xdr:col>
                <xdr:colOff>17</xdr:colOff>
                <xdr:row>2</xdr:row>
                <xdr:rowOff>23</xdr:rowOff>
              </xdr:from>
              <xdr:to>
                <xdr:col>31</xdr:col>
                <xdr:colOff>58</xdr:colOff>
                <xdr:row>5</xdr:row>
                <xdr:rowOff>26</xdr:rowOff>
              </xdr:to>
            </anchor>
          </commentPr>
        </mc:Choice>
        <mc:Fallback/>
      </mc:AlternateContent>
    </comment>
    <comment ref="AD7" authorId="0">
      <text>
        <r>
          <rPr>
            <sz val="10"/>
            <rFont val="SimSun"/>
            <family val="2"/>
          </rPr>
          <t xml:space="preserve">Septemper: zasedena sem vikenda od 13. - 15. 9. in od 27.9. do konca meseca.
Oktober: lahko sem dežurna le zadnji teden in sicer med 28.10  in  31.10. 
</t>
        </r>
      </text>
      <mc:AlternateContent>
        <mc:Choice Requires="v2">
          <commentPr autoFill="true" autoScale="false" colHidden="false" locked="false" rowHidden="false" textHAlign="justify" textVAlign="top">
            <anchor moveWithCells="false" sizeWithCells="false">
              <xdr:from>
                <xdr:col>30</xdr:col>
                <xdr:colOff>17</xdr:colOff>
                <xdr:row>4</xdr:row>
                <xdr:rowOff>19</xdr:rowOff>
              </xdr:from>
              <xdr:to>
                <xdr:col>31</xdr:col>
                <xdr:colOff>58</xdr:colOff>
                <xdr:row>8</xdr:row>
                <xdr:rowOff>11</xdr:rowOff>
              </xdr:to>
            </anchor>
          </commentPr>
        </mc:Choice>
        <mc:Fallback/>
      </mc:AlternateContent>
    </comment>
    <comment ref="AD8" authorId="0">
      <text>
        <r>
          <rPr>
            <sz val="10"/>
            <rFont val="SimSun"/>
            <family val="2"/>
          </rPr>
          <t xml:space="preserve">Lahko dežurna 15,16,21,22</t>
        </r>
      </text>
      <mc:AlternateContent>
        <mc:Choice Requires="v2">
          <commentPr autoFill="true" autoScale="false" colHidden="false" locked="false" rowHidden="false" textHAlign="justify" textVAlign="top">
            <anchor moveWithCells="false" sizeWithCells="false">
              <xdr:from>
                <xdr:col>30</xdr:col>
                <xdr:colOff>17</xdr:colOff>
                <xdr:row>4</xdr:row>
                <xdr:rowOff>23</xdr:rowOff>
              </xdr:from>
              <xdr:to>
                <xdr:col>31</xdr:col>
                <xdr:colOff>55</xdr:colOff>
                <xdr:row>6</xdr:row>
                <xdr:rowOff>7</xdr:rowOff>
              </xdr:to>
            </anchor>
          </commentPr>
        </mc:Choice>
        <mc:Fallback/>
      </mc:AlternateContent>
    </comment>
    <comment ref="AD9" authorId="0">
      <text>
        <r>
          <rPr>
            <sz val="10"/>
            <rFont val="SimSun"/>
            <family val="2"/>
          </rPr>
          <t xml:space="preserve">ne 20.10.</t>
        </r>
      </text>
      <mc:AlternateContent>
        <mc:Choice Requires="v2">
          <commentPr autoFill="true" autoScale="false" colHidden="false" locked="false" rowHidden="false" textHAlign="justify" textVAlign="top">
            <anchor moveWithCells="false" sizeWithCells="false">
              <xdr:from>
                <xdr:col>30</xdr:col>
                <xdr:colOff>17</xdr:colOff>
                <xdr:row>6</xdr:row>
                <xdr:rowOff>1</xdr:rowOff>
              </xdr:from>
              <xdr:to>
                <xdr:col>31</xdr:col>
                <xdr:colOff>58</xdr:colOff>
                <xdr:row>8</xdr:row>
                <xdr:rowOff>1</xdr:rowOff>
              </xdr:to>
            </anchor>
          </commentPr>
        </mc:Choice>
        <mc:Fallback/>
      </mc:AlternateContent>
    </comment>
    <comment ref="AD10" authorId="0">
      <text>
        <r>
          <rPr>
            <sz val="10"/>
            <color rgb="FF000000"/>
            <rFont val="SimSun"/>
            <family val="2"/>
          </rPr>
          <t xml:space="preserve">lahko dežurna v sredo 2. oktobra. 3. in 4.10. bi bila prosta, s prostim vikendom (5.,6.10.) (obisk).
Artros: 16., 18., 23.
21.oktobra imamo ponovno sodišče, te prosim za prost dan.
Artros še 9.,12.13.</t>
        </r>
      </text>
      <mc:AlternateContent>
        <mc:Choice Requires="v2">
          <commentPr autoFill="true" autoScale="false" colHidden="false" locked="false" rowHidden="false" textHAlign="justify" textVAlign="top">
            <anchor moveWithCells="false" sizeWithCells="false">
              <xdr:from>
                <xdr:col>30</xdr:col>
                <xdr:colOff>17</xdr:colOff>
                <xdr:row>6</xdr:row>
                <xdr:rowOff>22</xdr:rowOff>
              </xdr:from>
              <xdr:to>
                <xdr:col>31</xdr:col>
                <xdr:colOff>55</xdr:colOff>
                <xdr:row>17</xdr:row>
                <xdr:rowOff>11</xdr:rowOff>
              </xdr:to>
            </anchor>
          </commentPr>
        </mc:Choice>
        <mc:Fallback/>
      </mc:AlternateContent>
    </comment>
    <comment ref="AD15" authorId="0">
      <text>
        <r>
          <rPr>
            <sz val="10"/>
            <rFont val="SimSun"/>
            <family val="2"/>
          </rPr>
          <t xml:space="preserve">Ne morem pa 7.10 in 23.10.-2.11., na razpolago tudi 27. in 28. 10.</t>
        </r>
      </text>
      <mc:AlternateContent>
        <mc:Choice Requires="v2">
          <commentPr autoFill="true" autoScale="false" colHidden="false" locked="false" rowHidden="false" textHAlign="justify" textVAlign="top">
            <anchor moveWithCells="false" sizeWithCells="false">
              <xdr:from>
                <xdr:col>30</xdr:col>
                <xdr:colOff>19</xdr:colOff>
                <xdr:row>11</xdr:row>
                <xdr:rowOff>22</xdr:rowOff>
              </xdr:from>
              <xdr:to>
                <xdr:col>31</xdr:col>
                <xdr:colOff>61</xdr:colOff>
                <xdr:row>15</xdr:row>
                <xdr:rowOff>6</xdr:rowOff>
              </xdr:to>
            </anchor>
          </commentPr>
        </mc:Choice>
        <mc:Fallback/>
      </mc:AlternateContent>
    </comment>
    <comment ref="AD17" authorId="0">
      <text>
        <r>
          <rPr>
            <sz val="10"/>
            <rFont val="SimSun"/>
            <family val="2"/>
          </rPr>
          <t xml:space="preserve">Julija pridem v sluzbo 22 , pa avgusta imam se dopust od 15 avg do 24.</t>
        </r>
      </text>
      <mc:AlternateContent>
        <mc:Choice Requires="v2">
          <commentPr autoFill="true" autoScale="false" colHidden="false" locked="false" rowHidden="false" textHAlign="justify" textVAlign="top">
            <anchor moveWithCells="false" sizeWithCells="false">
              <xdr:from>
                <xdr:col>30</xdr:col>
                <xdr:colOff>17</xdr:colOff>
                <xdr:row>14</xdr:row>
                <xdr:rowOff>18</xdr:rowOff>
              </xdr:from>
              <xdr:to>
                <xdr:col>31</xdr:col>
                <xdr:colOff>55</xdr:colOff>
                <xdr:row>17</xdr:row>
                <xdr:rowOff>21</xdr:rowOff>
              </xdr:to>
            </anchor>
          </commentPr>
        </mc:Choice>
        <mc:Fallback/>
      </mc:AlternateContent>
    </comment>
    <comment ref="AD19" authorId="0">
      <text>
        <r>
          <rPr>
            <sz val="10"/>
            <rFont val="SimSun"/>
            <family val="2"/>
          </rPr>
          <t xml:space="preserve">2.,9.,12.,18</t>
        </r>
      </text>
      <mc:AlternateContent>
        <mc:Choice Requires="v2">
          <commentPr autoFill="true" autoScale="false" colHidden="false" locked="false" rowHidden="false" textHAlign="justify" textVAlign="top">
            <anchor moveWithCells="false" sizeWithCells="false">
              <xdr:from>
                <xdr:col>30</xdr:col>
                <xdr:colOff>17</xdr:colOff>
                <xdr:row>16</xdr:row>
                <xdr:rowOff>17</xdr:rowOff>
              </xdr:from>
              <xdr:to>
                <xdr:col>31</xdr:col>
                <xdr:colOff>48</xdr:colOff>
                <xdr:row>17</xdr:row>
                <xdr:rowOff>13</xdr:rowOff>
              </xdr:to>
            </anchor>
          </commentPr>
        </mc:Choice>
        <mc:Fallback/>
      </mc:AlternateContent>
    </comment>
    <comment ref="AD21" authorId="0">
      <text>
        <r>
          <rPr>
            <sz val="10"/>
            <rFont val="SimSun"/>
            <family val="2"/>
          </rPr>
          <t xml:space="preserve">Ne morem pa 7.10 in 23.10.-2.11., na razpolago tudi 27. in 28. 10.</t>
        </r>
      </text>
      <mc:AlternateContent>
        <mc:Choice Requires="v2">
          <commentPr autoFill="true" autoScale="false" colHidden="false" locked="false" rowHidden="false" textHAlign="justify" textVAlign="top">
            <anchor moveWithCells="false" sizeWithCells="false">
              <xdr:from>
                <xdr:col>30</xdr:col>
                <xdr:colOff>19</xdr:colOff>
                <xdr:row>17</xdr:row>
                <xdr:rowOff>21</xdr:rowOff>
              </xdr:from>
              <xdr:to>
                <xdr:col>31</xdr:col>
                <xdr:colOff>61</xdr:colOff>
                <xdr:row>21</xdr:row>
                <xdr:rowOff>5</xdr:rowOff>
              </xdr:to>
            </anchor>
          </commentPr>
        </mc:Choice>
        <mc:Fallback/>
      </mc:AlternateContent>
    </comment>
  </commentList>
</comments>
</file>

<file path=xl/comments12.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ms</author>
  </authors>
  <commentList>
    <comment ref="F27" authorId="0">
      <text>
        <r>
          <rPr>
            <sz val="10"/>
            <rFont val="SimSun"/>
            <family val="2"/>
          </rPr>
          <t xml:space="preserve">Julija pridem v sluzbo 22 , pa avgusta imam se dopust od 15 avg do 24.</t>
        </r>
      </text>
      <mc:AlternateContent>
        <mc:Choice Requires="v2">
          <commentPr autoFill="true" autoScale="false" colHidden="false" locked="false" rowHidden="false" textHAlign="justify" textVAlign="top">
            <anchor moveWithCells="false" sizeWithCells="false">
              <xdr:from>
                <xdr:col>6</xdr:col>
                <xdr:colOff>19</xdr:colOff>
                <xdr:row>24</xdr:row>
                <xdr:rowOff>17</xdr:rowOff>
              </xdr:from>
              <xdr:to>
                <xdr:col>10</xdr:col>
                <xdr:colOff>1</xdr:colOff>
                <xdr:row>27</xdr:row>
                <xdr:rowOff>20</xdr:rowOff>
              </xdr:to>
            </anchor>
          </commentPr>
        </mc:Choice>
        <mc:Fallback/>
      </mc:AlternateContent>
    </comment>
    <comment ref="K20" authorId="0">
      <text>
        <r>
          <rPr>
            <sz val="10"/>
            <rFont val="SimSun"/>
            <family val="2"/>
          </rPr>
          <t xml:space="preserve">Julija pridem v sluzbo 22 , pa avgusta imam se dopust od 15 avg do 24.</t>
        </r>
      </text>
      <mc:AlternateContent>
        <mc:Choice Requires="v2">
          <commentPr autoFill="true" autoScale="false" colHidden="false" locked="false" rowHidden="false" textHAlign="justify" textVAlign="top">
            <anchor moveWithCells="false" sizeWithCells="false">
              <xdr:from>
                <xdr:col>11</xdr:col>
                <xdr:colOff>19</xdr:colOff>
                <xdr:row>17</xdr:row>
                <xdr:rowOff>17</xdr:rowOff>
              </xdr:from>
              <xdr:to>
                <xdr:col>15</xdr:col>
                <xdr:colOff>2</xdr:colOff>
                <xdr:row>20</xdr:row>
                <xdr:rowOff>21</xdr:rowOff>
              </xdr:to>
            </anchor>
          </commentPr>
        </mc:Choice>
        <mc:Fallback/>
      </mc:AlternateContent>
    </comment>
    <comment ref="K28" authorId="0">
      <text>
        <r>
          <rPr>
            <sz val="10"/>
            <rFont val="SimSun"/>
            <family val="2"/>
          </rPr>
          <t xml:space="preserve">Julija pridem v sluzbo 22 , pa avgusta imam se dopust od 15 avg do 24.</t>
        </r>
      </text>
      <mc:AlternateContent>
        <mc:Choice Requires="v2">
          <commentPr autoFill="true" autoScale="false" colHidden="false" locked="false" rowHidden="false" textHAlign="justify" textVAlign="top">
            <anchor moveWithCells="false" sizeWithCells="false">
              <xdr:from>
                <xdr:col>11</xdr:col>
                <xdr:colOff>19</xdr:colOff>
                <xdr:row>25</xdr:row>
                <xdr:rowOff>17</xdr:rowOff>
              </xdr:from>
              <xdr:to>
                <xdr:col>15</xdr:col>
                <xdr:colOff>2</xdr:colOff>
                <xdr:row>28</xdr:row>
                <xdr:rowOff>20</xdr:rowOff>
              </xdr:to>
            </anchor>
          </commentPr>
        </mc:Choice>
        <mc:Fallback/>
      </mc:AlternateContent>
    </comment>
    <comment ref="O4" authorId="0">
      <text>
        <r>
          <rPr>
            <sz val="10"/>
            <rFont val="SimSun"/>
            <family val="2"/>
          </rPr>
          <t xml:space="preserve">Dopust do 16. ne more 17.23.29.30.</t>
        </r>
      </text>
      <mc:AlternateContent>
        <mc:Choice Requires="v2">
          <commentPr autoFill="true" autoScale="false" colHidden="false" locked="false" rowHidden="false" textHAlign="justify" textVAlign="top">
            <anchor moveWithCells="false" sizeWithCells="false">
              <xdr:from>
                <xdr:col>15</xdr:col>
                <xdr:colOff>18</xdr:colOff>
                <xdr:row>0</xdr:row>
                <xdr:rowOff>23</xdr:rowOff>
              </xdr:from>
              <xdr:to>
                <xdr:col>20</xdr:col>
                <xdr:colOff>7</xdr:colOff>
                <xdr:row>2</xdr:row>
                <xdr:rowOff>23</xdr:rowOff>
              </xdr:to>
            </anchor>
          </commentPr>
        </mc:Choice>
        <mc:Fallback/>
      </mc:AlternateContent>
    </comment>
    <comment ref="O7" authorId="0">
      <text>
        <r>
          <rPr>
            <sz val="10"/>
            <rFont val="SimSun"/>
            <family val="2"/>
          </rPr>
          <t xml:space="preserve">2.,9.,12.,18</t>
        </r>
      </text>
      <mc:AlternateContent>
        <mc:Choice Requires="v2">
          <commentPr autoFill="true" autoScale="false" colHidden="false" locked="false" rowHidden="false" textHAlign="justify" textVAlign="top">
            <anchor moveWithCells="false" sizeWithCells="false">
              <xdr:from>
                <xdr:col>15</xdr:col>
                <xdr:colOff>18</xdr:colOff>
                <xdr:row>4</xdr:row>
                <xdr:rowOff>19</xdr:rowOff>
              </xdr:from>
              <xdr:to>
                <xdr:col>20</xdr:col>
                <xdr:colOff>5</xdr:colOff>
                <xdr:row>5</xdr:row>
                <xdr:rowOff>14</xdr:rowOff>
              </xdr:to>
            </anchor>
          </commentPr>
        </mc:Choice>
        <mc:Fallback/>
      </mc:AlternateContent>
    </comment>
    <comment ref="O11" authorId="0">
      <text>
        <r>
          <rPr>
            <sz val="10"/>
            <rFont val="SimSun"/>
            <family val="2"/>
          </rPr>
          <t xml:space="preserve"> nisem dezurna od 1.-8.9., potem pa kadarkoli 3-4x.
</t>
        </r>
      </text>
      <mc:AlternateContent>
        <mc:Choice Requires="v2">
          <commentPr autoFill="true" autoScale="false" colHidden="false" locked="false" rowHidden="false" textHAlign="justify" textVAlign="top">
            <anchor moveWithCells="false" sizeWithCells="false">
              <xdr:from>
                <xdr:col>15</xdr:col>
                <xdr:colOff>18</xdr:colOff>
                <xdr:row>8</xdr:row>
                <xdr:rowOff>1</xdr:rowOff>
              </xdr:from>
              <xdr:to>
                <xdr:col>20</xdr:col>
                <xdr:colOff>7</xdr:colOff>
                <xdr:row>11</xdr:row>
                <xdr:rowOff>5</xdr:rowOff>
              </xdr:to>
            </anchor>
          </commentPr>
        </mc:Choice>
        <mc:Fallback/>
      </mc:AlternateContent>
    </comment>
    <comment ref="O17" authorId="0">
      <text>
        <r>
          <rPr>
            <sz val="10"/>
            <rFont val="SimSun"/>
            <family val="2"/>
          </rPr>
          <t xml:space="preserve">2.,9.,12.,18</t>
        </r>
      </text>
      <mc:AlternateContent>
        <mc:Choice Requires="v2">
          <commentPr autoFill="true" autoScale="false" colHidden="false" locked="false" rowHidden="false" textHAlign="justify" textVAlign="top">
            <anchor moveWithCells="false" sizeWithCells="false">
              <xdr:from>
                <xdr:col>15</xdr:col>
                <xdr:colOff>18</xdr:colOff>
                <xdr:row>14</xdr:row>
                <xdr:rowOff>18</xdr:rowOff>
              </xdr:from>
              <xdr:to>
                <xdr:col>20</xdr:col>
                <xdr:colOff>5</xdr:colOff>
                <xdr:row>15</xdr:row>
                <xdr:rowOff>13</xdr:rowOff>
              </xdr:to>
            </anchor>
          </commentPr>
        </mc:Choice>
        <mc:Fallback/>
      </mc:AlternateContent>
    </comment>
    <comment ref="O18" authorId="0">
      <text>
        <r>
          <rPr>
            <sz val="10"/>
            <rFont val="SimSun"/>
            <family val="2"/>
          </rPr>
          <t xml:space="preserve">Julija pridem v sluzbo 22 , pa avgusta imam se dopust od 15 avg do 24.</t>
        </r>
      </text>
      <mc:AlternateContent>
        <mc:Choice Requires="v2">
          <commentPr autoFill="true" autoScale="false" colHidden="false" locked="false" rowHidden="false" textHAlign="justify" textVAlign="top">
            <anchor moveWithCells="false" sizeWithCells="false">
              <xdr:from>
                <xdr:col>15</xdr:col>
                <xdr:colOff>19</xdr:colOff>
                <xdr:row>15</xdr:row>
                <xdr:rowOff>18</xdr:rowOff>
              </xdr:from>
              <xdr:to>
                <xdr:col>20</xdr:col>
                <xdr:colOff>10</xdr:colOff>
                <xdr:row>18</xdr:row>
                <xdr:rowOff>21</xdr:rowOff>
              </xdr:to>
            </anchor>
          </commentPr>
        </mc:Choice>
        <mc:Fallback/>
      </mc:AlternateContent>
    </comment>
    <comment ref="O19" authorId="0">
      <text>
        <r>
          <rPr>
            <sz val="10"/>
            <rFont val="SimSun"/>
            <family val="2"/>
          </rPr>
          <t xml:space="preserve"> nisem dezurna od 1.-8.9., potem pa kadarkoli 3-4x.
</t>
        </r>
      </text>
      <mc:AlternateContent>
        <mc:Choice Requires="v2">
          <commentPr autoFill="true" autoScale="false" colHidden="false" locked="false" rowHidden="false" textHAlign="justify" textVAlign="top">
            <anchor moveWithCells="false" sizeWithCells="false">
              <xdr:from>
                <xdr:col>15</xdr:col>
                <xdr:colOff>18</xdr:colOff>
                <xdr:row>16</xdr:row>
                <xdr:rowOff>0</xdr:rowOff>
              </xdr:from>
              <xdr:to>
                <xdr:col>20</xdr:col>
                <xdr:colOff>7</xdr:colOff>
                <xdr:row>19</xdr:row>
                <xdr:rowOff>4</xdr:rowOff>
              </xdr:to>
            </anchor>
          </commentPr>
        </mc:Choice>
        <mc:Fallback/>
      </mc:AlternateContent>
    </comment>
    <comment ref="O22" authorId="0">
      <text>
        <r>
          <rPr>
            <sz val="10"/>
            <rFont val="SimSun"/>
            <family val="2"/>
          </rPr>
          <t xml:space="preserve"> Lahko sem 1.11.
Prosim, da nisem pop ali dez 6.11. in ob cetrtkih.
Zelo bi pa potrebovala dezurno v pon 25.11., sicer pa 3-4 dezurne.</t>
        </r>
      </text>
      <mc:AlternateContent>
        <mc:Choice Requires="v2">
          <commentPr autoFill="true" autoScale="false" colHidden="false" locked="false" rowHidden="false" textHAlign="justify" textVAlign="top">
            <anchor moveWithCells="false" sizeWithCells="false">
              <xdr:from>
                <xdr:col>15</xdr:col>
                <xdr:colOff>19</xdr:colOff>
                <xdr:row>18</xdr:row>
                <xdr:rowOff>21</xdr:rowOff>
              </xdr:from>
              <xdr:to>
                <xdr:col>20</xdr:col>
                <xdr:colOff>15</xdr:colOff>
                <xdr:row>25</xdr:row>
                <xdr:rowOff>10</xdr:rowOff>
              </xdr:to>
            </anchor>
          </commentPr>
        </mc:Choice>
        <mc:Fallback/>
      </mc:AlternateContent>
    </comment>
    <comment ref="O25" authorId="0">
      <text>
        <r>
          <rPr>
            <sz val="10"/>
            <rFont val="SimSun"/>
            <family val="2"/>
          </rPr>
          <t xml:space="preserve">Dopust do 16. ne more 17.23.29.30.</t>
        </r>
      </text>
      <mc:AlternateContent>
        <mc:Choice Requires="v2">
          <commentPr autoFill="true" autoScale="false" colHidden="false" locked="false" rowHidden="false" textHAlign="justify" textVAlign="top">
            <anchor moveWithCells="false" sizeWithCells="false">
              <xdr:from>
                <xdr:col>15</xdr:col>
                <xdr:colOff>18</xdr:colOff>
                <xdr:row>21</xdr:row>
                <xdr:rowOff>21</xdr:rowOff>
              </xdr:from>
              <xdr:to>
                <xdr:col>20</xdr:col>
                <xdr:colOff>7</xdr:colOff>
                <xdr:row>23</xdr:row>
                <xdr:rowOff>21</xdr:rowOff>
              </xdr:to>
            </anchor>
          </commentPr>
        </mc:Choice>
        <mc:Fallback/>
      </mc:AlternateContent>
    </comment>
    <comment ref="O26" authorId="0">
      <text>
        <r>
          <rPr>
            <sz val="10"/>
            <rFont val="SimSun"/>
            <family val="2"/>
          </rPr>
          <t xml:space="preserve">2.,9.,12.,18</t>
        </r>
      </text>
      <mc:AlternateContent>
        <mc:Choice Requires="v2">
          <commentPr autoFill="true" autoScale="false" colHidden="false" locked="false" rowHidden="false" textHAlign="justify" textVAlign="top">
            <anchor moveWithCells="false" sizeWithCells="false">
              <xdr:from>
                <xdr:col>15</xdr:col>
                <xdr:colOff>18</xdr:colOff>
                <xdr:row>23</xdr:row>
                <xdr:rowOff>17</xdr:rowOff>
              </xdr:from>
              <xdr:to>
                <xdr:col>20</xdr:col>
                <xdr:colOff>5</xdr:colOff>
                <xdr:row>24</xdr:row>
                <xdr:rowOff>13</xdr:rowOff>
              </xdr:to>
            </anchor>
          </commentPr>
        </mc:Choice>
        <mc:Fallback/>
      </mc:AlternateContent>
    </comment>
    <comment ref="O27" authorId="0">
      <text>
        <r>
          <rPr>
            <sz val="10"/>
            <rFont val="SimSun"/>
            <family val="2"/>
          </rPr>
          <t xml:space="preserve">dopust do15,16,17 nov.šola 28-30</t>
        </r>
      </text>
      <mc:AlternateContent>
        <mc:Choice Requires="v2">
          <commentPr autoFill="true" autoScale="false" colHidden="false" locked="false" rowHidden="false" textHAlign="justify" textVAlign="top">
            <anchor moveWithCells="false" sizeWithCells="false">
              <xdr:from>
                <xdr:col>15</xdr:col>
                <xdr:colOff>18</xdr:colOff>
                <xdr:row>23</xdr:row>
                <xdr:rowOff>21</xdr:rowOff>
              </xdr:from>
              <xdr:to>
                <xdr:col>21</xdr:col>
                <xdr:colOff>21</xdr:colOff>
                <xdr:row>25</xdr:row>
                <xdr:rowOff>13</xdr:rowOff>
              </xdr:to>
            </anchor>
          </commentPr>
        </mc:Choice>
        <mc:Fallback/>
      </mc:AlternateContent>
    </comment>
    <comment ref="O28" authorId="0">
      <text>
        <r>
          <rPr>
            <sz val="10"/>
            <rFont val="SimSun"/>
            <family val="2"/>
          </rPr>
          <t xml:space="preserve">2.,9.,12.,18</t>
        </r>
      </text>
      <mc:AlternateContent>
        <mc:Choice Requires="v2">
          <commentPr autoFill="true" autoScale="false" colHidden="false" locked="false" rowHidden="false" textHAlign="justify" textVAlign="top">
            <anchor moveWithCells="false" sizeWithCells="false">
              <xdr:from>
                <xdr:col>15</xdr:col>
                <xdr:colOff>18</xdr:colOff>
                <xdr:row>25</xdr:row>
                <xdr:rowOff>17</xdr:rowOff>
              </xdr:from>
              <xdr:to>
                <xdr:col>20</xdr:col>
                <xdr:colOff>5</xdr:colOff>
                <xdr:row>26</xdr:row>
                <xdr:rowOff>12</xdr:rowOff>
              </xdr:to>
            </anchor>
          </commentPr>
        </mc:Choice>
        <mc:Fallback/>
      </mc:AlternateContent>
    </comment>
    <comment ref="O31" authorId="0">
      <text>
        <r>
          <rPr>
            <sz val="10"/>
            <rFont val="SimSun"/>
            <family val="2"/>
          </rPr>
          <t xml:space="preserve"> nisem dezurna od 1.-8.9., potem pa kadarkoli 3-4x.
</t>
        </r>
      </text>
      <mc:AlternateContent>
        <mc:Choice Requires="v2">
          <commentPr autoFill="true" autoScale="false" colHidden="false" locked="false" rowHidden="false" textHAlign="justify" textVAlign="top">
            <anchor moveWithCells="false" sizeWithCells="false">
              <xdr:from>
                <xdr:col>15</xdr:col>
                <xdr:colOff>18</xdr:colOff>
                <xdr:row>27</xdr:row>
                <xdr:rowOff>26</xdr:rowOff>
              </xdr:from>
              <xdr:to>
                <xdr:col>20</xdr:col>
                <xdr:colOff>7</xdr:colOff>
                <xdr:row>31</xdr:row>
                <xdr:rowOff>3</xdr:rowOff>
              </xdr:to>
            </anchor>
          </commentPr>
        </mc:Choice>
        <mc:Fallback/>
      </mc:AlternateContent>
    </comment>
    <comment ref="P18" authorId="0">
      <text>
        <r>
          <rPr>
            <sz val="10"/>
            <rFont val="SimSun"/>
            <family val="2"/>
          </rPr>
          <t xml:space="preserve"> nisem dezurna od 1.-8.9., potem pa kadarkoli 3-4x.
</t>
        </r>
      </text>
      <mc:AlternateContent>
        <mc:Choice Requires="v2">
          <commentPr autoFill="true" autoScale="false" colHidden="false" locked="false" rowHidden="false" textHAlign="justify" textVAlign="top">
            <anchor moveWithCells="false" sizeWithCells="false">
              <xdr:from>
                <xdr:col>16</xdr:col>
                <xdr:colOff>19</xdr:colOff>
                <xdr:row>15</xdr:row>
                <xdr:rowOff>0</xdr:rowOff>
              </xdr:from>
              <xdr:to>
                <xdr:col>21</xdr:col>
                <xdr:colOff>13</xdr:colOff>
                <xdr:row>18</xdr:row>
                <xdr:rowOff>4</xdr:rowOff>
              </xdr:to>
            </anchor>
          </commentPr>
        </mc:Choice>
        <mc:Fallback/>
      </mc:AlternateContent>
    </comment>
    <comment ref="P20" authorId="0">
      <text>
        <r>
          <rPr>
            <sz val="10"/>
            <rFont val="SimSun"/>
            <family val="2"/>
          </rPr>
          <t xml:space="preserve"> nisem dezurna od 1.-8.9., potem pa kadarkoli 3-4x.
</t>
        </r>
      </text>
      <mc:AlternateContent>
        <mc:Choice Requires="v2">
          <commentPr autoFill="true" autoScale="false" colHidden="false" locked="false" rowHidden="false" textHAlign="justify" textVAlign="top">
            <anchor moveWithCells="false" sizeWithCells="false">
              <xdr:from>
                <xdr:col>16</xdr:col>
                <xdr:colOff>19</xdr:colOff>
                <xdr:row>17</xdr:row>
                <xdr:rowOff>0</xdr:rowOff>
              </xdr:from>
              <xdr:to>
                <xdr:col>21</xdr:col>
                <xdr:colOff>13</xdr:colOff>
                <xdr:row>20</xdr:row>
                <xdr:rowOff>4</xdr:rowOff>
              </xdr:to>
            </anchor>
          </commentPr>
        </mc:Choice>
        <mc:Fallback/>
      </mc:AlternateContent>
    </comment>
    <comment ref="AD4" authorId="0">
      <text>
        <r>
          <rPr>
            <sz val="10"/>
            <rFont val="SimSun"/>
            <family val="2"/>
          </rPr>
          <t xml:space="preserve">November: 11-13
December: 17-19</t>
        </r>
      </text>
      <mc:AlternateContent>
        <mc:Choice Requires="v2">
          <commentPr autoFill="true" autoScale="false" colHidden="false" locked="false" rowHidden="false" textHAlign="justify" textVAlign="top">
            <anchor moveWithCells="false" sizeWithCells="false">
              <xdr:from>
                <xdr:col>30</xdr:col>
                <xdr:colOff>17</xdr:colOff>
                <xdr:row>0</xdr:row>
                <xdr:rowOff>23</xdr:rowOff>
              </xdr:from>
              <xdr:to>
                <xdr:col>31</xdr:col>
                <xdr:colOff>54</xdr:colOff>
                <xdr:row>2</xdr:row>
                <xdr:rowOff>8</xdr:rowOff>
              </xdr:to>
            </anchor>
          </commentPr>
        </mc:Choice>
        <mc:Fallback/>
      </mc:AlternateContent>
    </comment>
    <comment ref="AD5" authorId="0">
      <text>
        <r>
          <rPr>
            <sz val="10"/>
            <rFont val="SimSun"/>
            <family val="2"/>
          </rPr>
          <t xml:space="preserve">Ne od 3-16</t>
        </r>
      </text>
      <mc:AlternateContent>
        <mc:Choice Requires="v2">
          <commentPr autoFill="true" autoScale="false" colHidden="false" locked="false" rowHidden="false" textHAlign="justify" textVAlign="top">
            <anchor moveWithCells="false" sizeWithCells="false">
              <xdr:from>
                <xdr:col>30</xdr:col>
                <xdr:colOff>15</xdr:colOff>
                <xdr:row>3</xdr:row>
                <xdr:rowOff>9</xdr:rowOff>
              </xdr:from>
              <xdr:to>
                <xdr:col>31</xdr:col>
                <xdr:colOff>47</xdr:colOff>
                <xdr:row>4</xdr:row>
                <xdr:rowOff>6</xdr:rowOff>
              </xdr:to>
            </anchor>
          </commentPr>
        </mc:Choice>
        <mc:Fallback/>
      </mc:AlternateContent>
    </comment>
    <comment ref="AD8" authorId="0">
      <text>
        <r>
          <rPr>
            <sz val="10"/>
            <rFont val="SimSun"/>
            <family val="2"/>
          </rPr>
          <t xml:space="preserve">ne morem dezurat vikenda od 8.-10.11. In 22.-24.11</t>
        </r>
      </text>
      <mc:AlternateContent>
        <mc:Choice Requires="v2">
          <commentPr autoFill="true" autoScale="false" colHidden="false" locked="false" rowHidden="false" textHAlign="justify" textVAlign="top">
            <anchor moveWithCells="false" sizeWithCells="false">
              <xdr:from>
                <xdr:col>30</xdr:col>
                <xdr:colOff>17</xdr:colOff>
                <xdr:row>4</xdr:row>
                <xdr:rowOff>22</xdr:rowOff>
              </xdr:from>
              <xdr:to>
                <xdr:col>31</xdr:col>
                <xdr:colOff>54</xdr:colOff>
                <xdr:row>8</xdr:row>
                <xdr:rowOff>14</xdr:rowOff>
              </xdr:to>
            </anchor>
          </commentPr>
        </mc:Choice>
        <mc:Fallback/>
      </mc:AlternateContent>
    </comment>
    <comment ref="AD9" authorId="0">
      <text>
        <r>
          <rPr>
            <sz val="10"/>
            <rFont val="SimSun"/>
            <family val="2"/>
          </rPr>
          <t xml:space="preserve">dopust do15,16,17 nov.šola 28-30</t>
        </r>
      </text>
      <mc:AlternateContent>
        <mc:Choice Requires="v2">
          <commentPr autoFill="true" autoScale="false" colHidden="false" locked="false" rowHidden="false" textHAlign="justify" textVAlign="top">
            <anchor moveWithCells="false" sizeWithCells="false">
              <xdr:from>
                <xdr:col>30</xdr:col>
                <xdr:colOff>17</xdr:colOff>
                <xdr:row>5</xdr:row>
                <xdr:rowOff>22</xdr:rowOff>
              </xdr:from>
              <xdr:to>
                <xdr:col>32</xdr:col>
                <xdr:colOff>16</xdr:colOff>
                <xdr:row>7</xdr:row>
                <xdr:rowOff>14</xdr:rowOff>
              </xdr:to>
            </anchor>
          </commentPr>
        </mc:Choice>
        <mc:Fallback/>
      </mc:AlternateContent>
    </comment>
    <comment ref="AD10" authorId="0">
      <text>
        <r>
          <rPr>
            <sz val="10"/>
            <rFont val="SimSun"/>
            <family val="2"/>
          </rPr>
          <t xml:space="preserve"> Lahko sem 1.11.
Prosim, da nisem pop ali dez 6.11. in ob cetrtkih.
Zelo bi pa potrebovala dezurno v pon 25.11., sicer pa 3-4 dezurne.</t>
        </r>
      </text>
      <mc:AlternateContent>
        <mc:Choice Requires="v2">
          <commentPr autoFill="true" autoScale="false" colHidden="false" locked="false" rowHidden="false" textHAlign="justify" textVAlign="top">
            <anchor moveWithCells="false" sizeWithCells="false">
              <xdr:from>
                <xdr:col>30</xdr:col>
                <xdr:colOff>17</xdr:colOff>
                <xdr:row>6</xdr:row>
                <xdr:rowOff>22</xdr:rowOff>
              </xdr:from>
              <xdr:to>
                <xdr:col>31</xdr:col>
                <xdr:colOff>54</xdr:colOff>
                <xdr:row>13</xdr:row>
                <xdr:rowOff>11</xdr:rowOff>
              </xdr:to>
            </anchor>
          </commentPr>
        </mc:Choice>
        <mc:Fallback/>
      </mc:AlternateContent>
    </comment>
    <comment ref="AD11" authorId="0">
      <text>
        <r>
          <rPr>
            <sz val="10"/>
            <rFont val="SimSun"/>
            <family val="2"/>
          </rPr>
          <t xml:space="preserve">ne bi bil dežuren 1., 2., in 3.  in 29. in 30.</t>
        </r>
      </text>
      <mc:AlternateContent>
        <mc:Choice Requires="v2">
          <commentPr autoFill="true" autoScale="false" colHidden="false" locked="false" rowHidden="false" textHAlign="justify" textVAlign="top">
            <anchor moveWithCells="false" sizeWithCells="false">
              <xdr:from>
                <xdr:col>30</xdr:col>
                <xdr:colOff>17</xdr:colOff>
                <xdr:row>9</xdr:row>
                <xdr:rowOff>8</xdr:rowOff>
              </xdr:from>
              <xdr:to>
                <xdr:col>31</xdr:col>
                <xdr:colOff>54</xdr:colOff>
                <xdr:row>12</xdr:row>
                <xdr:rowOff>9</xdr:rowOff>
              </xdr:to>
            </anchor>
          </commentPr>
        </mc:Choice>
        <mc:Fallback/>
      </mc:AlternateContent>
    </comment>
    <comment ref="AD24" authorId="0">
      <text>
        <r>
          <rPr>
            <sz val="10"/>
            <rFont val="SimSun"/>
            <family val="2"/>
          </rPr>
          <t xml:space="preserve">24,25,26.mini AVR</t>
        </r>
      </text>
      <mc:AlternateContent>
        <mc:Choice Requires="v2">
          <commentPr autoFill="true" autoScale="false" colHidden="false" locked="false" rowHidden="false" textHAlign="justify" textVAlign="top">
            <anchor moveWithCells="false" sizeWithCells="false">
              <xdr:from>
                <xdr:col>30</xdr:col>
                <xdr:colOff>19</xdr:colOff>
                <xdr:row>20</xdr:row>
                <xdr:rowOff>21</xdr:rowOff>
              </xdr:from>
              <xdr:to>
                <xdr:col>31</xdr:col>
                <xdr:colOff>55</xdr:colOff>
                <xdr:row>22</xdr:row>
                <xdr:rowOff>6</xdr:rowOff>
              </xdr:to>
            </anchor>
          </commentPr>
        </mc:Choice>
        <mc:Fallback/>
      </mc:AlternateContent>
    </comment>
  </commentList>
</comments>
</file>

<file path=xl/comments13.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ms</author>
  </authors>
  <commentList>
    <comment ref="F4" authorId="0">
      <text>
        <r>
          <rPr>
            <sz val="10"/>
            <rFont val="SimSun"/>
            <family val="2"/>
          </rPr>
          <t xml:space="preserve">Julija pridem v sluzbo 22 , pa avgusta imam se dopust od 15 avg do 24.</t>
        </r>
      </text>
      <mc:AlternateContent>
        <mc:Choice Requires="v2">
          <commentPr autoFill="true" autoScale="false" colHidden="false" locked="false" rowHidden="false" textHAlign="justify" textVAlign="top">
            <anchor moveWithCells="false" sizeWithCells="false">
              <xdr:from>
                <xdr:col>6</xdr:col>
                <xdr:colOff>19</xdr:colOff>
                <xdr:row>1</xdr:row>
                <xdr:rowOff>19</xdr:rowOff>
              </xdr:from>
              <xdr:to>
                <xdr:col>10</xdr:col>
                <xdr:colOff>2</xdr:colOff>
                <xdr:row>4</xdr:row>
                <xdr:rowOff>22</xdr:rowOff>
              </xdr:to>
            </anchor>
          </commentPr>
        </mc:Choice>
        <mc:Fallback/>
      </mc:AlternateContent>
    </comment>
    <comment ref="K18" authorId="0">
      <text>
        <r>
          <rPr>
            <sz val="10"/>
            <rFont val="SimSun"/>
            <family val="2"/>
          </rPr>
          <t xml:space="preserve">Julija pridem v sluzbo 22 , pa avgusta imam se dopust od 15 avg do 24.</t>
        </r>
      </text>
      <mc:AlternateContent>
        <mc:Choice Requires="v2">
          <commentPr autoFill="true" autoScale="false" colHidden="false" locked="false" rowHidden="false" textHAlign="justify" textVAlign="top">
            <anchor moveWithCells="false" sizeWithCells="false">
              <xdr:from>
                <xdr:col>11</xdr:col>
                <xdr:colOff>19</xdr:colOff>
                <xdr:row>15</xdr:row>
                <xdr:rowOff>18</xdr:rowOff>
              </xdr:from>
              <xdr:to>
                <xdr:col>14</xdr:col>
                <xdr:colOff>32</xdr:colOff>
                <xdr:row>18</xdr:row>
                <xdr:rowOff>21</xdr:rowOff>
              </xdr:to>
            </anchor>
          </commentPr>
        </mc:Choice>
        <mc:Fallback/>
      </mc:AlternateContent>
    </comment>
    <comment ref="K19" authorId="0">
      <text>
        <r>
          <rPr>
            <sz val="10"/>
            <rFont val="SimSun"/>
            <family val="2"/>
          </rPr>
          <t xml:space="preserve">Julija pridem v sluzbo 22 , pa avgusta imam se dopust od 15 avg do 24.</t>
        </r>
      </text>
      <mc:AlternateContent>
        <mc:Choice Requires="v2">
          <commentPr autoFill="true" autoScale="false" colHidden="false" locked="false" rowHidden="false" textHAlign="justify" textVAlign="top">
            <anchor moveWithCells="false" sizeWithCells="false">
              <xdr:from>
                <xdr:col>11</xdr:col>
                <xdr:colOff>19</xdr:colOff>
                <xdr:row>16</xdr:row>
                <xdr:rowOff>17</xdr:rowOff>
              </xdr:from>
              <xdr:to>
                <xdr:col>14</xdr:col>
                <xdr:colOff>32</xdr:colOff>
                <xdr:row>19</xdr:row>
                <xdr:rowOff>21</xdr:rowOff>
              </xdr:to>
            </anchor>
          </commentPr>
        </mc:Choice>
        <mc:Fallback/>
      </mc:AlternateContent>
    </comment>
    <comment ref="O2" authorId="0">
      <text>
        <r>
          <rPr>
            <sz val="10"/>
            <rFont val="SimSun"/>
            <family val="2"/>
          </rPr>
          <t xml:space="preserve">dopust do15,16,17 nov.šola 28-30</t>
        </r>
      </text>
      <mc:AlternateContent>
        <mc:Choice Requires="v2">
          <commentPr autoFill="true" autoScale="false" colHidden="false" locked="false" rowHidden="false" textHAlign="justify" textVAlign="top">
            <anchor moveWithCells="false" sizeWithCells="false">
              <xdr:from>
                <xdr:col>15</xdr:col>
                <xdr:colOff>18</xdr:colOff>
                <xdr:row>0</xdr:row>
                <xdr:rowOff>0</xdr:rowOff>
              </xdr:from>
              <xdr:to>
                <xdr:col>21</xdr:col>
                <xdr:colOff>19</xdr:colOff>
                <xdr:row>1</xdr:row>
                <xdr:rowOff>18</xdr:rowOff>
              </xdr:to>
            </anchor>
          </commentPr>
        </mc:Choice>
        <mc:Fallback/>
      </mc:AlternateContent>
    </comment>
    <comment ref="O3" authorId="0">
      <text>
        <r>
          <rPr>
            <sz val="10"/>
            <rFont val="SimSun"/>
            <family val="2"/>
          </rPr>
          <t xml:space="preserve">2.,9.,12.,18</t>
        </r>
      </text>
      <mc:AlternateContent>
        <mc:Choice Requires="v2">
          <commentPr autoFill="true" autoScale="false" colHidden="false" locked="false" rowHidden="false" textHAlign="justify" textVAlign="top">
            <anchor moveWithCells="false" sizeWithCells="false">
              <xdr:from>
                <xdr:col>15</xdr:col>
                <xdr:colOff>18</xdr:colOff>
                <xdr:row>0</xdr:row>
                <xdr:rowOff>19</xdr:rowOff>
              </xdr:from>
              <xdr:to>
                <xdr:col>20</xdr:col>
                <xdr:colOff>2</xdr:colOff>
                <xdr:row>1</xdr:row>
                <xdr:rowOff>15</xdr:rowOff>
              </xdr:to>
            </anchor>
          </commentPr>
        </mc:Choice>
        <mc:Fallback/>
      </mc:AlternateContent>
    </comment>
    <comment ref="O4" authorId="0">
      <text>
        <r>
          <rPr>
            <sz val="10"/>
            <rFont val="SimSun"/>
            <family val="2"/>
          </rPr>
          <t xml:space="preserve">Dopust do 16. ne more 17.23.29.30.</t>
        </r>
      </text>
      <mc:AlternateContent>
        <mc:Choice Requires="v2">
          <commentPr autoFill="true" autoScale="false" colHidden="false" locked="false" rowHidden="false" textHAlign="justify" textVAlign="top">
            <anchor moveWithCells="false" sizeWithCells="false">
              <xdr:from>
                <xdr:col>15</xdr:col>
                <xdr:colOff>18</xdr:colOff>
                <xdr:row>1</xdr:row>
                <xdr:rowOff>2</xdr:rowOff>
              </xdr:from>
              <xdr:to>
                <xdr:col>20</xdr:col>
                <xdr:colOff>4</xdr:colOff>
                <xdr:row>3</xdr:row>
                <xdr:rowOff>2</xdr:rowOff>
              </xdr:to>
            </anchor>
          </commentPr>
        </mc:Choice>
        <mc:Fallback/>
      </mc:AlternateContent>
    </comment>
    <comment ref="O6" authorId="0">
      <text>
        <r>
          <rPr>
            <sz val="10"/>
            <rFont val="SimSun"/>
            <family val="2"/>
          </rPr>
          <t xml:space="preserve">2.,9.,12.,18</t>
        </r>
      </text>
      <mc:AlternateContent>
        <mc:Choice Requires="v2">
          <commentPr autoFill="true" autoScale="false" colHidden="false" locked="false" rowHidden="false" textHAlign="justify" textVAlign="top">
            <anchor moveWithCells="false" sizeWithCells="false">
              <xdr:from>
                <xdr:col>15</xdr:col>
                <xdr:colOff>18</xdr:colOff>
                <xdr:row>3</xdr:row>
                <xdr:rowOff>19</xdr:rowOff>
              </xdr:from>
              <xdr:to>
                <xdr:col>20</xdr:col>
                <xdr:colOff>2</xdr:colOff>
                <xdr:row>4</xdr:row>
                <xdr:rowOff>15</xdr:rowOff>
              </xdr:to>
            </anchor>
          </commentPr>
        </mc:Choice>
        <mc:Fallback/>
      </mc:AlternateContent>
    </comment>
    <comment ref="O9" authorId="0">
      <text>
        <r>
          <rPr>
            <sz val="10"/>
            <rFont val="SimSun"/>
            <family val="2"/>
          </rPr>
          <t xml:space="preserve">3 ali 4., 8., 16., 1-2x med 25-30.
ne 11. in 12. ter 31.12.-4.1
</t>
        </r>
      </text>
      <mc:AlternateContent>
        <mc:Choice Requires="v2">
          <commentPr autoFill="true" autoScale="false" colHidden="false" locked="false" rowHidden="false" textHAlign="justify" textVAlign="top">
            <anchor moveWithCells="false" sizeWithCells="false">
              <xdr:from>
                <xdr:col>15</xdr:col>
                <xdr:colOff>19</xdr:colOff>
                <xdr:row>6</xdr:row>
                <xdr:rowOff>1</xdr:rowOff>
              </xdr:from>
              <xdr:to>
                <xdr:col>20</xdr:col>
                <xdr:colOff>5</xdr:colOff>
                <xdr:row>9</xdr:row>
                <xdr:rowOff>5</xdr:rowOff>
              </xdr:to>
            </anchor>
          </commentPr>
        </mc:Choice>
        <mc:Fallback/>
      </mc:AlternateContent>
    </comment>
    <comment ref="O10" authorId="0">
      <text>
        <r>
          <rPr>
            <sz val="10"/>
            <rFont val="SimSun"/>
            <family val="2"/>
          </rPr>
          <t xml:space="preserve">2.,9.,12.,18</t>
        </r>
      </text>
      <mc:AlternateContent>
        <mc:Choice Requires="v2">
          <commentPr autoFill="true" autoScale="false" colHidden="false" locked="false" rowHidden="false" textHAlign="justify" textVAlign="top">
            <anchor moveWithCells="false" sizeWithCells="false">
              <xdr:from>
                <xdr:col>15</xdr:col>
                <xdr:colOff>18</xdr:colOff>
                <xdr:row>7</xdr:row>
                <xdr:rowOff>18</xdr:rowOff>
              </xdr:from>
              <xdr:to>
                <xdr:col>20</xdr:col>
                <xdr:colOff>2</xdr:colOff>
                <xdr:row>8</xdr:row>
                <xdr:rowOff>14</xdr:rowOff>
              </xdr:to>
            </anchor>
          </commentPr>
        </mc:Choice>
        <mc:Fallback/>
      </mc:AlternateContent>
    </comment>
    <comment ref="O17" authorId="0">
      <text>
        <r>
          <rPr>
            <sz val="10"/>
            <rFont val="SimSun"/>
            <family val="2"/>
          </rPr>
          <t xml:space="preserve">3 ali 4., 8., 16., 1-2x med 25-30.
ne 11. in 12. ter 31.12.-4.1
</t>
        </r>
      </text>
      <mc:AlternateContent>
        <mc:Choice Requires="v2">
          <commentPr autoFill="true" autoScale="false" colHidden="false" locked="false" rowHidden="false" textHAlign="justify" textVAlign="top">
            <anchor moveWithCells="false" sizeWithCells="false">
              <xdr:from>
                <xdr:col>15</xdr:col>
                <xdr:colOff>19</xdr:colOff>
                <xdr:row>14</xdr:row>
                <xdr:rowOff>1</xdr:rowOff>
              </xdr:from>
              <xdr:to>
                <xdr:col>20</xdr:col>
                <xdr:colOff>5</xdr:colOff>
                <xdr:row>17</xdr:row>
                <xdr:rowOff>4</xdr:rowOff>
              </xdr:to>
            </anchor>
          </commentPr>
        </mc:Choice>
        <mc:Fallback/>
      </mc:AlternateContent>
    </comment>
    <comment ref="O19" authorId="0">
      <text>
        <r>
          <rPr>
            <sz val="10"/>
            <rFont val="SimSun"/>
            <family val="2"/>
          </rPr>
          <t xml:space="preserve">Dopust do 16. ne more 17.23.29.30.</t>
        </r>
      </text>
      <mc:AlternateContent>
        <mc:Choice Requires="v2">
          <commentPr autoFill="true" autoScale="false" colHidden="false" locked="false" rowHidden="false" textHAlign="justify" textVAlign="top">
            <anchor moveWithCells="false" sizeWithCells="false">
              <xdr:from>
                <xdr:col>15</xdr:col>
                <xdr:colOff>18</xdr:colOff>
                <xdr:row>15</xdr:row>
                <xdr:rowOff>21</xdr:rowOff>
              </xdr:from>
              <xdr:to>
                <xdr:col>20</xdr:col>
                <xdr:colOff>4</xdr:colOff>
                <xdr:row>17</xdr:row>
                <xdr:rowOff>21</xdr:rowOff>
              </xdr:to>
            </anchor>
          </commentPr>
        </mc:Choice>
        <mc:Fallback/>
      </mc:AlternateContent>
    </comment>
    <comment ref="O25" authorId="0">
      <text>
        <r>
          <rPr>
            <sz val="10"/>
            <rFont val="SimSun"/>
            <family val="2"/>
          </rPr>
          <t xml:space="preserve">dopust do15,16,17 nov.šola 28-30</t>
        </r>
      </text>
      <mc:AlternateContent>
        <mc:Choice Requires="v2">
          <commentPr autoFill="true" autoScale="false" colHidden="false" locked="false" rowHidden="false" textHAlign="justify" textVAlign="top">
            <anchor moveWithCells="false" sizeWithCells="false">
              <xdr:from>
                <xdr:col>15</xdr:col>
                <xdr:colOff>18</xdr:colOff>
                <xdr:row>21</xdr:row>
                <xdr:rowOff>21</xdr:rowOff>
              </xdr:from>
              <xdr:to>
                <xdr:col>21</xdr:col>
                <xdr:colOff>19</xdr:colOff>
                <xdr:row>23</xdr:row>
                <xdr:rowOff>13</xdr:rowOff>
              </xdr:to>
            </anchor>
          </commentPr>
        </mc:Choice>
        <mc:Fallback/>
      </mc:AlternateContent>
    </comment>
    <comment ref="O26" authorId="0">
      <text>
        <r>
          <rPr>
            <sz val="10"/>
            <rFont val="SimSun"/>
            <family val="2"/>
          </rPr>
          <t xml:space="preserve">3 ali 4., 8., 16., 1-2x med 25-30.
ne 11. in 12. ter 31.12.-4.1
</t>
        </r>
      </text>
      <mc:AlternateContent>
        <mc:Choice Requires="v2">
          <commentPr autoFill="true" autoScale="false" colHidden="false" locked="false" rowHidden="false" textHAlign="justify" textVAlign="top">
            <anchor moveWithCells="false" sizeWithCells="false">
              <xdr:from>
                <xdr:col>15</xdr:col>
                <xdr:colOff>19</xdr:colOff>
                <xdr:row>22</xdr:row>
                <xdr:rowOff>26</xdr:rowOff>
              </xdr:from>
              <xdr:to>
                <xdr:col>20</xdr:col>
                <xdr:colOff>5</xdr:colOff>
                <xdr:row>26</xdr:row>
                <xdr:rowOff>3</xdr:rowOff>
              </xdr:to>
            </anchor>
          </commentPr>
        </mc:Choice>
        <mc:Fallback/>
      </mc:AlternateContent>
    </comment>
    <comment ref="O27" authorId="0">
      <text>
        <r>
          <rPr>
            <sz val="10"/>
            <rFont val="SimSun"/>
            <family val="2"/>
          </rPr>
          <t xml:space="preserve">2.,9.,12.,18</t>
        </r>
      </text>
      <mc:AlternateContent>
        <mc:Choice Requires="v2">
          <commentPr autoFill="true" autoScale="false" colHidden="false" locked="false" rowHidden="false" textHAlign="justify" textVAlign="top">
            <anchor moveWithCells="false" sizeWithCells="false">
              <xdr:from>
                <xdr:col>15</xdr:col>
                <xdr:colOff>18</xdr:colOff>
                <xdr:row>24</xdr:row>
                <xdr:rowOff>17</xdr:rowOff>
              </xdr:from>
              <xdr:to>
                <xdr:col>20</xdr:col>
                <xdr:colOff>2</xdr:colOff>
                <xdr:row>25</xdr:row>
                <xdr:rowOff>13</xdr:rowOff>
              </xdr:to>
            </anchor>
          </commentPr>
        </mc:Choice>
        <mc:Fallback/>
      </mc:AlternateContent>
    </comment>
    <comment ref="O31" authorId="0">
      <text>
        <r>
          <rPr>
            <sz val="10"/>
            <rFont val="SimSun"/>
            <family val="2"/>
          </rPr>
          <t xml:space="preserve">dopust do15,16,17 nov.šola 28-30</t>
        </r>
      </text>
      <mc:AlternateContent>
        <mc:Choice Requires="v2">
          <commentPr autoFill="true" autoScale="false" colHidden="false" locked="false" rowHidden="false" textHAlign="justify" textVAlign="top">
            <anchor moveWithCells="false" sizeWithCells="false">
              <xdr:from>
                <xdr:col>15</xdr:col>
                <xdr:colOff>18</xdr:colOff>
                <xdr:row>27</xdr:row>
                <xdr:rowOff>20</xdr:rowOff>
              </xdr:from>
              <xdr:to>
                <xdr:col>21</xdr:col>
                <xdr:colOff>19</xdr:colOff>
                <xdr:row>29</xdr:row>
                <xdr:rowOff>12</xdr:rowOff>
              </xdr:to>
            </anchor>
          </commentPr>
        </mc:Choice>
        <mc:Fallback/>
      </mc:AlternateContent>
    </comment>
    <comment ref="P2" authorId="0">
      <text>
        <r>
          <rPr>
            <sz val="10"/>
            <rFont val="SimSun"/>
            <family val="2"/>
          </rPr>
          <t xml:space="preserve">3 ali 4., 8., 16., 1-2x med 25-30.
ne 11. in 12. ter 31.12.-4.1
</t>
        </r>
      </text>
      <mc:AlternateContent>
        <mc:Choice Requires="v2">
          <commentPr autoFill="true" autoScale="false" colHidden="false" locked="false" rowHidden="false" textHAlign="justify" textVAlign="top">
            <anchor moveWithCells="false" sizeWithCells="false">
              <xdr:from>
                <xdr:col>16</xdr:col>
                <xdr:colOff>19</xdr:colOff>
                <xdr:row>0</xdr:row>
                <xdr:rowOff>0</xdr:rowOff>
              </xdr:from>
              <xdr:to>
                <xdr:col>21</xdr:col>
                <xdr:colOff>14</xdr:colOff>
                <xdr:row>3</xdr:row>
                <xdr:rowOff>4</xdr:rowOff>
              </xdr:to>
            </anchor>
          </commentPr>
        </mc:Choice>
        <mc:Fallback/>
      </mc:AlternateContent>
    </comment>
    <comment ref="P3" authorId="0">
      <text>
        <r>
          <rPr>
            <sz val="10"/>
            <rFont val="SimSun"/>
            <family val="2"/>
          </rPr>
          <t xml:space="preserve">3 ali 4., 8., 16., 1-2x med 25-30.
ne 11. in 12. ter 31.12.-4.1
</t>
        </r>
      </text>
      <mc:AlternateContent>
        <mc:Choice Requires="v2">
          <commentPr autoFill="true" autoScale="false" colHidden="false" locked="false" rowHidden="false" textHAlign="justify" textVAlign="top">
            <anchor moveWithCells="false" sizeWithCells="false">
              <xdr:from>
                <xdr:col>16</xdr:col>
                <xdr:colOff>19</xdr:colOff>
                <xdr:row>0</xdr:row>
                <xdr:rowOff>2</xdr:rowOff>
              </xdr:from>
              <xdr:to>
                <xdr:col>21</xdr:col>
                <xdr:colOff>14</xdr:colOff>
                <xdr:row>3</xdr:row>
                <xdr:rowOff>6</xdr:rowOff>
              </xdr:to>
            </anchor>
          </commentPr>
        </mc:Choice>
        <mc:Fallback/>
      </mc:AlternateContent>
    </comment>
    <comment ref="P4" authorId="0">
      <text>
        <r>
          <rPr>
            <sz val="10"/>
            <rFont val="SimSun"/>
            <family val="2"/>
          </rPr>
          <t xml:space="preserve">3 ali 4., 8., 16., 1-2x med 25-30.
ne 11. in 12. ter 31.12.-4.1
</t>
        </r>
      </text>
      <mc:AlternateContent>
        <mc:Choice Requires="v2">
          <commentPr autoFill="true" autoScale="false" colHidden="false" locked="false" rowHidden="false" textHAlign="justify" textVAlign="top">
            <anchor moveWithCells="false" sizeWithCells="false">
              <xdr:from>
                <xdr:col>16</xdr:col>
                <xdr:colOff>19</xdr:colOff>
                <xdr:row>1</xdr:row>
                <xdr:rowOff>2</xdr:rowOff>
              </xdr:from>
              <xdr:to>
                <xdr:col>21</xdr:col>
                <xdr:colOff>14</xdr:colOff>
                <xdr:row>4</xdr:row>
                <xdr:rowOff>5</xdr:rowOff>
              </xdr:to>
            </anchor>
          </commentPr>
        </mc:Choice>
        <mc:Fallback/>
      </mc:AlternateContent>
    </comment>
    <comment ref="P5" authorId="0">
      <text>
        <r>
          <rPr>
            <sz val="10"/>
            <rFont val="SimSun"/>
            <family val="2"/>
          </rPr>
          <t xml:space="preserve">3 ali 4., 8., 16., 1-2x med 25-30.
ne 11. in 12. ter 31.12.-4.1
</t>
        </r>
      </text>
      <mc:AlternateContent>
        <mc:Choice Requires="v2">
          <commentPr autoFill="true" autoScale="false" colHidden="false" locked="false" rowHidden="false" textHAlign="justify" textVAlign="top">
            <anchor moveWithCells="false" sizeWithCells="false">
              <xdr:from>
                <xdr:col>16</xdr:col>
                <xdr:colOff>19</xdr:colOff>
                <xdr:row>2</xdr:row>
                <xdr:rowOff>2</xdr:rowOff>
              </xdr:from>
              <xdr:to>
                <xdr:col>21</xdr:col>
                <xdr:colOff>14</xdr:colOff>
                <xdr:row>5</xdr:row>
                <xdr:rowOff>5</xdr:rowOff>
              </xdr:to>
            </anchor>
          </commentPr>
        </mc:Choice>
        <mc:Fallback/>
      </mc:AlternateContent>
    </comment>
    <comment ref="P10" authorId="0">
      <text>
        <r>
          <rPr>
            <sz val="10"/>
            <rFont val="SimSun"/>
            <family val="2"/>
          </rPr>
          <t xml:space="preserve">3 ali 4., 8., 16., 1-2x med 25-30.
ne 11. in 12. ter 31.12.-4.1
</t>
        </r>
      </text>
      <mc:AlternateContent>
        <mc:Choice Requires="v2">
          <commentPr autoFill="true" autoScale="false" colHidden="false" locked="false" rowHidden="false" textHAlign="justify" textVAlign="top">
            <anchor moveWithCells="false" sizeWithCells="false">
              <xdr:from>
                <xdr:col>16</xdr:col>
                <xdr:colOff>19</xdr:colOff>
                <xdr:row>7</xdr:row>
                <xdr:rowOff>1</xdr:rowOff>
              </xdr:from>
              <xdr:to>
                <xdr:col>21</xdr:col>
                <xdr:colOff>14</xdr:colOff>
                <xdr:row>10</xdr:row>
                <xdr:rowOff>5</xdr:rowOff>
              </xdr:to>
            </anchor>
          </commentPr>
        </mc:Choice>
        <mc:Fallback/>
      </mc:AlternateContent>
    </comment>
    <comment ref="AD5" authorId="0">
      <text>
        <r>
          <rPr>
            <sz val="10"/>
            <rFont val="SimSun"/>
            <family val="2"/>
          </rPr>
          <t xml:space="preserve">3 ali 4., 8., 16., 1-2x med 25-30.
ne 11. in 12. ter 31.12.-4.1
</t>
        </r>
      </text>
      <mc:AlternateContent>
        <mc:Choice Requires="v2">
          <commentPr autoFill="true" autoScale="false" colHidden="false" locked="false" rowHidden="false" textHAlign="justify" textVAlign="top">
            <anchor moveWithCells="false" sizeWithCells="false">
              <xdr:from>
                <xdr:col>30</xdr:col>
                <xdr:colOff>17</xdr:colOff>
                <xdr:row>2</xdr:row>
                <xdr:rowOff>2</xdr:rowOff>
              </xdr:from>
              <xdr:to>
                <xdr:col>31</xdr:col>
                <xdr:colOff>47</xdr:colOff>
                <xdr:row>5</xdr:row>
                <xdr:rowOff>5</xdr:rowOff>
              </xdr:to>
            </anchor>
          </commentPr>
        </mc:Choice>
        <mc:Fallback/>
      </mc:AlternateContent>
    </comment>
    <comment ref="AD6" authorId="0">
      <text>
        <r>
          <rPr>
            <sz val="10"/>
            <rFont val="SimSun"/>
            <family val="2"/>
          </rPr>
          <t xml:space="preserve">Ne 1., 12.,</t>
        </r>
      </text>
      <mc:AlternateContent>
        <mc:Choice Requires="v2">
          <commentPr autoFill="true" autoScale="false" colHidden="false" locked="false" rowHidden="false" textHAlign="justify" textVAlign="top">
            <anchor moveWithCells="false" sizeWithCells="false">
              <xdr:from>
                <xdr:col>30</xdr:col>
                <xdr:colOff>19</xdr:colOff>
                <xdr:row>2</xdr:row>
                <xdr:rowOff>23</xdr:rowOff>
              </xdr:from>
              <xdr:to>
                <xdr:col>31</xdr:col>
                <xdr:colOff>57</xdr:colOff>
                <xdr:row>3</xdr:row>
                <xdr:rowOff>19</xdr:rowOff>
              </xdr:to>
            </anchor>
          </commentPr>
        </mc:Choice>
        <mc:Fallback/>
      </mc:AlternateContent>
    </comment>
    <comment ref="AD7" authorId="0">
      <text>
        <r>
          <rPr>
            <sz val="10"/>
            <rFont val="SimSun"/>
            <family val="2"/>
          </rPr>
          <t xml:space="preserve">Ne pop. Pon., tor., četr., ja dež. sreda</t>
        </r>
      </text>
      <mc:AlternateContent>
        <mc:Choice Requires="v2">
          <commentPr autoFill="true" autoScale="false" colHidden="false" locked="false" rowHidden="false" textHAlign="justify" textVAlign="top">
            <anchor moveWithCells="false" sizeWithCells="false">
              <xdr:from>
                <xdr:col>30</xdr:col>
                <xdr:colOff>19</xdr:colOff>
                <xdr:row>3</xdr:row>
                <xdr:rowOff>23</xdr:rowOff>
              </xdr:from>
              <xdr:to>
                <xdr:col>31</xdr:col>
                <xdr:colOff>57</xdr:colOff>
                <xdr:row>5</xdr:row>
                <xdr:rowOff>22</xdr:rowOff>
              </xdr:to>
            </anchor>
          </commentPr>
        </mc:Choice>
        <mc:Fallback/>
      </mc:AlternateContent>
    </comment>
    <comment ref="AD9" authorId="0">
      <text>
        <r>
          <rPr>
            <sz val="10"/>
            <rFont val="SimSun"/>
            <family val="2"/>
          </rPr>
          <t xml:space="preserve">2.,9.,12.,18</t>
        </r>
      </text>
      <mc:AlternateContent>
        <mc:Choice Requires="v2">
          <commentPr autoFill="true" autoScale="false" colHidden="false" locked="false" rowHidden="false" textHAlign="justify" textVAlign="top">
            <anchor moveWithCells="false" sizeWithCells="false">
              <xdr:from>
                <xdr:col>30</xdr:col>
                <xdr:colOff>16</xdr:colOff>
                <xdr:row>6</xdr:row>
                <xdr:rowOff>18</xdr:rowOff>
              </xdr:from>
              <xdr:to>
                <xdr:col>31</xdr:col>
                <xdr:colOff>44</xdr:colOff>
                <xdr:row>7</xdr:row>
                <xdr:rowOff>14</xdr:rowOff>
              </xdr:to>
            </anchor>
          </commentPr>
        </mc:Choice>
        <mc:Fallback/>
      </mc:AlternateContent>
    </comment>
    <comment ref="AD17" authorId="0">
      <text>
        <r>
          <rPr>
            <sz val="10"/>
            <rFont val="SimSun"/>
            <family val="2"/>
          </rPr>
          <t xml:space="preserve">24,25,26.mini AVR, 15.16. dec retro kat</t>
        </r>
      </text>
      <mc:AlternateContent>
        <mc:Choice Requires="v2">
          <commentPr autoFill="true" autoScale="false" colHidden="false" locked="false" rowHidden="false" textHAlign="justify" textVAlign="top">
            <anchor moveWithCells="false" sizeWithCells="false">
              <xdr:from>
                <xdr:col>30</xdr:col>
                <xdr:colOff>19</xdr:colOff>
                <xdr:row>13</xdr:row>
                <xdr:rowOff>21</xdr:rowOff>
              </xdr:from>
              <xdr:to>
                <xdr:col>31</xdr:col>
                <xdr:colOff>55</xdr:colOff>
                <xdr:row>15</xdr:row>
                <xdr:rowOff>22</xdr:rowOff>
              </xdr:to>
            </anchor>
          </commentPr>
        </mc:Choice>
        <mc:Fallback/>
      </mc:AlternateContent>
    </comment>
  </commentList>
</comments>
</file>

<file path=xl/comments2.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ms</author>
  </authors>
  <commentList>
    <comment ref="N2" authorId="0">
      <text>
        <r>
          <rPr>
            <sz val="10"/>
            <rFont val="SimSun"/>
            <family val="2"/>
          </rPr>
          <t xml:space="preserve">ne bi bil dežuren 1., 2., in 3.  in 29. in 30.</t>
        </r>
      </text>
      <mc:AlternateContent>
        <mc:Choice Requires="v2">
          <commentPr autoFill="true" autoScale="false" colHidden="false" locked="false" rowHidden="false" textHAlign="justify" textVAlign="top">
            <anchor moveWithCells="false" sizeWithCells="false">
              <xdr:from>
                <xdr:col>14</xdr:col>
                <xdr:colOff>18</xdr:colOff>
                <xdr:row>0</xdr:row>
                <xdr:rowOff>9</xdr:rowOff>
              </xdr:from>
              <xdr:to>
                <xdr:col>19</xdr:col>
                <xdr:colOff>8</xdr:colOff>
                <xdr:row>3</xdr:row>
                <xdr:rowOff>10</xdr:rowOff>
              </xdr:to>
            </anchor>
          </commentPr>
        </mc:Choice>
        <mc:Fallback/>
      </mc:AlternateContent>
    </comment>
    <comment ref="N4" authorId="0">
      <text>
        <r>
          <rPr>
            <sz val="10"/>
            <rFont val="SimSun"/>
            <family val="2"/>
          </rPr>
          <t xml:space="preserve">prosta vikend 6.-8.12.. Za Božiča sem lahko kadarkoli dežurna. Z Andriyem in Dejanom smo se nekako menili, da bi bila jaz 24.12.! Če ne boste dobili drugega kandidata, sem lahko dežurna tudi 31.12.!</t>
        </r>
      </text>
      <mc:AlternateContent>
        <mc:Choice Requires="v2">
          <commentPr autoFill="true" autoScale="false" colHidden="false" locked="false" rowHidden="false" textHAlign="justify" textVAlign="top">
            <anchor moveWithCells="false" sizeWithCells="false">
              <xdr:from>
                <xdr:col>14</xdr:col>
                <xdr:colOff>19</xdr:colOff>
                <xdr:row>0</xdr:row>
                <xdr:rowOff>23</xdr:rowOff>
              </xdr:from>
              <xdr:to>
                <xdr:col>19</xdr:col>
                <xdr:colOff>7</xdr:colOff>
                <xdr:row>9</xdr:row>
                <xdr:rowOff>14</xdr:rowOff>
              </xdr:to>
            </anchor>
          </commentPr>
        </mc:Choice>
        <mc:Fallback/>
      </mc:AlternateContent>
    </comment>
    <comment ref="N7" authorId="0">
      <text>
        <r>
          <rPr>
            <sz val="10"/>
            <rFont val="SimSun"/>
            <family val="2"/>
          </rPr>
          <t xml:space="preserve">od 24.6. naprej bom doma</t>
        </r>
      </text>
      <mc:AlternateContent>
        <mc:Choice Requires="v2">
          <commentPr autoFill="true" autoScale="false" colHidden="false" locked="false" rowHidden="false" textHAlign="justify" textVAlign="top">
            <anchor moveWithCells="false" sizeWithCells="false">
              <xdr:from>
                <xdr:col>14</xdr:col>
                <xdr:colOff>18</xdr:colOff>
                <xdr:row>5</xdr:row>
                <xdr:rowOff>9</xdr:rowOff>
              </xdr:from>
              <xdr:to>
                <xdr:col>19</xdr:col>
                <xdr:colOff>7</xdr:colOff>
                <xdr:row>6</xdr:row>
                <xdr:rowOff>20</xdr:rowOff>
              </xdr:to>
            </anchor>
          </commentPr>
        </mc:Choice>
        <mc:Fallback/>
      </mc:AlternateContent>
    </comment>
    <comment ref="N8" authorId="0">
      <text>
        <r>
          <rPr>
            <sz val="10"/>
            <rFont val="SimSun"/>
            <family val="2"/>
          </rPr>
          <t xml:space="preserve">Dopust do 16. ne more 17.23.29.30.</t>
        </r>
      </text>
      <mc:AlternateContent>
        <mc:Choice Requires="v2">
          <commentPr autoFill="true" autoScale="false" colHidden="false" locked="false" rowHidden="false" textHAlign="justify" textVAlign="top">
            <anchor moveWithCells="false" sizeWithCells="false">
              <xdr:from>
                <xdr:col>14</xdr:col>
                <xdr:colOff>18</xdr:colOff>
                <xdr:row>4</xdr:row>
                <xdr:rowOff>23</xdr:rowOff>
              </xdr:from>
              <xdr:to>
                <xdr:col>19</xdr:col>
                <xdr:colOff>7</xdr:colOff>
                <xdr:row>6</xdr:row>
                <xdr:rowOff>22</xdr:rowOff>
              </xdr:to>
            </anchor>
          </commentPr>
        </mc:Choice>
        <mc:Fallback/>
      </mc:AlternateContent>
    </comment>
    <comment ref="N10" authorId="0">
      <text>
        <r>
          <rPr>
            <sz val="10"/>
            <rFont val="SimSun"/>
            <family val="2"/>
          </rPr>
          <t xml:space="preserve">8 ali 9, 20 ali 24</t>
        </r>
      </text>
      <mc:AlternateContent>
        <mc:Choice Requires="v2">
          <commentPr autoFill="true" autoScale="false" colHidden="false" locked="false" rowHidden="false" textHAlign="justify" textVAlign="top">
            <anchor moveWithCells="false" sizeWithCells="false">
              <xdr:from>
                <xdr:col>14</xdr:col>
                <xdr:colOff>18</xdr:colOff>
                <xdr:row>6</xdr:row>
                <xdr:rowOff>22</xdr:rowOff>
              </xdr:from>
              <xdr:to>
                <xdr:col>19</xdr:col>
                <xdr:colOff>6</xdr:colOff>
                <xdr:row>8</xdr:row>
                <xdr:rowOff>7</xdr:rowOff>
              </xdr:to>
            </anchor>
          </commentPr>
        </mc:Choice>
        <mc:Fallback/>
      </mc:AlternateContent>
    </comment>
    <comment ref="N16" authorId="0">
      <text>
        <r>
          <rPr>
            <sz val="10"/>
            <rFont val="SimSun"/>
            <family val="2"/>
          </rPr>
          <t xml:space="preserve">Prosim Vas za prosti dni v decembru: 1, 5, 6. 7. 8, 21, 22, 30, 31. December.
31.12 ob 7h imam letalo, tako da 30.12 lahko delam popoldan, dežurati, pa ne moram.
Ženji sem napisal, da od 23 do 30. 12 me ne razpisuje.
Od 23. do 30. sem popolnoma na razpolago. Rad bi dežural 25. decembra.</t>
        </r>
      </text>
      <mc:AlternateContent>
        <mc:Choice Requires="v2">
          <commentPr autoFill="true" autoScale="false" colHidden="false" locked="false" rowHidden="false" textHAlign="justify" textVAlign="top">
            <anchor moveWithCells="false" sizeWithCells="false">
              <xdr:from>
                <xdr:col>14</xdr:col>
                <xdr:colOff>18</xdr:colOff>
                <xdr:row>12</xdr:row>
                <xdr:rowOff>22</xdr:rowOff>
              </xdr:from>
              <xdr:to>
                <xdr:col>20</xdr:col>
                <xdr:colOff>17</xdr:colOff>
                <xdr:row>18</xdr:row>
                <xdr:rowOff>17</xdr:rowOff>
              </xdr:to>
            </anchor>
          </commentPr>
        </mc:Choice>
        <mc:Fallback/>
      </mc:AlternateContent>
    </comment>
    <comment ref="N23" authorId="0">
      <text>
        <r>
          <rPr>
            <sz val="10"/>
            <rFont val="SimSun"/>
            <family val="2"/>
          </rPr>
          <t xml:space="preserve">Prosim Vas za prosti dni v decembru: 1, 5, 6. 7. 8, 21, 22, 30, 31. December.
31.12 ob 7h imam letalo, tako da 30.12 lahko delam popoldan, dežurati, pa ne moram.
Ženji sem napisal, da od 23 do 30. 12 me ne razpisuje.
Od 23. do 30. sem popolnoma na razpolago. Rad bi dežural 25. decembra.</t>
        </r>
      </text>
      <mc:AlternateContent>
        <mc:Choice Requires="v2">
          <commentPr autoFill="true" autoScale="false" colHidden="false" locked="false" rowHidden="false" textHAlign="justify" textVAlign="top">
            <anchor moveWithCells="false" sizeWithCells="false">
              <xdr:from>
                <xdr:col>14</xdr:col>
                <xdr:colOff>18</xdr:colOff>
                <xdr:row>19</xdr:row>
                <xdr:rowOff>21</xdr:rowOff>
              </xdr:from>
              <xdr:to>
                <xdr:col>20</xdr:col>
                <xdr:colOff>17</xdr:colOff>
                <xdr:row>25</xdr:row>
                <xdr:rowOff>17</xdr:rowOff>
              </xdr:to>
            </anchor>
          </commentPr>
        </mc:Choice>
        <mc:Fallback/>
      </mc:AlternateContent>
    </comment>
    <comment ref="N25" authorId="0">
      <text>
        <r>
          <rPr>
            <sz val="10"/>
            <rFont val="SimSun"/>
            <family val="2"/>
          </rPr>
          <t xml:space="preserve">8 ali 9, 20 ali 24</t>
        </r>
      </text>
      <mc:AlternateContent>
        <mc:Choice Requires="v2">
          <commentPr autoFill="true" autoScale="false" colHidden="false" locked="false" rowHidden="false" textHAlign="justify" textVAlign="top">
            <anchor moveWithCells="false" sizeWithCells="false">
              <xdr:from>
                <xdr:col>14</xdr:col>
                <xdr:colOff>18</xdr:colOff>
                <xdr:row>21</xdr:row>
                <xdr:rowOff>21</xdr:rowOff>
              </xdr:from>
              <xdr:to>
                <xdr:col>19</xdr:col>
                <xdr:colOff>6</xdr:colOff>
                <xdr:row>23</xdr:row>
                <xdr:rowOff>6</xdr:rowOff>
              </xdr:to>
            </anchor>
          </commentPr>
        </mc:Choice>
        <mc:Fallback/>
      </mc:AlternateContent>
    </comment>
    <comment ref="N30" authorId="0">
      <text>
        <r>
          <rPr>
            <sz val="10"/>
            <rFont val="SimSun"/>
            <family val="2"/>
          </rPr>
          <t xml:space="preserve">ne bi bil dežuren 1., 2., in 3.  in 29. in 30.</t>
        </r>
      </text>
      <mc:AlternateContent>
        <mc:Choice Requires="v2">
          <commentPr autoFill="true" autoScale="false" colHidden="false" locked="false" rowHidden="false" textHAlign="justify" textVAlign="top">
            <anchor moveWithCells="false" sizeWithCells="false">
              <xdr:from>
                <xdr:col>14</xdr:col>
                <xdr:colOff>18</xdr:colOff>
                <xdr:row>28</xdr:row>
                <xdr:rowOff>6</xdr:rowOff>
              </xdr:from>
              <xdr:to>
                <xdr:col>19</xdr:col>
                <xdr:colOff>8</xdr:colOff>
                <xdr:row>31</xdr:row>
                <xdr:rowOff>7</xdr:rowOff>
              </xdr:to>
            </anchor>
          </commentPr>
        </mc:Choice>
        <mc:Fallback/>
      </mc:AlternateContent>
    </comment>
    <comment ref="AC6" authorId="0">
      <text>
        <r>
          <rPr>
            <sz val="10"/>
            <rFont val="SimSun"/>
            <family val="2"/>
          </rPr>
          <t xml:space="preserve">8 ali 9, 20 ali 24</t>
        </r>
      </text>
      <mc:AlternateContent>
        <mc:Choice Requires="v2">
          <commentPr autoFill="true" autoScale="false" colHidden="false" locked="false" rowHidden="false" textHAlign="justify" textVAlign="top">
            <anchor moveWithCells="false" sizeWithCells="false">
              <xdr:from>
                <xdr:col>29</xdr:col>
                <xdr:colOff>18</xdr:colOff>
                <xdr:row>2</xdr:row>
                <xdr:rowOff>23</xdr:rowOff>
              </xdr:from>
              <xdr:to>
                <xdr:col>30</xdr:col>
                <xdr:colOff>50</xdr:colOff>
                <xdr:row>4</xdr:row>
                <xdr:rowOff>8</xdr:rowOff>
              </xdr:to>
            </anchor>
          </commentPr>
        </mc:Choice>
        <mc:Fallback/>
      </mc:AlternateContent>
    </comment>
    <comment ref="AC9" authorId="0">
      <text>
        <r>
          <rPr>
            <sz val="10"/>
            <rFont val="SimSun"/>
            <family val="2"/>
          </rPr>
          <t xml:space="preserve">Ne morem 5., 6., 7.</t>
        </r>
      </text>
      <mc:AlternateContent>
        <mc:Choice Requires="v2">
          <commentPr autoFill="true" autoScale="false" colHidden="false" locked="false" rowHidden="false" textHAlign="justify" textVAlign="top">
            <anchor moveWithCells="false" sizeWithCells="false">
              <xdr:from>
                <xdr:col>29</xdr:col>
                <xdr:colOff>18</xdr:colOff>
                <xdr:row>7</xdr:row>
                <xdr:rowOff>8</xdr:rowOff>
              </xdr:from>
              <xdr:to>
                <xdr:col>30</xdr:col>
                <xdr:colOff>50</xdr:colOff>
                <xdr:row>10</xdr:row>
                <xdr:rowOff>16</xdr:rowOff>
              </xdr:to>
            </anchor>
          </commentPr>
        </mc:Choice>
        <mc:Fallback/>
      </mc:AlternateContent>
    </comment>
    <comment ref="AC10" authorId="0">
      <text>
        <r>
          <rPr>
            <sz val="10"/>
            <rFont val="SimSun"/>
            <family val="2"/>
          </rPr>
          <t xml:space="preserve">Dopust do 16. ne more 17.23.29.30.</t>
        </r>
      </text>
      <mc:AlternateContent>
        <mc:Choice Requires="v2">
          <commentPr autoFill="true" autoScale="false" colHidden="false" locked="false" rowHidden="false" textHAlign="justify" textVAlign="top">
            <anchor moveWithCells="false" sizeWithCells="false">
              <xdr:from>
                <xdr:col>29</xdr:col>
                <xdr:colOff>18</xdr:colOff>
                <xdr:row>6</xdr:row>
                <xdr:rowOff>22</xdr:rowOff>
              </xdr:from>
              <xdr:to>
                <xdr:col>30</xdr:col>
                <xdr:colOff>50</xdr:colOff>
                <xdr:row>8</xdr:row>
                <xdr:rowOff>22</xdr:rowOff>
              </xdr:to>
            </anchor>
          </commentPr>
        </mc:Choice>
        <mc:Fallback/>
      </mc:AlternateContent>
    </comment>
  </commentList>
</comments>
</file>

<file path=xl/comments3.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ms</author>
  </authors>
  <commentList>
    <comment ref="N6" authorId="0">
      <text>
        <r>
          <rPr>
            <sz val="10"/>
            <rFont val="SimSun"/>
            <family val="2"/>
          </rPr>
          <t xml:space="preserve">Ne more 7.2.</t>
        </r>
      </text>
      <mc:AlternateContent>
        <mc:Choice Requires="v2">
          <commentPr autoFill="true" autoScale="false" colHidden="false" locked="false" rowHidden="false" textHAlign="justify" textVAlign="top">
            <anchor moveWithCells="false" sizeWithCells="false">
              <xdr:from>
                <xdr:col>14</xdr:col>
                <xdr:colOff>18</xdr:colOff>
                <xdr:row>2</xdr:row>
                <xdr:rowOff>23</xdr:rowOff>
              </xdr:from>
              <xdr:to>
                <xdr:col>19</xdr:col>
                <xdr:colOff>8</xdr:colOff>
                <xdr:row>3</xdr:row>
                <xdr:rowOff>19</xdr:rowOff>
              </xdr:to>
            </anchor>
          </commentPr>
        </mc:Choice>
        <mc:Fallback/>
      </mc:AlternateContent>
    </comment>
    <comment ref="N12" authorId="0">
      <text>
        <r>
          <rPr>
            <sz val="10"/>
            <rFont val="SimSun"/>
            <family val="2"/>
          </rPr>
          <t xml:space="preserve">Dopust do 16. ne more 17.23.29.30.</t>
        </r>
      </text>
      <mc:AlternateContent>
        <mc:Choice Requires="v2">
          <commentPr autoFill="true" autoScale="false" colHidden="false" locked="false" rowHidden="false" textHAlign="justify" textVAlign="top">
            <anchor moveWithCells="false" sizeWithCells="false">
              <xdr:from>
                <xdr:col>14</xdr:col>
                <xdr:colOff>18</xdr:colOff>
                <xdr:row>8</xdr:row>
                <xdr:rowOff>22</xdr:rowOff>
              </xdr:from>
              <xdr:to>
                <xdr:col>19</xdr:col>
                <xdr:colOff>6</xdr:colOff>
                <xdr:row>10</xdr:row>
                <xdr:rowOff>22</xdr:rowOff>
              </xdr:to>
            </anchor>
          </commentPr>
        </mc:Choice>
        <mc:Fallback/>
      </mc:AlternateContent>
    </comment>
    <comment ref="N19" authorId="0">
      <text>
        <r>
          <rPr>
            <sz val="10"/>
            <rFont val="SimSun"/>
            <family val="2"/>
          </rPr>
          <t xml:space="preserve">od 24.6. naprej bom doma</t>
        </r>
      </text>
      <mc:AlternateContent>
        <mc:Choice Requires="v2">
          <commentPr autoFill="true" autoScale="false" colHidden="false" locked="false" rowHidden="false" textHAlign="justify" textVAlign="top">
            <anchor moveWithCells="false" sizeWithCells="false">
              <xdr:from>
                <xdr:col>14</xdr:col>
                <xdr:colOff>18</xdr:colOff>
                <xdr:row>17</xdr:row>
                <xdr:rowOff>7</xdr:rowOff>
              </xdr:from>
              <xdr:to>
                <xdr:col>19</xdr:col>
                <xdr:colOff>7</xdr:colOff>
                <xdr:row>18</xdr:row>
                <xdr:rowOff>19</xdr:rowOff>
              </xdr:to>
            </anchor>
          </commentPr>
        </mc:Choice>
        <mc:Fallback/>
      </mc:AlternateContent>
    </comment>
    <comment ref="N20" authorId="0">
      <text>
        <r>
          <rPr>
            <sz val="10"/>
            <rFont val="SimSun"/>
            <family val="2"/>
          </rPr>
          <t xml:space="preserve">prosta vikend 6.-8.12.. Za Božiča sem lahko kadarkoli dežurna. Z Andriyem in Dejanom smo se nekako menili, da bi bila jaz 24.12.! Če ne boste dobili drugega kandidata, sem lahko dežurna tudi 31.12.!</t>
        </r>
      </text>
      <mc:AlternateContent>
        <mc:Choice Requires="v2">
          <commentPr autoFill="true" autoScale="false" colHidden="false" locked="false" rowHidden="false" textHAlign="justify" textVAlign="top">
            <anchor moveWithCells="false" sizeWithCells="false">
              <xdr:from>
                <xdr:col>14</xdr:col>
                <xdr:colOff>18</xdr:colOff>
                <xdr:row>17</xdr:row>
                <xdr:rowOff>0</xdr:rowOff>
              </xdr:from>
              <xdr:to>
                <xdr:col>19</xdr:col>
                <xdr:colOff>7</xdr:colOff>
                <xdr:row>25</xdr:row>
                <xdr:rowOff>17</xdr:rowOff>
              </xdr:to>
            </anchor>
          </commentPr>
        </mc:Choice>
        <mc:Fallback/>
      </mc:AlternateContent>
    </comment>
    <comment ref="N27" authorId="0">
      <text>
        <r>
          <rPr>
            <sz val="10"/>
            <rFont val="SimSun"/>
            <family val="2"/>
          </rPr>
          <t xml:space="preserve">Ne more 7.2.</t>
        </r>
      </text>
      <mc:AlternateContent>
        <mc:Choice Requires="v2">
          <commentPr autoFill="true" autoScale="false" colHidden="false" locked="false" rowHidden="false" textHAlign="justify" textVAlign="top">
            <anchor moveWithCells="false" sizeWithCells="false">
              <xdr:from>
                <xdr:col>14</xdr:col>
                <xdr:colOff>18</xdr:colOff>
                <xdr:row>23</xdr:row>
                <xdr:rowOff>21</xdr:rowOff>
              </xdr:from>
              <xdr:to>
                <xdr:col>19</xdr:col>
                <xdr:colOff>8</xdr:colOff>
                <xdr:row>24</xdr:row>
                <xdr:rowOff>17</xdr:rowOff>
              </xdr:to>
            </anchor>
          </commentPr>
        </mc:Choice>
        <mc:Fallback/>
      </mc:AlternateContent>
    </comment>
    <comment ref="AC5" authorId="0">
      <text>
        <r>
          <rPr>
            <sz val="10"/>
            <rFont val="SimSun"/>
            <family val="2"/>
          </rPr>
          <t xml:space="preserve">Ne more 7.2.</t>
        </r>
      </text>
      <mc:AlternateContent>
        <mc:Choice Requires="v2">
          <commentPr autoFill="true" autoScale="false" colHidden="false" locked="false" rowHidden="false" textHAlign="justify" textVAlign="top">
            <anchor moveWithCells="false" sizeWithCells="false">
              <xdr:from>
                <xdr:col>29</xdr:col>
                <xdr:colOff>18</xdr:colOff>
                <xdr:row>1</xdr:row>
                <xdr:rowOff>23</xdr:rowOff>
              </xdr:from>
              <xdr:to>
                <xdr:col>30</xdr:col>
                <xdr:colOff>52</xdr:colOff>
                <xdr:row>2</xdr:row>
                <xdr:rowOff>19</xdr:rowOff>
              </xdr:to>
            </anchor>
          </commentPr>
        </mc:Choice>
        <mc:Fallback/>
      </mc:AlternateContent>
    </comment>
    <comment ref="AC6" authorId="0">
      <text>
        <r>
          <rPr>
            <sz val="10"/>
            <rFont val="SimSun"/>
            <family val="2"/>
          </rPr>
          <t xml:space="preserve">ne bi bila dežurna od 1.-10. feb in 15.2.</t>
        </r>
      </text>
      <mc:AlternateContent>
        <mc:Choice Requires="v2">
          <commentPr autoFill="true" autoScale="false" colHidden="false" locked="false" rowHidden="false" textHAlign="justify" textVAlign="top">
            <anchor moveWithCells="false" sizeWithCells="false">
              <xdr:from>
                <xdr:col>29</xdr:col>
                <xdr:colOff>18</xdr:colOff>
                <xdr:row>4</xdr:row>
                <xdr:rowOff>9</xdr:rowOff>
              </xdr:from>
              <xdr:to>
                <xdr:col>30</xdr:col>
                <xdr:colOff>52</xdr:colOff>
                <xdr:row>8</xdr:row>
                <xdr:rowOff>1</xdr:rowOff>
              </xdr:to>
            </anchor>
          </commentPr>
        </mc:Choice>
        <mc:Fallback/>
      </mc:AlternateContent>
    </comment>
    <comment ref="AC8" authorId="0">
      <text>
        <r>
          <rPr>
            <sz val="10"/>
            <rFont val="SimSun"/>
            <family val="2"/>
          </rPr>
          <t xml:space="preserve">ne1.-3. in 6.-10. in 27.2.-3.3.</t>
        </r>
      </text>
      <mc:AlternateContent>
        <mc:Choice Requires="v2">
          <commentPr autoFill="true" autoScale="false" colHidden="false" locked="false" rowHidden="false" textHAlign="justify" textVAlign="top">
            <anchor moveWithCells="false" sizeWithCells="false">
              <xdr:from>
                <xdr:col>29</xdr:col>
                <xdr:colOff>18</xdr:colOff>
                <xdr:row>4</xdr:row>
                <xdr:rowOff>23</xdr:rowOff>
              </xdr:from>
              <xdr:to>
                <xdr:col>30</xdr:col>
                <xdr:colOff>52</xdr:colOff>
                <xdr:row>6</xdr:row>
                <xdr:rowOff>22</xdr:rowOff>
              </xdr:to>
            </anchor>
          </commentPr>
        </mc:Choice>
        <mc:Fallback/>
      </mc:AlternateContent>
    </comment>
    <comment ref="AC11" authorId="0">
      <text>
        <r>
          <rPr>
            <sz val="10"/>
            <rFont val="SimSun"/>
            <family val="2"/>
          </rPr>
          <t xml:space="preserve">12-14</t>
        </r>
      </text>
      <mc:AlternateContent>
        <mc:Choice Requires="v2">
          <commentPr autoFill="true" autoScale="false" colHidden="false" locked="false" rowHidden="false" textHAlign="justify" textVAlign="top">
            <anchor moveWithCells="false" sizeWithCells="false">
              <xdr:from>
                <xdr:col>29</xdr:col>
                <xdr:colOff>18</xdr:colOff>
                <xdr:row>7</xdr:row>
                <xdr:rowOff>22</xdr:rowOff>
              </xdr:from>
              <xdr:to>
                <xdr:col>30</xdr:col>
                <xdr:colOff>52</xdr:colOff>
                <xdr:row>9</xdr:row>
                <xdr:rowOff>22</xdr:rowOff>
              </xdr:to>
            </anchor>
          </commentPr>
        </mc:Choice>
        <mc:Fallback/>
      </mc:AlternateContent>
    </comment>
    <comment ref="AC12" authorId="0">
      <text>
        <r>
          <rPr>
            <sz val="10"/>
            <rFont val="SimSun"/>
            <family val="2"/>
          </rPr>
          <t xml:space="preserve">dopust imam 25.2.-1.3.
dežurstva na anesteziji 6. in 21.2. popoldansko 14.2., nikakor pa ne bi mogla bit popoldne 13. ali
&gt; 20.2.,
dežurstvo 1. in 11.2. oz. glede na potrebe
&gt;</t>
        </r>
      </text>
      <mc:AlternateContent>
        <mc:Choice Requires="v2">
          <commentPr autoFill="true" autoScale="false" colHidden="false" locked="false" rowHidden="false" textHAlign="justify" textVAlign="top">
            <anchor moveWithCells="false" sizeWithCells="false">
              <xdr:from>
                <xdr:col>29</xdr:col>
                <xdr:colOff>18</xdr:colOff>
                <xdr:row>8</xdr:row>
                <xdr:rowOff>22</xdr:rowOff>
              </xdr:from>
              <xdr:to>
                <xdr:col>30</xdr:col>
                <xdr:colOff>52</xdr:colOff>
                <xdr:row>17</xdr:row>
                <xdr:rowOff>18</xdr:rowOff>
              </xdr:to>
            </anchor>
          </commentPr>
        </mc:Choice>
        <mc:Fallback/>
      </mc:AlternateContent>
    </comment>
    <comment ref="AC13" authorId="0">
      <text>
        <r>
          <rPr>
            <sz val="10"/>
            <rFont val="SimSun"/>
            <family val="2"/>
          </rPr>
          <t xml:space="preserve">Artros 5.14.19</t>
        </r>
      </text>
      <mc:AlternateContent>
        <mc:Choice Requires="v2">
          <commentPr autoFill="true" autoScale="false" colHidden="false" locked="false" rowHidden="false" textHAlign="justify" textVAlign="top">
            <anchor moveWithCells="false" sizeWithCells="false">
              <xdr:from>
                <xdr:col>29</xdr:col>
                <xdr:colOff>18</xdr:colOff>
                <xdr:row>9</xdr:row>
                <xdr:rowOff>22</xdr:rowOff>
              </xdr:from>
              <xdr:to>
                <xdr:col>30</xdr:col>
                <xdr:colOff>52</xdr:colOff>
                <xdr:row>10</xdr:row>
                <xdr:rowOff>18</xdr:rowOff>
              </xdr:to>
            </anchor>
          </commentPr>
        </mc:Choice>
        <mc:Fallback/>
      </mc:AlternateContent>
    </comment>
    <comment ref="AC14" authorId="0">
      <text>
        <r>
          <rPr>
            <sz val="10"/>
            <rFont val="SimSun"/>
            <family val="2"/>
          </rPr>
          <t xml:space="preserve">Dopust od 19.2. do 9.3.</t>
        </r>
      </text>
      <mc:AlternateContent>
        <mc:Choice Requires="v2">
          <commentPr autoFill="true" autoScale="false" colHidden="false" locked="false" rowHidden="false" textHAlign="justify" textVAlign="top">
            <anchor moveWithCells="false" sizeWithCells="false">
              <xdr:from>
                <xdr:col>29</xdr:col>
                <xdr:colOff>18</xdr:colOff>
                <xdr:row>10</xdr:row>
                <xdr:rowOff>22</xdr:rowOff>
              </xdr:from>
              <xdr:to>
                <xdr:col>30</xdr:col>
                <xdr:colOff>52</xdr:colOff>
                <xdr:row>12</xdr:row>
                <xdr:rowOff>7</xdr:rowOff>
              </xdr:to>
            </anchor>
          </commentPr>
        </mc:Choice>
        <mc:Fallback/>
      </mc:AlternateContent>
    </comment>
    <comment ref="AC15" authorId="0">
      <text>
        <r>
          <rPr>
            <sz val="10"/>
            <rFont val="SimSun"/>
            <family val="2"/>
          </rPr>
          <t xml:space="preserve">7., 10., 27 ali 28</t>
        </r>
      </text>
      <mc:AlternateContent>
        <mc:Choice Requires="v2">
          <commentPr autoFill="true" autoScale="false" colHidden="false" locked="false" rowHidden="false" textHAlign="justify" textVAlign="top">
            <anchor moveWithCells="false" sizeWithCells="false">
              <xdr:from>
                <xdr:col>29</xdr:col>
                <xdr:colOff>18</xdr:colOff>
                <xdr:row>11</xdr:row>
                <xdr:rowOff>22</xdr:rowOff>
              </xdr:from>
              <xdr:to>
                <xdr:col>30</xdr:col>
                <xdr:colOff>52</xdr:colOff>
                <xdr:row>13</xdr:row>
                <xdr:rowOff>7</xdr:rowOff>
              </xdr:to>
            </anchor>
          </commentPr>
        </mc:Choice>
        <mc:Fallback/>
      </mc:AlternateContent>
    </comment>
  </commentList>
</comments>
</file>

<file path=xl/comments4.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ms</author>
  </authors>
  <commentList>
    <comment ref="E16" authorId="0">
      <text>
        <r>
          <rPr>
            <sz val="10"/>
            <rFont val="SimSun"/>
            <family val="2"/>
          </rPr>
          <t xml:space="preserve">prosto</t>
        </r>
      </text>
      <mc:AlternateContent>
        <mc:Choice Requires="v2">
          <commentPr autoFill="true" autoScale="false" colHidden="false" locked="false" rowHidden="false" textHAlign="justify" textVAlign="top">
            <anchor moveWithCells="false" sizeWithCells="false">
              <xdr:from>
                <xdr:col>5</xdr:col>
                <xdr:colOff>19</xdr:colOff>
                <xdr:row>12</xdr:row>
                <xdr:rowOff>22</xdr:rowOff>
              </xdr:from>
              <xdr:to>
                <xdr:col>8</xdr:col>
                <xdr:colOff>27</xdr:colOff>
                <xdr:row>13</xdr:row>
                <xdr:rowOff>18</xdr:rowOff>
              </xdr:to>
            </anchor>
          </commentPr>
        </mc:Choice>
        <mc:Fallback/>
      </mc:AlternateContent>
    </comment>
    <comment ref="E17" authorId="0">
      <text>
        <r>
          <rPr>
            <sz val="10"/>
            <rFont val="SimSun"/>
            <family val="2"/>
          </rPr>
          <t xml:space="preserve">prosto</t>
        </r>
      </text>
      <mc:AlternateContent>
        <mc:Choice Requires="v2">
          <commentPr autoFill="true" autoScale="false" colHidden="false" locked="false" rowHidden="false" textHAlign="justify" textVAlign="top">
            <anchor moveWithCells="false" sizeWithCells="false">
              <xdr:from>
                <xdr:col>5</xdr:col>
                <xdr:colOff>19</xdr:colOff>
                <xdr:row>13</xdr:row>
                <xdr:rowOff>22</xdr:rowOff>
              </xdr:from>
              <xdr:to>
                <xdr:col>8</xdr:col>
                <xdr:colOff>27</xdr:colOff>
                <xdr:row>14</xdr:row>
                <xdr:rowOff>18</xdr:rowOff>
              </xdr:to>
            </anchor>
          </commentPr>
        </mc:Choice>
        <mc:Fallback/>
      </mc:AlternateContent>
    </comment>
    <comment ref="N4" authorId="0">
      <text>
        <r>
          <rPr>
            <sz val="10"/>
            <rFont val="SimSun"/>
            <family val="2"/>
          </rPr>
          <t xml:space="preserve">3,24,31</t>
        </r>
      </text>
      <mc:AlternateContent>
        <mc:Choice Requires="v2">
          <commentPr autoFill="true" autoScale="false" colHidden="false" locked="false" rowHidden="false" textHAlign="justify" textVAlign="top">
            <anchor moveWithCells="false" sizeWithCells="false">
              <xdr:from>
                <xdr:col>14</xdr:col>
                <xdr:colOff>18</xdr:colOff>
                <xdr:row>1</xdr:row>
                <xdr:rowOff>2</xdr:rowOff>
              </xdr:from>
              <xdr:to>
                <xdr:col>19</xdr:col>
                <xdr:colOff>7</xdr:colOff>
                <xdr:row>2</xdr:row>
                <xdr:rowOff>14</xdr:rowOff>
              </xdr:to>
            </anchor>
          </commentPr>
        </mc:Choice>
        <mc:Fallback/>
      </mc:AlternateContent>
    </comment>
    <comment ref="N6" authorId="0">
      <text>
        <r>
          <rPr>
            <sz val="10"/>
            <rFont val="SimSun"/>
            <family val="2"/>
          </rPr>
          <t xml:space="preserve">Dopust do 16. ne more 17.23.29.30.</t>
        </r>
      </text>
      <mc:AlternateContent>
        <mc:Choice Requires="v2">
          <commentPr autoFill="true" autoScale="false" colHidden="false" locked="false" rowHidden="false" textHAlign="justify" textVAlign="top">
            <anchor moveWithCells="false" sizeWithCells="false">
              <xdr:from>
                <xdr:col>14</xdr:col>
                <xdr:colOff>18</xdr:colOff>
                <xdr:row>2</xdr:row>
                <xdr:rowOff>23</xdr:rowOff>
              </xdr:from>
              <xdr:to>
                <xdr:col>19</xdr:col>
                <xdr:colOff>7</xdr:colOff>
                <xdr:row>4</xdr:row>
                <xdr:rowOff>23</xdr:rowOff>
              </xdr:to>
            </anchor>
          </commentPr>
        </mc:Choice>
        <mc:Fallback/>
      </mc:AlternateContent>
    </comment>
    <comment ref="N7" authorId="0">
      <text>
        <r>
          <rPr>
            <sz val="10"/>
            <rFont val="SimSun"/>
            <family val="2"/>
          </rPr>
          <t xml:space="preserve">Ne more 7.2.</t>
        </r>
      </text>
      <mc:AlternateContent>
        <mc:Choice Requires="v2">
          <commentPr autoFill="true" autoScale="false" colHidden="false" locked="false" rowHidden="false" textHAlign="justify" textVAlign="top">
            <anchor moveWithCells="false" sizeWithCells="false">
              <xdr:from>
                <xdr:col>14</xdr:col>
                <xdr:colOff>18</xdr:colOff>
                <xdr:row>3</xdr:row>
                <xdr:rowOff>23</xdr:rowOff>
              </xdr:from>
              <xdr:to>
                <xdr:col>19</xdr:col>
                <xdr:colOff>9</xdr:colOff>
                <xdr:row>4</xdr:row>
                <xdr:rowOff>19</xdr:rowOff>
              </xdr:to>
            </anchor>
          </commentPr>
        </mc:Choice>
        <mc:Fallback/>
      </mc:AlternateContent>
    </comment>
    <comment ref="N8" authorId="0">
      <text>
        <r>
          <rPr>
            <sz val="10"/>
            <rFont val="SimSun"/>
            <family val="2"/>
          </rPr>
          <t xml:space="preserve">Ne po 10.3. </t>
        </r>
      </text>
      <mc:AlternateContent>
        <mc:Choice Requires="v2">
          <commentPr autoFill="true" autoScale="false" colHidden="false" locked="false" rowHidden="false" textHAlign="justify" textVAlign="top">
            <anchor moveWithCells="false" sizeWithCells="false">
              <xdr:from>
                <xdr:col>14</xdr:col>
                <xdr:colOff>18</xdr:colOff>
                <xdr:row>4</xdr:row>
                <xdr:rowOff>23</xdr:rowOff>
              </xdr:from>
              <xdr:to>
                <xdr:col>19</xdr:col>
                <xdr:colOff>10</xdr:colOff>
                <xdr:row>6</xdr:row>
                <xdr:rowOff>22</xdr:rowOff>
              </xdr:to>
            </anchor>
          </commentPr>
        </mc:Choice>
        <mc:Fallback/>
      </mc:AlternateContent>
    </comment>
    <comment ref="N20" authorId="0">
      <text>
        <r>
          <rPr>
            <sz val="10"/>
            <rFont val="SimSun"/>
            <family val="2"/>
          </rPr>
          <t xml:space="preserve">od 24.6. naprej bom doma</t>
        </r>
      </text>
      <mc:AlternateContent>
        <mc:Choice Requires="v2">
          <commentPr autoFill="true" autoScale="false" colHidden="false" locked="false" rowHidden="false" textHAlign="justify" textVAlign="top">
            <anchor moveWithCells="false" sizeWithCells="false">
              <xdr:from>
                <xdr:col>14</xdr:col>
                <xdr:colOff>18</xdr:colOff>
                <xdr:row>18</xdr:row>
                <xdr:rowOff>7</xdr:rowOff>
              </xdr:from>
              <xdr:to>
                <xdr:col>19</xdr:col>
                <xdr:colOff>7</xdr:colOff>
                <xdr:row>19</xdr:row>
                <xdr:rowOff>19</xdr:rowOff>
              </xdr:to>
            </anchor>
          </commentPr>
        </mc:Choice>
        <mc:Fallback/>
      </mc:AlternateContent>
    </comment>
    <comment ref="N27" authorId="0">
      <text>
        <r>
          <rPr>
            <sz val="10"/>
            <rFont val="SimSun"/>
            <family val="2"/>
          </rPr>
          <t xml:space="preserve">Dopust do 16. ne more 17.23.29.30.</t>
        </r>
      </text>
      <mc:AlternateContent>
        <mc:Choice Requires="v2">
          <commentPr autoFill="true" autoScale="false" colHidden="false" locked="false" rowHidden="false" textHAlign="justify" textVAlign="top">
            <anchor moveWithCells="false" sizeWithCells="false">
              <xdr:from>
                <xdr:col>14</xdr:col>
                <xdr:colOff>18</xdr:colOff>
                <xdr:row>23</xdr:row>
                <xdr:rowOff>21</xdr:rowOff>
              </xdr:from>
              <xdr:to>
                <xdr:col>19</xdr:col>
                <xdr:colOff>7</xdr:colOff>
                <xdr:row>25</xdr:row>
                <xdr:rowOff>20</xdr:rowOff>
              </xdr:to>
            </anchor>
          </commentPr>
        </mc:Choice>
        <mc:Fallback/>
      </mc:AlternateContent>
    </comment>
    <comment ref="N28" authorId="0">
      <text>
        <r>
          <rPr>
            <sz val="10"/>
            <rFont val="SimSun"/>
            <family val="2"/>
          </rPr>
          <t xml:space="preserve">Ne more 7.2.</t>
        </r>
      </text>
      <mc:AlternateContent>
        <mc:Choice Requires="v2">
          <commentPr autoFill="true" autoScale="false" colHidden="false" locked="false" rowHidden="false" textHAlign="justify" textVAlign="top">
            <anchor moveWithCells="false" sizeWithCells="false">
              <xdr:from>
                <xdr:col>14</xdr:col>
                <xdr:colOff>18</xdr:colOff>
                <xdr:row>24</xdr:row>
                <xdr:rowOff>21</xdr:rowOff>
              </xdr:from>
              <xdr:to>
                <xdr:col>19</xdr:col>
                <xdr:colOff>9</xdr:colOff>
                <xdr:row>25</xdr:row>
                <xdr:rowOff>17</xdr:rowOff>
              </xdr:to>
            </anchor>
          </commentPr>
        </mc:Choice>
        <mc:Fallback/>
      </mc:AlternateContent>
    </comment>
    <comment ref="N32" authorId="0">
      <text>
        <r>
          <rPr>
            <sz val="10"/>
            <rFont val="SimSun"/>
            <family val="2"/>
          </rPr>
          <t xml:space="preserve">3,24,31</t>
        </r>
      </text>
      <mc:AlternateContent>
        <mc:Choice Requires="v2">
          <commentPr autoFill="true" autoScale="false" colHidden="false" locked="false" rowHidden="false" textHAlign="justify" textVAlign="top">
            <anchor moveWithCells="false" sizeWithCells="false">
              <xdr:from>
                <xdr:col>14</xdr:col>
                <xdr:colOff>18</xdr:colOff>
                <xdr:row>28</xdr:row>
                <xdr:rowOff>26</xdr:rowOff>
              </xdr:from>
              <xdr:to>
                <xdr:col>19</xdr:col>
                <xdr:colOff>7</xdr:colOff>
                <xdr:row>30</xdr:row>
                <xdr:rowOff>11</xdr:rowOff>
              </xdr:to>
            </anchor>
          </commentPr>
        </mc:Choice>
        <mc:Fallback/>
      </mc:AlternateContent>
    </comment>
    <comment ref="AC5" authorId="0">
      <text>
        <r>
          <rPr>
            <sz val="10"/>
            <rFont val="SimSun"/>
            <family val="2"/>
          </rPr>
          <t xml:space="preserve">Ne od 3-16</t>
        </r>
      </text>
      <mc:AlternateContent>
        <mc:Choice Requires="v2">
          <commentPr autoFill="true" autoScale="false" colHidden="false" locked="false" rowHidden="false" textHAlign="justify" textVAlign="top">
            <anchor moveWithCells="false" sizeWithCells="false">
              <xdr:from>
                <xdr:col>29</xdr:col>
                <xdr:colOff>16</xdr:colOff>
                <xdr:row>3</xdr:row>
                <xdr:rowOff>9</xdr:rowOff>
              </xdr:from>
              <xdr:to>
                <xdr:col>30</xdr:col>
                <xdr:colOff>39</xdr:colOff>
                <xdr:row>4</xdr:row>
                <xdr:rowOff>6</xdr:rowOff>
              </xdr:to>
            </anchor>
          </commentPr>
        </mc:Choice>
        <mc:Fallback/>
      </mc:AlternateContent>
    </comment>
    <comment ref="AD3" authorId="0">
      <text>
        <r>
          <rPr>
            <sz val="10"/>
            <rFont val="SimSun"/>
            <family val="2"/>
          </rPr>
          <t xml:space="preserve">soboto in nedeljo 1-2  ali 8-9 marec.... glede tedenskih dežurstev pa prosim ne ob četrtkih in ne popoldanskih ob četrtkih...
prosim za dopust od 13 - 19 marca....</t>
        </r>
      </text>
      <mc:AlternateContent>
        <mc:Choice Requires="v2">
          <commentPr autoFill="true" autoScale="false" colHidden="false" locked="false" rowHidden="false" textHAlign="justify" textVAlign="top">
            <anchor moveWithCells="false" sizeWithCells="false">
              <xdr:from>
                <xdr:col>30</xdr:col>
                <xdr:colOff>17</xdr:colOff>
                <xdr:row>0</xdr:row>
                <xdr:rowOff>0</xdr:rowOff>
              </xdr:from>
              <xdr:to>
                <xdr:col>31</xdr:col>
                <xdr:colOff>50</xdr:colOff>
                <xdr:row>8</xdr:row>
                <xdr:rowOff>8</xdr:rowOff>
              </xdr:to>
            </anchor>
          </commentPr>
        </mc:Choice>
        <mc:Fallback/>
      </mc:AlternateContent>
    </comment>
    <comment ref="AD4" authorId="0">
      <text>
        <r>
          <rPr>
            <sz val="10"/>
            <rFont val="SimSun"/>
            <family val="2"/>
          </rPr>
          <t xml:space="preserve">3,24,31</t>
        </r>
      </text>
      <mc:AlternateContent>
        <mc:Choice Requires="v2">
          <commentPr autoFill="true" autoScale="false" colHidden="false" locked="false" rowHidden="false" textHAlign="justify" textVAlign="top">
            <anchor moveWithCells="false" sizeWithCells="false">
              <xdr:from>
                <xdr:col>30</xdr:col>
                <xdr:colOff>17</xdr:colOff>
                <xdr:row>0</xdr:row>
                <xdr:rowOff>23</xdr:rowOff>
              </xdr:from>
              <xdr:to>
                <xdr:col>31</xdr:col>
                <xdr:colOff>50</xdr:colOff>
                <xdr:row>2</xdr:row>
                <xdr:rowOff>8</xdr:rowOff>
              </xdr:to>
            </anchor>
          </commentPr>
        </mc:Choice>
        <mc:Fallback/>
      </mc:AlternateContent>
    </comment>
    <comment ref="AD5" authorId="0">
      <text>
        <r>
          <rPr>
            <sz val="10"/>
            <rFont val="SimSun"/>
            <family val="2"/>
          </rPr>
          <t xml:space="preserve">4. 8.,9. 13.</t>
        </r>
      </text>
      <mc:AlternateContent>
        <mc:Choice Requires="v2">
          <commentPr autoFill="true" autoScale="false" colHidden="false" locked="false" rowHidden="false" textHAlign="justify" textVAlign="top">
            <anchor moveWithCells="false" sizeWithCells="false">
              <xdr:from>
                <xdr:col>30</xdr:col>
                <xdr:colOff>17</xdr:colOff>
                <xdr:row>1</xdr:row>
                <xdr:rowOff>23</xdr:rowOff>
              </xdr:from>
              <xdr:to>
                <xdr:col>31</xdr:col>
                <xdr:colOff>50</xdr:colOff>
                <xdr:row>2</xdr:row>
                <xdr:rowOff>19</xdr:rowOff>
              </xdr:to>
            </anchor>
          </commentPr>
        </mc:Choice>
        <mc:Fallback/>
      </mc:AlternateContent>
    </comment>
    <comment ref="AD6" authorId="0">
      <text>
        <r>
          <rPr>
            <sz val="10"/>
            <rFont val="SimSun"/>
            <family val="2"/>
          </rPr>
          <t xml:space="preserve">18-20</t>
        </r>
      </text>
      <mc:AlternateContent>
        <mc:Choice Requires="v2">
          <commentPr autoFill="true" autoScale="false" colHidden="false" locked="false" rowHidden="false" textHAlign="justify" textVAlign="top">
            <anchor moveWithCells="false" sizeWithCells="false">
              <xdr:from>
                <xdr:col>30</xdr:col>
                <xdr:colOff>17</xdr:colOff>
                <xdr:row>2</xdr:row>
                <xdr:rowOff>23</xdr:rowOff>
              </xdr:from>
              <xdr:to>
                <xdr:col>31</xdr:col>
                <xdr:colOff>54</xdr:colOff>
                <xdr:row>3</xdr:row>
                <xdr:rowOff>19</xdr:rowOff>
              </xdr:to>
            </anchor>
          </commentPr>
        </mc:Choice>
        <mc:Fallback/>
      </mc:AlternateContent>
    </comment>
    <comment ref="AD7" authorId="0">
      <text>
        <r>
          <rPr>
            <sz val="10"/>
            <rFont val="SimSun"/>
            <family val="2"/>
          </rPr>
          <t xml:space="preserve">20,22,23,13</t>
        </r>
      </text>
      <mc:AlternateContent>
        <mc:Choice Requires="v2">
          <commentPr autoFill="true" autoScale="false" colHidden="false" locked="false" rowHidden="false" textHAlign="justify" textVAlign="top">
            <anchor moveWithCells="false" sizeWithCells="false">
              <xdr:from>
                <xdr:col>30</xdr:col>
                <xdr:colOff>17</xdr:colOff>
                <xdr:row>3</xdr:row>
                <xdr:rowOff>23</xdr:rowOff>
              </xdr:from>
              <xdr:to>
                <xdr:col>31</xdr:col>
                <xdr:colOff>54</xdr:colOff>
                <xdr:row>4</xdr:row>
                <xdr:rowOff>19</xdr:rowOff>
              </xdr:to>
            </anchor>
          </commentPr>
        </mc:Choice>
        <mc:Fallback/>
      </mc:AlternateContent>
    </comment>
    <comment ref="AD8" authorId="0">
      <text>
        <r>
          <rPr>
            <sz val="10"/>
            <rFont val="SimSun"/>
            <family val="2"/>
          </rPr>
          <t xml:space="preserve">Ne po 10.3. </t>
        </r>
      </text>
      <mc:AlternateContent>
        <mc:Choice Requires="v2">
          <commentPr autoFill="true" autoScale="false" colHidden="false" locked="false" rowHidden="false" textHAlign="justify" textVAlign="top">
            <anchor moveWithCells="false" sizeWithCells="false">
              <xdr:from>
                <xdr:col>30</xdr:col>
                <xdr:colOff>17</xdr:colOff>
                <xdr:row>4</xdr:row>
                <xdr:rowOff>23</xdr:rowOff>
              </xdr:from>
              <xdr:to>
                <xdr:col>31</xdr:col>
                <xdr:colOff>54</xdr:colOff>
                <xdr:row>6</xdr:row>
                <xdr:rowOff>22</xdr:rowOff>
              </xdr:to>
            </anchor>
          </commentPr>
        </mc:Choice>
        <mc:Fallback/>
      </mc:AlternateContent>
    </comment>
    <comment ref="AD9" authorId="0">
      <text>
        <r>
          <rPr>
            <sz val="10"/>
            <rFont val="SimSun"/>
            <family val="2"/>
          </rPr>
          <t xml:space="preserve">17., 21. in 25.3.</t>
        </r>
      </text>
      <mc:AlternateContent>
        <mc:Choice Requires="v2">
          <commentPr autoFill="true" autoScale="false" colHidden="false" locked="false" rowHidden="false" textHAlign="justify" textVAlign="top">
            <anchor moveWithCells="false" sizeWithCells="false">
              <xdr:from>
                <xdr:col>30</xdr:col>
                <xdr:colOff>17</xdr:colOff>
                <xdr:row>5</xdr:row>
                <xdr:rowOff>22</xdr:rowOff>
              </xdr:from>
              <xdr:to>
                <xdr:col>31</xdr:col>
                <xdr:colOff>54</xdr:colOff>
                <xdr:row>7</xdr:row>
                <xdr:rowOff>22</xdr:rowOff>
              </xdr:to>
            </anchor>
          </commentPr>
        </mc:Choice>
        <mc:Fallback/>
      </mc:AlternateContent>
    </comment>
    <comment ref="AD11" authorId="0">
      <text>
        <r>
          <rPr>
            <sz val="10"/>
            <rFont val="SimSun"/>
            <family val="2"/>
          </rPr>
          <t xml:space="preserve">No, za marec je Artros 12., 14., 30.
Prosim te če me ne razpišeš za dežurstvo 1./2. marec (vikend) in 15./16.marec, dopust bi vzela 17.3.
En teden studijski</t>
        </r>
      </text>
      <mc:AlternateContent>
        <mc:Choice Requires="v2">
          <commentPr autoFill="true" autoScale="false" colHidden="false" locked="false" rowHidden="false" textHAlign="justify" textVAlign="top">
            <anchor moveWithCells="false" sizeWithCells="false">
              <xdr:from>
                <xdr:col>30</xdr:col>
                <xdr:colOff>17</xdr:colOff>
                <xdr:row>7</xdr:row>
                <xdr:rowOff>22</xdr:rowOff>
              </xdr:from>
              <xdr:to>
                <xdr:col>31</xdr:col>
                <xdr:colOff>50</xdr:colOff>
                <xdr:row>15</xdr:row>
                <xdr:rowOff>15</xdr:rowOff>
              </xdr:to>
            </anchor>
          </commentPr>
        </mc:Choice>
        <mc:Fallback/>
      </mc:AlternateContent>
    </comment>
    <comment ref="AD14" authorId="0">
      <text>
        <r>
          <rPr>
            <sz val="10"/>
            <rFont val="SimSun"/>
            <family val="2"/>
          </rPr>
          <t xml:space="preserve">ne1.-3. in 6.-10. in 27.2.-3.3.</t>
        </r>
      </text>
      <mc:AlternateContent>
        <mc:Choice Requires="v2">
          <commentPr autoFill="true" autoScale="false" colHidden="false" locked="false" rowHidden="false" textHAlign="justify" textVAlign="top">
            <anchor moveWithCells="false" sizeWithCells="false">
              <xdr:from>
                <xdr:col>30</xdr:col>
                <xdr:colOff>17</xdr:colOff>
                <xdr:row>10</xdr:row>
                <xdr:rowOff>22</xdr:rowOff>
              </xdr:from>
              <xdr:to>
                <xdr:col>31</xdr:col>
                <xdr:colOff>54</xdr:colOff>
                <xdr:row>12</xdr:row>
                <xdr:rowOff>22</xdr:rowOff>
              </xdr:to>
            </anchor>
          </commentPr>
        </mc:Choice>
        <mc:Fallback/>
      </mc:AlternateContent>
    </comment>
  </commentList>
</comments>
</file>

<file path=xl/comments5.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ms</author>
  </authors>
  <commentList>
    <comment ref="M6" authorId="0">
      <text>
        <r>
          <rPr>
            <sz val="10"/>
            <rFont val="SimSun"/>
            <family val="2"/>
          </rPr>
          <t xml:space="preserve">ceea</t>
        </r>
      </text>
      <mc:AlternateContent>
        <mc:Choice Requires="v2">
          <commentPr autoFill="true" autoScale="false" colHidden="false" locked="false" rowHidden="false" textHAlign="justify" textVAlign="top">
            <anchor moveWithCells="false" sizeWithCells="false">
              <xdr:from>
                <xdr:col>13</xdr:col>
                <xdr:colOff>19</xdr:colOff>
                <xdr:row>2</xdr:row>
                <xdr:rowOff>23</xdr:rowOff>
              </xdr:from>
              <xdr:to>
                <xdr:col>17</xdr:col>
                <xdr:colOff>5</xdr:colOff>
                <xdr:row>3</xdr:row>
                <xdr:rowOff>19</xdr:rowOff>
              </xdr:to>
            </anchor>
          </commentPr>
        </mc:Choice>
        <mc:Fallback/>
      </mc:AlternateContent>
    </comment>
    <comment ref="N4" authorId="0">
      <text>
        <r>
          <rPr>
            <sz val="10"/>
            <rFont val="SimSun"/>
            <family val="2"/>
          </rPr>
          <t xml:space="preserve">od 24.6. naprej bom doma</t>
        </r>
      </text>
      <mc:AlternateContent>
        <mc:Choice Requires="v2">
          <commentPr autoFill="true" autoScale="false" colHidden="false" locked="false" rowHidden="false" textHAlign="justify" textVAlign="top">
            <anchor moveWithCells="false" sizeWithCells="false">
              <xdr:from>
                <xdr:col>14</xdr:col>
                <xdr:colOff>18</xdr:colOff>
                <xdr:row>2</xdr:row>
                <xdr:rowOff>9</xdr:rowOff>
              </xdr:from>
              <xdr:to>
                <xdr:col>19</xdr:col>
                <xdr:colOff>5</xdr:colOff>
                <xdr:row>3</xdr:row>
                <xdr:rowOff>21</xdr:rowOff>
              </xdr:to>
            </anchor>
          </commentPr>
        </mc:Choice>
        <mc:Fallback/>
      </mc:AlternateContent>
    </comment>
    <comment ref="N8" authorId="0">
      <text>
        <r>
          <rPr>
            <sz val="10"/>
            <rFont val="SimSun"/>
            <family val="2"/>
          </rPr>
          <t xml:space="preserve">3,24,31</t>
        </r>
      </text>
      <mc:AlternateContent>
        <mc:Choice Requires="v2">
          <commentPr autoFill="true" autoScale="false" colHidden="false" locked="false" rowHidden="false" textHAlign="justify" textVAlign="top">
            <anchor moveWithCells="false" sizeWithCells="false">
              <xdr:from>
                <xdr:col>14</xdr:col>
                <xdr:colOff>18</xdr:colOff>
                <xdr:row>5</xdr:row>
                <xdr:rowOff>1</xdr:rowOff>
              </xdr:from>
              <xdr:to>
                <xdr:col>19</xdr:col>
                <xdr:colOff>4</xdr:colOff>
                <xdr:row>6</xdr:row>
                <xdr:rowOff>13</xdr:rowOff>
              </xdr:to>
            </anchor>
          </commentPr>
        </mc:Choice>
        <mc:Fallback/>
      </mc:AlternateContent>
    </comment>
    <comment ref="N10" authorId="0">
      <text>
        <r>
          <rPr>
            <sz val="10"/>
            <rFont val="SimSun"/>
            <family val="2"/>
          </rPr>
          <t xml:space="preserve">Dopust do 16. ne more 17.23.29.30.</t>
        </r>
      </text>
      <mc:AlternateContent>
        <mc:Choice Requires="v2">
          <commentPr autoFill="true" autoScale="false" colHidden="false" locked="false" rowHidden="false" textHAlign="justify" textVAlign="top">
            <anchor moveWithCells="false" sizeWithCells="false">
              <xdr:from>
                <xdr:col>14</xdr:col>
                <xdr:colOff>18</xdr:colOff>
                <xdr:row>6</xdr:row>
                <xdr:rowOff>22</xdr:rowOff>
              </xdr:from>
              <xdr:to>
                <xdr:col>19</xdr:col>
                <xdr:colOff>4</xdr:colOff>
                <xdr:row>8</xdr:row>
                <xdr:rowOff>22</xdr:rowOff>
              </xdr:to>
            </anchor>
          </commentPr>
        </mc:Choice>
        <mc:Fallback/>
      </mc:AlternateContent>
    </comment>
    <comment ref="N30" authorId="0">
      <text>
        <r>
          <rPr>
            <sz val="10"/>
            <rFont val="SimSun"/>
            <family val="2"/>
          </rPr>
          <t xml:space="preserve">Ne more 7.2.</t>
        </r>
      </text>
      <mc:AlternateContent>
        <mc:Choice Requires="v2">
          <commentPr autoFill="true" autoScale="false" colHidden="false" locked="false" rowHidden="false" textHAlign="justify" textVAlign="top">
            <anchor moveWithCells="false" sizeWithCells="false">
              <xdr:from>
                <xdr:col>14</xdr:col>
                <xdr:colOff>18</xdr:colOff>
                <xdr:row>27</xdr:row>
                <xdr:rowOff>16</xdr:rowOff>
              </xdr:from>
              <xdr:to>
                <xdr:col>19</xdr:col>
                <xdr:colOff>6</xdr:colOff>
                <xdr:row>28</xdr:row>
                <xdr:rowOff>12</xdr:rowOff>
              </xdr:to>
            </anchor>
          </commentPr>
        </mc:Choice>
        <mc:Fallback/>
      </mc:AlternateContent>
    </comment>
    <comment ref="AC7" authorId="0">
      <text>
        <r>
          <rPr>
            <sz val="10"/>
            <rFont val="SimSun"/>
            <family val="2"/>
          </rPr>
          <t xml:space="preserve">9,10,11</t>
        </r>
      </text>
      <mc:AlternateContent>
        <mc:Choice Requires="v2">
          <commentPr autoFill="true" autoScale="false" colHidden="false" locked="false" rowHidden="false" textHAlign="justify" textVAlign="top">
            <anchor moveWithCells="false" sizeWithCells="false">
              <xdr:from>
                <xdr:col>29</xdr:col>
                <xdr:colOff>18</xdr:colOff>
                <xdr:row>3</xdr:row>
                <xdr:rowOff>23</xdr:rowOff>
              </xdr:from>
              <xdr:to>
                <xdr:col>30</xdr:col>
                <xdr:colOff>52</xdr:colOff>
                <xdr:row>4</xdr:row>
                <xdr:rowOff>19</xdr:rowOff>
              </xdr:to>
            </anchor>
          </commentPr>
        </mc:Choice>
        <mc:Fallback/>
      </mc:AlternateContent>
    </comment>
  </commentList>
</comments>
</file>

<file path=xl/comments6.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ms</author>
  </authors>
  <commentList>
    <comment ref="E18" authorId="0">
      <text>
        <r>
          <rPr>
            <sz val="10"/>
            <rFont val="SimSun"/>
            <family val="2"/>
          </rPr>
          <t xml:space="preserve">predavanje</t>
        </r>
      </text>
      <mc:AlternateContent>
        <mc:Choice Requires="v2">
          <commentPr autoFill="true" autoScale="false" colHidden="false" locked="false" rowHidden="false" textHAlign="justify" textVAlign="top">
            <anchor moveWithCells="false" sizeWithCells="false">
              <xdr:from>
                <xdr:col>5</xdr:col>
                <xdr:colOff>19</xdr:colOff>
                <xdr:row>14</xdr:row>
                <xdr:rowOff>22</xdr:rowOff>
              </xdr:from>
              <xdr:to>
                <xdr:col>8</xdr:col>
                <xdr:colOff>27</xdr:colOff>
                <xdr:row>15</xdr:row>
                <xdr:rowOff>18</xdr:rowOff>
              </xdr:to>
            </anchor>
          </commentPr>
        </mc:Choice>
        <mc:Fallback/>
      </mc:AlternateContent>
    </comment>
    <comment ref="N2" authorId="0">
      <text>
        <r>
          <rPr>
            <sz val="10"/>
            <rFont val="SimSun"/>
            <family val="2"/>
          </rPr>
          <t xml:space="preserve">07.05 - dežuren na anesteziji
                                 09.05-12.05 - sodelujem na kongresu
                                 16.05
                                  22.05 - dežuren na anesteziji
                                  od 24.05 do 10.06 - sem na dopustu
</t>
        </r>
      </text>
      <mc:AlternateContent>
        <mc:Choice Requires="v2">
          <commentPr autoFill="true" autoScale="false" colHidden="false" locked="false" rowHidden="false" textHAlign="justify" textVAlign="top">
            <anchor moveWithCells="false" sizeWithCells="false">
              <xdr:from>
                <xdr:col>14</xdr:col>
                <xdr:colOff>18</xdr:colOff>
                <xdr:row>0</xdr:row>
                <xdr:rowOff>0</xdr:rowOff>
              </xdr:from>
              <xdr:to>
                <xdr:col>20</xdr:col>
                <xdr:colOff>16</xdr:colOff>
                <xdr:row>12</xdr:row>
                <xdr:rowOff>18</xdr:rowOff>
              </xdr:to>
            </anchor>
          </commentPr>
        </mc:Choice>
        <mc:Fallback/>
      </mc:AlternateContent>
    </comment>
    <comment ref="N3" authorId="0">
      <text>
        <r>
          <rPr>
            <sz val="10"/>
            <rFont val="SimSun"/>
            <family val="2"/>
          </rPr>
          <t xml:space="preserve">Dopust od 15.5.-22.6.</t>
        </r>
      </text>
      <mc:AlternateContent>
        <mc:Choice Requires="v2">
          <commentPr autoFill="true" autoScale="false" colHidden="false" locked="false" rowHidden="false" textHAlign="justify" textVAlign="top">
            <anchor moveWithCells="false" sizeWithCells="false">
              <xdr:from>
                <xdr:col>14</xdr:col>
                <xdr:colOff>18</xdr:colOff>
                <xdr:row>0</xdr:row>
                <xdr:rowOff>19</xdr:rowOff>
              </xdr:from>
              <xdr:to>
                <xdr:col>19</xdr:col>
                <xdr:colOff>9</xdr:colOff>
                <xdr:row>1</xdr:row>
                <xdr:rowOff>15</xdr:rowOff>
              </xdr:to>
            </anchor>
          </commentPr>
        </mc:Choice>
        <mc:Fallback/>
      </mc:AlternateContent>
    </comment>
    <comment ref="N9" authorId="0">
      <text>
        <r>
          <rPr>
            <sz val="10"/>
            <rFont val="SimSun"/>
            <family val="2"/>
          </rPr>
          <t xml:space="preserve">Dopust od 15.5.-22.6.</t>
        </r>
      </text>
      <mc:AlternateContent>
        <mc:Choice Requires="v2">
          <commentPr autoFill="true" autoScale="false" colHidden="false" locked="false" rowHidden="false" textHAlign="justify" textVAlign="top">
            <anchor moveWithCells="false" sizeWithCells="false">
              <xdr:from>
                <xdr:col>14</xdr:col>
                <xdr:colOff>18</xdr:colOff>
                <xdr:row>6</xdr:row>
                <xdr:rowOff>18</xdr:rowOff>
              </xdr:from>
              <xdr:to>
                <xdr:col>19</xdr:col>
                <xdr:colOff>9</xdr:colOff>
                <xdr:row>7</xdr:row>
                <xdr:rowOff>14</xdr:rowOff>
              </xdr:to>
            </anchor>
          </commentPr>
        </mc:Choice>
        <mc:Fallback/>
      </mc:AlternateContent>
    </comment>
    <comment ref="N20" authorId="0">
      <text>
        <r>
          <rPr>
            <sz val="10"/>
            <rFont val="SimSun"/>
            <family val="2"/>
          </rPr>
          <t xml:space="preserve">prosti dni 9. maja (3. dezurni), 15-18. maj (sodelujem na kongresi), 22-26. maja (potujem v Warsavo petek-ponedeljek), 31. maja (3. dezurni).
</t>
        </r>
      </text>
      <mc:AlternateContent>
        <mc:Choice Requires="v2">
          <commentPr autoFill="true" autoScale="false" colHidden="false" locked="false" rowHidden="false" textHAlign="justify" textVAlign="top">
            <anchor moveWithCells="false" sizeWithCells="false">
              <xdr:from>
                <xdr:col>14</xdr:col>
                <xdr:colOff>18</xdr:colOff>
                <xdr:row>16</xdr:row>
                <xdr:rowOff>21</xdr:rowOff>
              </xdr:from>
              <xdr:to>
                <xdr:col>20</xdr:col>
                <xdr:colOff>16</xdr:colOff>
                <xdr:row>22</xdr:row>
                <xdr:rowOff>4</xdr:rowOff>
              </xdr:to>
            </anchor>
          </commentPr>
        </mc:Choice>
        <mc:Fallback/>
      </mc:AlternateContent>
    </comment>
    <comment ref="N24" authorId="0">
      <text>
        <r>
          <rPr>
            <sz val="10"/>
            <rFont val="SimSun"/>
            <family val="2"/>
          </rPr>
          <t xml:space="preserve">dezurna 17. in 29. maja</t>
        </r>
      </text>
      <mc:AlternateContent>
        <mc:Choice Requires="v2">
          <commentPr autoFill="true" autoScale="false" colHidden="false" locked="false" rowHidden="false" textHAlign="justify" textVAlign="top">
            <anchor moveWithCells="false" sizeWithCells="false">
              <xdr:from>
                <xdr:col>14</xdr:col>
                <xdr:colOff>18</xdr:colOff>
                <xdr:row>20</xdr:row>
                <xdr:rowOff>21</xdr:rowOff>
              </xdr:from>
              <xdr:to>
                <xdr:col>19</xdr:col>
                <xdr:colOff>9</xdr:colOff>
                <xdr:row>22</xdr:row>
                <xdr:rowOff>6</xdr:rowOff>
              </xdr:to>
            </anchor>
          </commentPr>
        </mc:Choice>
        <mc:Fallback/>
      </mc:AlternateContent>
    </comment>
    <comment ref="N31" authorId="0">
      <text>
        <r>
          <rPr>
            <sz val="10"/>
            <rFont val="SimSun"/>
            <family val="2"/>
          </rPr>
          <t xml:space="preserve">dezurna 17. in 29. maja</t>
        </r>
      </text>
      <mc:AlternateContent>
        <mc:Choice Requires="v2">
          <commentPr autoFill="true" autoScale="false" colHidden="false" locked="false" rowHidden="false" textHAlign="justify" textVAlign="top">
            <anchor moveWithCells="false" sizeWithCells="false">
              <xdr:from>
                <xdr:col>14</xdr:col>
                <xdr:colOff>18</xdr:colOff>
                <xdr:row>27</xdr:row>
                <xdr:rowOff>20</xdr:rowOff>
              </xdr:from>
              <xdr:to>
                <xdr:col>19</xdr:col>
                <xdr:colOff>9</xdr:colOff>
                <xdr:row>29</xdr:row>
                <xdr:rowOff>5</xdr:rowOff>
              </xdr:to>
            </anchor>
          </commentPr>
        </mc:Choice>
        <mc:Fallback/>
      </mc:AlternateContent>
    </comment>
    <comment ref="AC4" authorId="0">
      <text>
        <r>
          <rPr>
            <sz val="10"/>
            <rFont val="SimSun"/>
            <family val="2"/>
          </rPr>
          <t xml:space="preserve">Ne morem pa 6., 11/12 ter 22.-26.5.</t>
        </r>
      </text>
      <mc:AlternateContent>
        <mc:Choice Requires="v2">
          <commentPr autoFill="true" autoScale="false" colHidden="false" locked="false" rowHidden="false" textHAlign="justify" textVAlign="top">
            <anchor moveWithCells="false" sizeWithCells="false">
              <xdr:from>
                <xdr:col>29</xdr:col>
                <xdr:colOff>18</xdr:colOff>
                <xdr:row>0</xdr:row>
                <xdr:rowOff>23</xdr:rowOff>
              </xdr:from>
              <xdr:to>
                <xdr:col>30</xdr:col>
                <xdr:colOff>56</xdr:colOff>
                <xdr:row>2</xdr:row>
                <xdr:rowOff>23</xdr:rowOff>
              </xdr:to>
            </anchor>
          </commentPr>
        </mc:Choice>
        <mc:Fallback/>
      </mc:AlternateContent>
    </comment>
    <comment ref="AC5" authorId="0">
      <text>
        <r>
          <rPr>
            <sz val="10"/>
            <rFont val="SimSun"/>
            <family val="2"/>
          </rPr>
          <t xml:space="preserve">Ne od 3-16</t>
        </r>
      </text>
      <mc:AlternateContent>
        <mc:Choice Requires="v2">
          <commentPr autoFill="true" autoScale="false" colHidden="false" locked="false" rowHidden="false" textHAlign="justify" textVAlign="top">
            <anchor moveWithCells="false" sizeWithCells="false">
              <xdr:from>
                <xdr:col>29</xdr:col>
                <xdr:colOff>16</xdr:colOff>
                <xdr:row>3</xdr:row>
                <xdr:rowOff>9</xdr:rowOff>
              </xdr:from>
              <xdr:to>
                <xdr:col>30</xdr:col>
                <xdr:colOff>43</xdr:colOff>
                <xdr:row>4</xdr:row>
                <xdr:rowOff>6</xdr:rowOff>
              </xdr:to>
            </anchor>
          </commentPr>
        </mc:Choice>
        <mc:Fallback/>
      </mc:AlternateContent>
    </comment>
    <comment ref="AC6" authorId="0">
      <text>
        <r>
          <rPr>
            <sz val="10"/>
            <rFont val="SimSun"/>
            <family val="2"/>
          </rPr>
          <t xml:space="preserve">prosti dni 9. maja (3. dezurni), 15-18. maj (sodelujem na kongresi), 22-26. maja (potujem v Warsavo petek-ponedeljek), 31. maja (3. dezurni).
</t>
        </r>
      </text>
      <mc:AlternateContent>
        <mc:Choice Requires="v2">
          <commentPr autoFill="true" autoScale="false" colHidden="false" locked="false" rowHidden="false" textHAlign="justify" textVAlign="top">
            <anchor moveWithCells="false" sizeWithCells="false">
              <xdr:from>
                <xdr:col>29</xdr:col>
                <xdr:colOff>18</xdr:colOff>
                <xdr:row>2</xdr:row>
                <xdr:rowOff>23</xdr:rowOff>
              </xdr:from>
              <xdr:to>
                <xdr:col>31</xdr:col>
                <xdr:colOff>11</xdr:colOff>
                <xdr:row>8</xdr:row>
                <xdr:rowOff>5</xdr:rowOff>
              </xdr:to>
            </anchor>
          </commentPr>
        </mc:Choice>
        <mc:Fallback/>
      </mc:AlternateContent>
    </comment>
    <comment ref="AC7" authorId="0">
      <text>
        <r>
          <rPr>
            <sz val="10"/>
            <rFont val="SimSun"/>
            <family val="2"/>
          </rPr>
          <t xml:space="preserve">dezurna 17. in 29. maja</t>
        </r>
      </text>
      <mc:AlternateContent>
        <mc:Choice Requires="v2">
          <commentPr autoFill="true" autoScale="false" colHidden="false" locked="false" rowHidden="false" textHAlign="justify" textVAlign="top">
            <anchor moveWithCells="false" sizeWithCells="false">
              <xdr:from>
                <xdr:col>29</xdr:col>
                <xdr:colOff>18</xdr:colOff>
                <xdr:row>3</xdr:row>
                <xdr:rowOff>23</xdr:rowOff>
              </xdr:from>
              <xdr:to>
                <xdr:col>30</xdr:col>
                <xdr:colOff>52</xdr:colOff>
                <xdr:row>5</xdr:row>
                <xdr:rowOff>7</xdr:rowOff>
              </xdr:to>
            </anchor>
          </commentPr>
        </mc:Choice>
        <mc:Fallback/>
      </mc:AlternateContent>
    </comment>
    <comment ref="AC9" authorId="0">
      <text>
        <r>
          <rPr>
            <sz val="10"/>
            <rFont val="SimSun"/>
            <family val="2"/>
          </rPr>
          <t xml:space="preserve">Dopust od 15.5.-22.6.</t>
        </r>
      </text>
      <mc:AlternateContent>
        <mc:Choice Requires="v2">
          <commentPr autoFill="true" autoScale="false" colHidden="false" locked="false" rowHidden="false" textHAlign="justify" textVAlign="top">
            <anchor moveWithCells="false" sizeWithCells="false">
              <xdr:from>
                <xdr:col>29</xdr:col>
                <xdr:colOff>18</xdr:colOff>
                <xdr:row>6</xdr:row>
                <xdr:rowOff>18</xdr:rowOff>
              </xdr:from>
              <xdr:to>
                <xdr:col>30</xdr:col>
                <xdr:colOff>52</xdr:colOff>
                <xdr:row>7</xdr:row>
                <xdr:rowOff>14</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ms</author>
  </authors>
  <commentList>
    <comment ref="N4" authorId="0">
      <text>
        <r>
          <rPr>
            <sz val="10"/>
            <rFont val="SimSun"/>
            <family val="2"/>
          </rPr>
          <t xml:space="preserve">Ne 9. in 10 6.</t>
        </r>
      </text>
      <mc:AlternateContent>
        <mc:Choice Requires="v2">
          <commentPr autoFill="true" autoScale="false" colHidden="false" locked="false" rowHidden="false" textHAlign="justify" textVAlign="top">
            <anchor moveWithCells="false" sizeWithCells="false">
              <xdr:from>
                <xdr:col>14</xdr:col>
                <xdr:colOff>18</xdr:colOff>
                <xdr:row>0</xdr:row>
                <xdr:rowOff>23</xdr:rowOff>
              </xdr:from>
              <xdr:to>
                <xdr:col>19</xdr:col>
                <xdr:colOff>9</xdr:colOff>
                <xdr:row>4</xdr:row>
                <xdr:rowOff>15</xdr:rowOff>
              </xdr:to>
            </anchor>
          </commentPr>
        </mc:Choice>
        <mc:Fallback/>
      </mc:AlternateContent>
    </comment>
    <comment ref="N5" authorId="0">
      <text>
        <r>
          <rPr>
            <sz val="10"/>
            <rFont val="SimSun"/>
            <family val="2"/>
          </rPr>
          <t xml:space="preserve">Najbolj mi ustreza 3.,9.,23. in 25.7.
Ne morem pa 4.-8.,13-15,27-29.
Za julij bi bila pa 7. in 10.7.
Ne morem pa 1.-6. in po 11.7., ko grem na dopust.</t>
        </r>
      </text>
      <mc:AlternateContent>
        <mc:Choice Requires="v2">
          <commentPr autoFill="true" autoScale="false" colHidden="false" locked="false" rowHidden="false" textHAlign="justify" textVAlign="top">
            <anchor moveWithCells="false" sizeWithCells="false">
              <xdr:from>
                <xdr:col>14</xdr:col>
                <xdr:colOff>18</xdr:colOff>
                <xdr:row>2</xdr:row>
                <xdr:rowOff>2</xdr:rowOff>
              </xdr:from>
              <xdr:to>
                <xdr:col>19</xdr:col>
                <xdr:colOff>9</xdr:colOff>
                <xdr:row>6</xdr:row>
                <xdr:rowOff>3</xdr:rowOff>
              </xdr:to>
            </anchor>
          </commentPr>
        </mc:Choice>
        <mc:Fallback/>
      </mc:AlternateContent>
    </comment>
    <comment ref="N10" authorId="0">
      <text>
        <r>
          <rPr>
            <sz val="10"/>
            <rFont val="SimSun"/>
            <family val="2"/>
          </rPr>
          <t xml:space="preserve">Najbolj mi ustreza 3.,9.,23. in 25.7.
Ne morem pa 4.-8.,13-15,27-29.
Za julij bi bila pa 7. in 10.7.
Ne morem pa 1.-6. in po 11.7., ko grem na dopust.</t>
        </r>
      </text>
      <mc:AlternateContent>
        <mc:Choice Requires="v2">
          <commentPr autoFill="true" autoScale="false" colHidden="false" locked="false" rowHidden="false" textHAlign="justify" textVAlign="top">
            <anchor moveWithCells="false" sizeWithCells="false">
              <xdr:from>
                <xdr:col>14</xdr:col>
                <xdr:colOff>18</xdr:colOff>
                <xdr:row>7</xdr:row>
                <xdr:rowOff>1</xdr:rowOff>
              </xdr:from>
              <xdr:to>
                <xdr:col>19</xdr:col>
                <xdr:colOff>9</xdr:colOff>
                <xdr:row>11</xdr:row>
                <xdr:rowOff>3</xdr:rowOff>
              </xdr:to>
            </anchor>
          </commentPr>
        </mc:Choice>
        <mc:Fallback/>
      </mc:AlternateContent>
    </comment>
    <comment ref="N12" authorId="0">
      <text>
        <r>
          <rPr>
            <sz val="10"/>
            <rFont val="SimSun"/>
            <family val="2"/>
          </rPr>
          <t xml:space="preserve">Ne 9. in 10 6.</t>
        </r>
      </text>
      <mc:AlternateContent>
        <mc:Choice Requires="v2">
          <commentPr autoFill="true" autoScale="false" colHidden="false" locked="false" rowHidden="false" textHAlign="justify" textVAlign="top">
            <anchor moveWithCells="false" sizeWithCells="false">
              <xdr:from>
                <xdr:col>14</xdr:col>
                <xdr:colOff>18</xdr:colOff>
                <xdr:row>8</xdr:row>
                <xdr:rowOff>22</xdr:rowOff>
              </xdr:from>
              <xdr:to>
                <xdr:col>19</xdr:col>
                <xdr:colOff>9</xdr:colOff>
                <xdr:row>12</xdr:row>
                <xdr:rowOff>14</xdr:rowOff>
              </xdr:to>
            </anchor>
          </commentPr>
        </mc:Choice>
        <mc:Fallback/>
      </mc:AlternateContent>
    </comment>
    <comment ref="N17" authorId="0">
      <text>
        <r>
          <rPr>
            <sz val="10"/>
            <rFont val="SimSun"/>
            <family val="2"/>
          </rPr>
          <t xml:space="preserve">Ne 9. in 10 6.</t>
        </r>
      </text>
      <mc:AlternateContent>
        <mc:Choice Requires="v2">
          <commentPr autoFill="true" autoScale="false" colHidden="false" locked="false" rowHidden="false" textHAlign="justify" textVAlign="top">
            <anchor moveWithCells="false" sizeWithCells="false">
              <xdr:from>
                <xdr:col>14</xdr:col>
                <xdr:colOff>18</xdr:colOff>
                <xdr:row>13</xdr:row>
                <xdr:rowOff>22</xdr:rowOff>
              </xdr:from>
              <xdr:to>
                <xdr:col>19</xdr:col>
                <xdr:colOff>9</xdr:colOff>
                <xdr:row>17</xdr:row>
                <xdr:rowOff>13</xdr:rowOff>
              </xdr:to>
            </anchor>
          </commentPr>
        </mc:Choice>
        <mc:Fallback/>
      </mc:AlternateContent>
    </comment>
    <comment ref="N20" authorId="0">
      <text>
        <r>
          <rPr>
            <sz val="10"/>
            <rFont val="SimSun"/>
            <family val="2"/>
          </rPr>
          <t xml:space="preserve">Ne 9. in 10 6.</t>
        </r>
      </text>
      <mc:AlternateContent>
        <mc:Choice Requires="v2">
          <commentPr autoFill="true" autoScale="false" colHidden="false" locked="false" rowHidden="false" textHAlign="justify" textVAlign="top">
            <anchor moveWithCells="false" sizeWithCells="false">
              <xdr:from>
                <xdr:col>14</xdr:col>
                <xdr:colOff>18</xdr:colOff>
                <xdr:row>16</xdr:row>
                <xdr:rowOff>21</xdr:rowOff>
              </xdr:from>
              <xdr:to>
                <xdr:col>19</xdr:col>
                <xdr:colOff>9</xdr:colOff>
                <xdr:row>20</xdr:row>
                <xdr:rowOff>13</xdr:rowOff>
              </xdr:to>
            </anchor>
          </commentPr>
        </mc:Choice>
        <mc:Fallback/>
      </mc:AlternateContent>
    </comment>
    <comment ref="N23" authorId="0">
      <text>
        <r>
          <rPr>
            <sz val="10"/>
            <rFont val="SimSun"/>
            <family val="2"/>
          </rPr>
          <t xml:space="preserve">dopust do 10. junija vključno
                   11. in 25. junija sem dežuren na KO za anesteziolozijo
                    ter 28. in 29 junija.</t>
        </r>
      </text>
      <mc:AlternateContent>
        <mc:Choice Requires="v2">
          <commentPr autoFill="true" autoScale="false" colHidden="false" locked="false" rowHidden="false" textHAlign="justify" textVAlign="top">
            <anchor moveWithCells="false" sizeWithCells="false">
              <xdr:from>
                <xdr:col>14</xdr:col>
                <xdr:colOff>18</xdr:colOff>
                <xdr:row>19</xdr:row>
                <xdr:rowOff>21</xdr:rowOff>
              </xdr:from>
              <xdr:to>
                <xdr:col>20</xdr:col>
                <xdr:colOff>19</xdr:colOff>
                <xdr:row>32</xdr:row>
                <xdr:rowOff>12</xdr:rowOff>
              </xdr:to>
            </anchor>
          </commentPr>
        </mc:Choice>
        <mc:Fallback/>
      </mc:AlternateContent>
    </comment>
    <comment ref="N24" authorId="0">
      <text>
        <r>
          <rPr>
            <sz val="10"/>
            <rFont val="SimSun"/>
            <family val="2"/>
          </rPr>
          <t xml:space="preserve">Najbolj mi ustreza 3.,9.,23. in 25.7.
Ne morem pa 4.-8.,13-15,27-29.
Za julij bi bila pa 7. in 10.7.
Ne morem pa 1.-6. in po 11.7., ko grem na dopust.</t>
        </r>
      </text>
      <mc:AlternateContent>
        <mc:Choice Requires="v2">
          <commentPr autoFill="true" autoScale="false" colHidden="false" locked="false" rowHidden="false" textHAlign="justify" textVAlign="top">
            <anchor moveWithCells="false" sizeWithCells="false">
              <xdr:from>
                <xdr:col>14</xdr:col>
                <xdr:colOff>18</xdr:colOff>
                <xdr:row>20</xdr:row>
                <xdr:rowOff>26</xdr:rowOff>
              </xdr:from>
              <xdr:to>
                <xdr:col>19</xdr:col>
                <xdr:colOff>9</xdr:colOff>
                <xdr:row>25</xdr:row>
                <xdr:rowOff>2</xdr:rowOff>
              </xdr:to>
            </anchor>
          </commentPr>
        </mc:Choice>
        <mc:Fallback/>
      </mc:AlternateContent>
    </comment>
    <comment ref="N25" authorId="0">
      <text>
        <r>
          <rPr>
            <sz val="10"/>
            <rFont val="SimSun"/>
            <family val="2"/>
          </rPr>
          <t xml:space="preserve"> na dopustu do 25.6</t>
        </r>
      </text>
      <mc:AlternateContent>
        <mc:Choice Requires="v2">
          <commentPr autoFill="true" autoScale="false" colHidden="false" locked="false" rowHidden="false" textHAlign="justify" textVAlign="top">
            <anchor moveWithCells="false" sizeWithCells="false">
              <xdr:from>
                <xdr:col>14</xdr:col>
                <xdr:colOff>18</xdr:colOff>
                <xdr:row>21</xdr:row>
                <xdr:rowOff>21</xdr:rowOff>
              </xdr:from>
              <xdr:to>
                <xdr:col>19</xdr:col>
                <xdr:colOff>9</xdr:colOff>
                <xdr:row>23</xdr:row>
                <xdr:rowOff>6</xdr:rowOff>
              </xdr:to>
            </anchor>
          </commentPr>
        </mc:Choice>
        <mc:Fallback/>
      </mc:AlternateContent>
    </comment>
    <comment ref="N26" authorId="0">
      <text>
        <r>
          <rPr>
            <sz val="10"/>
            <rFont val="SimSun"/>
            <family val="2"/>
          </rPr>
          <t xml:space="preserve">Najbolj mi ustreza 3.,9.,23. in 25.7.
Ne morem pa 4.-8.,13-15,27-29.
Za julij bi bila pa 7. in 10.7.
Ne morem pa 1.-6. in po 11.7., ko grem na dopust.</t>
        </r>
      </text>
      <mc:AlternateContent>
        <mc:Choice Requires="v2">
          <commentPr autoFill="true" autoScale="false" colHidden="false" locked="false" rowHidden="false" textHAlign="justify" textVAlign="top">
            <anchor moveWithCells="false" sizeWithCells="false">
              <xdr:from>
                <xdr:col>14</xdr:col>
                <xdr:colOff>18</xdr:colOff>
                <xdr:row>22</xdr:row>
                <xdr:rowOff>26</xdr:rowOff>
              </xdr:from>
              <xdr:to>
                <xdr:col>19</xdr:col>
                <xdr:colOff>9</xdr:colOff>
                <xdr:row>27</xdr:row>
                <xdr:rowOff>1</xdr:rowOff>
              </xdr:to>
            </anchor>
          </commentPr>
        </mc:Choice>
        <mc:Fallback/>
      </mc:AlternateContent>
    </comment>
    <comment ref="N27" authorId="0">
      <text>
        <r>
          <rPr>
            <sz val="10"/>
            <rFont val="SimSun"/>
            <family val="2"/>
          </rPr>
          <t xml:space="preserve"> na dopustu do 25.6</t>
        </r>
      </text>
      <mc:AlternateContent>
        <mc:Choice Requires="v2">
          <commentPr autoFill="true" autoScale="false" colHidden="false" locked="false" rowHidden="false" textHAlign="justify" textVAlign="top">
            <anchor moveWithCells="false" sizeWithCells="false">
              <xdr:from>
                <xdr:col>14</xdr:col>
                <xdr:colOff>18</xdr:colOff>
                <xdr:row>23</xdr:row>
                <xdr:rowOff>21</xdr:rowOff>
              </xdr:from>
              <xdr:to>
                <xdr:col>19</xdr:col>
                <xdr:colOff>9</xdr:colOff>
                <xdr:row>25</xdr:row>
                <xdr:rowOff>5</xdr:rowOff>
              </xdr:to>
            </anchor>
          </commentPr>
        </mc:Choice>
        <mc:Fallback/>
      </mc:AlternateContent>
    </comment>
    <comment ref="N29" authorId="0">
      <text>
        <r>
          <rPr>
            <sz val="10"/>
            <rFont val="SimSun"/>
            <family val="2"/>
          </rPr>
          <t xml:space="preserve">dopust do 10. junija vključno
                   11. in 25. junija sem dežuren na KO za anesteziolozijo
                    ter 28. in 29 junija.</t>
        </r>
      </text>
      <mc:AlternateContent>
        <mc:Choice Requires="v2">
          <commentPr autoFill="true" autoScale="false" colHidden="false" locked="false" rowHidden="false" textHAlign="justify" textVAlign="top">
            <anchor moveWithCells="false" sizeWithCells="false">
              <xdr:from>
                <xdr:col>14</xdr:col>
                <xdr:colOff>18</xdr:colOff>
                <xdr:row>25</xdr:row>
                <xdr:rowOff>20</xdr:rowOff>
              </xdr:from>
              <xdr:to>
                <xdr:col>20</xdr:col>
                <xdr:colOff>19</xdr:colOff>
                <xdr:row>38</xdr:row>
                <xdr:rowOff>14</xdr:rowOff>
              </xdr:to>
            </anchor>
          </commentPr>
        </mc:Choice>
        <mc:Fallback/>
      </mc:AlternateContent>
    </comment>
    <comment ref="O19" authorId="0">
      <text>
        <r>
          <rPr>
            <sz val="10"/>
            <rFont val="SimSun"/>
            <family val="2"/>
          </rPr>
          <t xml:space="preserve">Najbolj mi ustreza 3.,9.,23. in 25.7.
Ne morem pa 4.-8.,13-15,27-29.
Za julij bi bila pa 7. in 10.7.
Ne morem pa 1.-6. in po 11.7., ko grem na dopust.</t>
        </r>
      </text>
      <mc:AlternateContent>
        <mc:Choice Requires="v2">
          <commentPr autoFill="true" autoScale="false" colHidden="false" locked="false" rowHidden="false" textHAlign="justify" textVAlign="top">
            <anchor moveWithCells="false" sizeWithCells="false">
              <xdr:from>
                <xdr:col>15</xdr:col>
                <xdr:colOff>19</xdr:colOff>
                <xdr:row>16</xdr:row>
                <xdr:rowOff>0</xdr:rowOff>
              </xdr:from>
              <xdr:to>
                <xdr:col>20</xdr:col>
                <xdr:colOff>16</xdr:colOff>
                <xdr:row>20</xdr:row>
                <xdr:rowOff>2</xdr:rowOff>
              </xdr:to>
            </anchor>
          </commentPr>
        </mc:Choice>
        <mc:Fallback/>
      </mc:AlternateContent>
    </comment>
    <comment ref="O20" authorId="0">
      <text>
        <r>
          <rPr>
            <sz val="10"/>
            <rFont val="SimSun"/>
            <family val="2"/>
          </rPr>
          <t xml:space="preserve">Najbolj mi ustreza 3.,9.,23. in 25.7.
Ne morem pa 4.-8.,13-15,27-29.
Za julij bi bila pa 7. in 10.7.
Ne morem pa 1.-6. in po 11.7., ko grem na dopust.</t>
        </r>
      </text>
      <mc:AlternateContent>
        <mc:Choice Requires="v2">
          <commentPr autoFill="true" autoScale="false" colHidden="false" locked="false" rowHidden="false" textHAlign="justify" textVAlign="top">
            <anchor moveWithCells="false" sizeWithCells="false">
              <xdr:from>
                <xdr:col>15</xdr:col>
                <xdr:colOff>19</xdr:colOff>
                <xdr:row>17</xdr:row>
                <xdr:rowOff>0</xdr:rowOff>
              </xdr:from>
              <xdr:to>
                <xdr:col>20</xdr:col>
                <xdr:colOff>16</xdr:colOff>
                <xdr:row>21</xdr:row>
                <xdr:rowOff>2</xdr:rowOff>
              </xdr:to>
            </anchor>
          </commentPr>
        </mc:Choice>
        <mc:Fallback/>
      </mc:AlternateContent>
    </comment>
    <comment ref="O21" authorId="0">
      <text>
        <r>
          <rPr>
            <sz val="10"/>
            <rFont val="SimSun"/>
            <family val="2"/>
          </rPr>
          <t xml:space="preserve">Najbolj mi ustreza 3.,9.,23. in 25.7.
Ne morem pa 4.-8.,13-15,27-29.
Za julij bi bila pa 7. in 10.7.
Ne morem pa 1.-6. in po 11.7., ko grem na dopust.</t>
        </r>
      </text>
      <mc:AlternateContent>
        <mc:Choice Requires="v2">
          <commentPr autoFill="true" autoScale="false" colHidden="false" locked="false" rowHidden="false" textHAlign="justify" textVAlign="top">
            <anchor moveWithCells="false" sizeWithCells="false">
              <xdr:from>
                <xdr:col>15</xdr:col>
                <xdr:colOff>19</xdr:colOff>
                <xdr:row>18</xdr:row>
                <xdr:rowOff>0</xdr:rowOff>
              </xdr:from>
              <xdr:to>
                <xdr:col>20</xdr:col>
                <xdr:colOff>16</xdr:colOff>
                <xdr:row>22</xdr:row>
                <xdr:rowOff>2</xdr:rowOff>
              </xdr:to>
            </anchor>
          </commentPr>
        </mc:Choice>
        <mc:Fallback/>
      </mc:AlternateContent>
    </comment>
    <comment ref="AC5" authorId="0">
      <text>
        <r>
          <rPr>
            <sz val="10"/>
            <rFont val="SimSun"/>
            <family val="2"/>
          </rPr>
          <t xml:space="preserve">12,13,14</t>
        </r>
      </text>
      <mc:AlternateContent>
        <mc:Choice Requires="v2">
          <commentPr autoFill="true" autoScale="false" colHidden="false" locked="false" rowHidden="false" textHAlign="justify" textVAlign="top">
            <anchor moveWithCells="false" sizeWithCells="false">
              <xdr:from>
                <xdr:col>29</xdr:col>
                <xdr:colOff>17</xdr:colOff>
                <xdr:row>1</xdr:row>
                <xdr:rowOff>23</xdr:rowOff>
              </xdr:from>
              <xdr:to>
                <xdr:col>30</xdr:col>
                <xdr:colOff>59</xdr:colOff>
                <xdr:row>2</xdr:row>
                <xdr:rowOff>19</xdr:rowOff>
              </xdr:to>
            </anchor>
          </commentPr>
        </mc:Choice>
        <mc:Fallback/>
      </mc:AlternateContent>
    </comment>
    <comment ref="AC6" authorId="0">
      <text>
        <r>
          <rPr>
            <sz val="10"/>
            <rFont val="SimSun"/>
            <family val="2"/>
          </rPr>
          <t xml:space="preserve">dopust do 10. junija vključno
                   11. in 25. junija sem dežuren na KO za anesteziolozijo
                    ter 28. in 29 junija.</t>
        </r>
      </text>
      <mc:AlternateContent>
        <mc:Choice Requires="v2">
          <commentPr autoFill="true" autoScale="false" colHidden="false" locked="false" rowHidden="false" textHAlign="justify" textVAlign="top">
            <anchor moveWithCells="false" sizeWithCells="false">
              <xdr:from>
                <xdr:col>29</xdr:col>
                <xdr:colOff>17</xdr:colOff>
                <xdr:row>2</xdr:row>
                <xdr:rowOff>23</xdr:rowOff>
              </xdr:from>
              <xdr:to>
                <xdr:col>31</xdr:col>
                <xdr:colOff>18</xdr:colOff>
                <xdr:row>15</xdr:row>
                <xdr:rowOff>13</xdr:rowOff>
              </xdr:to>
            </anchor>
          </commentPr>
        </mc:Choice>
        <mc:Fallback/>
      </mc:AlternateContent>
    </comment>
    <comment ref="AC7" authorId="0">
      <text>
        <r>
          <rPr>
            <sz val="10"/>
            <rFont val="SimSun"/>
            <family val="2"/>
          </rPr>
          <t xml:space="preserve">od 24.6. naprej bom doma</t>
        </r>
      </text>
      <mc:AlternateContent>
        <mc:Choice Requires="v2">
          <commentPr autoFill="true" autoScale="false" colHidden="false" locked="false" rowHidden="false" textHAlign="justify" textVAlign="top">
            <anchor moveWithCells="false" sizeWithCells="false">
              <xdr:from>
                <xdr:col>29</xdr:col>
                <xdr:colOff>17</xdr:colOff>
                <xdr:row>3</xdr:row>
                <xdr:rowOff>23</xdr:rowOff>
              </xdr:from>
              <xdr:to>
                <xdr:col>30</xdr:col>
                <xdr:colOff>54</xdr:colOff>
                <xdr:row>5</xdr:row>
                <xdr:rowOff>7</xdr:rowOff>
              </xdr:to>
            </anchor>
          </commentPr>
        </mc:Choice>
        <mc:Fallback/>
      </mc:AlternateContent>
    </comment>
    <comment ref="AC8" authorId="0">
      <text>
        <r>
          <rPr>
            <sz val="10"/>
            <rFont val="SimSun"/>
            <family val="2"/>
          </rPr>
          <t xml:space="preserve"> na dopustu do 25.6</t>
        </r>
      </text>
      <mc:AlternateContent>
        <mc:Choice Requires="v2">
          <commentPr autoFill="true" autoScale="false" colHidden="false" locked="false" rowHidden="false" textHAlign="justify" textVAlign="top">
            <anchor moveWithCells="false" sizeWithCells="false">
              <xdr:from>
                <xdr:col>29</xdr:col>
                <xdr:colOff>17</xdr:colOff>
                <xdr:row>4</xdr:row>
                <xdr:rowOff>23</xdr:rowOff>
              </xdr:from>
              <xdr:to>
                <xdr:col>30</xdr:col>
                <xdr:colOff>54</xdr:colOff>
                <xdr:row>6</xdr:row>
                <xdr:rowOff>7</xdr:rowOff>
              </xdr:to>
            </anchor>
          </commentPr>
        </mc:Choice>
        <mc:Fallback/>
      </mc:AlternateContent>
    </comment>
    <comment ref="AC9" authorId="0">
      <text>
        <r>
          <rPr>
            <sz val="10"/>
            <rFont val="SimSun"/>
            <family val="2"/>
          </rPr>
          <t xml:space="preserve">Ne 9. in 10 6.</t>
        </r>
      </text>
      <mc:AlternateContent>
        <mc:Choice Requires="v2">
          <commentPr autoFill="true" autoScale="false" colHidden="false" locked="false" rowHidden="false" textHAlign="justify" textVAlign="top">
            <anchor moveWithCells="false" sizeWithCells="false">
              <xdr:from>
                <xdr:col>29</xdr:col>
                <xdr:colOff>17</xdr:colOff>
                <xdr:row>5</xdr:row>
                <xdr:rowOff>22</xdr:rowOff>
              </xdr:from>
              <xdr:to>
                <xdr:col>30</xdr:col>
                <xdr:colOff>54</xdr:colOff>
                <xdr:row>9</xdr:row>
                <xdr:rowOff>15</xdr:rowOff>
              </xdr:to>
            </anchor>
          </commentPr>
        </mc:Choice>
        <mc:Fallback/>
      </mc:AlternateContent>
    </comment>
    <comment ref="AC11" authorId="0">
      <text>
        <r>
          <rPr>
            <sz val="10"/>
            <rFont val="SimSun"/>
            <family val="2"/>
          </rPr>
          <t xml:space="preserve">Najbolj mi ustreza 3.,9.,23. in 25.7.
Ne morem pa 4.-8.,13-15,27-29.
Za julij bi bila pa 7. in 10.7.
Ne morem pa 1.-6. in po 11.7., ko grem na dopust.</t>
        </r>
      </text>
      <mc:AlternateContent>
        <mc:Choice Requires="v2">
          <commentPr autoFill="true" autoScale="false" colHidden="false" locked="false" rowHidden="false" textHAlign="justify" textVAlign="top">
            <anchor moveWithCells="false" sizeWithCells="false">
              <xdr:from>
                <xdr:col>29</xdr:col>
                <xdr:colOff>17</xdr:colOff>
                <xdr:row>8</xdr:row>
                <xdr:rowOff>1</xdr:rowOff>
              </xdr:from>
              <xdr:to>
                <xdr:col>30</xdr:col>
                <xdr:colOff>54</xdr:colOff>
                <xdr:row>12</xdr:row>
                <xdr:rowOff>3</xdr:rowOff>
              </xdr:to>
            </anchor>
          </commentPr>
        </mc:Choice>
        <mc:Fallback/>
      </mc:AlternateContent>
    </comment>
    <comment ref="AC15" authorId="0">
      <text>
        <r>
          <rPr>
            <sz val="10"/>
            <rFont val="SimSun"/>
            <family val="2"/>
          </rPr>
          <t xml:space="preserve">4., 11., 15., 20</t>
        </r>
      </text>
      <mc:AlternateContent>
        <mc:Choice Requires="v2">
          <commentPr autoFill="true" autoScale="false" colHidden="false" locked="false" rowHidden="false" textHAlign="justify" textVAlign="top">
            <anchor moveWithCells="false" sizeWithCells="false">
              <xdr:from>
                <xdr:col>29</xdr:col>
                <xdr:colOff>17</xdr:colOff>
                <xdr:row>11</xdr:row>
                <xdr:rowOff>22</xdr:rowOff>
              </xdr:from>
              <xdr:to>
                <xdr:col>30</xdr:col>
                <xdr:colOff>52</xdr:colOff>
                <xdr:row>13</xdr:row>
                <xdr:rowOff>7</xdr:rowOff>
              </xdr:to>
            </anchor>
          </commentPr>
        </mc:Choice>
        <mc:Fallback/>
      </mc:AlternateContent>
    </comment>
    <comment ref="AC16" authorId="0">
      <text>
        <r>
          <rPr>
            <sz val="10"/>
            <rFont val="SimSun"/>
            <family val="2"/>
          </rPr>
          <t xml:space="preserve">NE dežurne 6.,7., 21.,22 in 25.6.</t>
        </r>
      </text>
      <mc:AlternateContent>
        <mc:Choice Requires="v2">
          <commentPr autoFill="true" autoScale="false" colHidden="false" locked="false" rowHidden="false" textHAlign="justify" textVAlign="top">
            <anchor moveWithCells="false" sizeWithCells="false">
              <xdr:from>
                <xdr:col>29</xdr:col>
                <xdr:colOff>17</xdr:colOff>
                <xdr:row>12</xdr:row>
                <xdr:rowOff>22</xdr:rowOff>
              </xdr:from>
              <xdr:to>
                <xdr:col>30</xdr:col>
                <xdr:colOff>52</xdr:colOff>
                <xdr:row>14</xdr:row>
                <xdr:rowOff>22</xdr:rowOff>
              </xdr:to>
            </anchor>
          </commentPr>
        </mc:Choice>
        <mc:Fallback/>
      </mc:AlternateContent>
    </comment>
    <comment ref="AC17" authorId="0">
      <text>
        <r>
          <rPr>
            <sz val="10"/>
            <rFont val="SimSun"/>
            <family val="2"/>
          </rPr>
          <t xml:space="preserve">Najbolj mi ustreza 3.,9.,23. in 25.7.
Ne morem pa 4.-8.,13-15,27-29.
Za julij bi bila pa 7. in 10.7.
Ne morem pa 1.-6. in po 11.7., ko grem na dopust.</t>
        </r>
      </text>
      <mc:AlternateContent>
        <mc:Choice Requires="v2">
          <commentPr autoFill="true" autoScale="false" colHidden="false" locked="false" rowHidden="false" textHAlign="justify" textVAlign="top">
            <anchor moveWithCells="false" sizeWithCells="false">
              <xdr:from>
                <xdr:col>29</xdr:col>
                <xdr:colOff>17</xdr:colOff>
                <xdr:row>14</xdr:row>
                <xdr:rowOff>1</xdr:rowOff>
              </xdr:from>
              <xdr:to>
                <xdr:col>30</xdr:col>
                <xdr:colOff>54</xdr:colOff>
                <xdr:row>18</xdr:row>
                <xdr:rowOff>2</xdr:rowOff>
              </xdr:to>
            </anchor>
          </commentPr>
        </mc:Choice>
        <mc:Fallback/>
      </mc:AlternateContent>
    </comment>
  </commentList>
</comments>
</file>

<file path=xl/comments8.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ms</author>
  </authors>
  <commentList>
    <comment ref="N8" authorId="0">
      <text>
        <r>
          <rPr>
            <sz val="10"/>
            <rFont val="SimSun"/>
            <family val="2"/>
          </rPr>
          <t xml:space="preserve">Najbolj mi ustreza 3.,9.,23. in 25.7.
Ne morem pa 4.-8.,13-15,27-29.
Za julij bi bila pa 7. in 10.7.
Ne morem pa 1.-6. in po 11.7., ko grem na dopust.</t>
        </r>
      </text>
      <mc:AlternateContent>
        <mc:Choice Requires="v2">
          <commentPr autoFill="true" autoScale="false" colHidden="false" locked="false" rowHidden="false" textHAlign="justify" textVAlign="top">
            <anchor moveWithCells="false" sizeWithCells="false">
              <xdr:from>
                <xdr:col>14</xdr:col>
                <xdr:colOff>18</xdr:colOff>
                <xdr:row>5</xdr:row>
                <xdr:rowOff>1</xdr:rowOff>
              </xdr:from>
              <xdr:to>
                <xdr:col>19</xdr:col>
                <xdr:colOff>9</xdr:colOff>
                <xdr:row>9</xdr:row>
                <xdr:rowOff>3</xdr:rowOff>
              </xdr:to>
            </anchor>
          </commentPr>
        </mc:Choice>
        <mc:Fallback/>
      </mc:AlternateContent>
    </comment>
    <comment ref="N9" authorId="0">
      <text>
        <r>
          <rPr>
            <sz val="10"/>
            <rFont val="SimSun"/>
            <family val="2"/>
          </rPr>
          <t xml:space="preserve">ne morem od nedelje 20.7. do nedelje 27.7.
Dopust od 4-14 avgust</t>
        </r>
      </text>
      <mc:AlternateContent>
        <mc:Choice Requires="v2">
          <commentPr autoFill="true" autoScale="false" colHidden="false" locked="false" rowHidden="false" textHAlign="justify" textVAlign="top">
            <anchor moveWithCells="false" sizeWithCells="false">
              <xdr:from>
                <xdr:col>14</xdr:col>
                <xdr:colOff>18</xdr:colOff>
                <xdr:row>5</xdr:row>
                <xdr:rowOff>22</xdr:rowOff>
              </xdr:from>
              <xdr:to>
                <xdr:col>19</xdr:col>
                <xdr:colOff>10</xdr:colOff>
                <xdr:row>9</xdr:row>
                <xdr:rowOff>0</xdr:rowOff>
              </xdr:to>
            </anchor>
          </commentPr>
        </mc:Choice>
        <mc:Fallback/>
      </mc:AlternateContent>
    </comment>
    <comment ref="N11" authorId="0">
      <text>
        <r>
          <rPr>
            <sz val="10"/>
            <rFont val="SimSun"/>
            <family val="2"/>
          </rPr>
          <t xml:space="preserve">
Za julij bi bila pa 7. in 10.7.
Ne morem pa 1.-6. in po 11.7., ko grem na dopust.</t>
        </r>
      </text>
      <mc:AlternateContent>
        <mc:Choice Requires="v2">
          <commentPr autoFill="true" autoScale="false" colHidden="false" locked="false" rowHidden="false" textHAlign="justify" textVAlign="top">
            <anchor moveWithCells="false" sizeWithCells="false">
              <xdr:from>
                <xdr:col>14</xdr:col>
                <xdr:colOff>18</xdr:colOff>
                <xdr:row>8</xdr:row>
                <xdr:rowOff>1</xdr:rowOff>
              </xdr:from>
              <xdr:to>
                <xdr:col>19</xdr:col>
                <xdr:colOff>10</xdr:colOff>
                <xdr:row>14</xdr:row>
                <xdr:rowOff>23</xdr:rowOff>
              </xdr:to>
            </anchor>
          </commentPr>
        </mc:Choice>
        <mc:Fallback/>
      </mc:AlternateContent>
    </comment>
    <comment ref="N14" authorId="0">
      <text>
        <r>
          <rPr>
            <sz val="10"/>
            <rFont val="SimSun"/>
            <family val="2"/>
          </rPr>
          <t xml:space="preserve">Želja za julij nimam. Avgusta od 8.08 naprej sem na dopustu</t>
        </r>
      </text>
      <mc:AlternateContent>
        <mc:Choice Requires="v2">
          <commentPr autoFill="true" autoScale="false" colHidden="false" locked="false" rowHidden="false" textHAlign="justify" textVAlign="top">
            <anchor moveWithCells="false" sizeWithCells="false">
              <xdr:from>
                <xdr:col>14</xdr:col>
                <xdr:colOff>18</xdr:colOff>
                <xdr:row>10</xdr:row>
                <xdr:rowOff>22</xdr:rowOff>
              </xdr:from>
              <xdr:to>
                <xdr:col>20</xdr:col>
                <xdr:colOff>21</xdr:colOff>
                <xdr:row>14</xdr:row>
                <xdr:rowOff>4</xdr:rowOff>
              </xdr:to>
            </anchor>
          </commentPr>
        </mc:Choice>
        <mc:Fallback/>
      </mc:AlternateContent>
    </comment>
    <comment ref="N17" authorId="0">
      <text>
        <r>
          <rPr>
            <sz val="10"/>
            <rFont val="SimSun"/>
            <family val="2"/>
          </rPr>
          <t xml:space="preserve">od 21.6. do 25.6. ne bi, ker imam druge obveznosti, 3. in 4. me pa rabijo v Izoli</t>
        </r>
      </text>
      <mc:AlternateContent>
        <mc:Choice Requires="v2">
          <commentPr autoFill="true" autoScale="false" colHidden="false" locked="false" rowHidden="false" textHAlign="justify" textVAlign="top">
            <anchor moveWithCells="false" sizeWithCells="false">
              <xdr:from>
                <xdr:col>14</xdr:col>
                <xdr:colOff>18</xdr:colOff>
                <xdr:row>14</xdr:row>
                <xdr:rowOff>18</xdr:rowOff>
              </xdr:from>
              <xdr:to>
                <xdr:col>19</xdr:col>
                <xdr:colOff>10</xdr:colOff>
                <xdr:row>18</xdr:row>
                <xdr:rowOff>10</xdr:rowOff>
              </xdr:to>
            </anchor>
          </commentPr>
        </mc:Choice>
        <mc:Fallback/>
      </mc:AlternateContent>
    </comment>
    <comment ref="N24" authorId="0">
      <text>
        <r>
          <rPr>
            <sz val="10"/>
            <rFont val="SimSun"/>
            <family val="2"/>
          </rPr>
          <t xml:space="preserve">od 21.6. do 25.6. ne bi, ker imam druge obveznosti, 3. in 4. me pa rabijo v Izoli</t>
        </r>
      </text>
      <mc:AlternateContent>
        <mc:Choice Requires="v2">
          <commentPr autoFill="true" autoScale="false" colHidden="false" locked="false" rowHidden="false" textHAlign="justify" textVAlign="top">
            <anchor moveWithCells="false" sizeWithCells="false">
              <xdr:from>
                <xdr:col>14</xdr:col>
                <xdr:colOff>18</xdr:colOff>
                <xdr:row>21</xdr:row>
                <xdr:rowOff>17</xdr:rowOff>
              </xdr:from>
              <xdr:to>
                <xdr:col>19</xdr:col>
                <xdr:colOff>10</xdr:colOff>
                <xdr:row>25</xdr:row>
                <xdr:rowOff>10</xdr:rowOff>
              </xdr:to>
            </anchor>
          </commentPr>
        </mc:Choice>
        <mc:Fallback/>
      </mc:AlternateContent>
    </comment>
    <comment ref="N25" authorId="0">
      <text>
        <r>
          <rPr>
            <sz val="10"/>
            <rFont val="SimSun"/>
            <family val="2"/>
          </rPr>
          <t xml:space="preserve">Želja za julij nimam. Avgusta od 8.08 naprej sem na dopustu</t>
        </r>
      </text>
      <mc:AlternateContent>
        <mc:Choice Requires="v2">
          <commentPr autoFill="true" autoScale="false" colHidden="false" locked="false" rowHidden="false" textHAlign="justify" textVAlign="top">
            <anchor moveWithCells="false" sizeWithCells="false">
              <xdr:from>
                <xdr:col>14</xdr:col>
                <xdr:colOff>18</xdr:colOff>
                <xdr:row>21</xdr:row>
                <xdr:rowOff>21</xdr:rowOff>
              </xdr:from>
              <xdr:to>
                <xdr:col>20</xdr:col>
                <xdr:colOff>21</xdr:colOff>
                <xdr:row>25</xdr:row>
                <xdr:rowOff>2</xdr:rowOff>
              </xdr:to>
            </anchor>
          </commentPr>
        </mc:Choice>
        <mc:Fallback/>
      </mc:AlternateContent>
    </comment>
    <comment ref="N29" authorId="0">
      <text>
        <r>
          <rPr>
            <sz val="10"/>
            <rFont val="SimSun"/>
            <family val="2"/>
          </rPr>
          <t xml:space="preserve">Julija pridem v sluzbo 22 , pa avgusta imam se dopust od 15 avg do 24.</t>
        </r>
      </text>
      <mc:AlternateContent>
        <mc:Choice Requires="v2">
          <commentPr autoFill="true" autoScale="false" colHidden="false" locked="false" rowHidden="false" textHAlign="justify" textVAlign="top">
            <anchor moveWithCells="false" sizeWithCells="false">
              <xdr:from>
                <xdr:col>14</xdr:col>
                <xdr:colOff>18</xdr:colOff>
                <xdr:row>26</xdr:row>
                <xdr:rowOff>16</xdr:rowOff>
              </xdr:from>
              <xdr:to>
                <xdr:col>19</xdr:col>
                <xdr:colOff>6</xdr:colOff>
                <xdr:row>29</xdr:row>
                <xdr:rowOff>20</xdr:rowOff>
              </xdr:to>
            </anchor>
          </commentPr>
        </mc:Choice>
        <mc:Fallback/>
      </mc:AlternateContent>
    </comment>
    <comment ref="AC3" authorId="0">
      <text>
        <r>
          <rPr>
            <sz val="10"/>
            <rFont val="SimSun"/>
            <family val="2"/>
          </rPr>
          <t xml:space="preserve">Julija pridem v sluzbo 22 , pa avgusta imam se dopust od 15 avg do 24.</t>
        </r>
      </text>
      <mc:AlternateContent>
        <mc:Choice Requires="v2">
          <commentPr autoFill="true" autoScale="false" colHidden="false" locked="false" rowHidden="false" textHAlign="justify" textVAlign="top">
            <anchor moveWithCells="false" sizeWithCells="false">
              <xdr:from>
                <xdr:col>29</xdr:col>
                <xdr:colOff>18</xdr:colOff>
                <xdr:row>0</xdr:row>
                <xdr:rowOff>0</xdr:rowOff>
              </xdr:from>
              <xdr:to>
                <xdr:col>30</xdr:col>
                <xdr:colOff>50</xdr:colOff>
                <xdr:row>3</xdr:row>
                <xdr:rowOff>4</xdr:rowOff>
              </xdr:to>
            </anchor>
          </commentPr>
        </mc:Choice>
        <mc:Fallback/>
      </mc:AlternateContent>
    </comment>
    <comment ref="AC4" authorId="0">
      <text>
        <r>
          <rPr>
            <sz val="10"/>
            <rFont val="SimSun"/>
            <family val="2"/>
          </rPr>
          <t xml:space="preserve">17., 24. julij in 14., 28. avgust</t>
        </r>
      </text>
      <mc:AlternateContent>
        <mc:Choice Requires="v2">
          <commentPr autoFill="true" autoScale="false" colHidden="false" locked="false" rowHidden="false" textHAlign="justify" textVAlign="top">
            <anchor moveWithCells="false" sizeWithCells="false">
              <xdr:from>
                <xdr:col>29</xdr:col>
                <xdr:colOff>18</xdr:colOff>
                <xdr:row>0</xdr:row>
                <xdr:rowOff>23</xdr:rowOff>
              </xdr:from>
              <xdr:to>
                <xdr:col>30</xdr:col>
                <xdr:colOff>50</xdr:colOff>
                <xdr:row>2</xdr:row>
                <xdr:rowOff>23</xdr:rowOff>
              </xdr:to>
            </anchor>
          </commentPr>
        </mc:Choice>
        <mc:Fallback/>
      </mc:AlternateContent>
    </comment>
    <comment ref="AC5" authorId="0">
      <text>
        <r>
          <rPr>
            <sz val="10"/>
            <rFont val="SimSun"/>
            <family val="2"/>
          </rPr>
          <t xml:space="preserve">Ne med 21 in 25</t>
        </r>
      </text>
      <mc:AlternateContent>
        <mc:Choice Requires="v2">
          <commentPr autoFill="true" autoScale="false" colHidden="false" locked="false" rowHidden="false" textHAlign="justify" textVAlign="top">
            <anchor moveWithCells="false" sizeWithCells="false">
              <xdr:from>
                <xdr:col>29</xdr:col>
                <xdr:colOff>18</xdr:colOff>
                <xdr:row>2</xdr:row>
                <xdr:rowOff>19</xdr:rowOff>
              </xdr:from>
              <xdr:to>
                <xdr:col>30</xdr:col>
                <xdr:colOff>54</xdr:colOff>
                <xdr:row>6</xdr:row>
                <xdr:rowOff>20</xdr:rowOff>
              </xdr:to>
            </anchor>
          </commentPr>
        </mc:Choice>
        <mc:Fallback/>
      </mc:AlternateContent>
    </comment>
    <comment ref="AC7" authorId="0">
      <text>
        <r>
          <rPr>
            <sz val="10"/>
            <rFont val="SimSun"/>
            <family val="2"/>
          </rPr>
          <t xml:space="preserve">V službi od 5. do 11 </t>
        </r>
      </text>
      <mc:AlternateContent>
        <mc:Choice Requires="v2">
          <commentPr autoFill="true" autoScale="false" colHidden="false" locked="false" rowHidden="false" textHAlign="justify" textVAlign="top">
            <anchor moveWithCells="false" sizeWithCells="false">
              <xdr:from>
                <xdr:col>29</xdr:col>
                <xdr:colOff>18</xdr:colOff>
                <xdr:row>4</xdr:row>
                <xdr:rowOff>19</xdr:rowOff>
              </xdr:from>
              <xdr:to>
                <xdr:col>30</xdr:col>
                <xdr:colOff>54</xdr:colOff>
                <xdr:row>8</xdr:row>
                <xdr:rowOff>20</xdr:rowOff>
              </xdr:to>
            </anchor>
          </commentPr>
        </mc:Choice>
        <mc:Fallback/>
      </mc:AlternateContent>
    </comment>
    <comment ref="AC9" authorId="0">
      <text>
        <r>
          <rPr>
            <sz val="10"/>
            <rFont val="SimSun"/>
            <family val="2"/>
          </rPr>
          <t xml:space="preserve">Želja za julij nimam. Avgusta od 8.08 naprej sem na dopustu</t>
        </r>
      </text>
      <mc:AlternateContent>
        <mc:Choice Requires="v2">
          <commentPr autoFill="true" autoScale="false" colHidden="false" locked="false" rowHidden="false" textHAlign="justify" textVAlign="top">
            <anchor moveWithCells="false" sizeWithCells="false">
              <xdr:from>
                <xdr:col>29</xdr:col>
                <xdr:colOff>18</xdr:colOff>
                <xdr:row>5</xdr:row>
                <xdr:rowOff>22</xdr:rowOff>
              </xdr:from>
              <xdr:to>
                <xdr:col>31</xdr:col>
                <xdr:colOff>16</xdr:colOff>
                <xdr:row>9</xdr:row>
                <xdr:rowOff>4</xdr:rowOff>
              </xdr:to>
            </anchor>
          </commentPr>
        </mc:Choice>
        <mc:Fallback/>
      </mc:AlternateContent>
    </comment>
    <comment ref="AC10" authorId="0">
      <text>
        <r>
          <rPr>
            <sz val="10"/>
            <rFont val="SimSun"/>
            <family val="2"/>
          </rPr>
          <t xml:space="preserve">ne morem od nedelje 20.7. do nedelje 27.7.
Dopust od 4-14 avgust</t>
        </r>
      </text>
      <mc:AlternateContent>
        <mc:Choice Requires="v2">
          <commentPr autoFill="true" autoScale="false" colHidden="false" locked="false" rowHidden="false" textHAlign="justify" textVAlign="top">
            <anchor moveWithCells="false" sizeWithCells="false">
              <xdr:from>
                <xdr:col>29</xdr:col>
                <xdr:colOff>18</xdr:colOff>
                <xdr:row>6</xdr:row>
                <xdr:rowOff>22</xdr:rowOff>
              </xdr:from>
              <xdr:to>
                <xdr:col>30</xdr:col>
                <xdr:colOff>54</xdr:colOff>
                <xdr:row>10</xdr:row>
                <xdr:rowOff>0</xdr:rowOff>
              </xdr:to>
            </anchor>
          </commentPr>
        </mc:Choice>
        <mc:Fallback/>
      </mc:AlternateContent>
    </comment>
    <comment ref="AC11" authorId="0">
      <text>
        <r>
          <rPr>
            <sz val="10"/>
            <rFont val="SimSun"/>
            <family val="2"/>
          </rPr>
          <t xml:space="preserve">od 21.6. do 25.6. ne bi, ker imam druge obveznosti, 3. in 4. me pa rabijo v Izoli</t>
        </r>
      </text>
      <mc:AlternateContent>
        <mc:Choice Requires="v2">
          <commentPr autoFill="true" autoScale="false" colHidden="false" locked="false" rowHidden="false" textHAlign="justify" textVAlign="top">
            <anchor moveWithCells="false" sizeWithCells="false">
              <xdr:from>
                <xdr:col>29</xdr:col>
                <xdr:colOff>18</xdr:colOff>
                <xdr:row>8</xdr:row>
                <xdr:rowOff>18</xdr:rowOff>
              </xdr:from>
              <xdr:to>
                <xdr:col>30</xdr:col>
                <xdr:colOff>54</xdr:colOff>
                <xdr:row>12</xdr:row>
                <xdr:rowOff>11</xdr:rowOff>
              </xdr:to>
            </anchor>
          </commentPr>
        </mc:Choice>
        <mc:Fallback/>
      </mc:AlternateContent>
    </comment>
    <comment ref="AC12" authorId="0">
      <text>
        <r>
          <rPr>
            <sz val="10"/>
            <rFont val="SimSun"/>
            <family val="2"/>
          </rPr>
          <t xml:space="preserve">od 24.6. naprej bom doma</t>
        </r>
      </text>
      <mc:AlternateContent>
        <mc:Choice Requires="v2">
          <commentPr autoFill="true" autoScale="false" colHidden="false" locked="false" rowHidden="false" textHAlign="justify" textVAlign="top">
            <anchor moveWithCells="false" sizeWithCells="false">
              <xdr:from>
                <xdr:col>29</xdr:col>
                <xdr:colOff>18</xdr:colOff>
                <xdr:row>8</xdr:row>
                <xdr:rowOff>22</xdr:rowOff>
              </xdr:from>
              <xdr:to>
                <xdr:col>30</xdr:col>
                <xdr:colOff>54</xdr:colOff>
                <xdr:row>10</xdr:row>
                <xdr:rowOff>7</xdr:rowOff>
              </xdr:to>
            </anchor>
          </commentPr>
        </mc:Choice>
        <mc:Fallback/>
      </mc:AlternateContent>
    </comment>
    <comment ref="AC16" authorId="0">
      <text>
        <r>
          <rPr>
            <sz val="10"/>
            <rFont val="SimSun"/>
            <family val="2"/>
          </rPr>
          <t xml:space="preserve">
Za julij bi bila pa 7. in 10.7.
Ne morem pa 1.-6. in po 11.7., ko grem na dopust.</t>
        </r>
      </text>
      <mc:AlternateContent>
        <mc:Choice Requires="v2">
          <commentPr autoFill="true" autoScale="false" colHidden="false" locked="false" rowHidden="false" textHAlign="justify" textVAlign="top">
            <anchor moveWithCells="false" sizeWithCells="false">
              <xdr:from>
                <xdr:col>29</xdr:col>
                <xdr:colOff>18</xdr:colOff>
                <xdr:row>13</xdr:row>
                <xdr:rowOff>1</xdr:rowOff>
              </xdr:from>
              <xdr:to>
                <xdr:col>30</xdr:col>
                <xdr:colOff>54</xdr:colOff>
                <xdr:row>19</xdr:row>
                <xdr:rowOff>22</xdr:rowOff>
              </xdr:to>
            </anchor>
          </commentPr>
        </mc:Choice>
        <mc:Fallback/>
      </mc:AlternateContent>
    </comment>
    <comment ref="AC17" authorId="0">
      <text>
        <r>
          <rPr>
            <sz val="10"/>
            <rFont val="SimSun"/>
            <family val="2"/>
          </rPr>
          <t xml:space="preserve">Artros 5.,6. Julij, 23. Avgust. Dopust 21.7. do 15.8.</t>
        </r>
      </text>
      <mc:AlternateContent>
        <mc:Choice Requires="v2">
          <commentPr autoFill="true" autoScale="false" colHidden="false" locked="false" rowHidden="false" textHAlign="justify" textVAlign="top">
            <anchor moveWithCells="false" sizeWithCells="false">
              <xdr:from>
                <xdr:col>29</xdr:col>
                <xdr:colOff>18</xdr:colOff>
                <xdr:row>13</xdr:row>
                <xdr:rowOff>22</xdr:rowOff>
              </xdr:from>
              <xdr:to>
                <xdr:col>30</xdr:col>
                <xdr:colOff>50</xdr:colOff>
                <xdr:row>16</xdr:row>
                <xdr:rowOff>10</xdr:rowOff>
              </xdr:to>
            </anchor>
          </commentPr>
        </mc:Choice>
        <mc:Fallback/>
      </mc:AlternateContent>
    </comment>
    <comment ref="AC18" authorId="0">
      <text>
        <r>
          <rPr>
            <sz val="10"/>
            <rFont val="SimSun"/>
            <family val="2"/>
          </rPr>
          <t xml:space="preserve">Dopust od 7-25, avgusta odsotna od 12-15 in zadnji teden. 1 dežurno julija in dve avgusta</t>
        </r>
      </text>
      <mc:AlternateContent>
        <mc:Choice Requires="v2">
          <commentPr autoFill="true" autoScale="false" colHidden="false" locked="false" rowHidden="false" textHAlign="justify" textVAlign="top">
            <anchor moveWithCells="false" sizeWithCells="false">
              <xdr:from>
                <xdr:col>29</xdr:col>
                <xdr:colOff>18</xdr:colOff>
                <xdr:row>14</xdr:row>
                <xdr:rowOff>22</xdr:rowOff>
              </xdr:from>
              <xdr:to>
                <xdr:col>30</xdr:col>
                <xdr:colOff>50</xdr:colOff>
                <xdr:row>18</xdr:row>
                <xdr:rowOff>13</xdr:rowOff>
              </xdr:to>
            </anchor>
          </commentPr>
        </mc:Choice>
        <mc:Fallback/>
      </mc:AlternateContent>
    </comment>
    <comment ref="AC22" authorId="0">
      <text>
        <r>
          <rPr>
            <sz val="10"/>
            <rFont val="SimSun"/>
            <family val="2"/>
          </rPr>
          <t xml:space="preserve">Julija pridem v sluzbo 22 , pa avgusta imam se dopust od 15 avg do 24.</t>
        </r>
      </text>
      <mc:AlternateContent>
        <mc:Choice Requires="v2">
          <commentPr autoFill="true" autoScale="false" colHidden="false" locked="false" rowHidden="false" textHAlign="justify" textVAlign="top">
            <anchor moveWithCells="false" sizeWithCells="false">
              <xdr:from>
                <xdr:col>29</xdr:col>
                <xdr:colOff>18</xdr:colOff>
                <xdr:row>19</xdr:row>
                <xdr:rowOff>17</xdr:rowOff>
              </xdr:from>
              <xdr:to>
                <xdr:col>30</xdr:col>
                <xdr:colOff>50</xdr:colOff>
                <xdr:row>22</xdr:row>
                <xdr:rowOff>21</xdr:rowOff>
              </xdr:to>
            </anchor>
          </commentPr>
        </mc:Choice>
        <mc:Fallback/>
      </mc:AlternateContent>
    </comment>
  </commentList>
</comments>
</file>

<file path=xl/comments9.xml><?xml version="1.0" encoding="utf-8"?>
<comments xmlns="http://schemas.openxmlformats.org/spreadsheetml/2006/main" xmlns:mc="http://schemas.openxmlformats.org/markup-compatibility/2006" xmlns:xdr="http://schemas.openxmlformats.org/drawingml/2006/spreadsheetDrawing" xmlns:v2="http://schemas.openxmlformats.org/spreadsheetml/2006/main/v2" mc:Ignorable="v2">
  <authors>
    <author>ms</author>
  </authors>
  <commentList>
    <comment ref="O2" authorId="0">
      <text>
        <r>
          <rPr>
            <sz val="10"/>
            <rFont val="SimSun"/>
            <family val="2"/>
          </rPr>
          <t xml:space="preserve">Julija pridem v sluzbo 22 , pa avgusta imam se dopust od 15 avg do 24.</t>
        </r>
      </text>
      <mc:AlternateContent>
        <mc:Choice Requires="v2">
          <commentPr autoFill="true" autoScale="false" colHidden="false" locked="false" rowHidden="false" textHAlign="justify" textVAlign="top">
            <anchor moveWithCells="false" sizeWithCells="false">
              <xdr:from>
                <xdr:col>15</xdr:col>
                <xdr:colOff>19</xdr:colOff>
                <xdr:row>0</xdr:row>
                <xdr:rowOff>0</xdr:rowOff>
              </xdr:from>
              <xdr:to>
                <xdr:col>19</xdr:col>
                <xdr:colOff>21</xdr:colOff>
                <xdr:row>4</xdr:row>
                <xdr:rowOff>25</xdr:rowOff>
              </xdr:to>
            </anchor>
          </commentPr>
        </mc:Choice>
        <mc:Fallback/>
      </mc:AlternateContent>
    </comment>
    <comment ref="O4" authorId="0">
      <text>
        <r>
          <rPr>
            <sz val="10"/>
            <rFont val="SimSun"/>
            <family val="2"/>
          </rPr>
          <t xml:space="preserve">Na dopustu od 7.8. do 31.8., na anest. Dežuren 1. in 6.</t>
        </r>
      </text>
      <mc:AlternateContent>
        <mc:Choice Requires="v2">
          <commentPr autoFill="true" autoScale="false" colHidden="false" locked="false" rowHidden="false" textHAlign="justify" textVAlign="top">
            <anchor moveWithCells="false" sizeWithCells="false">
              <xdr:from>
                <xdr:col>15</xdr:col>
                <xdr:colOff>19</xdr:colOff>
                <xdr:row>0</xdr:row>
                <xdr:rowOff>23</xdr:rowOff>
              </xdr:from>
              <xdr:to>
                <xdr:col>21</xdr:col>
                <xdr:colOff>12</xdr:colOff>
                <xdr:row>4</xdr:row>
                <xdr:rowOff>5</xdr:rowOff>
              </xdr:to>
            </anchor>
          </commentPr>
        </mc:Choice>
        <mc:Fallback/>
      </mc:AlternateContent>
    </comment>
    <comment ref="O5" authorId="0">
      <text>
        <r>
          <rPr>
            <sz val="10"/>
            <rFont val="SimSun"/>
            <family val="2"/>
          </rPr>
          <t xml:space="preserve">4,12,14,20</t>
        </r>
      </text>
      <mc:AlternateContent>
        <mc:Choice Requires="v2">
          <commentPr autoFill="true" autoScale="false" colHidden="false" locked="false" rowHidden="false" textHAlign="justify" textVAlign="top">
            <anchor moveWithCells="false" sizeWithCells="false">
              <xdr:from>
                <xdr:col>15</xdr:col>
                <xdr:colOff>19</xdr:colOff>
                <xdr:row>1</xdr:row>
                <xdr:rowOff>23</xdr:rowOff>
              </xdr:from>
              <xdr:to>
                <xdr:col>19</xdr:col>
                <xdr:colOff>20</xdr:colOff>
                <xdr:row>2</xdr:row>
                <xdr:rowOff>19</xdr:rowOff>
              </xdr:to>
            </anchor>
          </commentPr>
        </mc:Choice>
        <mc:Fallback/>
      </mc:AlternateContent>
    </comment>
    <comment ref="O8" authorId="0">
      <text>
        <r>
          <rPr>
            <sz val="10"/>
            <rFont val="SimSun"/>
            <family val="2"/>
          </rPr>
          <t xml:space="preserve">DOPUST 12.-18.</t>
        </r>
      </text>
      <mc:AlternateContent>
        <mc:Choice Requires="v2">
          <commentPr autoFill="true" autoScale="false" colHidden="false" locked="false" rowHidden="false" textHAlign="justify" textVAlign="top">
            <anchor moveWithCells="false" sizeWithCells="false">
              <xdr:from>
                <xdr:col>15</xdr:col>
                <xdr:colOff>19</xdr:colOff>
                <xdr:row>4</xdr:row>
                <xdr:rowOff>23</xdr:rowOff>
              </xdr:from>
              <xdr:to>
                <xdr:col>20</xdr:col>
                <xdr:colOff>4</xdr:colOff>
                <xdr:row>5</xdr:row>
                <xdr:rowOff>19</xdr:rowOff>
              </xdr:to>
            </anchor>
          </commentPr>
        </mc:Choice>
        <mc:Fallback/>
      </mc:AlternateContent>
    </comment>
    <comment ref="O9" authorId="0">
      <text>
        <r>
          <rPr>
            <sz val="10"/>
            <rFont val="SimSun"/>
            <family val="2"/>
          </rPr>
          <t xml:space="preserve"> Dopust do 6.8. in od 14.-17.8. in vikend 30., 31.</t>
        </r>
      </text>
      <mc:AlternateContent>
        <mc:Choice Requires="v2">
          <commentPr autoFill="true" autoScale="false" colHidden="false" locked="false" rowHidden="false" textHAlign="justify" textVAlign="top">
            <anchor moveWithCells="false" sizeWithCells="false">
              <xdr:from>
                <xdr:col>15</xdr:col>
                <xdr:colOff>19</xdr:colOff>
                <xdr:row>7</xdr:row>
                <xdr:rowOff>8</xdr:rowOff>
              </xdr:from>
              <xdr:to>
                <xdr:col>20</xdr:col>
                <xdr:colOff>2</xdr:colOff>
                <xdr:row>11</xdr:row>
                <xdr:rowOff>11</xdr:rowOff>
              </xdr:to>
            </anchor>
          </commentPr>
        </mc:Choice>
        <mc:Fallback/>
      </mc:AlternateContent>
    </comment>
    <comment ref="O10" authorId="0">
      <text>
        <r>
          <rPr>
            <sz val="10"/>
            <rFont val="SimSun"/>
            <family val="2"/>
          </rPr>
          <t xml:space="preserve"> Dopust do 6.8. in od 14.-17.8. in vikend 30., 31.</t>
        </r>
      </text>
      <mc:AlternateContent>
        <mc:Choice Requires="v2">
          <commentPr autoFill="true" autoScale="false" colHidden="false" locked="false" rowHidden="false" textHAlign="justify" textVAlign="top">
            <anchor moveWithCells="false" sizeWithCells="false">
              <xdr:from>
                <xdr:col>15</xdr:col>
                <xdr:colOff>19</xdr:colOff>
                <xdr:row>8</xdr:row>
                <xdr:rowOff>8</xdr:rowOff>
              </xdr:from>
              <xdr:to>
                <xdr:col>20</xdr:col>
                <xdr:colOff>2</xdr:colOff>
                <xdr:row>12</xdr:row>
                <xdr:rowOff>11</xdr:rowOff>
              </xdr:to>
            </anchor>
          </commentPr>
        </mc:Choice>
        <mc:Fallback/>
      </mc:AlternateContent>
    </comment>
    <comment ref="O13" authorId="0">
      <text>
        <r>
          <rPr>
            <sz val="10"/>
            <rFont val="SimSun"/>
            <family val="2"/>
          </rPr>
          <t xml:space="preserve">4,12,14,20</t>
        </r>
      </text>
      <mc:AlternateContent>
        <mc:Choice Requires="v2">
          <commentPr autoFill="true" autoScale="false" colHidden="false" locked="false" rowHidden="false" textHAlign="justify" textVAlign="top">
            <anchor moveWithCells="false" sizeWithCells="false">
              <xdr:from>
                <xdr:col>15</xdr:col>
                <xdr:colOff>19</xdr:colOff>
                <xdr:row>9</xdr:row>
                <xdr:rowOff>22</xdr:rowOff>
              </xdr:from>
              <xdr:to>
                <xdr:col>19</xdr:col>
                <xdr:colOff>20</xdr:colOff>
                <xdr:row>10</xdr:row>
                <xdr:rowOff>18</xdr:rowOff>
              </xdr:to>
            </anchor>
          </commentPr>
        </mc:Choice>
        <mc:Fallback/>
      </mc:AlternateContent>
    </comment>
    <comment ref="O23" authorId="0">
      <text>
        <r>
          <rPr>
            <sz val="10"/>
            <rFont val="SimSun"/>
            <family val="2"/>
          </rPr>
          <t xml:space="preserve"> Dopust do 6.8. in od 14.-17.8. in vikend 30., 31.</t>
        </r>
      </text>
      <mc:AlternateContent>
        <mc:Choice Requires="v2">
          <commentPr autoFill="true" autoScale="false" colHidden="false" locked="false" rowHidden="false" textHAlign="justify" textVAlign="top">
            <anchor moveWithCells="false" sizeWithCells="false">
              <xdr:from>
                <xdr:col>15</xdr:col>
                <xdr:colOff>19</xdr:colOff>
                <xdr:row>21</xdr:row>
                <xdr:rowOff>7</xdr:rowOff>
              </xdr:from>
              <xdr:to>
                <xdr:col>20</xdr:col>
                <xdr:colOff>2</xdr:colOff>
                <xdr:row>25</xdr:row>
                <xdr:rowOff>10</xdr:rowOff>
              </xdr:to>
            </anchor>
          </commentPr>
        </mc:Choice>
        <mc:Fallback/>
      </mc:AlternateContent>
    </comment>
    <comment ref="O26" authorId="0">
      <text>
        <r>
          <rPr>
            <sz val="10"/>
            <rFont val="SimSun"/>
            <family val="2"/>
          </rPr>
          <t xml:space="preserve">DOPUST 12.-18.</t>
        </r>
      </text>
      <mc:AlternateContent>
        <mc:Choice Requires="v2">
          <commentPr autoFill="true" autoScale="false" colHidden="false" locked="false" rowHidden="false" textHAlign="justify" textVAlign="top">
            <anchor moveWithCells="false" sizeWithCells="false">
              <xdr:from>
                <xdr:col>15</xdr:col>
                <xdr:colOff>19</xdr:colOff>
                <xdr:row>22</xdr:row>
                <xdr:rowOff>21</xdr:rowOff>
              </xdr:from>
              <xdr:to>
                <xdr:col>20</xdr:col>
                <xdr:colOff>4</xdr:colOff>
                <xdr:row>23</xdr:row>
                <xdr:rowOff>17</xdr:rowOff>
              </xdr:to>
            </anchor>
          </commentPr>
        </mc:Choice>
        <mc:Fallback/>
      </mc:AlternateContent>
    </comment>
    <comment ref="O28" authorId="0">
      <text>
        <r>
          <rPr>
            <sz val="10"/>
            <rFont val="SimSun"/>
            <family val="2"/>
          </rPr>
          <t xml:space="preserve"> v službi sem 5.8.-13.8. in 19.8.-1.9. - bi bilo fino 3-4x</t>
        </r>
      </text>
      <mc:AlternateContent>
        <mc:Choice Requires="v2">
          <commentPr autoFill="true" autoScale="false" colHidden="false" locked="false" rowHidden="false" textHAlign="justify" textVAlign="top">
            <anchor moveWithCells="false" sizeWithCells="false">
              <xdr:from>
                <xdr:col>15</xdr:col>
                <xdr:colOff>19</xdr:colOff>
                <xdr:row>25</xdr:row>
                <xdr:rowOff>17</xdr:rowOff>
              </xdr:from>
              <xdr:to>
                <xdr:col>20</xdr:col>
                <xdr:colOff>5</xdr:colOff>
                <xdr:row>29</xdr:row>
                <xdr:rowOff>18</xdr:rowOff>
              </xdr:to>
            </anchor>
          </commentPr>
        </mc:Choice>
        <mc:Fallback/>
      </mc:AlternateContent>
    </comment>
    <comment ref="O30" authorId="0">
      <text>
        <r>
          <rPr>
            <sz val="10"/>
            <rFont val="SimSun"/>
            <family val="2"/>
          </rPr>
          <t xml:space="preserve">razen ne 16., 23., 24. in 25.8.</t>
        </r>
      </text>
      <mc:AlternateContent>
        <mc:Choice Requires="v2">
          <commentPr autoFill="true" autoScale="false" colHidden="false" locked="false" rowHidden="false" textHAlign="justify" textVAlign="top">
            <anchor moveWithCells="false" sizeWithCells="false">
              <xdr:from>
                <xdr:col>15</xdr:col>
                <xdr:colOff>19</xdr:colOff>
                <xdr:row>26</xdr:row>
                <xdr:rowOff>20</xdr:rowOff>
              </xdr:from>
              <xdr:to>
                <xdr:col>20</xdr:col>
                <xdr:colOff>4</xdr:colOff>
                <xdr:row>28</xdr:row>
                <xdr:rowOff>20</xdr:rowOff>
              </xdr:to>
            </anchor>
          </commentPr>
        </mc:Choice>
        <mc:Fallback/>
      </mc:AlternateContent>
    </comment>
    <comment ref="P12" authorId="0">
      <text>
        <r>
          <rPr>
            <sz val="10"/>
            <rFont val="SimSun"/>
            <family val="2"/>
          </rPr>
          <t xml:space="preserve"> Dopust do 6.8. in od 14.-17.8. in vikend 30., 31.</t>
        </r>
      </text>
      <mc:AlternateContent>
        <mc:Choice Requires="v2">
          <commentPr autoFill="true" autoScale="false" colHidden="false" locked="false" rowHidden="false" textHAlign="justify" textVAlign="top">
            <anchor moveWithCells="false" sizeWithCells="false">
              <xdr:from>
                <xdr:col>16</xdr:col>
                <xdr:colOff>19</xdr:colOff>
                <xdr:row>10</xdr:row>
                <xdr:rowOff>8</xdr:rowOff>
              </xdr:from>
              <xdr:to>
                <xdr:col>21</xdr:col>
                <xdr:colOff>16</xdr:colOff>
                <xdr:row>14</xdr:row>
                <xdr:rowOff>11</xdr:rowOff>
              </xdr:to>
            </anchor>
          </commentPr>
        </mc:Choice>
        <mc:Fallback/>
      </mc:AlternateContent>
    </comment>
    <comment ref="P24" authorId="0">
      <text>
        <r>
          <rPr>
            <sz val="10"/>
            <rFont val="SimSun"/>
            <family val="2"/>
          </rPr>
          <t xml:space="preserve"> Dopust do 6.8. in od 14.-17.8. in vikend 30., 31.</t>
        </r>
      </text>
      <mc:AlternateContent>
        <mc:Choice Requires="v2">
          <commentPr autoFill="true" autoScale="false" colHidden="false" locked="false" rowHidden="false" textHAlign="justify" textVAlign="top">
            <anchor moveWithCells="false" sizeWithCells="false">
              <xdr:from>
                <xdr:col>16</xdr:col>
                <xdr:colOff>19</xdr:colOff>
                <xdr:row>22</xdr:row>
                <xdr:rowOff>7</xdr:rowOff>
              </xdr:from>
              <xdr:to>
                <xdr:col>21</xdr:col>
                <xdr:colOff>16</xdr:colOff>
                <xdr:row>26</xdr:row>
                <xdr:rowOff>9</xdr:rowOff>
              </xdr:to>
            </anchor>
          </commentPr>
        </mc:Choice>
        <mc:Fallback/>
      </mc:AlternateContent>
    </comment>
    <comment ref="P25" authorId="0">
      <text>
        <r>
          <rPr>
            <sz val="10"/>
            <rFont val="SimSun"/>
            <family val="2"/>
          </rPr>
          <t xml:space="preserve"> Dopust do 6.8. in od 14.-17.8. in vikend 30., 31.</t>
        </r>
      </text>
      <mc:AlternateContent>
        <mc:Choice Requires="v2">
          <commentPr autoFill="true" autoScale="false" colHidden="false" locked="false" rowHidden="false" textHAlign="justify" textVAlign="top">
            <anchor moveWithCells="false" sizeWithCells="false">
              <xdr:from>
                <xdr:col>16</xdr:col>
                <xdr:colOff>19</xdr:colOff>
                <xdr:row>23</xdr:row>
                <xdr:rowOff>7</xdr:rowOff>
              </xdr:from>
              <xdr:to>
                <xdr:col>21</xdr:col>
                <xdr:colOff>16</xdr:colOff>
                <xdr:row>27</xdr:row>
                <xdr:rowOff>9</xdr:rowOff>
              </xdr:to>
            </anchor>
          </commentPr>
        </mc:Choice>
        <mc:Fallback/>
      </mc:AlternateContent>
    </comment>
    <comment ref="AD2" authorId="0">
      <text>
        <r>
          <rPr>
            <sz val="10"/>
            <rFont val="SimSun"/>
            <family val="2"/>
          </rPr>
          <t xml:space="preserve"> Dopust do 6.8. in od 14.-17.8. in vikend 30., 31.</t>
        </r>
      </text>
      <mc:AlternateContent>
        <mc:Choice Requires="v2">
          <commentPr autoFill="true" autoScale="false" colHidden="false" locked="false" rowHidden="false" textHAlign="justify" textVAlign="top">
            <anchor moveWithCells="false" sizeWithCells="false">
              <xdr:from>
                <xdr:col>30</xdr:col>
                <xdr:colOff>17</xdr:colOff>
                <xdr:row>0</xdr:row>
                <xdr:rowOff>0</xdr:rowOff>
              </xdr:from>
              <xdr:to>
                <xdr:col>31</xdr:col>
                <xdr:colOff>54</xdr:colOff>
                <xdr:row>4</xdr:row>
                <xdr:rowOff>3</xdr:rowOff>
              </xdr:to>
            </anchor>
          </commentPr>
        </mc:Choice>
        <mc:Fallback/>
      </mc:AlternateContent>
    </comment>
    <comment ref="AD3" authorId="0">
      <text>
        <r>
          <rPr>
            <sz val="10"/>
            <rFont val="SimSun"/>
            <family val="2"/>
          </rPr>
          <t xml:space="preserve"> v službi sem 5.8.-13.8. in 19.8.-1.9. - bi bilo fino 3-4x</t>
        </r>
      </text>
      <mc:AlternateContent>
        <mc:Choice Requires="v2">
          <commentPr autoFill="true" autoScale="false" colHidden="false" locked="false" rowHidden="false" textHAlign="justify" textVAlign="top">
            <anchor moveWithCells="false" sizeWithCells="false">
              <xdr:from>
                <xdr:col>30</xdr:col>
                <xdr:colOff>17</xdr:colOff>
                <xdr:row>0</xdr:row>
                <xdr:rowOff>2</xdr:rowOff>
              </xdr:from>
              <xdr:to>
                <xdr:col>31</xdr:col>
                <xdr:colOff>55</xdr:colOff>
                <xdr:row>4</xdr:row>
                <xdr:rowOff>4</xdr:rowOff>
              </xdr:to>
            </anchor>
          </commentPr>
        </mc:Choice>
        <mc:Fallback/>
      </mc:AlternateContent>
    </comment>
    <comment ref="AD4" authorId="0">
      <text>
        <r>
          <rPr>
            <sz val="10"/>
            <rFont val="SimSun"/>
            <family val="2"/>
          </rPr>
          <t xml:space="preserve">bi bil v avgustu dežuren 4., 19., 22. Ne morem pa 2.-3., 9., 11.,13.,15.,17.</t>
        </r>
      </text>
      <mc:AlternateContent>
        <mc:Choice Requires="v2">
          <commentPr autoFill="true" autoScale="false" colHidden="false" locked="false" rowHidden="false" textHAlign="justify" textVAlign="top">
            <anchor moveWithCells="false" sizeWithCells="false">
              <xdr:from>
                <xdr:col>30</xdr:col>
                <xdr:colOff>17</xdr:colOff>
                <xdr:row>0</xdr:row>
                <xdr:rowOff>23</xdr:rowOff>
              </xdr:from>
              <xdr:to>
                <xdr:col>31</xdr:col>
                <xdr:colOff>51</xdr:colOff>
                <xdr:row>4</xdr:row>
                <xdr:rowOff>16</xdr:rowOff>
              </xdr:to>
            </anchor>
          </commentPr>
        </mc:Choice>
        <mc:Fallback/>
      </mc:AlternateContent>
    </comment>
    <comment ref="AD5" authorId="0">
      <text>
        <r>
          <rPr>
            <sz val="10"/>
            <rFont val="SimSun"/>
            <family val="2"/>
          </rPr>
          <t xml:space="preserve">Ne od 3-16</t>
        </r>
      </text>
      <mc:AlternateContent>
        <mc:Choice Requires="v2">
          <commentPr autoFill="true" autoScale="false" colHidden="false" locked="false" rowHidden="false" textHAlign="justify" textVAlign="top">
            <anchor moveWithCells="false" sizeWithCells="false">
              <xdr:from>
                <xdr:col>30</xdr:col>
                <xdr:colOff>15</xdr:colOff>
                <xdr:row>3</xdr:row>
                <xdr:rowOff>9</xdr:rowOff>
              </xdr:from>
              <xdr:to>
                <xdr:col>31</xdr:col>
                <xdr:colOff>45</xdr:colOff>
                <xdr:row>4</xdr:row>
                <xdr:rowOff>6</xdr:rowOff>
              </xdr:to>
            </anchor>
          </commentPr>
        </mc:Choice>
        <mc:Fallback/>
      </mc:AlternateContent>
    </comment>
    <comment ref="AD6" authorId="0">
      <text>
        <r>
          <rPr>
            <sz val="10"/>
            <rFont val="SimSun"/>
            <family val="2"/>
          </rPr>
          <t xml:space="preserve">DOPUST 12.-18.</t>
        </r>
      </text>
      <mc:AlternateContent>
        <mc:Choice Requires="v2">
          <commentPr autoFill="true" autoScale="false" colHidden="false" locked="false" rowHidden="false" textHAlign="justify" textVAlign="top">
            <anchor moveWithCells="false" sizeWithCells="false">
              <xdr:from>
                <xdr:col>30</xdr:col>
                <xdr:colOff>17</xdr:colOff>
                <xdr:row>2</xdr:row>
                <xdr:rowOff>23</xdr:rowOff>
              </xdr:from>
              <xdr:to>
                <xdr:col>31</xdr:col>
                <xdr:colOff>54</xdr:colOff>
                <xdr:row>3</xdr:row>
                <xdr:rowOff>19</xdr:rowOff>
              </xdr:to>
            </anchor>
          </commentPr>
        </mc:Choice>
        <mc:Fallback/>
      </mc:AlternateContent>
    </comment>
    <comment ref="AD7" authorId="0">
      <text>
        <r>
          <rPr>
            <sz val="10"/>
            <rFont val="SimSun"/>
            <family val="2"/>
          </rPr>
          <t xml:space="preserve">17., 24. julij in 14., 28. avgust</t>
        </r>
      </text>
      <mc:AlternateContent>
        <mc:Choice Requires="v2">
          <commentPr autoFill="true" autoScale="false" colHidden="false" locked="false" rowHidden="false" textHAlign="justify" textVAlign="top">
            <anchor moveWithCells="false" sizeWithCells="false">
              <xdr:from>
                <xdr:col>30</xdr:col>
                <xdr:colOff>17</xdr:colOff>
                <xdr:row>4</xdr:row>
                <xdr:rowOff>2</xdr:rowOff>
              </xdr:from>
              <xdr:to>
                <xdr:col>31</xdr:col>
                <xdr:colOff>51</xdr:colOff>
                <xdr:row>6</xdr:row>
                <xdr:rowOff>1</xdr:rowOff>
              </xdr:to>
            </anchor>
          </commentPr>
        </mc:Choice>
        <mc:Fallback/>
      </mc:AlternateContent>
    </comment>
    <comment ref="AD10" authorId="0">
      <text>
        <r>
          <rPr>
            <sz val="10"/>
            <rFont val="SimSun"/>
            <family val="2"/>
          </rPr>
          <t xml:space="preserve">razen ne 16., 23., 24. in 25.8.</t>
        </r>
      </text>
      <mc:AlternateContent>
        <mc:Choice Requires="v2">
          <commentPr autoFill="true" autoScale="false" colHidden="false" locked="false" rowHidden="false" textHAlign="justify" textVAlign="top">
            <anchor moveWithCells="false" sizeWithCells="false">
              <xdr:from>
                <xdr:col>30</xdr:col>
                <xdr:colOff>17</xdr:colOff>
                <xdr:row>6</xdr:row>
                <xdr:rowOff>22</xdr:rowOff>
              </xdr:from>
              <xdr:to>
                <xdr:col>31</xdr:col>
                <xdr:colOff>54</xdr:colOff>
                <xdr:row>8</xdr:row>
                <xdr:rowOff>22</xdr:rowOff>
              </xdr:to>
            </anchor>
          </commentPr>
        </mc:Choice>
        <mc:Fallback/>
      </mc:AlternateContent>
    </comment>
    <comment ref="AD11" authorId="0">
      <text>
        <r>
          <rPr>
            <sz val="10"/>
            <rFont val="SimSun"/>
            <family val="2"/>
          </rPr>
          <t xml:space="preserve"> v službi sem 5.8.-13.8. in 19.8.-1.9. - bi bilo fino 3-4x</t>
        </r>
      </text>
      <mc:AlternateContent>
        <mc:Choice Requires="v2">
          <commentPr autoFill="true" autoScale="false" colHidden="false" locked="false" rowHidden="false" textHAlign="justify" textVAlign="top">
            <anchor moveWithCells="false" sizeWithCells="false">
              <xdr:from>
                <xdr:col>30</xdr:col>
                <xdr:colOff>17</xdr:colOff>
                <xdr:row>8</xdr:row>
                <xdr:rowOff>18</xdr:rowOff>
              </xdr:from>
              <xdr:to>
                <xdr:col>31</xdr:col>
                <xdr:colOff>55</xdr:colOff>
                <xdr:row>12</xdr:row>
                <xdr:rowOff>20</xdr:rowOff>
              </xdr:to>
            </anchor>
          </commentPr>
        </mc:Choice>
        <mc:Fallback/>
      </mc:AlternateContent>
    </comment>
    <comment ref="AD14" authorId="0">
      <text>
        <r>
          <rPr>
            <sz val="10"/>
            <rFont val="SimSun"/>
            <family val="2"/>
          </rPr>
          <t xml:space="preserve">Artros 5.,6. Julij, 23. Avgust. Dopust 21.7. do 15.8.</t>
        </r>
      </text>
      <mc:AlternateContent>
        <mc:Choice Requires="v2">
          <commentPr autoFill="true" autoScale="false" colHidden="false" locked="false" rowHidden="false" textHAlign="justify" textVAlign="top">
            <anchor moveWithCells="false" sizeWithCells="false">
              <xdr:from>
                <xdr:col>30</xdr:col>
                <xdr:colOff>17</xdr:colOff>
                <xdr:row>10</xdr:row>
                <xdr:rowOff>22</xdr:rowOff>
              </xdr:from>
              <xdr:to>
                <xdr:col>31</xdr:col>
                <xdr:colOff>51</xdr:colOff>
                <xdr:row>13</xdr:row>
                <xdr:rowOff>11</xdr:rowOff>
              </xdr:to>
            </anchor>
          </commentPr>
        </mc:Choice>
        <mc:Fallback/>
      </mc:AlternateContent>
    </comment>
    <comment ref="AD16" authorId="0">
      <text>
        <r>
          <rPr>
            <sz val="10"/>
            <rFont val="SimSun"/>
            <family val="2"/>
          </rPr>
          <t xml:space="preserve">Dopust od 7-25, avgusta odsotna od 12-15 in zadnji teden. 1 dežurno julija in dve avgusta</t>
        </r>
      </text>
      <mc:AlternateContent>
        <mc:Choice Requires="v2">
          <commentPr autoFill="true" autoScale="false" colHidden="false" locked="false" rowHidden="false" textHAlign="justify" textVAlign="top">
            <anchor moveWithCells="false" sizeWithCells="false">
              <xdr:from>
                <xdr:col>30</xdr:col>
                <xdr:colOff>17</xdr:colOff>
                <xdr:row>12</xdr:row>
                <xdr:rowOff>22</xdr:rowOff>
              </xdr:from>
              <xdr:to>
                <xdr:col>31</xdr:col>
                <xdr:colOff>51</xdr:colOff>
                <xdr:row>16</xdr:row>
                <xdr:rowOff>13</xdr:rowOff>
              </xdr:to>
            </anchor>
          </commentPr>
        </mc:Choice>
        <mc:Fallback/>
      </mc:AlternateContent>
    </comment>
    <comment ref="AD19" authorId="0">
      <text>
        <r>
          <rPr>
            <sz val="10"/>
            <rFont val="SimSun"/>
            <family val="2"/>
          </rPr>
          <t xml:space="preserve">Na dopustu od 7.8. do 31.8., na anest. Dežuren 1. in 6.</t>
        </r>
      </text>
      <mc:AlternateContent>
        <mc:Choice Requires="v2">
          <commentPr autoFill="true" autoScale="false" colHidden="false" locked="false" rowHidden="false" textHAlign="justify" textVAlign="top">
            <anchor moveWithCells="false" sizeWithCells="false">
              <xdr:from>
                <xdr:col>30</xdr:col>
                <xdr:colOff>17</xdr:colOff>
                <xdr:row>15</xdr:row>
                <xdr:rowOff>21</xdr:rowOff>
              </xdr:from>
              <xdr:to>
                <xdr:col>32</xdr:col>
                <xdr:colOff>14</xdr:colOff>
                <xdr:row>19</xdr:row>
                <xdr:rowOff>3</xdr:rowOff>
              </xdr:to>
            </anchor>
          </commentPr>
        </mc:Choice>
        <mc:Fallback/>
      </mc:AlternateContent>
    </comment>
    <comment ref="AD20" authorId="0">
      <text>
        <r>
          <rPr>
            <sz val="10"/>
            <rFont val="SimSun"/>
            <family val="2"/>
          </rPr>
          <t xml:space="preserve">4,12,14,20</t>
        </r>
      </text>
      <mc:AlternateContent>
        <mc:Choice Requires="v2">
          <commentPr autoFill="true" autoScale="false" colHidden="false" locked="false" rowHidden="false" textHAlign="justify" textVAlign="top">
            <anchor moveWithCells="false" sizeWithCells="false">
              <xdr:from>
                <xdr:col>30</xdr:col>
                <xdr:colOff>17</xdr:colOff>
                <xdr:row>16</xdr:row>
                <xdr:rowOff>21</xdr:rowOff>
              </xdr:from>
              <xdr:to>
                <xdr:col>31</xdr:col>
                <xdr:colOff>51</xdr:colOff>
                <xdr:row>17</xdr:row>
                <xdr:rowOff>17</xdr:rowOff>
              </xdr:to>
            </anchor>
          </commentPr>
        </mc:Choice>
        <mc:Fallback/>
      </mc:AlternateContent>
    </comment>
  </commentList>
</comments>
</file>

<file path=xl/sharedStrings.xml><?xml version="1.0" encoding="utf-8"?>
<sst xmlns="http://schemas.openxmlformats.org/spreadsheetml/2006/main" count="1383" uniqueCount="128">
  <si>
    <t xml:space="preserve">51☻</t>
  </si>
  <si>
    <t xml:space="preserve">52☻</t>
  </si>
  <si>
    <t xml:space="preserve">51</t>
  </si>
  <si>
    <t xml:space="preserve">52</t>
  </si>
  <si>
    <t xml:space="preserve">KVIT</t>
  </si>
  <si>
    <t xml:space="preserve">KVIT☻</t>
  </si>
  <si>
    <t xml:space="preserve">U</t>
  </si>
  <si>
    <t xml:space="preserve">U☻</t>
  </si>
  <si>
    <t xml:space="preserve">12-20</t>
  </si>
  <si>
    <t xml:space="preserve">X</t>
  </si>
  <si>
    <t xml:space="preserve">D</t>
  </si>
  <si>
    <t xml:space="preserve">BOL</t>
  </si>
  <si>
    <t xml:space="preserve">☻</t>
  </si>
  <si>
    <t xml:space="preserve">SO</t>
  </si>
  <si>
    <t xml:space="preserve">51$</t>
  </si>
  <si>
    <t xml:space="preserve">52$</t>
  </si>
  <si>
    <t xml:space="preserve">KVIT$</t>
  </si>
  <si>
    <t xml:space="preserve">☺</t>
  </si>
  <si>
    <r>
      <rPr>
        <sz val="12"/>
        <color rgb="FFFF420E"/>
        <rFont val="Arial"/>
        <family val="2"/>
      </rPr>
      <t xml:space="preserve">U</t>
    </r>
    <r>
      <rPr>
        <b val="true"/>
        <sz val="14"/>
        <color rgb="FFFF420E"/>
        <rFont val="Arial"/>
        <family val="2"/>
      </rPr>
      <t xml:space="preserve">☺</t>
    </r>
  </si>
  <si>
    <r>
      <rPr>
        <sz val="11"/>
        <color rgb="FFFF420E"/>
        <rFont val="Arial"/>
        <family val="2"/>
      </rPr>
      <t xml:space="preserve">51</t>
    </r>
    <r>
      <rPr>
        <b val="true"/>
        <sz val="14"/>
        <color rgb="FFFF420E"/>
        <rFont val="Arial"/>
        <family val="2"/>
      </rPr>
      <t xml:space="preserve">☺</t>
    </r>
  </si>
  <si>
    <r>
      <rPr>
        <sz val="11"/>
        <color rgb="FFFF420E"/>
        <rFont val="Arial"/>
        <family val="2"/>
      </rPr>
      <t xml:space="preserve">52</t>
    </r>
    <r>
      <rPr>
        <b val="true"/>
        <sz val="14"/>
        <color rgb="FFFF420E"/>
        <rFont val="Arial"/>
        <family val="2"/>
      </rPr>
      <t xml:space="preserve">☺</t>
    </r>
  </si>
  <si>
    <t xml:space="preserve">51¶</t>
  </si>
  <si>
    <t xml:space="preserve">52¶</t>
  </si>
  <si>
    <r>
      <rPr>
        <sz val="8"/>
        <color rgb="FFFF3366"/>
        <rFont val="Arial"/>
        <family val="2"/>
      </rPr>
      <t xml:space="preserve">KVIT</t>
    </r>
    <r>
      <rPr>
        <b val="true"/>
        <sz val="8"/>
        <color rgb="FFFF3366"/>
        <rFont val="Arial"/>
        <family val="2"/>
      </rPr>
      <t xml:space="preserve">☺</t>
    </r>
  </si>
  <si>
    <t xml:space="preserve">KO</t>
  </si>
  <si>
    <t xml:space="preserve">Rt</t>
  </si>
  <si>
    <t xml:space="preserve">Rt☻</t>
  </si>
  <si>
    <r>
      <rPr>
        <b val="true"/>
        <sz val="11"/>
        <color rgb="FFFF420E"/>
        <rFont val="Arial"/>
        <family val="2"/>
      </rPr>
      <t xml:space="preserve">Rt</t>
    </r>
    <r>
      <rPr>
        <b val="true"/>
        <sz val="14"/>
        <color rgb="FFFF420E"/>
        <rFont val="Arial"/>
        <family val="2"/>
      </rPr>
      <t xml:space="preserve">☺</t>
    </r>
  </si>
  <si>
    <t xml:space="preserve">Am</t>
  </si>
  <si>
    <t xml:space="preserve">Am☻</t>
  </si>
  <si>
    <r>
      <rPr>
        <sz val="11"/>
        <color rgb="FFFF420E"/>
        <rFont val="Arial"/>
        <family val="2"/>
      </rPr>
      <t xml:space="preserve">Am</t>
    </r>
    <r>
      <rPr>
        <b val="true"/>
        <sz val="14"/>
        <color rgb="FFFF420E"/>
        <rFont val="Arial"/>
        <family val="2"/>
      </rPr>
      <t xml:space="preserve">☺</t>
    </r>
  </si>
  <si>
    <t xml:space="preserve">Ta</t>
  </si>
  <si>
    <t xml:space="preserve">Ta☻</t>
  </si>
  <si>
    <r>
      <rPr>
        <sz val="11"/>
        <color rgb="FFFF420E"/>
        <rFont val="Arial"/>
        <family val="2"/>
      </rPr>
      <t xml:space="preserve">Ta</t>
    </r>
    <r>
      <rPr>
        <b val="true"/>
        <sz val="14"/>
        <color rgb="FFFF420E"/>
        <rFont val="Arial"/>
        <family val="2"/>
      </rPr>
      <t xml:space="preserve">☺</t>
    </r>
  </si>
  <si>
    <t xml:space="preserve">Rf</t>
  </si>
  <si>
    <t xml:space="preserve">Rf☻</t>
  </si>
  <si>
    <r>
      <rPr>
        <sz val="11"/>
        <color rgb="FFFF420E"/>
        <rFont val="Arial"/>
        <family val="2"/>
      </rPr>
      <t xml:space="preserve">Rf</t>
    </r>
    <r>
      <rPr>
        <b val="true"/>
        <sz val="14"/>
        <color rgb="FFFF420E"/>
        <rFont val="Arial"/>
        <family val="2"/>
      </rPr>
      <t xml:space="preserve">☺</t>
    </r>
  </si>
  <si>
    <t xml:space="preserve">Datum</t>
  </si>
  <si>
    <t xml:space="preserve">KOS</t>
  </si>
  <si>
    <t xml:space="preserve">ŠOŠ</t>
  </si>
  <si>
    <t xml:space="preserve">PIN</t>
  </si>
  <si>
    <t xml:space="preserve">KON</t>
  </si>
  <si>
    <t xml:space="preserve">ORO</t>
  </si>
  <si>
    <t xml:space="preserve">MIO</t>
  </si>
  <si>
    <t xml:space="preserve">PIR</t>
  </si>
  <si>
    <t xml:space="preserve">DAN</t>
  </si>
  <si>
    <t xml:space="preserve">MŠŠ</t>
  </si>
  <si>
    <t xml:space="preserve">ŽIV</t>
  </si>
  <si>
    <t xml:space="preserve">TAL</t>
  </si>
  <si>
    <t xml:space="preserve">ZUN</t>
  </si>
  <si>
    <t xml:space="preserve">TX</t>
  </si>
  <si>
    <t xml:space="preserve">Brez</t>
  </si>
  <si>
    <t xml:space="preserve">Op</t>
  </si>
  <si>
    <t xml:space="preserve">SKR</t>
  </si>
  <si>
    <t xml:space="preserve">MI/PI</t>
  </si>
  <si>
    <t xml:space="preserve">FIL</t>
  </si>
  <si>
    <t xml:space="preserve">RAV</t>
  </si>
  <si>
    <t xml:space="preserve">ŠT/RA</t>
  </si>
  <si>
    <t xml:space="preserve">DRN</t>
  </si>
  <si>
    <t xml:space="preserve">RTG</t>
  </si>
  <si>
    <t xml:space="preserve">ROD</t>
  </si>
  <si>
    <t xml:space="preserve">JAN</t>
  </si>
  <si>
    <t xml:space="preserve">ŠD</t>
  </si>
  <si>
    <t xml:space="preserve">MI/GR</t>
  </si>
  <si>
    <t xml:space="preserve">ŠT/DR</t>
  </si>
  <si>
    <t xml:space="preserve">ŠTU</t>
  </si>
  <si>
    <t xml:space="preserve">RO/ŽI</t>
  </si>
  <si>
    <t xml:space="preserve">GRY</t>
  </si>
  <si>
    <t xml:space="preserve">MI/SK</t>
  </si>
  <si>
    <t xml:space="preserve">MIR</t>
  </si>
  <si>
    <t xml:space="preserve">ANE</t>
  </si>
  <si>
    <t xml:space="preserve">Σ</t>
  </si>
  <si>
    <t xml:space="preserve">$</t>
  </si>
  <si>
    <t xml:space="preserve">¶</t>
  </si>
  <si>
    <t xml:space="preserve">MI/ŠT</t>
  </si>
  <si>
    <t xml:space="preserve">HOL</t>
  </si>
  <si>
    <t xml:space="preserve">ŠT/FI</t>
  </si>
  <si>
    <t xml:space="preserve">misha</t>
  </si>
  <si>
    <t xml:space="preserve">FI/ŠT</t>
  </si>
  <si>
    <t xml:space="preserve">BOŽ</t>
  </si>
  <si>
    <t xml:space="preserve">POR</t>
  </si>
  <si>
    <t xml:space="preserve">Mi/Gr</t>
  </si>
  <si>
    <t xml:space="preserve">mish</t>
  </si>
  <si>
    <t xml:space="preserve">artros</t>
  </si>
  <si>
    <t xml:space="preserve">RO/SK</t>
  </si>
  <si>
    <t xml:space="preserve">MF</t>
  </si>
  <si>
    <t xml:space="preserve">Št/Gr</t>
  </si>
  <si>
    <t xml:space="preserve">Mi/Ra</t>
  </si>
  <si>
    <t xml:space="preserve">TOM</t>
  </si>
  <si>
    <t xml:space="preserve">RO/DR</t>
  </si>
  <si>
    <t xml:space="preserve">NPK</t>
  </si>
  <si>
    <t xml:space="preserve">JOS</t>
  </si>
  <si>
    <t xml:space="preserve">VV</t>
  </si>
  <si>
    <t xml:space="preserve">RO/GR</t>
  </si>
  <si>
    <t xml:space="preserve">ŠT/GR</t>
  </si>
  <si>
    <t xml:space="preserve">OR/RO</t>
  </si>
  <si>
    <t xml:space="preserve">RO/RA</t>
  </si>
  <si>
    <t xml:space="preserve">MI/RO</t>
  </si>
  <si>
    <t xml:space="preserve">ŠT/SK</t>
  </si>
  <si>
    <t xml:space="preserve">MI/RA</t>
  </si>
  <si>
    <t xml:space="preserve">MI/DR</t>
  </si>
  <si>
    <t xml:space="preserve">RO/</t>
  </si>
  <si>
    <t xml:space="preserve">jan</t>
  </si>
  <si>
    <t xml:space="preserve">Skrt</t>
  </si>
  <si>
    <t xml:space="preserve">RT☹</t>
  </si>
  <si>
    <t xml:space="preserve">ŠT/PI</t>
  </si>
  <si>
    <t xml:space="preserve">SKRT</t>
  </si>
  <si>
    <t xml:space="preserve">OR/MI</t>
  </si>
  <si>
    <t xml:space="preserve">MI/PIR</t>
  </si>
  <si>
    <r>
      <rPr>
        <sz val="9"/>
        <rFont val="Arial"/>
        <family val="2"/>
      </rPr>
      <t xml:space="preserve">NPK </t>
    </r>
    <r>
      <rPr>
        <sz val="9"/>
        <rFont val="Tahoma"/>
        <family val="2"/>
      </rPr>
      <t xml:space="preserve">¶</t>
    </r>
  </si>
  <si>
    <t xml:space="preserve">IZP</t>
  </si>
  <si>
    <t xml:space="preserve">POD</t>
  </si>
  <si>
    <t xml:space="preserve">HVA</t>
  </si>
  <si>
    <t xml:space="preserve">MI/FI</t>
  </si>
  <si>
    <t xml:space="preserve">Mysh</t>
  </si>
  <si>
    <t xml:space="preserve">MI/FIL</t>
  </si>
  <si>
    <t xml:space="preserve">PODBR</t>
  </si>
  <si>
    <t xml:space="preserve">SC</t>
  </si>
  <si>
    <t xml:space="preserve">TAV</t>
  </si>
  <si>
    <t xml:space="preserve">RFA</t>
  </si>
  <si>
    <t xml:space="preserve">MISH</t>
  </si>
  <si>
    <t xml:space="preserve">KR</t>
  </si>
  <si>
    <t xml:space="preserve">BG</t>
  </si>
  <si>
    <r>
      <rPr>
        <b val="true"/>
        <sz val="11"/>
        <color rgb="FFFF420E"/>
        <rFont val="Arial"/>
        <family val="2"/>
      </rPr>
      <t xml:space="preserve">Am</t>
    </r>
    <r>
      <rPr>
        <b val="true"/>
        <sz val="14"/>
        <color rgb="FFFF420E"/>
        <rFont val="Arial"/>
        <family val="2"/>
      </rPr>
      <t xml:space="preserve">☺</t>
    </r>
  </si>
  <si>
    <t xml:space="preserve">RO/ŠT</t>
  </si>
  <si>
    <t xml:space="preserve">NP¶</t>
  </si>
  <si>
    <t xml:space="preserve">NP</t>
  </si>
  <si>
    <t xml:space="preserve">Pregled  2014</t>
  </si>
</sst>
</file>

<file path=xl/styles.xml><?xml version="1.0" encoding="utf-8"?>
<styleSheet xmlns="http://schemas.openxmlformats.org/spreadsheetml/2006/main">
  <numFmts count="6">
    <numFmt numFmtId="164" formatCode="General"/>
    <numFmt numFmtId="165" formatCode="#,##0.00\ [$€-424];[RED]\-#,##0.00\ [$€-424]"/>
    <numFmt numFmtId="166" formatCode="@"/>
    <numFmt numFmtId="167" formatCode="d/\ mmm/\ yy"/>
    <numFmt numFmtId="168" formatCode="0"/>
    <numFmt numFmtId="169" formatCode="General"/>
  </numFmts>
  <fonts count="43">
    <font>
      <sz val="10"/>
      <name val="SimSun"/>
      <family val="2"/>
    </font>
    <font>
      <sz val="10"/>
      <name val="Arial"/>
      <family val="0"/>
    </font>
    <font>
      <sz val="10"/>
      <name val="Arial"/>
      <family val="0"/>
    </font>
    <font>
      <sz val="10"/>
      <name val="Arial"/>
      <family val="0"/>
    </font>
    <font>
      <b val="true"/>
      <i val="true"/>
      <u val="single"/>
      <sz val="10"/>
      <name val="SimSun"/>
      <family val="2"/>
    </font>
    <font>
      <b val="true"/>
      <sz val="14"/>
      <name val="Arial"/>
      <family val="2"/>
    </font>
    <font>
      <sz val="10"/>
      <name val="Arial"/>
      <family val="2"/>
    </font>
    <font>
      <sz val="11"/>
      <color rgb="FF000000"/>
      <name val="Arial"/>
      <family val="2"/>
    </font>
    <font>
      <sz val="8"/>
      <color rgb="FF000000"/>
      <name val="Arial"/>
      <family val="2"/>
    </font>
    <font>
      <b val="true"/>
      <sz val="11"/>
      <color rgb="FF000000"/>
      <name val="Arial"/>
      <family val="2"/>
    </font>
    <font>
      <b val="true"/>
      <sz val="15"/>
      <color rgb="FF000000"/>
      <name val="Arial"/>
      <family val="2"/>
    </font>
    <font>
      <b val="true"/>
      <sz val="8"/>
      <color rgb="FF000000"/>
      <name val="Arial"/>
      <family val="2"/>
    </font>
    <font>
      <b val="true"/>
      <sz val="15"/>
      <color rgb="FFFF3366"/>
      <name val="Arial"/>
      <family val="2"/>
    </font>
    <font>
      <sz val="12"/>
      <color rgb="FFFF420E"/>
      <name val="Arial"/>
      <family val="2"/>
    </font>
    <font>
      <b val="true"/>
      <sz val="14"/>
      <color rgb="FFFF420E"/>
      <name val="Arial"/>
      <family val="2"/>
    </font>
    <font>
      <sz val="11"/>
      <color rgb="FFFF420E"/>
      <name val="Arial"/>
      <family val="2"/>
    </font>
    <font>
      <b val="true"/>
      <sz val="11"/>
      <name val="Arial"/>
      <family val="2"/>
    </font>
    <font>
      <sz val="8"/>
      <color rgb="FFFF3366"/>
      <name val="Arial"/>
      <family val="2"/>
    </font>
    <font>
      <b val="true"/>
      <sz val="8"/>
      <color rgb="FFFF3366"/>
      <name val="Arial"/>
      <family val="2"/>
    </font>
    <font>
      <b val="true"/>
      <sz val="12"/>
      <name val="Arial"/>
      <family val="2"/>
    </font>
    <font>
      <b val="true"/>
      <sz val="11"/>
      <color rgb="FFFF420E"/>
      <name val="Arial"/>
      <family val="2"/>
    </font>
    <font>
      <sz val="8"/>
      <name val="Arial"/>
      <family val="2"/>
    </font>
    <font>
      <b val="true"/>
      <sz val="10"/>
      <color rgb="FF000000"/>
      <name val="Arial"/>
      <family val="2"/>
    </font>
    <font>
      <b val="true"/>
      <sz val="10"/>
      <color rgb="FFDC2300"/>
      <name val="Arial"/>
      <family val="2"/>
    </font>
    <font>
      <b val="true"/>
      <sz val="14"/>
      <color rgb="FF000000"/>
      <name val="Arial"/>
      <family val="2"/>
    </font>
    <font>
      <b val="true"/>
      <sz val="8"/>
      <name val="Arial"/>
      <family val="2"/>
    </font>
    <font>
      <sz val="8"/>
      <color rgb="FF000000"/>
      <name val="Arial Black"/>
      <family val="2"/>
    </font>
    <font>
      <b val="true"/>
      <sz val="10"/>
      <name val="Arial"/>
      <family val="2"/>
    </font>
    <font>
      <b val="true"/>
      <sz val="7"/>
      <color rgb="FFFF0000"/>
      <name val="Arial"/>
      <family val="2"/>
    </font>
    <font>
      <sz val="11"/>
      <name val="Arial"/>
      <family val="2"/>
    </font>
    <font>
      <b val="true"/>
      <sz val="7"/>
      <color rgb="FF000000"/>
      <name val="Arial"/>
      <family val="2"/>
    </font>
    <font>
      <sz val="7"/>
      <color rgb="FF000000"/>
      <name val="Arial"/>
      <family val="2"/>
    </font>
    <font>
      <sz val="10"/>
      <color rgb="FF000000"/>
      <name val="Arial"/>
      <family val="2"/>
    </font>
    <font>
      <sz val="10"/>
      <color rgb="FFFF420E"/>
      <name val="Arial"/>
      <family val="2"/>
    </font>
    <font>
      <b val="true"/>
      <sz val="10"/>
      <color rgb="FFFF0000"/>
      <name val="Arial"/>
      <family val="2"/>
    </font>
    <font>
      <sz val="9"/>
      <name val="Arial"/>
      <family val="2"/>
    </font>
    <font>
      <sz val="9"/>
      <name val="Tahoma"/>
      <family val="2"/>
    </font>
    <font>
      <b val="true"/>
      <sz val="9"/>
      <name val="Arial"/>
      <family val="2"/>
    </font>
    <font>
      <b val="true"/>
      <sz val="10.5"/>
      <name val="Arial"/>
      <family val="2"/>
    </font>
    <font>
      <sz val="10"/>
      <color rgb="FF000000"/>
      <name val="SimSun"/>
      <family val="2"/>
    </font>
    <font>
      <sz val="20"/>
      <name val="Arial"/>
      <family val="2"/>
    </font>
    <font>
      <b val="true"/>
      <sz val="15"/>
      <color rgb="FFFF0000"/>
      <name val="Arial"/>
      <family val="2"/>
    </font>
    <font>
      <sz val="12"/>
      <color rgb="FF000000"/>
      <name val="Arial"/>
      <family val="2"/>
    </font>
  </fonts>
  <fills count="10">
    <fill>
      <patternFill patternType="none"/>
    </fill>
    <fill>
      <patternFill patternType="gray125"/>
    </fill>
    <fill>
      <patternFill patternType="solid">
        <fgColor rgb="FF00FFFF"/>
        <bgColor rgb="FF00FFFF"/>
      </patternFill>
    </fill>
    <fill>
      <patternFill patternType="solid">
        <fgColor rgb="FFCCFFFF"/>
        <bgColor rgb="FFCCFFFF"/>
      </patternFill>
    </fill>
    <fill>
      <patternFill patternType="solid">
        <fgColor rgb="FFE6E64C"/>
        <bgColor rgb="FFFFFF66"/>
      </patternFill>
    </fill>
    <fill>
      <patternFill patternType="solid">
        <fgColor rgb="FFFFFF99"/>
        <bgColor rgb="FFFFFFCC"/>
      </patternFill>
    </fill>
    <fill>
      <patternFill patternType="solid">
        <fgColor rgb="FFFFCC00"/>
        <bgColor rgb="FFE6E64C"/>
      </patternFill>
    </fill>
    <fill>
      <patternFill patternType="solid">
        <fgColor rgb="FFFFFF66"/>
        <bgColor rgb="FFFFFF99"/>
      </patternFill>
    </fill>
    <fill>
      <patternFill patternType="solid">
        <fgColor rgb="FFFFFFCC"/>
        <bgColor rgb="FFFFFFFF"/>
      </patternFill>
    </fill>
    <fill>
      <patternFill patternType="solid">
        <fgColor rgb="FFFFFF00"/>
        <bgColor rgb="FFFFFF66"/>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hair"/>
      <right style="hair"/>
      <top/>
      <bottom style="hair"/>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false" applyAlignment="false" applyProtection="false"/>
    <xf numFmtId="164" fontId="5" fillId="2" borderId="0" applyFont="true" applyBorder="false" applyAlignment="false" applyProtection="false"/>
  </cellStyleXfs>
  <cellXfs count="108">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6" fontId="7" fillId="0" borderId="1" xfId="0" applyFont="true" applyBorder="true" applyAlignment="true" applyProtection="true">
      <alignment horizontal="center" vertical="center" textRotation="0" wrapText="false" indent="0" shrinkToFit="false"/>
      <protection locked="true" hidden="false"/>
    </xf>
    <xf numFmtId="166" fontId="7" fillId="0" borderId="1" xfId="0" applyFont="true" applyBorder="true" applyAlignment="true" applyProtection="true">
      <alignment horizontal="center" vertical="center" textRotation="0" wrapText="true" indent="0" shrinkToFit="false"/>
      <protection locked="true" hidden="false"/>
    </xf>
    <xf numFmtId="166" fontId="8" fillId="0" borderId="1" xfId="0" applyFont="true" applyBorder="true" applyAlignment="true" applyProtection="true">
      <alignment horizontal="center" vertical="center" textRotation="0" wrapText="false" indent="0" shrinkToFit="false"/>
      <protection locked="true" hidden="false"/>
    </xf>
    <xf numFmtId="166" fontId="9" fillId="0" borderId="1" xfId="0" applyFont="true" applyBorder="true" applyAlignment="true" applyProtection="true">
      <alignment horizontal="center" vertical="center" textRotation="0" wrapText="true" indent="0" shrinkToFit="false"/>
      <protection locked="true" hidden="false"/>
    </xf>
    <xf numFmtId="166" fontId="10" fillId="3" borderId="1" xfId="0" applyFont="true" applyBorder="true" applyAlignment="true" applyProtection="true">
      <alignment horizontal="center" vertical="center" textRotation="0" wrapText="false" indent="0" shrinkToFit="false"/>
      <protection locked="true" hidden="false"/>
    </xf>
    <xf numFmtId="166" fontId="10" fillId="0" borderId="1" xfId="0" applyFont="true" applyBorder="true" applyAlignment="true" applyProtection="true">
      <alignment horizontal="center" vertical="center" textRotation="0" wrapText="false" indent="0" shrinkToFit="false"/>
      <protection locked="true" hidden="false"/>
    </xf>
    <xf numFmtId="166" fontId="7" fillId="4" borderId="1" xfId="0" applyFont="true" applyBorder="true" applyAlignment="true" applyProtection="true">
      <alignment horizontal="center" vertical="center" textRotation="0" wrapText="true" indent="0" shrinkToFit="false"/>
      <protection locked="true" hidden="false"/>
    </xf>
    <xf numFmtId="166" fontId="11" fillId="4" borderId="1" xfId="0" applyFont="true" applyBorder="true" applyAlignment="true" applyProtection="true">
      <alignment horizontal="center" vertical="center" textRotation="0" wrapText="true" indent="0" shrinkToFit="false"/>
      <protection locked="true" hidden="false"/>
    </xf>
    <xf numFmtId="166" fontId="12" fillId="0" borderId="1" xfId="0" applyFont="true" applyBorder="true" applyAlignment="true" applyProtection="true">
      <alignment horizontal="center" vertical="center" textRotation="0" wrapText="false" indent="0" shrinkToFit="false"/>
      <protection locked="true" hidden="false"/>
    </xf>
    <xf numFmtId="166" fontId="12" fillId="3" borderId="1" xfId="0" applyFont="true" applyBorder="true" applyAlignment="true" applyProtection="true">
      <alignment horizontal="center" vertical="center" textRotation="0" wrapText="false" indent="0" shrinkToFit="false"/>
      <protection locked="true" hidden="false"/>
    </xf>
    <xf numFmtId="166" fontId="13" fillId="0" borderId="1" xfId="0" applyFont="true" applyBorder="true" applyAlignment="true" applyProtection="true">
      <alignment horizontal="center" vertical="center" textRotation="0" wrapText="false" indent="0" shrinkToFit="false"/>
      <protection locked="true" hidden="false"/>
    </xf>
    <xf numFmtId="166" fontId="15" fillId="0" borderId="1" xfId="0" applyFont="true" applyBorder="true" applyAlignment="true" applyProtection="true">
      <alignment horizontal="center" vertical="center" textRotation="0" wrapText="false" indent="0" shrinkToFit="false"/>
      <protection locked="true" hidden="false"/>
    </xf>
    <xf numFmtId="166" fontId="16" fillId="0" borderId="1" xfId="0" applyFont="true" applyBorder="true" applyAlignment="true" applyProtection="true">
      <alignment horizontal="center" vertical="center" textRotation="0" wrapText="true" indent="0" shrinkToFit="false"/>
      <protection locked="true" hidden="false"/>
    </xf>
    <xf numFmtId="166" fontId="17" fillId="0" borderId="1" xfId="0" applyFont="true" applyBorder="true" applyAlignment="true" applyProtection="tru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6" fontId="20" fillId="0" borderId="1" xfId="0" applyFont="true" applyBorder="true" applyAlignment="true" applyProtection="true">
      <alignment horizontal="center" vertical="center" textRotation="0" wrapText="false" indent="0" shrinkToFit="false"/>
      <protection locked="true" hidden="false"/>
    </xf>
    <xf numFmtId="166" fontId="9" fillId="0" borderId="1" xfId="0" applyFont="true" applyBorder="true" applyAlignment="true" applyProtection="true">
      <alignment horizontal="center" vertical="center"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true">
      <alignment horizontal="center" vertical="center" textRotation="0" wrapText="true" indent="0" shrinkToFit="false"/>
      <protection locked="true" hidden="false"/>
    </xf>
    <xf numFmtId="166" fontId="8" fillId="0" borderId="1" xfId="0" applyFont="true" applyBorder="true" applyAlignment="true" applyProtection="true">
      <alignment horizontal="center" vertical="center" textRotation="0" wrapText="true" indent="0" shrinkToFit="false"/>
      <protection locked="true" hidden="false"/>
    </xf>
    <xf numFmtId="166" fontId="22" fillId="5" borderId="1" xfId="0" applyFont="true" applyBorder="true" applyAlignment="true" applyProtection="true">
      <alignment horizontal="center" vertical="center" textRotation="0" wrapText="true" indent="0" shrinkToFit="false"/>
      <protection locked="true" hidden="false"/>
    </xf>
    <xf numFmtId="164" fontId="22" fillId="5" borderId="0" xfId="0" applyFont="true" applyBorder="false" applyAlignment="true" applyProtection="false">
      <alignment horizontal="center" vertical="bottom" textRotation="0" wrapText="false" indent="0" shrinkToFit="false"/>
      <protection locked="true" hidden="false"/>
    </xf>
    <xf numFmtId="166" fontId="23" fillId="6" borderId="1" xfId="0" applyFont="true" applyBorder="true" applyAlignment="true" applyProtection="true">
      <alignment horizontal="center" vertical="center" textRotation="0" wrapText="true" indent="0" shrinkToFit="false"/>
      <protection locked="true" hidden="false"/>
    </xf>
    <xf numFmtId="166" fontId="22" fillId="6" borderId="1" xfId="0" applyFont="true" applyBorder="true" applyAlignment="true" applyProtection="true">
      <alignment horizontal="center" vertical="center" textRotation="0" wrapText="true" indent="0" shrinkToFit="false"/>
      <protection locked="true" hidden="false"/>
    </xf>
    <xf numFmtId="166" fontId="24" fillId="0" borderId="1" xfId="0" applyFont="true" applyBorder="true" applyAlignment="true" applyProtection="true">
      <alignment horizontal="center" vertical="center" textRotation="0" wrapText="false" indent="0" shrinkToFit="false"/>
      <protection locked="true" hidden="false"/>
    </xf>
    <xf numFmtId="166" fontId="8" fillId="0" borderId="2" xfId="0" applyFont="true" applyBorder="true" applyAlignment="true" applyProtection="true">
      <alignment horizontal="center" vertical="bottom" textRotation="0" wrapText="true" indent="0" shrinkToFit="false"/>
      <protection locked="true" hidden="false"/>
    </xf>
    <xf numFmtId="166" fontId="25" fillId="0" borderId="1" xfId="0" applyFont="true" applyBorder="true" applyAlignment="true" applyProtection="true">
      <alignment horizontal="center" vertical="center" textRotation="0" wrapText="true" indent="0" shrinkToFit="false"/>
      <protection locked="true" hidden="false"/>
    </xf>
    <xf numFmtId="166" fontId="11" fillId="0" borderId="1" xfId="0" applyFont="true" applyBorder="true" applyAlignment="true" applyProtection="true">
      <alignment horizontal="center" vertical="center" textRotation="0" wrapText="true" indent="0" shrinkToFit="false"/>
      <protection locked="true" hidden="false"/>
    </xf>
    <xf numFmtId="166" fontId="26" fillId="0" borderId="2" xfId="0" applyFont="true" applyBorder="true" applyAlignment="true" applyProtection="true">
      <alignment horizontal="center" vertical="bottom" textRotation="0" wrapText="true" indent="0" shrinkToFit="false"/>
      <protection locked="true" hidden="false"/>
    </xf>
    <xf numFmtId="166" fontId="8" fillId="0" borderId="0"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center" vertical="center" textRotation="0" wrapText="false" indent="0" shrinkToFit="false"/>
      <protection locked="true" hidden="false"/>
    </xf>
    <xf numFmtId="167" fontId="11" fillId="3" borderId="1" xfId="0" applyFont="true" applyBorder="true" applyAlignment="true" applyProtection="true">
      <alignment horizontal="center" vertical="center" textRotation="0" wrapText="true" indent="0" shrinkToFit="false"/>
      <protection locked="true" hidden="false"/>
    </xf>
    <xf numFmtId="166" fontId="11" fillId="3" borderId="1" xfId="0" applyFont="true" applyBorder="true" applyAlignment="true" applyProtection="true">
      <alignment horizontal="center" vertical="center" textRotation="0" wrapText="true" indent="0" shrinkToFit="false"/>
      <protection locked="true" hidden="false"/>
    </xf>
    <xf numFmtId="166" fontId="22" fillId="3" borderId="1" xfId="0" applyFont="true" applyBorder="true" applyAlignment="true" applyProtection="true">
      <alignment horizontal="center" vertical="center" textRotation="0" wrapText="true" indent="0" shrinkToFit="false"/>
      <protection locked="true" hidden="false"/>
    </xf>
    <xf numFmtId="164" fontId="22" fillId="3" borderId="0" xfId="0" applyFont="true" applyBorder="false" applyAlignment="true" applyProtection="false">
      <alignment horizontal="center" vertical="bottom" textRotation="0" wrapText="false" indent="0" shrinkToFit="false"/>
      <protection locked="true" hidden="false"/>
    </xf>
    <xf numFmtId="168" fontId="7" fillId="0" borderId="0" xfId="0" applyFont="true" applyBorder="true" applyAlignment="true" applyProtection="true">
      <alignment horizontal="center" vertical="center" textRotation="0" wrapText="false" indent="0" shrinkToFit="false"/>
      <protection locked="true" hidden="false"/>
    </xf>
    <xf numFmtId="168" fontId="16" fillId="0" borderId="0" xfId="21" applyFont="true" applyBorder="true" applyAlignment="true" applyProtection="true">
      <alignment horizontal="center" vertical="center" textRotation="0" wrapText="false" indent="0" shrinkToFit="false"/>
      <protection locked="true" hidden="false"/>
    </xf>
    <xf numFmtId="168" fontId="16" fillId="0" borderId="0" xfId="0" applyFont="true" applyBorder="true" applyAlignment="true" applyProtection="true">
      <alignment horizontal="center" vertical="center" textRotation="0" wrapText="false" indent="0" shrinkToFit="false"/>
      <protection locked="true" hidden="false"/>
    </xf>
    <xf numFmtId="167" fontId="11" fillId="0" borderId="1" xfId="0" applyFont="true" applyBorder="true" applyAlignment="true" applyProtection="true">
      <alignment horizontal="center" vertical="center" textRotation="0" wrapText="true" indent="0" shrinkToFit="false"/>
      <protection locked="true" hidden="false"/>
    </xf>
    <xf numFmtId="166" fontId="22" fillId="0" borderId="1" xfId="0" applyFont="true" applyBorder="true" applyAlignment="true" applyProtection="true">
      <alignment horizontal="center" vertical="center" textRotation="0" wrapText="tru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6" fontId="27" fillId="3" borderId="1" xfId="0" applyFont="true" applyBorder="true" applyAlignment="true" applyProtection="true">
      <alignment horizontal="center" vertical="center" textRotation="0" wrapText="true" indent="0" shrinkToFit="false"/>
      <protection locked="true" hidden="false"/>
    </xf>
    <xf numFmtId="164" fontId="27" fillId="0" borderId="1"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27" fillId="0" borderId="1" xfId="0" applyFont="true" applyBorder="true" applyAlignment="true" applyProtection="false">
      <alignment horizontal="center" vertical="bottom" textRotation="0" wrapText="false" indent="0" shrinkToFit="false"/>
      <protection locked="true" hidden="false"/>
    </xf>
    <xf numFmtId="164" fontId="27" fillId="0" borderId="0" xfId="0" applyFont="true" applyBorder="false" applyAlignment="true" applyProtection="false">
      <alignment horizontal="center" vertical="bottom" textRotation="0" wrapText="false" indent="0" shrinkToFit="false"/>
      <protection locked="true" hidden="false"/>
    </xf>
    <xf numFmtId="164" fontId="27" fillId="0" borderId="0" xfId="0" applyFont="true" applyBorder="false" applyAlignment="true" applyProtection="false">
      <alignment horizontal="center" vertical="bottom" textRotation="0" wrapText="false" indent="0" shrinkToFit="false"/>
      <protection locked="true" hidden="false"/>
    </xf>
    <xf numFmtId="169" fontId="28" fillId="0" borderId="1" xfId="0" applyFont="true" applyBorder="true" applyAlignment="true" applyProtection="true">
      <alignment horizontal="center" vertical="bottom" textRotation="0" wrapText="false" indent="0" shrinkToFit="false"/>
      <protection locked="true" hidden="false"/>
    </xf>
    <xf numFmtId="169" fontId="29" fillId="0" borderId="0" xfId="0" applyFont="true" applyBorder="true" applyAlignment="true" applyProtection="true">
      <alignment horizontal="general" vertical="bottom" textRotation="0" wrapText="false" indent="0" shrinkToFit="false"/>
      <protection locked="true" hidden="false"/>
    </xf>
    <xf numFmtId="166" fontId="8" fillId="0" borderId="0" xfId="0" applyFont="true" applyBorder="true" applyAlignment="true" applyProtection="true">
      <alignment horizontal="general" vertical="bottom" textRotation="0" wrapText="false" indent="0" shrinkToFit="false"/>
      <protection locked="true" hidden="false"/>
    </xf>
    <xf numFmtId="166" fontId="30" fillId="0" borderId="1"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9" fontId="5" fillId="0" borderId="0" xfId="0" applyFont="true" applyBorder="false" applyAlignment="false" applyProtection="false">
      <alignment horizontal="general" vertical="bottom" textRotation="0" wrapText="false" indent="0" shrinkToFit="false"/>
      <protection locked="true" hidden="false"/>
    </xf>
    <xf numFmtId="166" fontId="31" fillId="0" borderId="2" xfId="0" applyFont="true" applyBorder="true" applyAlignment="true" applyProtection="true">
      <alignment horizontal="center" vertical="center" textRotation="0" wrapText="tru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6" fontId="31" fillId="0" borderId="1" xfId="0" applyFont="true" applyBorder="true" applyAlignment="true" applyProtection="true">
      <alignment horizontal="center" vertical="center" textRotation="0" wrapText="true" indent="0" shrinkToFit="false"/>
      <protection locked="true" hidden="false"/>
    </xf>
    <xf numFmtId="169" fontId="29"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31" fillId="0" borderId="1" xfId="0" applyFont="true" applyBorder="true" applyAlignment="true" applyProtection="true">
      <alignment horizontal="center" vertical="center" textRotation="0" wrapText="false" indent="0" shrinkToFit="false"/>
      <protection locked="true" hidden="false"/>
    </xf>
    <xf numFmtId="166" fontId="30" fillId="0" borderId="1" xfId="0" applyFont="true" applyBorder="true" applyAlignment="true" applyProtection="true">
      <alignment horizontal="center" vertical="center" textRotation="0" wrapText="true" indent="0" shrinkToFit="false"/>
      <protection locked="true" hidden="false"/>
    </xf>
    <xf numFmtId="166" fontId="30" fillId="6" borderId="1" xfId="0" applyFont="true" applyBorder="true" applyAlignment="true" applyProtection="true">
      <alignment horizontal="center" vertical="center" textRotation="0" wrapText="true" indent="0" shrinkToFit="false"/>
      <protection locked="true" hidden="false"/>
    </xf>
    <xf numFmtId="169" fontId="29" fillId="0" borderId="0" xfId="0" applyFont="true" applyBorder="false" applyAlignment="false" applyProtection="false">
      <alignment horizontal="general" vertical="bottom" textRotation="0" wrapText="false" indent="0" shrinkToFit="false"/>
      <protection locked="true" hidden="false"/>
    </xf>
    <xf numFmtId="166" fontId="7" fillId="3" borderId="1" xfId="0" applyFont="true" applyBorder="true" applyAlignment="true" applyProtection="true">
      <alignment horizontal="center" vertical="center" textRotation="0" wrapText="false" indent="0" shrinkToFit="false"/>
      <protection locked="true" hidden="false"/>
    </xf>
    <xf numFmtId="164" fontId="27" fillId="3" borderId="1" xfId="0" applyFont="true" applyBorder="true" applyAlignment="true" applyProtection="false">
      <alignment horizontal="center" vertical="bottom" textRotation="0" wrapText="false" indent="0" shrinkToFit="false"/>
      <protection locked="true" hidden="false"/>
    </xf>
    <xf numFmtId="166" fontId="7" fillId="3" borderId="1" xfId="0" applyFont="true" applyBorder="true" applyAlignment="true" applyProtection="true">
      <alignment horizontal="center" vertical="center" textRotation="0" wrapText="true" indent="0" shrinkToFit="false"/>
      <protection locked="true" hidden="false"/>
    </xf>
    <xf numFmtId="166" fontId="16" fillId="3" borderId="1" xfId="0" applyFont="true" applyBorder="true" applyAlignment="true" applyProtection="true">
      <alignment horizontal="center" vertical="center" textRotation="0" wrapText="true" indent="0" shrinkToFit="false"/>
      <protection locked="true" hidden="false"/>
    </xf>
    <xf numFmtId="166" fontId="8" fillId="3" borderId="1" xfId="0" applyFont="true" applyBorder="true" applyAlignment="true" applyProtection="true">
      <alignment horizontal="center" vertical="center" textRotation="0" wrapText="false" indent="0" shrinkToFit="false"/>
      <protection locked="true" hidden="false"/>
    </xf>
    <xf numFmtId="164" fontId="25" fillId="0" borderId="1" xfId="0" applyFont="true" applyBorder="true" applyAlignment="true" applyProtection="false">
      <alignment horizontal="center" vertical="bottom" textRotation="0" wrapText="false" indent="0" shrinkToFit="false"/>
      <protection locked="true" hidden="false"/>
    </xf>
    <xf numFmtId="166" fontId="9" fillId="3" borderId="1" xfId="0" applyFont="true" applyBorder="true" applyAlignment="true" applyProtection="true">
      <alignment horizontal="center" vertical="center" textRotation="0" wrapText="true" indent="0" shrinkToFit="false"/>
      <protection locked="true" hidden="false"/>
    </xf>
    <xf numFmtId="166" fontId="22" fillId="7" borderId="1" xfId="0" applyFont="true" applyBorder="true" applyAlignment="true" applyProtection="true">
      <alignment horizontal="center" vertical="center" textRotation="0" wrapText="true" indent="0" shrinkToFit="false"/>
      <protection locked="true" hidden="false"/>
    </xf>
    <xf numFmtId="166" fontId="32" fillId="3" borderId="1" xfId="0" applyFont="true" applyBorder="true" applyAlignment="true" applyProtection="true">
      <alignment horizontal="center" vertical="center" textRotation="0" wrapText="true" indent="0" shrinkToFit="false"/>
      <protection locked="true" hidden="false"/>
    </xf>
    <xf numFmtId="166" fontId="33" fillId="3" borderId="1" xfId="0" applyFont="true" applyBorder="true" applyAlignment="true" applyProtection="true">
      <alignment horizontal="center" vertical="center" textRotation="0" wrapText="false" indent="0" shrinkToFit="false"/>
      <protection locked="true" hidden="false"/>
    </xf>
    <xf numFmtId="166" fontId="32" fillId="3" borderId="1" xfId="0" applyFont="true" applyBorder="true" applyAlignment="true" applyProtection="true">
      <alignment horizontal="center" vertical="center" textRotation="0" wrapText="false" indent="0" shrinkToFit="false"/>
      <protection locked="true" hidden="false"/>
    </xf>
    <xf numFmtId="164" fontId="27" fillId="3" borderId="0" xfId="0" applyFont="true" applyBorder="false" applyAlignment="true" applyProtection="false">
      <alignment horizontal="center" vertical="bottom" textRotation="0" wrapText="false" indent="0" shrinkToFit="false"/>
      <protection locked="true" hidden="false"/>
    </xf>
    <xf numFmtId="166" fontId="22" fillId="8" borderId="1" xfId="0" applyFont="true" applyBorder="true" applyAlignment="true" applyProtection="true">
      <alignment horizontal="center" vertical="center" textRotation="0" wrapText="true" indent="0" shrinkToFit="false"/>
      <protection locked="true" hidden="false"/>
    </xf>
    <xf numFmtId="166" fontId="22" fillId="9" borderId="1" xfId="0" applyFont="true" applyBorder="true" applyAlignment="true" applyProtection="true">
      <alignment horizontal="center" vertical="center" textRotation="0" wrapText="true" indent="0" shrinkToFit="false"/>
      <protection locked="true" hidden="false"/>
    </xf>
    <xf numFmtId="168" fontId="7" fillId="3" borderId="0" xfId="0" applyFont="true" applyBorder="true" applyAlignment="true" applyProtection="true">
      <alignment horizontal="center" vertical="center" textRotation="0" wrapText="false" indent="0" shrinkToFit="false"/>
      <protection locked="true" hidden="false"/>
    </xf>
    <xf numFmtId="168" fontId="7" fillId="0" borderId="0" xfId="0" applyFont="true" applyBorder="true" applyAlignment="true" applyProtection="true">
      <alignment horizontal="center" vertical="center" textRotation="0" wrapText="false" indent="0" shrinkToFit="false"/>
      <protection locked="true" hidden="false"/>
    </xf>
    <xf numFmtId="168" fontId="16" fillId="3" borderId="0" xfId="21" applyFont="true" applyBorder="true" applyAlignment="true" applyProtection="true">
      <alignment horizontal="center" vertical="center" textRotation="0" wrapText="false" indent="0" shrinkToFit="false"/>
      <protection locked="true" hidden="false"/>
    </xf>
    <xf numFmtId="168" fontId="16" fillId="3" borderId="0" xfId="0" applyFont="true" applyBorder="true" applyAlignment="true" applyProtection="true">
      <alignment horizontal="center" vertical="center"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34" fillId="0" borderId="1" xfId="0" applyFont="true" applyBorder="true" applyAlignment="true" applyProtection="true">
      <alignment horizontal="center" vertical="center" textRotation="0" wrapText="true" indent="0" shrinkToFit="false"/>
      <protection locked="true" hidden="false"/>
    </xf>
    <xf numFmtId="166" fontId="27" fillId="5" borderId="1" xfId="0" applyFont="true" applyBorder="true" applyAlignment="true" applyProtection="true">
      <alignment horizontal="center" vertical="center" textRotation="0" wrapText="true" indent="0" shrinkToFit="false"/>
      <protection locked="true" hidden="false"/>
    </xf>
    <xf numFmtId="164" fontId="35" fillId="0" borderId="0" xfId="0" applyFont="true" applyBorder="false" applyAlignment="true" applyProtection="false">
      <alignment horizontal="center" vertical="bottom" textRotation="0" wrapText="false" indent="0" shrinkToFit="false"/>
      <protection locked="true" hidden="false"/>
    </xf>
    <xf numFmtId="166" fontId="22" fillId="3" borderId="1" xfId="0" applyFont="true" applyBorder="true" applyAlignment="true" applyProtection="true">
      <alignment horizontal="center" vertical="center" textRotation="0" wrapText="false" indent="0" shrinkToFit="false"/>
      <protection locked="true" hidden="false"/>
    </xf>
    <xf numFmtId="164" fontId="37" fillId="0" borderId="0" xfId="0" applyFont="true" applyBorder="false" applyAlignment="true" applyProtection="false">
      <alignment horizontal="center" vertical="bottom" textRotation="0" wrapText="false" indent="0" shrinkToFit="false"/>
      <protection locked="true" hidden="false"/>
    </xf>
    <xf numFmtId="164" fontId="38" fillId="0" borderId="0" xfId="0" applyFont="true" applyBorder="false" applyAlignment="true" applyProtection="false">
      <alignment horizontal="center" vertical="bottom" textRotation="0" wrapText="false" indent="0" shrinkToFit="false"/>
      <protection locked="true" hidden="false"/>
    </xf>
    <xf numFmtId="167" fontId="30" fillId="0" borderId="1" xfId="0" applyFont="true" applyBorder="true" applyAlignment="true" applyProtection="true">
      <alignment horizontal="center" vertical="center" textRotation="0" wrapText="true" indent="0" shrinkToFit="false"/>
      <protection locked="true" hidden="false"/>
    </xf>
    <xf numFmtId="167" fontId="30" fillId="3" borderId="1" xfId="0" applyFont="true" applyBorder="true" applyAlignment="true" applyProtection="true">
      <alignment horizontal="center" vertical="center" textRotation="0" wrapText="true" indent="0" shrinkToFit="false"/>
      <protection locked="true" hidden="false"/>
    </xf>
    <xf numFmtId="166" fontId="30" fillId="3" borderId="1" xfId="0" applyFont="true" applyBorder="true" applyAlignment="true" applyProtection="true">
      <alignment horizontal="center" vertical="center" textRotation="0" wrapText="true" indent="0" shrinkToFit="false"/>
      <protection locked="true" hidden="false"/>
    </xf>
    <xf numFmtId="164" fontId="29" fillId="0" borderId="0" xfId="0" applyFont="true" applyBorder="false" applyAlignment="true" applyProtection="false">
      <alignment horizontal="center" vertical="bottom" textRotation="0" wrapText="false" indent="0" shrinkToFit="false"/>
      <protection locked="true" hidden="false"/>
    </xf>
    <xf numFmtId="164" fontId="16" fillId="0" borderId="1" xfId="0" applyFont="true" applyBorder="true" applyAlignment="true" applyProtection="false">
      <alignment horizontal="center" vertical="bottom" textRotation="0" wrapText="false" indent="0" shrinkToFit="false"/>
      <protection locked="true" hidden="false"/>
    </xf>
    <xf numFmtId="164" fontId="22" fillId="3" borderId="1" xfId="0" applyFont="true" applyBorder="true" applyAlignment="true" applyProtection="false">
      <alignment horizontal="center" vertical="bottom" textRotation="0" wrapText="fals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6" fontId="7" fillId="3" borderId="3" xfId="0" applyFont="true" applyBorder="true" applyAlignment="true" applyProtection="true">
      <alignment horizontal="center" vertical="center" textRotation="0" wrapText="false" indent="0" shrinkToFit="false"/>
      <protection locked="true" hidden="false"/>
    </xf>
    <xf numFmtId="164" fontId="40" fillId="0" borderId="0" xfId="0" applyFont="true" applyBorder="true" applyAlignment="true" applyProtection="false">
      <alignment horizontal="center" vertical="bottom" textRotation="0" wrapText="false" indent="0" shrinkToFit="false"/>
      <protection locked="true" hidden="false"/>
    </xf>
    <xf numFmtId="169" fontId="41" fillId="0" borderId="1" xfId="0" applyFont="true" applyBorder="true" applyAlignment="true" applyProtection="true">
      <alignment horizontal="center" vertical="bottom" textRotation="0" wrapText="false" indent="0" shrinkToFit="false"/>
      <protection locked="true" hidden="false"/>
    </xf>
    <xf numFmtId="169" fontId="29" fillId="0" borderId="1" xfId="0" applyFont="true" applyBorder="true" applyAlignment="true" applyProtection="true">
      <alignment horizontal="general" vertical="bottom" textRotation="0" wrapText="false" indent="0" shrinkToFit="false"/>
      <protection locked="true" hidden="false"/>
    </xf>
    <xf numFmtId="166" fontId="22" fillId="0" borderId="2" xfId="0" applyFont="true" applyBorder="true" applyAlignment="true" applyProtection="true">
      <alignment horizontal="center" vertical="center" textRotation="0" wrapText="true" indent="0" shrinkToFit="false"/>
      <protection locked="true" hidden="false"/>
    </xf>
    <xf numFmtId="166" fontId="42" fillId="0" borderId="2" xfId="0" applyFont="true" applyBorder="true" applyAlignment="true" applyProtection="true">
      <alignment horizontal="center" vertical="center"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Result2" xfId="20"/>
    <cellStyle name="prazno" xfId="21"/>
  </cellStyles>
  <dxfs count="130">
    <dxf>
      <font>
        <name val="SimSun"/>
        <family val="2"/>
      </font>
      <fill>
        <patternFill>
          <bgColor rgb="FFCCFFFF"/>
        </patternFill>
      </fill>
    </dxf>
    <dxf>
      <font>
        <name val="SimSun"/>
        <family val="2"/>
      </font>
      <fill>
        <patternFill>
          <bgColor rgb="FFCCFFFF"/>
        </patternFill>
      </fill>
    </dxf>
    <dxf>
      <font>
        <name val="SimSun"/>
        <family val="2"/>
        <b val="1"/>
        <i val="0"/>
        <sz val="15"/>
      </font>
      <fill>
        <patternFill>
          <bgColor rgb="FFFF6633"/>
        </patternFill>
      </fill>
    </dxf>
    <dxf>
      <font>
        <name val="SimSun"/>
        <family val="2"/>
        <b val="1"/>
        <i val="0"/>
        <color rgb="FF000000"/>
        <sz val="11"/>
      </font>
      <fill>
        <patternFill>
          <bgColor rgb="FFFFCC99"/>
        </patternFill>
      </fill>
      <border diagonalUp="false" diagonalDown="false">
        <left/>
        <right/>
        <top/>
        <bottom/>
        <diagonal/>
      </border>
    </dxf>
    <dxf>
      <font>
        <name val="SimSun"/>
        <family val="2"/>
        <b val="1"/>
        <i val="0"/>
        <sz val="14"/>
      </font>
      <fill>
        <patternFill>
          <bgColor rgb="FF00FFFF"/>
        </patternFill>
      </fill>
    </dxf>
    <dxf>
      <font>
        <name val="SimSun"/>
        <family val="2"/>
        <b val="1"/>
        <i val="0"/>
        <sz val="14"/>
      </font>
      <fill>
        <patternFill>
          <bgColor rgb="FF00FFFF"/>
        </patternFill>
      </fill>
    </dxf>
    <dxf>
      <font>
        <name val="SimSun"/>
        <family val="2"/>
        <b val="1"/>
        <i val="0"/>
        <strike val="0"/>
        <color rgb="FFFFFF00"/>
        <sz val="10"/>
        <u val="none"/>
      </font>
      <fill>
        <patternFill>
          <bgColor rgb="FF000000"/>
        </patternFill>
      </fill>
    </dxf>
    <dxf>
      <font>
        <name val="SimSun"/>
        <family val="2"/>
        <b val="1"/>
        <i val="0"/>
        <sz val="15"/>
      </font>
      <fill>
        <patternFill>
          <bgColor rgb="FFFF6633"/>
        </patternFill>
      </fill>
    </dxf>
    <dxf>
      <font>
        <name val="SimSun"/>
        <family val="2"/>
        <b val="1"/>
        <i val="0"/>
        <color rgb="FFFFFF00"/>
      </font>
      <fill>
        <patternFill>
          <bgColor rgb="FF000000"/>
        </patternFill>
      </fill>
    </dxf>
    <dxf>
      <font>
        <name val="SimSun"/>
        <family val="2"/>
      </font>
      <fill>
        <patternFill>
          <bgColor rgb="FFCCFFFF"/>
        </patternFill>
      </fill>
    </dxf>
    <dxf>
      <font>
        <name val="SimSun"/>
        <family val="2"/>
      </font>
      <fill>
        <patternFill>
          <bgColor rgb="FFCCFFFF"/>
        </patternFill>
      </fill>
    </dxf>
    <dxf>
      <font>
        <name val="SimSun"/>
        <family val="2"/>
        <b val="1"/>
        <i val="0"/>
        <sz val="15"/>
      </font>
      <fill>
        <patternFill>
          <bgColor rgb="FFFF6633"/>
        </patternFill>
      </fill>
    </dxf>
    <dxf>
      <font>
        <name val="SimSun"/>
        <family val="2"/>
        <b val="1"/>
        <i val="0"/>
        <color rgb="FF000000"/>
        <sz val="11"/>
      </font>
      <fill>
        <patternFill>
          <bgColor rgb="FFFFCC99"/>
        </patternFill>
      </fill>
      <border diagonalUp="false" diagonalDown="false">
        <left/>
        <right/>
        <top/>
        <bottom/>
        <diagonal/>
      </border>
    </dxf>
    <dxf>
      <font>
        <name val="SimSun"/>
        <family val="2"/>
      </font>
      <fill>
        <patternFill>
          <bgColor rgb="FFCCFFFF"/>
        </patternFill>
      </fill>
    </dxf>
    <dxf>
      <font>
        <name val="SimSun"/>
        <family val="2"/>
      </font>
      <fill>
        <patternFill>
          <bgColor rgb="FFCCFFFF"/>
        </patternFill>
      </fill>
    </dxf>
    <dxf>
      <font>
        <name val="SimSun"/>
        <family val="2"/>
        <b val="1"/>
        <i val="0"/>
        <sz val="14"/>
      </font>
      <fill>
        <patternFill>
          <bgColor rgb="FF00FFFF"/>
        </patternFill>
      </fill>
    </dxf>
    <dxf>
      <font>
        <name val="SimSun"/>
        <family val="2"/>
        <b val="1"/>
        <i val="0"/>
        <sz val="14"/>
      </font>
      <fill>
        <patternFill>
          <bgColor rgb="FF00FFFF"/>
        </patternFill>
      </fill>
    </dxf>
    <dxf>
      <font>
        <name val="SimSun"/>
        <family val="2"/>
        <b val="1"/>
        <i val="0"/>
        <strike val="0"/>
        <color rgb="FFFFFF00"/>
        <sz val="10"/>
        <u val="none"/>
      </font>
      <fill>
        <patternFill>
          <bgColor rgb="FF000000"/>
        </patternFill>
      </fill>
    </dxf>
    <dxf>
      <font>
        <name val="SimSun"/>
        <family val="2"/>
        <b val="1"/>
        <i val="0"/>
        <sz val="15"/>
      </font>
      <fill>
        <patternFill>
          <bgColor rgb="FFFF6633"/>
        </patternFill>
      </fill>
    </dxf>
    <dxf>
      <font>
        <name val="SimSun"/>
        <family val="2"/>
        <b val="1"/>
        <i val="0"/>
        <color rgb="FFFFFF00"/>
      </font>
      <fill>
        <patternFill>
          <bgColor rgb="FF000000"/>
        </patternFill>
      </fill>
    </dxf>
    <dxf>
      <font>
        <name val="SimSun"/>
        <family val="2"/>
      </font>
      <fill>
        <patternFill>
          <bgColor rgb="FFCCFFFF"/>
        </patternFill>
      </fill>
    </dxf>
    <dxf>
      <font>
        <name val="SimSun"/>
        <family val="2"/>
      </font>
      <fill>
        <patternFill>
          <bgColor rgb="FFCCFFFF"/>
        </patternFill>
      </fill>
    </dxf>
    <dxf>
      <font>
        <name val="SimSun"/>
        <family val="2"/>
        <b val="1"/>
        <i val="0"/>
        <sz val="15"/>
      </font>
      <fill>
        <patternFill>
          <bgColor rgb="FFFF6633"/>
        </patternFill>
      </fill>
    </dxf>
    <dxf>
      <font>
        <name val="SimSun"/>
        <family val="2"/>
        <b val="1"/>
        <i val="0"/>
        <color rgb="FF000000"/>
        <sz val="11"/>
      </font>
      <fill>
        <patternFill>
          <bgColor rgb="FFFFCC99"/>
        </patternFill>
      </fill>
      <border diagonalUp="false" diagonalDown="false">
        <left/>
        <right/>
        <top/>
        <bottom/>
        <diagonal/>
      </border>
    </dxf>
    <dxf>
      <font>
        <name val="SimSun"/>
        <family val="2"/>
      </font>
      <fill>
        <patternFill>
          <bgColor rgb="FFCCFFFF"/>
        </patternFill>
      </fill>
    </dxf>
    <dxf>
      <font>
        <name val="SimSun"/>
        <family val="2"/>
      </font>
      <fill>
        <patternFill>
          <bgColor rgb="FFCCFFFF"/>
        </patternFill>
      </fill>
    </dxf>
    <dxf>
      <font>
        <name val="SimSun"/>
        <family val="2"/>
        <b val="1"/>
        <i val="0"/>
        <sz val="14"/>
      </font>
      <fill>
        <patternFill>
          <bgColor rgb="FF00FFFF"/>
        </patternFill>
      </fill>
    </dxf>
    <dxf>
      <font>
        <name val="SimSun"/>
        <family val="2"/>
        <b val="1"/>
        <i val="0"/>
        <sz val="14"/>
      </font>
      <fill>
        <patternFill>
          <bgColor rgb="FF00FFFF"/>
        </patternFill>
      </fill>
    </dxf>
    <dxf>
      <font>
        <name val="SimSun"/>
        <family val="2"/>
        <b val="1"/>
        <i val="0"/>
        <strike val="0"/>
        <color rgb="FFFFFF00"/>
        <sz val="10"/>
        <u val="none"/>
      </font>
      <fill>
        <patternFill>
          <bgColor rgb="FF000000"/>
        </patternFill>
      </fill>
    </dxf>
    <dxf>
      <font>
        <name val="SimSun"/>
        <family val="2"/>
        <b val="1"/>
        <i val="0"/>
        <sz val="15"/>
      </font>
      <fill>
        <patternFill>
          <bgColor rgb="FFFF6633"/>
        </patternFill>
      </fill>
    </dxf>
    <dxf>
      <font>
        <name val="SimSun"/>
        <family val="2"/>
        <b val="1"/>
        <i val="0"/>
        <color rgb="FFFFFF00"/>
      </font>
      <fill>
        <patternFill>
          <bgColor rgb="FF000000"/>
        </patternFill>
      </fill>
    </dxf>
    <dxf>
      <font>
        <name val="SimSun"/>
        <family val="2"/>
        <b val="1"/>
        <i val="0"/>
        <sz val="14"/>
      </font>
      <fill>
        <patternFill>
          <bgColor rgb="FF00FFFF"/>
        </patternFill>
      </fill>
    </dxf>
    <dxf>
      <font>
        <name val="SimSun"/>
        <family val="2"/>
        <b val="1"/>
        <i val="0"/>
        <strike val="0"/>
        <color rgb="FFFFFF00"/>
        <sz val="10"/>
        <u val="none"/>
      </font>
      <fill>
        <patternFill>
          <bgColor rgb="FF000000"/>
        </patternFill>
      </fill>
    </dxf>
    <dxf>
      <font>
        <name val="SimSun"/>
        <family val="2"/>
        <b val="1"/>
        <i val="0"/>
        <sz val="15"/>
      </font>
      <fill>
        <patternFill>
          <bgColor rgb="FFFF6633"/>
        </patternFill>
      </fill>
    </dxf>
    <dxf>
      <font>
        <name val="SimSun"/>
        <family val="2"/>
        <b val="1"/>
        <i val="0"/>
        <color rgb="FFFFFF00"/>
      </font>
      <fill>
        <patternFill>
          <bgColor rgb="FF000000"/>
        </patternFill>
      </fill>
    </dxf>
    <dxf>
      <font>
        <name val="SimSun"/>
        <family val="2"/>
      </font>
      <fill>
        <patternFill>
          <bgColor rgb="FFCCFFFF"/>
        </patternFill>
      </fill>
    </dxf>
    <dxf>
      <font>
        <name val="SimSun"/>
        <family val="2"/>
      </font>
      <fill>
        <patternFill>
          <bgColor rgb="FFCCFFFF"/>
        </patternFill>
      </fill>
    </dxf>
    <dxf>
      <font>
        <name val="SimSun"/>
        <family val="2"/>
      </font>
      <fill>
        <patternFill>
          <bgColor rgb="FFCCFFFF"/>
        </patternFill>
      </fill>
    </dxf>
    <dxf>
      <font>
        <name val="SimSun"/>
        <family val="2"/>
      </font>
      <fill>
        <patternFill>
          <bgColor rgb="FFCCFFFF"/>
        </patternFill>
      </fill>
    </dxf>
    <dxf>
      <font>
        <name val="SimSun"/>
        <family val="2"/>
        <b val="1"/>
        <i val="0"/>
        <sz val="15"/>
      </font>
      <fill>
        <patternFill>
          <bgColor rgb="FFFF6633"/>
        </patternFill>
      </fill>
    </dxf>
    <dxf>
      <font>
        <name val="SimSun"/>
        <family val="2"/>
        <b val="1"/>
        <i val="0"/>
        <color rgb="FF000000"/>
        <sz val="11"/>
      </font>
      <fill>
        <patternFill>
          <bgColor rgb="FFFFCC99"/>
        </patternFill>
      </fill>
      <border diagonalUp="false" diagonalDown="false">
        <left/>
        <right/>
        <top/>
        <bottom/>
        <diagonal/>
      </border>
    </dxf>
    <dxf>
      <font>
        <name val="SimSun"/>
        <family val="2"/>
        <b val="1"/>
        <i val="0"/>
        <sz val="14"/>
      </font>
      <fill>
        <patternFill>
          <bgColor rgb="FF00FFFF"/>
        </patternFill>
      </fill>
    </dxf>
    <dxf>
      <font>
        <name val="SimSun"/>
        <family val="2"/>
      </font>
      <fill>
        <patternFill>
          <bgColor rgb="FFCCFFFF"/>
        </patternFill>
      </fill>
    </dxf>
    <dxf>
      <font>
        <name val="SimSun"/>
        <family val="2"/>
      </font>
      <fill>
        <patternFill>
          <bgColor rgb="FFCCFFFF"/>
        </patternFill>
      </fill>
    </dxf>
    <dxf>
      <font>
        <name val="SimSun"/>
        <family val="2"/>
        <b val="1"/>
        <i val="0"/>
        <sz val="15"/>
      </font>
      <fill>
        <patternFill>
          <bgColor rgb="FFFF6633"/>
        </patternFill>
      </fill>
    </dxf>
    <dxf>
      <font>
        <name val="SimSun"/>
        <family val="2"/>
        <b val="1"/>
        <i val="0"/>
        <color rgb="FF000000"/>
        <sz val="11"/>
      </font>
      <fill>
        <patternFill>
          <bgColor rgb="FFFFCC99"/>
        </patternFill>
      </fill>
      <border diagonalUp="false" diagonalDown="false">
        <left/>
        <right/>
        <top/>
        <bottom/>
        <diagonal/>
      </border>
    </dxf>
    <dxf>
      <font>
        <name val="SimSun"/>
        <family val="2"/>
      </font>
      <fill>
        <patternFill>
          <bgColor rgb="FFCCFFFF"/>
        </patternFill>
      </fill>
    </dxf>
    <dxf>
      <font>
        <name val="SimSun"/>
        <family val="2"/>
      </font>
      <fill>
        <patternFill>
          <bgColor rgb="FFCCFFFF"/>
        </patternFill>
      </fill>
    </dxf>
    <dxf>
      <font>
        <name val="SimSun"/>
        <family val="2"/>
        <b val="1"/>
        <i val="0"/>
        <sz val="14"/>
      </font>
      <fill>
        <patternFill>
          <bgColor rgb="FF00FFFF"/>
        </patternFill>
      </fill>
    </dxf>
    <dxf>
      <font>
        <name val="SimSun"/>
        <family val="2"/>
        <b val="1"/>
        <i val="0"/>
        <sz val="14"/>
      </font>
      <fill>
        <patternFill>
          <bgColor rgb="FF00FFFF"/>
        </patternFill>
      </fill>
    </dxf>
    <dxf>
      <font>
        <name val="SimSun"/>
        <family val="2"/>
        <b val="1"/>
        <i val="0"/>
        <strike val="0"/>
        <color rgb="FFFFFF00"/>
        <sz val="10"/>
        <u val="none"/>
      </font>
      <fill>
        <patternFill>
          <bgColor rgb="FF000000"/>
        </patternFill>
      </fill>
    </dxf>
    <dxf>
      <font>
        <name val="SimSun"/>
        <family val="2"/>
        <b val="1"/>
        <i val="0"/>
        <sz val="15"/>
      </font>
      <fill>
        <patternFill>
          <bgColor rgb="FFFF6633"/>
        </patternFill>
      </fill>
    </dxf>
    <dxf>
      <font>
        <name val="SimSun"/>
        <family val="2"/>
        <b val="1"/>
        <i val="0"/>
        <color rgb="FFFFFF00"/>
      </font>
      <fill>
        <patternFill>
          <bgColor rgb="FF000000"/>
        </patternFill>
      </fill>
    </dxf>
    <dxf>
      <font>
        <name val="SimSun"/>
        <family val="2"/>
      </font>
      <fill>
        <patternFill>
          <bgColor rgb="FFCCFFFF"/>
        </patternFill>
      </fill>
    </dxf>
    <dxf>
      <font>
        <name val="SimSun"/>
        <family val="2"/>
      </font>
      <fill>
        <patternFill>
          <bgColor rgb="FFCCFFFF"/>
        </patternFill>
      </fill>
    </dxf>
    <dxf>
      <font>
        <name val="SimSun"/>
        <family val="2"/>
        <b val="1"/>
        <i val="0"/>
        <sz val="15"/>
      </font>
      <fill>
        <patternFill>
          <bgColor rgb="FFFF6633"/>
        </patternFill>
      </fill>
    </dxf>
    <dxf>
      <font>
        <name val="SimSun"/>
        <family val="2"/>
        <b val="1"/>
        <i val="0"/>
        <color rgb="FF000000"/>
        <sz val="11"/>
      </font>
      <fill>
        <patternFill>
          <bgColor rgb="FFFFCC99"/>
        </patternFill>
      </fill>
      <border diagonalUp="false" diagonalDown="false">
        <left/>
        <right/>
        <top/>
        <bottom/>
        <diagonal/>
      </border>
    </dxf>
    <dxf>
      <font>
        <name val="SimSun"/>
        <family val="2"/>
      </font>
      <fill>
        <patternFill>
          <bgColor rgb="FFCCFFFF"/>
        </patternFill>
      </fill>
    </dxf>
    <dxf>
      <font>
        <name val="SimSun"/>
        <family val="2"/>
      </font>
      <fill>
        <patternFill>
          <bgColor rgb="FFCCFFFF"/>
        </patternFill>
      </fill>
    </dxf>
    <dxf>
      <font>
        <name val="SimSun"/>
        <family val="2"/>
        <b val="1"/>
        <i val="0"/>
        <sz val="14"/>
      </font>
      <fill>
        <patternFill>
          <bgColor rgb="FF00FFFF"/>
        </patternFill>
      </fill>
    </dxf>
    <dxf>
      <font>
        <name val="SimSun"/>
        <family val="2"/>
        <b val="1"/>
        <i val="0"/>
        <sz val="14"/>
      </font>
      <fill>
        <patternFill>
          <bgColor rgb="FF00FFFF"/>
        </patternFill>
      </fill>
    </dxf>
    <dxf>
      <font>
        <name val="SimSun"/>
        <family val="2"/>
        <b val="1"/>
        <i val="0"/>
        <strike val="0"/>
        <color rgb="FFFFFF00"/>
        <sz val="10"/>
        <u val="none"/>
      </font>
      <fill>
        <patternFill>
          <bgColor rgb="FF000000"/>
        </patternFill>
      </fill>
    </dxf>
    <dxf>
      <font>
        <name val="SimSun"/>
        <family val="2"/>
        <b val="1"/>
        <i val="0"/>
        <sz val="15"/>
      </font>
      <fill>
        <patternFill>
          <bgColor rgb="FFFF6633"/>
        </patternFill>
      </fill>
    </dxf>
    <dxf>
      <font>
        <name val="SimSun"/>
        <family val="2"/>
        <b val="1"/>
        <i val="0"/>
        <color rgb="FFFFFF00"/>
      </font>
      <fill>
        <patternFill>
          <bgColor rgb="FF000000"/>
        </patternFill>
      </fill>
    </dxf>
    <dxf>
      <font>
        <name val="SimSun"/>
        <family val="2"/>
      </font>
      <fill>
        <patternFill>
          <bgColor rgb="FFCCFFFF"/>
        </patternFill>
      </fill>
    </dxf>
    <dxf>
      <font>
        <name val="SimSun"/>
        <family val="2"/>
      </font>
      <fill>
        <patternFill>
          <bgColor rgb="FFCCFFFF"/>
        </patternFill>
      </fill>
    </dxf>
    <dxf>
      <font>
        <name val="SimSun"/>
        <family val="2"/>
        <b val="1"/>
        <i val="0"/>
        <sz val="15"/>
      </font>
      <fill>
        <patternFill>
          <bgColor rgb="FFFF6633"/>
        </patternFill>
      </fill>
    </dxf>
    <dxf>
      <font>
        <name val="SimSun"/>
        <family val="2"/>
        <b val="1"/>
        <i val="0"/>
        <color rgb="FF000000"/>
        <sz val="11"/>
      </font>
      <fill>
        <patternFill>
          <bgColor rgb="FFFFCC99"/>
        </patternFill>
      </fill>
      <border diagonalUp="false" diagonalDown="false">
        <left/>
        <right/>
        <top/>
        <bottom/>
        <diagonal/>
      </border>
    </dxf>
    <dxf>
      <font>
        <name val="SimSun"/>
        <family val="2"/>
      </font>
      <fill>
        <patternFill>
          <bgColor rgb="FFCCFFFF"/>
        </patternFill>
      </fill>
    </dxf>
    <dxf>
      <font>
        <name val="SimSun"/>
        <family val="2"/>
      </font>
      <fill>
        <patternFill>
          <bgColor rgb="FFCCFFFF"/>
        </patternFill>
      </fill>
    </dxf>
    <dxf>
      <font>
        <name val="SimSun"/>
        <family val="2"/>
        <b val="1"/>
        <i val="0"/>
        <sz val="14"/>
      </font>
      <fill>
        <patternFill>
          <bgColor rgb="FF00FFFF"/>
        </patternFill>
      </fill>
    </dxf>
    <dxf>
      <font>
        <name val="SimSun"/>
        <family val="2"/>
        <b val="1"/>
        <i val="0"/>
        <sz val="14"/>
      </font>
      <fill>
        <patternFill>
          <bgColor rgb="FF00FFFF"/>
        </patternFill>
      </fill>
    </dxf>
    <dxf>
      <font>
        <name val="SimSun"/>
        <family val="2"/>
        <b val="1"/>
        <i val="0"/>
        <strike val="0"/>
        <color rgb="FFFFFF00"/>
        <sz val="10"/>
        <u val="none"/>
      </font>
      <fill>
        <patternFill>
          <bgColor rgb="FF000000"/>
        </patternFill>
      </fill>
    </dxf>
    <dxf>
      <font>
        <name val="SimSun"/>
        <family val="2"/>
        <b val="1"/>
        <i val="0"/>
        <sz val="15"/>
      </font>
      <fill>
        <patternFill>
          <bgColor rgb="FFFF6633"/>
        </patternFill>
      </fill>
    </dxf>
    <dxf>
      <font>
        <name val="SimSun"/>
        <family val="2"/>
        <b val="1"/>
        <i val="0"/>
        <color rgb="FFFFFF00"/>
      </font>
      <fill>
        <patternFill>
          <bgColor rgb="FF000000"/>
        </patternFill>
      </fill>
    </dxf>
    <dxf>
      <font>
        <name val="SimSun"/>
        <family val="2"/>
      </font>
      <fill>
        <patternFill>
          <bgColor rgb="FFCCFFFF"/>
        </patternFill>
      </fill>
    </dxf>
    <dxf>
      <font>
        <name val="SimSun"/>
        <family val="2"/>
      </font>
      <fill>
        <patternFill>
          <bgColor rgb="FFCCFFFF"/>
        </patternFill>
      </fill>
    </dxf>
    <dxf>
      <font>
        <name val="SimSun"/>
        <family val="2"/>
        <b val="1"/>
        <i val="0"/>
        <sz val="15"/>
      </font>
      <fill>
        <patternFill>
          <bgColor rgb="FFFF6633"/>
        </patternFill>
      </fill>
    </dxf>
    <dxf>
      <font>
        <name val="SimSun"/>
        <family val="2"/>
        <b val="1"/>
        <i val="0"/>
        <color rgb="FF000000"/>
        <sz val="11"/>
      </font>
      <fill>
        <patternFill>
          <bgColor rgb="FFFFCC99"/>
        </patternFill>
      </fill>
      <border diagonalUp="false" diagonalDown="false">
        <left/>
        <right/>
        <top/>
        <bottom/>
        <diagonal/>
      </border>
    </dxf>
    <dxf>
      <font>
        <name val="SimSun"/>
        <family val="2"/>
      </font>
      <fill>
        <patternFill>
          <bgColor rgb="FFCCFFFF"/>
        </patternFill>
      </fill>
    </dxf>
    <dxf>
      <font>
        <name val="SimSun"/>
        <family val="2"/>
      </font>
      <fill>
        <patternFill>
          <bgColor rgb="FFCCFFFF"/>
        </patternFill>
      </fill>
    </dxf>
    <dxf>
      <font>
        <name val="SimSun"/>
        <family val="2"/>
        <b val="1"/>
        <i val="0"/>
        <sz val="14"/>
      </font>
      <fill>
        <patternFill>
          <bgColor rgb="FF00FFFF"/>
        </patternFill>
      </fill>
    </dxf>
    <dxf>
      <font>
        <name val="SimSun"/>
        <family val="2"/>
        <b val="1"/>
        <i val="0"/>
        <sz val="14"/>
      </font>
      <fill>
        <patternFill>
          <bgColor rgb="FF00FFFF"/>
        </patternFill>
      </fill>
    </dxf>
    <dxf>
      <font>
        <name val="SimSun"/>
        <family val="2"/>
        <b val="1"/>
        <i val="0"/>
        <strike val="0"/>
        <color rgb="FFFFFF00"/>
        <sz val="10"/>
        <u val="none"/>
      </font>
      <fill>
        <patternFill>
          <bgColor rgb="FF000000"/>
        </patternFill>
      </fill>
    </dxf>
    <dxf>
      <font>
        <name val="SimSun"/>
        <family val="2"/>
        <b val="1"/>
        <i val="0"/>
        <sz val="15"/>
      </font>
      <fill>
        <patternFill>
          <bgColor rgb="FFFF6633"/>
        </patternFill>
      </fill>
    </dxf>
    <dxf>
      <font>
        <name val="SimSun"/>
        <family val="2"/>
        <b val="1"/>
        <i val="0"/>
        <color rgb="FFFFFF00"/>
      </font>
      <fill>
        <patternFill>
          <bgColor rgb="FF000000"/>
        </patternFill>
      </fill>
    </dxf>
    <dxf>
      <font>
        <name val="SimSun"/>
        <family val="2"/>
      </font>
      <fill>
        <patternFill>
          <bgColor rgb="FFCCFFFF"/>
        </patternFill>
      </fill>
    </dxf>
    <dxf>
      <font>
        <name val="SimSun"/>
        <family val="2"/>
      </font>
      <fill>
        <patternFill>
          <bgColor rgb="FFCCFFFF"/>
        </patternFill>
      </fill>
    </dxf>
    <dxf>
      <font>
        <name val="SimSun"/>
        <family val="2"/>
        <b val="1"/>
        <i val="0"/>
        <sz val="15"/>
      </font>
      <fill>
        <patternFill>
          <bgColor rgb="FFFF6633"/>
        </patternFill>
      </fill>
    </dxf>
    <dxf>
      <font>
        <name val="SimSun"/>
        <family val="2"/>
        <b val="1"/>
        <i val="0"/>
        <color rgb="FF000000"/>
        <sz val="11"/>
      </font>
      <fill>
        <patternFill>
          <bgColor rgb="FFFFCC99"/>
        </patternFill>
      </fill>
      <border diagonalUp="false" diagonalDown="false">
        <left/>
        <right/>
        <top/>
        <bottom/>
        <diagonal/>
      </border>
    </dxf>
    <dxf>
      <font>
        <name val="SimSun"/>
        <family val="2"/>
      </font>
      <fill>
        <patternFill>
          <bgColor rgb="FFCCFFFF"/>
        </patternFill>
      </fill>
    </dxf>
    <dxf>
      <font>
        <name val="SimSun"/>
        <family val="2"/>
      </font>
      <fill>
        <patternFill>
          <bgColor rgb="FFCCFFFF"/>
        </patternFill>
      </fill>
    </dxf>
    <dxf>
      <font>
        <name val="SimSun"/>
        <family val="2"/>
        <b val="1"/>
        <i val="0"/>
        <sz val="14"/>
      </font>
      <fill>
        <patternFill>
          <bgColor rgb="FF00FFFF"/>
        </patternFill>
      </fill>
    </dxf>
    <dxf>
      <font>
        <name val="SimSun"/>
        <family val="2"/>
        <b val="1"/>
        <i val="0"/>
        <sz val="14"/>
      </font>
      <fill>
        <patternFill>
          <bgColor rgb="FF00FFFF"/>
        </patternFill>
      </fill>
    </dxf>
    <dxf>
      <font>
        <name val="SimSun"/>
        <family val="2"/>
        <b val="1"/>
        <i val="0"/>
        <strike val="0"/>
        <color rgb="FFFFFF00"/>
        <sz val="10"/>
        <u val="none"/>
      </font>
      <fill>
        <patternFill>
          <bgColor rgb="FF000000"/>
        </patternFill>
      </fill>
    </dxf>
    <dxf>
      <font>
        <name val="SimSun"/>
        <family val="2"/>
        <b val="1"/>
        <i val="0"/>
        <sz val="15"/>
      </font>
      <fill>
        <patternFill>
          <bgColor rgb="FFFF6633"/>
        </patternFill>
      </fill>
    </dxf>
    <dxf>
      <font>
        <name val="SimSun"/>
        <family val="2"/>
        <b val="1"/>
        <i val="0"/>
        <color rgb="FFFFFF00"/>
      </font>
      <fill>
        <patternFill>
          <bgColor rgb="FF000000"/>
        </patternFill>
      </fill>
    </dxf>
    <dxf>
      <font>
        <name val="SimSun"/>
        <family val="2"/>
      </font>
      <fill>
        <patternFill>
          <bgColor rgb="FFCCFFFF"/>
        </patternFill>
      </fill>
    </dxf>
    <dxf>
      <font>
        <name val="SimSun"/>
        <family val="2"/>
      </font>
      <fill>
        <patternFill>
          <bgColor rgb="FFCCFFFF"/>
        </patternFill>
      </fill>
    </dxf>
    <dxf>
      <font>
        <name val="SimSun"/>
        <family val="2"/>
        <b val="1"/>
        <i val="0"/>
        <sz val="15"/>
      </font>
      <fill>
        <patternFill>
          <bgColor rgb="FFFF6633"/>
        </patternFill>
      </fill>
    </dxf>
    <dxf>
      <font>
        <name val="SimSun"/>
        <family val="2"/>
        <b val="1"/>
        <i val="0"/>
        <color rgb="FF000000"/>
        <sz val="11"/>
      </font>
      <fill>
        <patternFill>
          <bgColor rgb="FFFFCC99"/>
        </patternFill>
      </fill>
      <border diagonalUp="false" diagonalDown="false">
        <left/>
        <right/>
        <top/>
        <bottom/>
        <diagonal/>
      </border>
    </dxf>
    <dxf>
      <font>
        <name val="SimSun"/>
        <family val="2"/>
      </font>
      <fill>
        <patternFill>
          <bgColor rgb="FFCCFFFF"/>
        </patternFill>
      </fill>
    </dxf>
    <dxf>
      <font>
        <name val="SimSun"/>
        <family val="2"/>
      </font>
      <fill>
        <patternFill>
          <bgColor rgb="FFCCFFFF"/>
        </patternFill>
      </fill>
    </dxf>
    <dxf>
      <font>
        <name val="SimSun"/>
        <family val="2"/>
        <b val="1"/>
        <i val="0"/>
        <sz val="14"/>
      </font>
      <fill>
        <patternFill>
          <bgColor rgb="FF00FFFF"/>
        </patternFill>
      </fill>
    </dxf>
    <dxf>
      <font>
        <name val="SimSun"/>
        <family val="2"/>
        <b val="1"/>
        <i val="0"/>
        <sz val="14"/>
      </font>
      <fill>
        <patternFill>
          <bgColor rgb="FF00FFFF"/>
        </patternFill>
      </fill>
    </dxf>
    <dxf>
      <font>
        <name val="SimSun"/>
        <family val="2"/>
        <b val="1"/>
        <i val="0"/>
        <strike val="0"/>
        <color rgb="FFFFFF00"/>
        <sz val="10"/>
        <u val="none"/>
      </font>
      <fill>
        <patternFill>
          <bgColor rgb="FF000000"/>
        </patternFill>
      </fill>
    </dxf>
    <dxf>
      <font>
        <name val="SimSun"/>
        <family val="2"/>
        <b val="1"/>
        <i val="0"/>
        <sz val="15"/>
      </font>
      <fill>
        <patternFill>
          <bgColor rgb="FFFF6633"/>
        </patternFill>
      </fill>
    </dxf>
    <dxf>
      <font>
        <name val="SimSun"/>
        <family val="2"/>
        <b val="1"/>
        <i val="0"/>
        <color rgb="FFFFFF00"/>
      </font>
      <fill>
        <patternFill>
          <bgColor rgb="FF000000"/>
        </patternFill>
      </fill>
    </dxf>
    <dxf>
      <font>
        <name val="SimSun"/>
        <family val="2"/>
      </font>
      <fill>
        <patternFill>
          <bgColor rgb="FFCCFFFF"/>
        </patternFill>
      </fill>
    </dxf>
    <dxf>
      <font>
        <name val="SimSun"/>
        <family val="2"/>
      </font>
      <fill>
        <patternFill>
          <bgColor rgb="FFCCFFFF"/>
        </patternFill>
      </fill>
    </dxf>
    <dxf>
      <font>
        <name val="SimSun"/>
        <family val="2"/>
        <b val="1"/>
        <i val="0"/>
        <sz val="15"/>
      </font>
      <fill>
        <patternFill>
          <bgColor rgb="FFFF6633"/>
        </patternFill>
      </fill>
    </dxf>
    <dxf>
      <font>
        <name val="SimSun"/>
        <family val="2"/>
        <b val="1"/>
        <i val="0"/>
        <color rgb="FF000000"/>
        <sz val="11"/>
      </font>
      <fill>
        <patternFill>
          <bgColor rgb="FFFFCC99"/>
        </patternFill>
      </fill>
      <border diagonalUp="false" diagonalDown="false">
        <left/>
        <right/>
        <top/>
        <bottom/>
        <diagonal/>
      </border>
    </dxf>
    <dxf>
      <font>
        <name val="SimSun"/>
        <family val="2"/>
      </font>
      <fill>
        <patternFill>
          <bgColor rgb="FFCCFFFF"/>
        </patternFill>
      </fill>
    </dxf>
    <dxf>
      <font>
        <name val="SimSun"/>
        <family val="2"/>
      </font>
      <fill>
        <patternFill>
          <bgColor rgb="FFCCFFFF"/>
        </patternFill>
      </fill>
    </dxf>
    <dxf>
      <font>
        <name val="SimSun"/>
        <family val="2"/>
        <b val="1"/>
        <i val="0"/>
        <sz val="14"/>
      </font>
      <fill>
        <patternFill>
          <bgColor rgb="FF00FFFF"/>
        </patternFill>
      </fill>
    </dxf>
    <dxf>
      <font>
        <name val="SimSun"/>
        <family val="2"/>
        <b val="1"/>
        <i val="0"/>
        <sz val="14"/>
      </font>
      <fill>
        <patternFill>
          <bgColor rgb="FF00FFFF"/>
        </patternFill>
      </fill>
    </dxf>
    <dxf>
      <font>
        <name val="SimSun"/>
        <family val="2"/>
        <b val="1"/>
        <i val="0"/>
        <strike val="0"/>
        <color rgb="FFFFFF00"/>
        <sz val="10"/>
        <u val="none"/>
      </font>
      <fill>
        <patternFill>
          <bgColor rgb="FF000000"/>
        </patternFill>
      </fill>
    </dxf>
    <dxf>
      <font>
        <name val="SimSun"/>
        <family val="2"/>
        <b val="1"/>
        <i val="0"/>
        <sz val="15"/>
      </font>
      <fill>
        <patternFill>
          <bgColor rgb="FFFF6633"/>
        </patternFill>
      </fill>
    </dxf>
    <dxf>
      <font>
        <name val="SimSun"/>
        <family val="2"/>
        <b val="1"/>
        <i val="0"/>
        <color rgb="FFFFFF00"/>
      </font>
      <fill>
        <patternFill>
          <bgColor rgb="FF000000"/>
        </patternFill>
      </fill>
    </dxf>
    <dxf>
      <font>
        <name val="SimSun"/>
        <family val="2"/>
      </font>
      <fill>
        <patternFill>
          <bgColor rgb="FFCCFFFF"/>
        </patternFill>
      </fill>
    </dxf>
    <dxf>
      <font>
        <name val="SimSun"/>
        <family val="2"/>
      </font>
      <fill>
        <patternFill>
          <bgColor rgb="FFCCFFFF"/>
        </patternFill>
      </fill>
    </dxf>
    <dxf>
      <font>
        <name val="SimSun"/>
        <family val="2"/>
        <b val="1"/>
        <i val="0"/>
        <sz val="15"/>
      </font>
      <fill>
        <patternFill>
          <bgColor rgb="FFFF6633"/>
        </patternFill>
      </fill>
    </dxf>
    <dxf>
      <font>
        <name val="SimSun"/>
        <family val="2"/>
        <b val="1"/>
        <i val="0"/>
        <color rgb="FF000000"/>
        <sz val="11"/>
      </font>
      <fill>
        <patternFill>
          <bgColor rgb="FFFFCC99"/>
        </patternFill>
      </fill>
      <border diagonalUp="false" diagonalDown="false">
        <left/>
        <right/>
        <top/>
        <bottom/>
        <diagonal/>
      </border>
    </dxf>
    <dxf>
      <font>
        <name val="SimSun"/>
        <family val="2"/>
      </font>
      <fill>
        <patternFill>
          <bgColor rgb="FFCCFFFF"/>
        </patternFill>
      </fill>
    </dxf>
    <dxf>
      <font>
        <name val="SimSun"/>
        <family val="2"/>
      </font>
      <fill>
        <patternFill>
          <bgColor rgb="FFCCFFFF"/>
        </patternFill>
      </fill>
    </dxf>
    <dxf>
      <font>
        <name val="SimSun"/>
        <family val="2"/>
        <b val="1"/>
        <i val="0"/>
        <sz val="14"/>
      </font>
      <fill>
        <patternFill>
          <bgColor rgb="FF00FFFF"/>
        </patternFill>
      </fill>
    </dxf>
    <dxf>
      <font>
        <name val="SimSun"/>
        <family val="2"/>
        <b val="1"/>
        <i val="0"/>
        <sz val="14"/>
      </font>
      <fill>
        <patternFill>
          <bgColor rgb="FF00FFFF"/>
        </patternFill>
      </fill>
    </dxf>
    <dxf>
      <font>
        <name val="SimSun"/>
        <family val="2"/>
        <b val="1"/>
        <i val="0"/>
        <strike val="0"/>
        <color rgb="FFFFFF00"/>
        <sz val="10"/>
        <u val="none"/>
      </font>
      <fill>
        <patternFill>
          <bgColor rgb="FF000000"/>
        </patternFill>
      </fill>
    </dxf>
    <dxf>
      <font>
        <name val="SimSun"/>
        <family val="2"/>
        <b val="1"/>
        <i val="0"/>
        <sz val="15"/>
      </font>
      <fill>
        <patternFill>
          <bgColor rgb="FFFF6633"/>
        </patternFill>
      </fill>
    </dxf>
    <dxf>
      <font>
        <name val="SimSun"/>
        <family val="2"/>
        <b val="1"/>
        <i val="0"/>
        <color rgb="FFFFFF00"/>
      </font>
      <fill>
        <patternFill>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FF3366"/>
      <rgbColor rgb="FFFFFFCC"/>
      <rgbColor rgb="FFCCFFFF"/>
      <rgbColor rgb="FF660066"/>
      <rgbColor rgb="FFFF420E"/>
      <rgbColor rgb="FF0066CC"/>
      <rgbColor rgb="FFCCCCFF"/>
      <rgbColor rgb="FF000080"/>
      <rgbColor rgb="FFFF00FF"/>
      <rgbColor rgb="FFFFFF66"/>
      <rgbColor rgb="FF00FFFF"/>
      <rgbColor rgb="FF800080"/>
      <rgbColor rgb="FF800000"/>
      <rgbColor rgb="FF008080"/>
      <rgbColor rgb="FF0000FF"/>
      <rgbColor rgb="FF00CCFF"/>
      <rgbColor rgb="FFCCFFFF"/>
      <rgbColor rgb="FFE6E64C"/>
      <rgbColor rgb="FFFFFF99"/>
      <rgbColor rgb="FF99CCFF"/>
      <rgbColor rgb="FFFF99CC"/>
      <rgbColor rgb="FFCC99FF"/>
      <rgbColor rgb="FFFFCC99"/>
      <rgbColor rgb="FF3366FF"/>
      <rgbColor rgb="FF33CCCC"/>
      <rgbColor rgb="FF99CC00"/>
      <rgbColor rgb="FFFFCC00"/>
      <rgbColor rgb="FFFF9900"/>
      <rgbColor rgb="FFFF6633"/>
      <rgbColor rgb="FF666699"/>
      <rgbColor rgb="FF969696"/>
      <rgbColor rgb="FF003366"/>
      <rgbColor rgb="FF339966"/>
      <rgbColor rgb="FF003300"/>
      <rgbColor rgb="FF333300"/>
      <rgbColor rgb="FFDC2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2.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47"/>
  <sheetViews>
    <sheetView showFormulas="false" showGridLines="true" showRowColHeaders="true" showZeros="true" rightToLeft="false" tabSelected="false" showOutlineSymbols="true" defaultGridColor="true" view="normal" topLeftCell="A21" colorId="64" zoomScale="149" zoomScaleNormal="149" zoomScalePageLayoutView="100" workbookViewId="0">
      <selection pane="topLeft" activeCell="A25" activeCellId="0" sqref="A25"/>
    </sheetView>
  </sheetViews>
  <sheetFormatPr defaultColWidth="12.8046875" defaultRowHeight="12.75" zeroHeight="false" outlineLevelRow="0" outlineLevelCol="0"/>
  <cols>
    <col collapsed="false" customWidth="true" hidden="false" outlineLevel="0" max="1" min="1" style="1" width="6.44"/>
    <col collapsed="false" customWidth="true" hidden="false" outlineLevel="0" max="256" min="2" style="1" width="10.73"/>
  </cols>
  <sheetData>
    <row r="1" customFormat="false" ht="13.8" hidden="false" customHeight="false" outlineLevel="0" collapsed="false">
      <c r="A1" s="2"/>
    </row>
    <row r="2" customFormat="false" ht="13.8" hidden="false" customHeight="false" outlineLevel="0" collapsed="false">
      <c r="A2" s="3" t="s">
        <v>0</v>
      </c>
    </row>
    <row r="3" customFormat="false" ht="13.8" hidden="false" customHeight="false" outlineLevel="0" collapsed="false">
      <c r="A3" s="3" t="s">
        <v>1</v>
      </c>
    </row>
    <row r="4" customFormat="false" ht="14.05" hidden="false" customHeight="false" outlineLevel="0" collapsed="false">
      <c r="A4" s="4" t="s">
        <v>2</v>
      </c>
    </row>
    <row r="5" customFormat="false" ht="14.05" hidden="false" customHeight="false" outlineLevel="0" collapsed="false">
      <c r="A5" s="4" t="s">
        <v>3</v>
      </c>
    </row>
    <row r="6" customFormat="false" ht="13.8" hidden="false" customHeight="false" outlineLevel="0" collapsed="false">
      <c r="A6" s="3" t="s">
        <v>4</v>
      </c>
    </row>
    <row r="7" customFormat="false" ht="12.75" hidden="false" customHeight="false" outlineLevel="0" collapsed="false">
      <c r="A7" s="5" t="s">
        <v>5</v>
      </c>
    </row>
    <row r="8" customFormat="false" ht="14.05" hidden="false" customHeight="false" outlineLevel="0" collapsed="false">
      <c r="A8" s="4" t="s">
        <v>6</v>
      </c>
    </row>
    <row r="9" customFormat="false" ht="13.8" hidden="false" customHeight="false" outlineLevel="0" collapsed="false">
      <c r="A9" s="3" t="s">
        <v>7</v>
      </c>
    </row>
    <row r="10" customFormat="false" ht="14.05" hidden="false" customHeight="false" outlineLevel="0" collapsed="false">
      <c r="A10" s="4" t="s">
        <v>8</v>
      </c>
    </row>
    <row r="11" customFormat="false" ht="14.05" hidden="false" customHeight="false" outlineLevel="0" collapsed="false">
      <c r="A11" s="6" t="s">
        <v>9</v>
      </c>
    </row>
    <row r="12" customFormat="false" ht="14.05" hidden="false" customHeight="false" outlineLevel="0" collapsed="false">
      <c r="A12" s="4" t="s">
        <v>10</v>
      </c>
    </row>
    <row r="13" customFormat="false" ht="13.8" hidden="false" customHeight="false" outlineLevel="0" collapsed="false">
      <c r="A13" s="3" t="s">
        <v>11</v>
      </c>
    </row>
    <row r="14" customFormat="false" ht="18.55" hidden="false" customHeight="false" outlineLevel="0" collapsed="false">
      <c r="A14" s="7" t="s">
        <v>12</v>
      </c>
    </row>
    <row r="15" customFormat="false" ht="14.05" hidden="false" customHeight="false" outlineLevel="0" collapsed="false">
      <c r="A15" s="4" t="s">
        <v>13</v>
      </c>
    </row>
    <row r="16" customFormat="false" ht="18.55" hidden="false" customHeight="false" outlineLevel="0" collapsed="false">
      <c r="A16" s="8" t="s">
        <v>12</v>
      </c>
    </row>
    <row r="17" customFormat="false" ht="14.05" hidden="false" customHeight="false" outlineLevel="0" collapsed="false">
      <c r="A17" s="9" t="s">
        <v>14</v>
      </c>
    </row>
    <row r="18" customFormat="false" ht="14.05" hidden="false" customHeight="false" outlineLevel="0" collapsed="false">
      <c r="A18" s="9" t="s">
        <v>15</v>
      </c>
    </row>
    <row r="19" customFormat="false" ht="12.75" hidden="false" customHeight="false" outlineLevel="0" collapsed="false">
      <c r="A19" s="10" t="s">
        <v>16</v>
      </c>
    </row>
    <row r="20" customFormat="false" ht="18.55" hidden="false" customHeight="false" outlineLevel="0" collapsed="false">
      <c r="A20" s="11" t="s">
        <v>17</v>
      </c>
    </row>
    <row r="21" customFormat="false" ht="18.55" hidden="false" customHeight="false" outlineLevel="0" collapsed="false">
      <c r="A21" s="12" t="s">
        <v>17</v>
      </c>
    </row>
    <row r="22" customFormat="false" ht="17.65" hidden="false" customHeight="false" outlineLevel="0" collapsed="false">
      <c r="A22" s="13" t="s">
        <v>18</v>
      </c>
    </row>
    <row r="23" customFormat="false" ht="17.65" hidden="false" customHeight="false" outlineLevel="0" collapsed="false">
      <c r="A23" s="14" t="s">
        <v>19</v>
      </c>
    </row>
    <row r="24" customFormat="false" ht="17.65" hidden="false" customHeight="false" outlineLevel="0" collapsed="false">
      <c r="A24" s="14" t="s">
        <v>20</v>
      </c>
    </row>
    <row r="25" customFormat="false" ht="14.05" hidden="false" customHeight="false" outlineLevel="0" collapsed="false">
      <c r="A25" s="15" t="s">
        <v>21</v>
      </c>
    </row>
    <row r="26" customFormat="false" ht="14.05" hidden="false" customHeight="false" outlineLevel="0" collapsed="false">
      <c r="A26" s="6" t="s">
        <v>22</v>
      </c>
    </row>
    <row r="27" customFormat="false" ht="12.75" hidden="false" customHeight="false" outlineLevel="0" collapsed="false">
      <c r="A27" s="16" t="s">
        <v>23</v>
      </c>
    </row>
    <row r="28" customFormat="false" ht="15" hidden="false" customHeight="false" outlineLevel="0" collapsed="false">
      <c r="A28" s="17" t="s">
        <v>24</v>
      </c>
    </row>
    <row r="29" customFormat="false" ht="13.8" hidden="false" customHeight="false" outlineLevel="0" collapsed="false">
      <c r="A29" s="18" t="s">
        <v>25</v>
      </c>
    </row>
    <row r="30" customFormat="false" ht="13.8" hidden="false" customHeight="false" outlineLevel="0" collapsed="false">
      <c r="A30" s="3" t="s">
        <v>26</v>
      </c>
    </row>
    <row r="31" customFormat="false" ht="17.65" hidden="false" customHeight="false" outlineLevel="0" collapsed="false">
      <c r="A31" s="19" t="s">
        <v>27</v>
      </c>
    </row>
    <row r="32" customFormat="false" ht="13.8" hidden="false" customHeight="false" outlineLevel="0" collapsed="false">
      <c r="A32" s="20" t="s">
        <v>28</v>
      </c>
    </row>
    <row r="33" customFormat="false" ht="13.8" hidden="false" customHeight="false" outlineLevel="0" collapsed="false">
      <c r="A33" s="3" t="s">
        <v>29</v>
      </c>
    </row>
    <row r="34" customFormat="false" ht="17.65" hidden="false" customHeight="false" outlineLevel="0" collapsed="false">
      <c r="A34" s="14" t="s">
        <v>30</v>
      </c>
    </row>
    <row r="35" customFormat="false" ht="13.8" hidden="false" customHeight="false" outlineLevel="0" collapsed="false">
      <c r="A35" s="20" t="s">
        <v>31</v>
      </c>
    </row>
    <row r="36" customFormat="false" ht="13.8" hidden="false" customHeight="false" outlineLevel="0" collapsed="false">
      <c r="A36" s="3" t="s">
        <v>32</v>
      </c>
    </row>
    <row r="37" customFormat="false" ht="17.65" hidden="false" customHeight="false" outlineLevel="0" collapsed="false">
      <c r="A37" s="14" t="s">
        <v>33</v>
      </c>
    </row>
    <row r="38" customFormat="false" ht="13.8" hidden="false" customHeight="false" outlineLevel="0" collapsed="false">
      <c r="A38" s="20" t="s">
        <v>34</v>
      </c>
    </row>
    <row r="39" customFormat="false" ht="13.8" hidden="false" customHeight="false" outlineLevel="0" collapsed="false">
      <c r="A39" s="3" t="s">
        <v>35</v>
      </c>
    </row>
    <row r="40" customFormat="false" ht="17.65" hidden="false" customHeight="false" outlineLevel="0" collapsed="false">
      <c r="A40" s="14" t="s">
        <v>36</v>
      </c>
    </row>
    <row r="41" customFormat="false" ht="13.8" hidden="false" customHeight="false" outlineLevel="0" collapsed="false">
      <c r="A41" s="2"/>
    </row>
    <row r="42" customFormat="false" ht="13.8" hidden="false" customHeight="false" outlineLevel="0" collapsed="false">
      <c r="A42" s="2"/>
    </row>
    <row r="43" customFormat="false" ht="13.8" hidden="false" customHeight="false" outlineLevel="0" collapsed="false">
      <c r="A43" s="2"/>
    </row>
    <row r="44" customFormat="false" ht="13.8" hidden="false" customHeight="false" outlineLevel="0" collapsed="false">
      <c r="A44" s="2"/>
    </row>
    <row r="45" customFormat="false" ht="13.8" hidden="false" customHeight="false" outlineLevel="0" collapsed="false">
      <c r="A45" s="2"/>
    </row>
    <row r="46" customFormat="false" ht="13.8" hidden="false" customHeight="false" outlineLevel="0" collapsed="false">
      <c r="A46" s="2"/>
    </row>
    <row r="47" customFormat="false" ht="13.8" hidden="false" customHeight="false" outlineLevel="0" collapsed="false">
      <c r="A47" s="2"/>
    </row>
    <row r="48" customFormat="false" ht="13.8" hidden="false" customHeight="false" outlineLevel="0" collapsed="false">
      <c r="A48" s="2"/>
    </row>
    <row r="49" customFormat="false" ht="13.8" hidden="false" customHeight="false" outlineLevel="0" collapsed="false">
      <c r="A49" s="2"/>
    </row>
    <row r="50" customFormat="false" ht="13.8" hidden="false" customHeight="false" outlineLevel="0" collapsed="false">
      <c r="A50" s="2"/>
    </row>
    <row r="51" customFormat="false" ht="13.8" hidden="false" customHeight="false" outlineLevel="0" collapsed="false">
      <c r="A51" s="2"/>
    </row>
    <row r="52" customFormat="false" ht="13.8" hidden="false" customHeight="false" outlineLevel="0" collapsed="false">
      <c r="A52" s="2"/>
    </row>
    <row r="53" customFormat="false" ht="13.8" hidden="false" customHeight="false" outlineLevel="0" collapsed="false">
      <c r="A53" s="2"/>
    </row>
    <row r="54" customFormat="false" ht="13.8" hidden="false" customHeight="false" outlineLevel="0" collapsed="false">
      <c r="A54" s="2"/>
    </row>
    <row r="55" customFormat="false" ht="13.8" hidden="false" customHeight="false" outlineLevel="0" collapsed="false">
      <c r="A55" s="2"/>
    </row>
    <row r="56" customFormat="false" ht="13.8" hidden="false" customHeight="false" outlineLevel="0" collapsed="false">
      <c r="A56" s="2"/>
    </row>
    <row r="57" customFormat="false" ht="13.8" hidden="false" customHeight="false" outlineLevel="0" collapsed="false">
      <c r="A57" s="2"/>
    </row>
    <row r="58" customFormat="false" ht="13.8" hidden="false" customHeight="false" outlineLevel="0" collapsed="false">
      <c r="A58" s="2"/>
    </row>
    <row r="59" customFormat="false" ht="13.8" hidden="false" customHeight="false" outlineLevel="0" collapsed="false">
      <c r="A59" s="2"/>
    </row>
    <row r="60" customFormat="false" ht="13.8" hidden="false" customHeight="false" outlineLevel="0" collapsed="false">
      <c r="A60" s="2"/>
    </row>
    <row r="61" customFormat="false" ht="13.8" hidden="false" customHeight="false" outlineLevel="0" collapsed="false">
      <c r="A61" s="2"/>
    </row>
    <row r="62" customFormat="false" ht="13.8" hidden="false" customHeight="false" outlineLevel="0" collapsed="false">
      <c r="A62" s="2"/>
    </row>
    <row r="63" customFormat="false" ht="13.8" hidden="false" customHeight="false" outlineLevel="0" collapsed="false">
      <c r="A63" s="2"/>
    </row>
    <row r="64" customFormat="false" ht="13.8" hidden="false" customHeight="false" outlineLevel="0" collapsed="false">
      <c r="A64" s="2"/>
    </row>
    <row r="65" customFormat="false" ht="13.8" hidden="false" customHeight="false" outlineLevel="0" collapsed="false">
      <c r="A65" s="2"/>
    </row>
    <row r="66" customFormat="false" ht="13.8" hidden="false" customHeight="false" outlineLevel="0" collapsed="false">
      <c r="A66" s="2"/>
    </row>
    <row r="67" customFormat="false" ht="13.8" hidden="false" customHeight="false" outlineLevel="0" collapsed="false">
      <c r="A67" s="2"/>
    </row>
    <row r="68" customFormat="false" ht="13.8" hidden="false" customHeight="false" outlineLevel="0" collapsed="false">
      <c r="A68" s="2"/>
    </row>
    <row r="69" customFormat="false" ht="13.8" hidden="false" customHeight="false" outlineLevel="0" collapsed="false">
      <c r="A69" s="2"/>
    </row>
    <row r="70" customFormat="false" ht="13.8" hidden="false" customHeight="false" outlineLevel="0" collapsed="false">
      <c r="A70" s="2"/>
    </row>
    <row r="71" customFormat="false" ht="13.8" hidden="false" customHeight="false" outlineLevel="0" collapsed="false">
      <c r="A71" s="2"/>
    </row>
    <row r="72" customFormat="false" ht="13.8" hidden="false" customHeight="false" outlineLevel="0" collapsed="false">
      <c r="A72" s="2"/>
    </row>
    <row r="73" customFormat="false" ht="13.8" hidden="false" customHeight="false" outlineLevel="0" collapsed="false">
      <c r="A73" s="2"/>
    </row>
    <row r="74" customFormat="false" ht="13.8" hidden="false" customHeight="false" outlineLevel="0" collapsed="false">
      <c r="A74" s="2"/>
    </row>
    <row r="75" customFormat="false" ht="13.8" hidden="false" customHeight="false" outlineLevel="0" collapsed="false">
      <c r="A75" s="2"/>
    </row>
    <row r="76" customFormat="false" ht="13.8" hidden="false" customHeight="false" outlineLevel="0" collapsed="false">
      <c r="A76" s="2"/>
    </row>
    <row r="77" customFormat="false" ht="13.8" hidden="false" customHeight="false" outlineLevel="0" collapsed="false">
      <c r="A77" s="2"/>
    </row>
    <row r="78" customFormat="false" ht="13.8" hidden="false" customHeight="false" outlineLevel="0" collapsed="false">
      <c r="A78" s="2"/>
    </row>
    <row r="79" customFormat="false" ht="13.8" hidden="false" customHeight="false" outlineLevel="0" collapsed="false">
      <c r="A79" s="2"/>
    </row>
    <row r="80" customFormat="false" ht="13.8" hidden="false" customHeight="false" outlineLevel="0" collapsed="false">
      <c r="A80" s="2"/>
    </row>
    <row r="81" customFormat="false" ht="13.8" hidden="false" customHeight="false" outlineLevel="0" collapsed="false">
      <c r="A81" s="2"/>
    </row>
    <row r="82" customFormat="false" ht="13.8" hidden="false" customHeight="false" outlineLevel="0" collapsed="false">
      <c r="A82" s="2"/>
    </row>
    <row r="83" customFormat="false" ht="13.8" hidden="false" customHeight="false" outlineLevel="0" collapsed="false">
      <c r="A83" s="2"/>
    </row>
    <row r="84" customFormat="false" ht="13.8" hidden="false" customHeight="false" outlineLevel="0" collapsed="false">
      <c r="A84" s="2"/>
    </row>
    <row r="85" customFormat="false" ht="13.8" hidden="false" customHeight="false" outlineLevel="0" collapsed="false">
      <c r="A85" s="2"/>
    </row>
    <row r="86" customFormat="false" ht="13.8" hidden="false" customHeight="false" outlineLevel="0" collapsed="false">
      <c r="A86" s="2"/>
    </row>
    <row r="87" customFormat="false" ht="13.8" hidden="false" customHeight="false" outlineLevel="0" collapsed="false">
      <c r="A87" s="2"/>
    </row>
    <row r="88" customFormat="false" ht="13.8" hidden="false" customHeight="false" outlineLevel="0" collapsed="false">
      <c r="A88" s="2"/>
    </row>
    <row r="89" customFormat="false" ht="13.8" hidden="false" customHeight="false" outlineLevel="0" collapsed="false">
      <c r="A89" s="2"/>
    </row>
    <row r="90" customFormat="false" ht="13.8" hidden="false" customHeight="false" outlineLevel="0" collapsed="false">
      <c r="A90" s="2"/>
    </row>
    <row r="91" customFormat="false" ht="13.8" hidden="false" customHeight="false" outlineLevel="0" collapsed="false">
      <c r="A91" s="2"/>
    </row>
    <row r="92" customFormat="false" ht="13.8" hidden="false" customHeight="false" outlineLevel="0" collapsed="false">
      <c r="A92" s="2"/>
    </row>
    <row r="93" customFormat="false" ht="13.8" hidden="false" customHeight="false" outlineLevel="0" collapsed="false">
      <c r="A93" s="2"/>
    </row>
    <row r="94" customFormat="false" ht="13.8" hidden="false" customHeight="false" outlineLevel="0" collapsed="false">
      <c r="A94" s="2"/>
    </row>
    <row r="95" customFormat="false" ht="13.8" hidden="false" customHeight="false" outlineLevel="0" collapsed="false">
      <c r="A95" s="2"/>
    </row>
    <row r="96" customFormat="false" ht="13.8" hidden="false" customHeight="false" outlineLevel="0" collapsed="false">
      <c r="A96" s="2"/>
    </row>
    <row r="97" customFormat="false" ht="13.8" hidden="false" customHeight="false" outlineLevel="0" collapsed="false">
      <c r="A97" s="2"/>
    </row>
    <row r="98" customFormat="false" ht="13.8" hidden="false" customHeight="false" outlineLevel="0" collapsed="false">
      <c r="A98" s="2"/>
    </row>
    <row r="99" customFormat="false" ht="13.8" hidden="false" customHeight="false" outlineLevel="0" collapsed="false">
      <c r="A99" s="2"/>
    </row>
    <row r="100" customFormat="false" ht="13.8" hidden="false" customHeight="false" outlineLevel="0" collapsed="false">
      <c r="A100" s="2"/>
    </row>
    <row r="101" customFormat="false" ht="13.8" hidden="false" customHeight="false" outlineLevel="0" collapsed="false">
      <c r="A101" s="2"/>
    </row>
    <row r="102" customFormat="false" ht="13.8" hidden="false" customHeight="false" outlineLevel="0" collapsed="false">
      <c r="A102" s="2"/>
    </row>
    <row r="103" customFormat="false" ht="13.8" hidden="false" customHeight="false" outlineLevel="0" collapsed="false">
      <c r="A103" s="2"/>
    </row>
    <row r="104" customFormat="false" ht="13.8" hidden="false" customHeight="false" outlineLevel="0" collapsed="false">
      <c r="A104" s="2"/>
    </row>
    <row r="105" customFormat="false" ht="13.8" hidden="false" customHeight="false" outlineLevel="0" collapsed="false">
      <c r="A105" s="2"/>
    </row>
    <row r="106" customFormat="false" ht="13.8" hidden="false" customHeight="false" outlineLevel="0" collapsed="false">
      <c r="A106" s="2"/>
    </row>
    <row r="107" customFormat="false" ht="13.8" hidden="false" customHeight="false" outlineLevel="0" collapsed="false">
      <c r="A107" s="2"/>
    </row>
    <row r="108" customFormat="false" ht="13.8" hidden="false" customHeight="false" outlineLevel="0" collapsed="false">
      <c r="A108" s="2"/>
    </row>
    <row r="109" customFormat="false" ht="13.8" hidden="false" customHeight="false" outlineLevel="0" collapsed="false">
      <c r="A109" s="2"/>
    </row>
    <row r="110" customFormat="false" ht="13.8" hidden="false" customHeight="false" outlineLevel="0" collapsed="false">
      <c r="A110" s="2"/>
    </row>
    <row r="111" customFormat="false" ht="13.8" hidden="false" customHeight="false" outlineLevel="0" collapsed="false">
      <c r="A111" s="2"/>
    </row>
    <row r="112" customFormat="false" ht="13.8" hidden="false" customHeight="false" outlineLevel="0" collapsed="false">
      <c r="A112" s="2"/>
    </row>
    <row r="113" customFormat="false" ht="13.8" hidden="false" customHeight="false" outlineLevel="0" collapsed="false">
      <c r="A113" s="2"/>
    </row>
    <row r="114" customFormat="false" ht="13.8" hidden="false" customHeight="false" outlineLevel="0" collapsed="false">
      <c r="A114" s="2"/>
    </row>
    <row r="115" customFormat="false" ht="13.8" hidden="false" customHeight="false" outlineLevel="0" collapsed="false">
      <c r="A115" s="2"/>
    </row>
    <row r="116" customFormat="false" ht="13.8" hidden="false" customHeight="false" outlineLevel="0" collapsed="false">
      <c r="A116" s="2"/>
    </row>
    <row r="117" customFormat="false" ht="13.8" hidden="false" customHeight="false" outlineLevel="0" collapsed="false">
      <c r="A117" s="2"/>
    </row>
    <row r="118" customFormat="false" ht="13.8" hidden="false" customHeight="false" outlineLevel="0" collapsed="false">
      <c r="A118" s="2"/>
    </row>
    <row r="119" customFormat="false" ht="13.8" hidden="false" customHeight="false" outlineLevel="0" collapsed="false">
      <c r="A119" s="2"/>
    </row>
    <row r="120" customFormat="false" ht="13.8" hidden="false" customHeight="false" outlineLevel="0" collapsed="false">
      <c r="A120" s="2"/>
    </row>
    <row r="121" customFormat="false" ht="13.8" hidden="false" customHeight="false" outlineLevel="0" collapsed="false">
      <c r="A121" s="2"/>
    </row>
    <row r="122" customFormat="false" ht="13.8" hidden="false" customHeight="false" outlineLevel="0" collapsed="false">
      <c r="A122" s="2"/>
    </row>
    <row r="123" customFormat="false" ht="13.8" hidden="false" customHeight="false" outlineLevel="0" collapsed="false">
      <c r="A123" s="2"/>
    </row>
    <row r="124" customFormat="false" ht="13.8" hidden="false" customHeight="false" outlineLevel="0" collapsed="false">
      <c r="A124" s="2"/>
    </row>
    <row r="125" customFormat="false" ht="13.8" hidden="false" customHeight="false" outlineLevel="0" collapsed="false">
      <c r="A125" s="2"/>
    </row>
    <row r="126" customFormat="false" ht="13.8" hidden="false" customHeight="false" outlineLevel="0" collapsed="false">
      <c r="A126" s="2"/>
    </row>
    <row r="127" customFormat="false" ht="13.8" hidden="false" customHeight="false" outlineLevel="0" collapsed="false">
      <c r="A127" s="2"/>
    </row>
    <row r="128" customFormat="false" ht="13.8" hidden="false" customHeight="false" outlineLevel="0" collapsed="false">
      <c r="A128" s="2"/>
    </row>
    <row r="129" customFormat="false" ht="13.8" hidden="false" customHeight="false" outlineLevel="0" collapsed="false">
      <c r="A129" s="2"/>
    </row>
    <row r="130" customFormat="false" ht="13.8" hidden="false" customHeight="false" outlineLevel="0" collapsed="false">
      <c r="A130" s="2"/>
    </row>
    <row r="131" customFormat="false" ht="13.8" hidden="false" customHeight="false" outlineLevel="0" collapsed="false">
      <c r="A131" s="2"/>
    </row>
    <row r="132" customFormat="false" ht="13.8" hidden="false" customHeight="false" outlineLevel="0" collapsed="false">
      <c r="A132" s="2"/>
    </row>
    <row r="133" customFormat="false" ht="13.8" hidden="false" customHeight="false" outlineLevel="0" collapsed="false">
      <c r="A133" s="2"/>
    </row>
    <row r="134" customFormat="false" ht="13.8" hidden="false" customHeight="false" outlineLevel="0" collapsed="false">
      <c r="A134" s="2"/>
    </row>
    <row r="135" customFormat="false" ht="13.8" hidden="false" customHeight="false" outlineLevel="0" collapsed="false">
      <c r="A135" s="2"/>
    </row>
    <row r="136" customFormat="false" ht="13.8" hidden="false" customHeight="false" outlineLevel="0" collapsed="false">
      <c r="A136" s="2"/>
    </row>
    <row r="137" customFormat="false" ht="13.8" hidden="false" customHeight="false" outlineLevel="0" collapsed="false">
      <c r="A137" s="2"/>
    </row>
    <row r="138" customFormat="false" ht="13.8" hidden="false" customHeight="false" outlineLevel="0" collapsed="false">
      <c r="A138" s="2"/>
    </row>
    <row r="139" customFormat="false" ht="13.8" hidden="false" customHeight="false" outlineLevel="0" collapsed="false">
      <c r="A139" s="2"/>
    </row>
    <row r="140" customFormat="false" ht="13.8" hidden="false" customHeight="false" outlineLevel="0" collapsed="false">
      <c r="A140" s="2"/>
    </row>
    <row r="141" customFormat="false" ht="13.8" hidden="false" customHeight="false" outlineLevel="0" collapsed="false">
      <c r="A141" s="2"/>
    </row>
    <row r="142" customFormat="false" ht="13.8" hidden="false" customHeight="false" outlineLevel="0" collapsed="false">
      <c r="A142" s="2"/>
    </row>
    <row r="143" customFormat="false" ht="13.8" hidden="false" customHeight="false" outlineLevel="0" collapsed="false">
      <c r="A143" s="2"/>
    </row>
    <row r="144" customFormat="false" ht="13.8" hidden="false" customHeight="false" outlineLevel="0" collapsed="false">
      <c r="A144" s="2"/>
    </row>
    <row r="145" customFormat="false" ht="13.8" hidden="false" customHeight="false" outlineLevel="0" collapsed="false">
      <c r="A145" s="2"/>
    </row>
    <row r="146" customFormat="false" ht="13.8" hidden="false" customHeight="false" outlineLevel="0" collapsed="false">
      <c r="A146" s="2"/>
    </row>
    <row r="147" customFormat="false" ht="13.8" hidden="false" customHeight="false" outlineLevel="0" collapsed="false">
      <c r="A147" s="2"/>
    </row>
  </sheetData>
  <printOptions headings="false" gridLines="false" gridLinesSet="true" horizontalCentered="false" verticalCentered="false"/>
  <pageMargins left="0.7875" right="0.7875" top="1.05277777777778" bottom="0.886111111111111" header="0.7875" footer="0.511811023622047"/>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&amp;L&amp;"Times New Roman,Regular"&amp;12zadnja sprememba&amp;C&amp;"Arial,Regular"&amp;D   &amp;T</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45"/>
  <sheetViews>
    <sheetView showFormulas="false" showGridLines="true" showRowColHeaders="true" showZeros="true" rightToLeft="false" tabSelected="false" showOutlineSymbols="true" defaultGridColor="true" view="normal" topLeftCell="A1" colorId="64" zoomScale="149" zoomScaleNormal="149" zoomScalePageLayoutView="100" workbookViewId="0">
      <pane xSplit="1" ySplit="1" topLeftCell="B18" activePane="bottomRight" state="frozen"/>
      <selection pane="topLeft" activeCell="A1" activeCellId="0" sqref="A1"/>
      <selection pane="topRight" activeCell="B1" activeCellId="0" sqref="B1"/>
      <selection pane="bottomLeft" activeCell="A18" activeCellId="0" sqref="A18"/>
      <selection pane="bottomRight" activeCell="O31" activeCellId="0" sqref="O31"/>
    </sheetView>
  </sheetViews>
  <sheetFormatPr defaultColWidth="12.8515625" defaultRowHeight="12.8" zeroHeight="false" outlineLevelRow="0" outlineLevelCol="0"/>
  <cols>
    <col collapsed="false" customWidth="true" hidden="false" outlineLevel="0" max="1" min="1" style="21" width="6.88"/>
    <col collapsed="false" customWidth="true" hidden="false" outlineLevel="0" max="2" min="2" style="21" width="3.58"/>
    <col collapsed="false" customWidth="true" hidden="false" outlineLevel="0" max="3" min="3" style="1" width="4.58"/>
    <col collapsed="false" customWidth="true" hidden="false" outlineLevel="0" max="4" min="4" style="1" width="5.15"/>
    <col collapsed="false" customWidth="true" hidden="false" outlineLevel="0" max="13" min="5" style="1" width="4.58"/>
    <col collapsed="false" customWidth="true" hidden="false" outlineLevel="0" max="14" min="14" style="1" width="4.72"/>
    <col collapsed="false" customWidth="true" hidden="false" outlineLevel="0" max="15" min="15" style="1" width="6.01"/>
    <col collapsed="false" customWidth="true" hidden="false" outlineLevel="0" max="16" min="16" style="1" width="4.58"/>
    <col collapsed="false" customWidth="true" hidden="false" outlineLevel="0" max="17" min="17" style="1" width="3.44"/>
    <col collapsed="false" customWidth="true" hidden="false" outlineLevel="0" max="18" min="18" style="1" width="3.01"/>
    <col collapsed="false" customWidth="true" hidden="false" outlineLevel="0" max="19" min="19" style="1" width="2.57"/>
    <col collapsed="false" customWidth="true" hidden="false" outlineLevel="0" max="20" min="20" style="1" width="3.44"/>
    <col collapsed="false" customWidth="true" hidden="false" outlineLevel="0" max="24" min="21" style="1" width="3.58"/>
    <col collapsed="false" customWidth="true" hidden="false" outlineLevel="0" max="25" min="25" style="1" width="3.72"/>
    <col collapsed="false" customWidth="true" hidden="false" outlineLevel="0" max="26" min="26" style="1" width="2.14"/>
    <col collapsed="false" customWidth="true" hidden="false" outlineLevel="0" max="27" min="27" style="1" width="2.72"/>
    <col collapsed="false" customWidth="true" hidden="false" outlineLevel="0" max="28" min="28" style="22" width="7.88"/>
    <col collapsed="false" customWidth="true" hidden="false" outlineLevel="0" max="256" min="29" style="1" width="11.02"/>
  </cols>
  <sheetData>
    <row r="1" s="2" customFormat="true" ht="19.9" hidden="false" customHeight="true" outlineLevel="0" collapsed="false">
      <c r="A1" s="23" t="s">
        <v>37</v>
      </c>
      <c r="B1" s="24"/>
      <c r="C1" s="25" t="s">
        <v>38</v>
      </c>
      <c r="D1" s="25" t="s">
        <v>39</v>
      </c>
      <c r="E1" s="25" t="s">
        <v>40</v>
      </c>
      <c r="F1" s="25" t="s">
        <v>41</v>
      </c>
      <c r="G1" s="25" t="s">
        <v>42</v>
      </c>
      <c r="H1" s="25" t="s">
        <v>43</v>
      </c>
      <c r="I1" s="25" t="s">
        <v>79</v>
      </c>
      <c r="J1" s="25" t="s">
        <v>88</v>
      </c>
      <c r="K1" s="25" t="s">
        <v>46</v>
      </c>
      <c r="L1" s="25" t="str">
        <f aca="false">januar!$L$1</f>
        <v>ŽIV</v>
      </c>
      <c r="M1" s="25" t="s">
        <v>48</v>
      </c>
      <c r="N1" s="25" t="s">
        <v>111</v>
      </c>
      <c r="O1" s="27" t="s">
        <v>49</v>
      </c>
      <c r="P1" s="28" t="s">
        <v>50</v>
      </c>
      <c r="Q1" s="8" t="str">
        <f aca="false">'Vzorci vnosov'!$A$16</f>
        <v>☻</v>
      </c>
      <c r="R1" s="29" t="s">
        <v>17</v>
      </c>
      <c r="S1" s="30" t="str">
        <f aca="false">'Vzorci vnosov'!$A$4</f>
        <v>51</v>
      </c>
      <c r="T1" s="30" t="str">
        <f aca="false">'Vzorci vnosov'!$A$5</f>
        <v>52</v>
      </c>
      <c r="U1" s="31" t="str">
        <f aca="false">'Vzorci vnosov'!$A$25</f>
        <v>51¶</v>
      </c>
      <c r="V1" s="32" t="str">
        <f aca="false">'Vzorci vnosov'!$A$26</f>
        <v>52¶</v>
      </c>
      <c r="W1" s="33" t="str">
        <f aca="false">'Vzorci vnosov'!$A$8</f>
        <v>U</v>
      </c>
      <c r="X1" s="30" t="str">
        <f aca="false">'Vzorci vnosov'!$A$6</f>
        <v>KVIT</v>
      </c>
      <c r="Y1" s="34" t="s">
        <v>51</v>
      </c>
      <c r="Z1" s="35" t="s">
        <v>9</v>
      </c>
      <c r="AA1" s="36" t="s">
        <v>52</v>
      </c>
      <c r="AB1" s="37"/>
    </row>
    <row r="2" s="2" customFormat="true" ht="19.9" hidden="false" customHeight="true" outlineLevel="0" collapsed="false">
      <c r="A2" s="95" t="n">
        <v>41883</v>
      </c>
      <c r="B2" s="66" t="str">
        <f aca="false">TEXT(A2,"Ddd")</f>
        <v>pon</v>
      </c>
      <c r="C2" s="4" t="str">
        <f aca="false">'Vzorci vnosov'!$A$5</f>
        <v>52</v>
      </c>
      <c r="D2" s="46" t="s">
        <v>85</v>
      </c>
      <c r="E2" s="4" t="str">
        <f aca="false">'Vzorci vnosov'!$A$12</f>
        <v>D</v>
      </c>
      <c r="F2" s="3" t="str">
        <f aca="false">'Vzorci vnosov'!$A$6</f>
        <v>KVIT</v>
      </c>
      <c r="G2" s="4" t="str">
        <f aca="false">'Vzorci vnosov'!$A$12</f>
        <v>D</v>
      </c>
      <c r="H2" s="4" t="str">
        <f aca="false">'Vzorci vnosov'!$A$4</f>
        <v>51</v>
      </c>
      <c r="I2" s="14" t="str">
        <f aca="false">'Vzorci vnosov'!$A$24</f>
        <v>52☺</v>
      </c>
      <c r="J2" s="6" t="str">
        <f aca="false">'Vzorci vnosov'!$A$26</f>
        <v>52¶</v>
      </c>
      <c r="K2" s="5" t="str">
        <f aca="false">'Vzorci vnosov'!$A$7</f>
        <v>KVIT☻</v>
      </c>
      <c r="L2" s="15" t="str">
        <f aca="false">'Vzorci vnosov'!$A$25</f>
        <v>51¶</v>
      </c>
      <c r="M2" s="3" t="str">
        <f aca="false">'Vzorci vnosov'!$A$6</f>
        <v>KVIT</v>
      </c>
      <c r="N2" s="3" t="str">
        <f aca="false">'Vzorci vnosov'!$A$6</f>
        <v>KVIT</v>
      </c>
      <c r="O2" s="46" t="s">
        <v>79</v>
      </c>
      <c r="P2" s="25" t="s">
        <v>48</v>
      </c>
      <c r="Q2" s="42" t="n">
        <f aca="false">COUNTIF(C2:M2,"☻")+COUNTIF(C2:M2,"52☻")+COUNTIF(C2:M2,"51☻")+COUNTIF(C2:M2,"1☻")+COUNTIF(C2:M2,"KVIT☻")+COUNTIF(C2:M2,"U☻")</f>
        <v>1</v>
      </c>
      <c r="R2" s="42" t="n">
        <f aca="false">COUNTIF(C2:M2,"☺")+COUNTIF(C2:M2,"52☺")+COUNTIF(C2:M2,"51☺")+COUNTIF(C2:M2,"1☺")+COUNTIF(C2:M2,"KVIT☺")+COUNTIF(C2:M2,"U☺")</f>
        <v>1</v>
      </c>
      <c r="S2" s="42" t="n">
        <f aca="false">COUNTIF(C2:M2,"51")+COUNTIF(C2:M2,"51$")+COUNTIF(C2:M2,"51☻")</f>
        <v>1</v>
      </c>
      <c r="T2" s="42" t="n">
        <f aca="false">COUNTIF(C2:M2,"52")+COUNTIF(C2:M2,"52$")+COUNTIF(C2:M2,"52☻")</f>
        <v>1</v>
      </c>
      <c r="U2" s="42" t="n">
        <f aca="false">COUNTIF(C2:M2,"51¶")</f>
        <v>1</v>
      </c>
      <c r="V2" s="42" t="n">
        <f aca="false">COUNTIF(C2:M2,"52¶")</f>
        <v>1</v>
      </c>
      <c r="W2" s="42" t="n">
        <f aca="false">COUNTIF(C2:M2,"U")+COUNTIF(C2:M2,"U☻")+COUNTIF(C2:M2,"U☺")</f>
        <v>0</v>
      </c>
      <c r="X2" s="42" t="n">
        <f aca="false">COUNTIF(C2:M2,"KVIT")+COUNTIF(C2:M2,"KVIT☻")+COUNTIF(C2:M2,"kvit$")</f>
        <v>3</v>
      </c>
      <c r="Y2" s="44" t="n">
        <f aca="false">COUNTBLANK(C2:M2)</f>
        <v>0</v>
      </c>
      <c r="Z2" s="44" t="n">
        <f aca="false">COUNTIF(C2:M2,"x")</f>
        <v>0</v>
      </c>
      <c r="AA2" s="42" t="n">
        <f aca="false">COUNTIF(C2:M2,"51")+COUNTIF(C2:M2,"51☻")+COUNTIF(C2:M2,"2")+COUNTIF(C2:M2,"52")+COUNTIF(C2:M2,"52☻")+COUNTIF(C2:M2,"51$")+COUNTIF(C2:M2,"52$")</f>
        <v>2</v>
      </c>
      <c r="AB2" s="3" t="str">
        <f aca="false">'Vzorci vnosov'!$A$2</f>
        <v>51☻</v>
      </c>
    </row>
    <row r="3" customFormat="false" ht="19.9" hidden="false" customHeight="true" outlineLevel="0" collapsed="false">
      <c r="A3" s="95" t="n">
        <v>41884</v>
      </c>
      <c r="B3" s="66" t="str">
        <f aca="false">TEXT(A3,"Ddd")</f>
        <v>tor</v>
      </c>
      <c r="C3" s="3" t="str">
        <f aca="false">'Vzorci vnosov'!$A$3</f>
        <v>52☻</v>
      </c>
      <c r="D3" s="3" t="str">
        <f aca="false">'Vzorci vnosov'!$A$6</f>
        <v>KVIT</v>
      </c>
      <c r="E3" s="4" t="str">
        <f aca="false">'Vzorci vnosov'!$A$12</f>
        <v>D</v>
      </c>
      <c r="F3" s="46" t="s">
        <v>59</v>
      </c>
      <c r="G3" s="4" t="str">
        <f aca="false">'Vzorci vnosov'!$A$12</f>
        <v>D</v>
      </c>
      <c r="H3" s="15" t="str">
        <f aca="false">'Vzorci vnosov'!$A$25</f>
        <v>51¶</v>
      </c>
      <c r="I3" s="6" t="str">
        <f aca="false">'Vzorci vnosov'!$A$11</f>
        <v>X</v>
      </c>
      <c r="J3" s="4" t="str">
        <f aca="false">'Vzorci vnosov'!$A$4</f>
        <v>51</v>
      </c>
      <c r="K3" s="6" t="str">
        <f aca="false">'Vzorci vnosov'!$A$11</f>
        <v>X</v>
      </c>
      <c r="L3" s="14" t="str">
        <f aca="false">'Vzorci vnosov'!$A$24</f>
        <v>52☺</v>
      </c>
      <c r="M3" s="3" t="str">
        <f aca="false">'Vzorci vnosov'!$A$6</f>
        <v>KVIT</v>
      </c>
      <c r="N3" s="3" t="str">
        <f aca="false">'Vzorci vnosov'!$A$6</f>
        <v>KVIT</v>
      </c>
      <c r="O3" s="46" t="str">
        <f aca="false">januar!$L$1</f>
        <v>ŽIV</v>
      </c>
      <c r="P3" s="25" t="s">
        <v>48</v>
      </c>
      <c r="Q3" s="42" t="n">
        <f aca="false">COUNTIF(C3:M3,"☻")+COUNTIF(C3:M3,"52☻")+COUNTIF(C3:M3,"51☻")+COUNTIF(C3:M3,"1☻")+COUNTIF(C3:M3,"KVIT☻")+COUNTIF(C3:M3,"U☻")</f>
        <v>1</v>
      </c>
      <c r="R3" s="42" t="n">
        <f aca="false">COUNTIF(C3:M3,"☺")+COUNTIF(C3:M3,"52☺")+COUNTIF(C3:M3,"51☺")+COUNTIF(C3:M3,"1☺")+COUNTIF(C3:M3,"KVIT☺")+COUNTIF(C3:M3,"U☺")</f>
        <v>1</v>
      </c>
      <c r="S3" s="42" t="n">
        <f aca="false">COUNTIF(C3:M3,"51")+COUNTIF(C3:M3,"51$")+COUNTIF(C3:M3,"51☻")</f>
        <v>1</v>
      </c>
      <c r="T3" s="42" t="n">
        <f aca="false">COUNTIF(C3:M3,"52")+COUNTIF(C3:M3,"52$")+COUNTIF(C3:M3,"52☻")</f>
        <v>1</v>
      </c>
      <c r="U3" s="42" t="n">
        <f aca="false">COUNTIF(C3:M3,"51¶")</f>
        <v>1</v>
      </c>
      <c r="V3" s="42" t="n">
        <f aca="false">COUNTIF(C3:M3,"52¶")</f>
        <v>0</v>
      </c>
      <c r="W3" s="42" t="n">
        <f aca="false">COUNTIF(C3:M3,"U")+COUNTIF(C3:M3,"U☻")+COUNTIF(C3:M3,"U☺")</f>
        <v>0</v>
      </c>
      <c r="X3" s="42" t="n">
        <f aca="false">COUNTIF(C3:M3,"KVIT")+COUNTIF(C3:M3,"KVIT☻")+COUNTIF(C3:M3,"kvit$")</f>
        <v>2</v>
      </c>
      <c r="Y3" s="44" t="n">
        <f aca="false">COUNTBLANK(C3:M3)</f>
        <v>0</v>
      </c>
      <c r="Z3" s="44" t="n">
        <f aca="false">COUNTIF(C3:M3,"x")</f>
        <v>2</v>
      </c>
      <c r="AA3" s="42" t="n">
        <f aca="false">COUNTIF(C3:M3,"51")+COUNTIF(C3:M3,"51☻")+COUNTIF(C3:M3,"2")+COUNTIF(C3:M3,"52")+COUNTIF(C3:M3,"52☻")+COUNTIF(C3:M3,"51$")+COUNTIF(C3:M3,"52$")</f>
        <v>2</v>
      </c>
      <c r="AB3" s="3" t="str">
        <f aca="false">'Vzorci vnosov'!$A$3</f>
        <v>52☻</v>
      </c>
      <c r="AD3" s="25" t="s">
        <v>111</v>
      </c>
    </row>
    <row r="4" customFormat="false" ht="19.9" hidden="false" customHeight="true" outlineLevel="0" collapsed="false">
      <c r="A4" s="95" t="n">
        <v>41885</v>
      </c>
      <c r="B4" s="66" t="str">
        <f aca="false">TEXT(A4,"Ddd")</f>
        <v>sre</v>
      </c>
      <c r="C4" s="6" t="str">
        <f aca="false">'Vzorci vnosov'!$A$11</f>
        <v>X</v>
      </c>
      <c r="D4" s="3" t="str">
        <f aca="false">'Vzorci vnosov'!$A$6</f>
        <v>KVIT</v>
      </c>
      <c r="E4" s="4" t="str">
        <f aca="false">'Vzorci vnosov'!$A$12</f>
        <v>D</v>
      </c>
      <c r="F4" s="4" t="str">
        <f aca="false">'Vzorci vnosov'!$A$5</f>
        <v>52</v>
      </c>
      <c r="G4" s="4" t="str">
        <f aca="false">'Vzorci vnosov'!$A$12</f>
        <v>D</v>
      </c>
      <c r="H4" s="46" t="s">
        <v>59</v>
      </c>
      <c r="I4" s="4" t="str">
        <f aca="false">'Vzorci vnosov'!$A$4</f>
        <v>51</v>
      </c>
      <c r="J4" s="46" t="s">
        <v>92</v>
      </c>
      <c r="K4" s="6" t="str">
        <f aca="false">'Vzorci vnosov'!$A$26</f>
        <v>52¶</v>
      </c>
      <c r="L4" s="6" t="str">
        <f aca="false">'Vzorci vnosov'!$A$11</f>
        <v>X</v>
      </c>
      <c r="M4" s="3" t="str">
        <f aca="false">'Vzorci vnosov'!$A$6</f>
        <v>KVIT</v>
      </c>
      <c r="N4" s="3" t="str">
        <f aca="false">'Vzorci vnosov'!$A$6</f>
        <v>KVIT</v>
      </c>
      <c r="O4" s="46" t="s">
        <v>105</v>
      </c>
      <c r="P4" s="25" t="s">
        <v>48</v>
      </c>
      <c r="Q4" s="42" t="n">
        <f aca="false">COUNTIF(C4:M4,"☻")+COUNTIF(C4:M4,"52☻")+COUNTIF(C4:M4,"51☻")+COUNTIF(C4:M4,"1☻")+COUNTIF(C4:M4,"KVIT☻")+COUNTIF(C4:M4,"U☻")</f>
        <v>0</v>
      </c>
      <c r="R4" s="42" t="n">
        <f aca="false">COUNTIF(C4:M4,"☺")+COUNTIF(C4:M4,"52☺")+COUNTIF(C4:M4,"51☺")+COUNTIF(C4:M4,"1☺")+COUNTIF(C4:M4,"KVIT☺")+COUNTIF(C4:M4,"U☺")</f>
        <v>0</v>
      </c>
      <c r="S4" s="42" t="n">
        <f aca="false">COUNTIF(C4:M4,"51")+COUNTIF(C4:M4,"51$")+COUNTIF(C4:M4,"51☻")</f>
        <v>1</v>
      </c>
      <c r="T4" s="42" t="n">
        <f aca="false">COUNTIF(C4:M4,"52")+COUNTIF(C4:M4,"52$")+COUNTIF(C4:M4,"52☻")</f>
        <v>1</v>
      </c>
      <c r="U4" s="42" t="n">
        <f aca="false">COUNTIF(C4:M4,"51¶")</f>
        <v>0</v>
      </c>
      <c r="V4" s="42" t="n">
        <f aca="false">COUNTIF(C4:M4,"52¶")</f>
        <v>1</v>
      </c>
      <c r="W4" s="42" t="n">
        <f aca="false">COUNTIF(C4:M4,"U")+COUNTIF(C4:M4,"U☻")+COUNTIF(C4:M4,"U☺")</f>
        <v>0</v>
      </c>
      <c r="X4" s="42" t="n">
        <f aca="false">COUNTIF(C4:M4,"KVIT")+COUNTIF(C4:M4,"KVIT☻")+COUNTIF(C4:M4,"kvit$")</f>
        <v>2</v>
      </c>
      <c r="Y4" s="44" t="n">
        <f aca="false">COUNTBLANK(C4:M4)</f>
        <v>0</v>
      </c>
      <c r="Z4" s="44" t="n">
        <f aca="false">COUNTIF(C4:M4,"x")</f>
        <v>2</v>
      </c>
      <c r="AA4" s="42" t="n">
        <f aca="false">COUNTIF(C4:M4,"51")+COUNTIF(C4:M4,"51☻")+COUNTIF(C4:M4,"2")+COUNTIF(C4:M4,"52")+COUNTIF(C4:M4,"52☻")+COUNTIF(C4:M4,"51$")+COUNTIF(C4:M4,"52$")</f>
        <v>2</v>
      </c>
      <c r="AB4" s="4" t="str">
        <f aca="false">'Vzorci vnosov'!$A$4</f>
        <v>51</v>
      </c>
      <c r="AD4" s="47" t="s">
        <v>112</v>
      </c>
    </row>
    <row r="5" customFormat="false" ht="19.9" hidden="false" customHeight="true" outlineLevel="0" collapsed="false">
      <c r="A5" s="95" t="n">
        <v>41886</v>
      </c>
      <c r="B5" s="66" t="str">
        <f aca="false">TEXT(A5,"Ddd")</f>
        <v>čet</v>
      </c>
      <c r="C5" s="15" t="str">
        <f aca="false">'Vzorci vnosov'!$A$25</f>
        <v>51¶</v>
      </c>
      <c r="D5" s="4" t="str">
        <f aca="false">'Vzorci vnosov'!$A$15</f>
        <v>SO</v>
      </c>
      <c r="E5" s="4" t="str">
        <f aca="false">'Vzorci vnosov'!$A$15</f>
        <v>SO</v>
      </c>
      <c r="F5" s="4" t="str">
        <f aca="false">'Vzorci vnosov'!$A$5</f>
        <v>52</v>
      </c>
      <c r="G5" s="4" t="str">
        <f aca="false">'Vzorci vnosov'!$A$12</f>
        <v>D</v>
      </c>
      <c r="H5" s="4" t="str">
        <f aca="false">'Vzorci vnosov'!$A$4</f>
        <v>51</v>
      </c>
      <c r="I5" s="4" t="str">
        <f aca="false">'Vzorci vnosov'!$A$15</f>
        <v>SO</v>
      </c>
      <c r="J5" s="6" t="str">
        <f aca="false">'Vzorci vnosov'!$A$26</f>
        <v>52¶</v>
      </c>
      <c r="K5" s="5" t="str">
        <f aca="false">'Vzorci vnosov'!$A$7</f>
        <v>KVIT☻</v>
      </c>
      <c r="L5" s="4" t="str">
        <f aca="false">'Vzorci vnosov'!$A$5</f>
        <v>52</v>
      </c>
      <c r="M5" s="3" t="str">
        <f aca="false">'Vzorci vnosov'!$A$6</f>
        <v>KVIT</v>
      </c>
      <c r="N5" s="3" t="str">
        <f aca="false">'Vzorci vnosov'!$A$6</f>
        <v>KVIT</v>
      </c>
      <c r="O5" s="47" t="s">
        <v>53</v>
      </c>
      <c r="P5" s="25" t="s">
        <v>43</v>
      </c>
      <c r="Q5" s="42" t="n">
        <f aca="false">COUNTIF(C5:M5,"☻")+COUNTIF(C5:M5,"52☻")+COUNTIF(C5:M5,"51☻")+COUNTIF(C5:M5,"1☻")+COUNTIF(C5:M5,"KVIT☻")+COUNTIF(C5:M5,"U☻")</f>
        <v>1</v>
      </c>
      <c r="R5" s="42" t="n">
        <f aca="false">COUNTIF(C5:M5,"☺")+COUNTIF(C5:M5,"52☺")+COUNTIF(C5:M5,"51☺")+COUNTIF(C5:M5,"1☺")+COUNTIF(C5:M5,"KVIT☺")+COUNTIF(C5:M5,"U☺")</f>
        <v>0</v>
      </c>
      <c r="S5" s="42" t="n">
        <f aca="false">COUNTIF(C5:M5,"51")+COUNTIF(C5:M5,"51$")+COUNTIF(C5:M5,"51☻")</f>
        <v>1</v>
      </c>
      <c r="T5" s="42" t="n">
        <f aca="false">COUNTIF(C5:M5,"52")+COUNTIF(C5:M5,"52$")+COUNTIF(C5:M5,"52☻")</f>
        <v>2</v>
      </c>
      <c r="U5" s="42" t="n">
        <f aca="false">COUNTIF(C5:M5,"51¶")</f>
        <v>1</v>
      </c>
      <c r="V5" s="42" t="n">
        <f aca="false">COUNTIF(C5:M5,"52¶")</f>
        <v>1</v>
      </c>
      <c r="W5" s="42" t="n">
        <f aca="false">COUNTIF(C5:M5,"U")+COUNTIF(C5:M5,"U☻")+COUNTIF(C5:M5,"U☺")</f>
        <v>0</v>
      </c>
      <c r="X5" s="42" t="n">
        <f aca="false">COUNTIF(C5:M5,"KVIT")+COUNTIF(C5:M5,"KVIT☻")+COUNTIF(C5:M5,"kvit$")</f>
        <v>2</v>
      </c>
      <c r="Y5" s="44" t="n">
        <f aca="false">COUNTBLANK(C5:M5)</f>
        <v>0</v>
      </c>
      <c r="Z5" s="44" t="n">
        <f aca="false">COUNTIF(C5:M5,"x")</f>
        <v>0</v>
      </c>
      <c r="AA5" s="42" t="n">
        <f aca="false">COUNTIF(C5:M5,"51")+COUNTIF(C5:M5,"51☻")+COUNTIF(C5:M5,"2")+COUNTIF(C5:M5,"52")+COUNTIF(C5:M5,"52☻")+COUNTIF(C5:M5,"51$")+COUNTIF(C5:M5,"52$")</f>
        <v>3</v>
      </c>
      <c r="AB5" s="4" t="str">
        <f aca="false">'Vzorci vnosov'!$A$5</f>
        <v>52</v>
      </c>
      <c r="AD5" s="52" t="s">
        <v>58</v>
      </c>
    </row>
    <row r="6" customFormat="false" ht="19.9" hidden="false" customHeight="true" outlineLevel="0" collapsed="false">
      <c r="A6" s="95" t="n">
        <v>41887</v>
      </c>
      <c r="B6" s="66" t="str">
        <f aca="false">TEXT(A6,"Ddd")</f>
        <v>pet</v>
      </c>
      <c r="C6" s="4" t="str">
        <f aca="false">'Vzorci vnosov'!$A$4</f>
        <v>51</v>
      </c>
      <c r="D6" s="4" t="str">
        <f aca="false">'Vzorci vnosov'!$A$15</f>
        <v>SO</v>
      </c>
      <c r="E6" s="4" t="str">
        <f aca="false">'Vzorci vnosov'!$A$15</f>
        <v>SO</v>
      </c>
      <c r="F6" s="5" t="str">
        <f aca="false">'Vzorci vnosov'!$A$7</f>
        <v>KVIT☻</v>
      </c>
      <c r="G6" s="4" t="str">
        <f aca="false">'Vzorci vnosov'!$A$12</f>
        <v>D</v>
      </c>
      <c r="H6" s="15" t="str">
        <f aca="false">'Vzorci vnosov'!$A$25</f>
        <v>51¶</v>
      </c>
      <c r="I6" s="4" t="str">
        <f aca="false">'Vzorci vnosov'!$A$15</f>
        <v>SO</v>
      </c>
      <c r="J6" s="46" t="s">
        <v>92</v>
      </c>
      <c r="K6" s="6" t="str">
        <f aca="false">'Vzorci vnosov'!$A$11</f>
        <v>X</v>
      </c>
      <c r="L6" s="14" t="str">
        <f aca="false">'Vzorci vnosov'!$A$24</f>
        <v>52☺</v>
      </c>
      <c r="M6" s="3" t="str">
        <f aca="false">'Vzorci vnosov'!$A$6</f>
        <v>KVIT</v>
      </c>
      <c r="N6" s="46" t="s">
        <v>85</v>
      </c>
      <c r="O6" s="46" t="str">
        <f aca="false">januar!$L$1</f>
        <v>ŽIV</v>
      </c>
      <c r="P6" s="25" t="s">
        <v>43</v>
      </c>
      <c r="Q6" s="42" t="n">
        <f aca="false">COUNTIF(C6:M6,"☻")+COUNTIF(C6:M6,"52☻")+COUNTIF(C6:M6,"51☻")+COUNTIF(C6:M6,"1☻")+COUNTIF(C6:M6,"KVIT☻")+COUNTIF(C6:M6,"U☻")</f>
        <v>1</v>
      </c>
      <c r="R6" s="42" t="n">
        <f aca="false">COUNTIF(C6:M6,"☺")+COUNTIF(C6:M6,"52☺")+COUNTIF(C6:M6,"51☺")+COUNTIF(C6:M6,"1☺")+COUNTIF(C6:M6,"KVIT☺")+COUNTIF(C6:M6,"U☺")</f>
        <v>1</v>
      </c>
      <c r="S6" s="42" t="n">
        <f aca="false">COUNTIF(C6:M6,"51")+COUNTIF(C6:M6,"51$")+COUNTIF(C6:M6,"51☻")</f>
        <v>1</v>
      </c>
      <c r="T6" s="42" t="n">
        <f aca="false">COUNTIF(C6:M6,"52")+COUNTIF(C6:M6,"52$")+COUNTIF(C6:M6,"52☻")</f>
        <v>0</v>
      </c>
      <c r="U6" s="42" t="n">
        <f aca="false">COUNTIF(C6:M6,"51¶")</f>
        <v>1</v>
      </c>
      <c r="V6" s="42" t="n">
        <f aca="false">COUNTIF(C6:M6,"52¶")</f>
        <v>0</v>
      </c>
      <c r="W6" s="42" t="n">
        <f aca="false">COUNTIF(C6:M6,"U")+COUNTIF(C6:M6,"U☻")+COUNTIF(C6:M6,"U☺")</f>
        <v>0</v>
      </c>
      <c r="X6" s="42" t="n">
        <f aca="false">COUNTIF(C6:M6,"KVIT")+COUNTIF(C6:M6,"KVIT☻")+COUNTIF(C6:M6,"kvit$")</f>
        <v>2</v>
      </c>
      <c r="Y6" s="44" t="n">
        <f aca="false">COUNTBLANK(C6:M6)</f>
        <v>0</v>
      </c>
      <c r="Z6" s="44" t="n">
        <f aca="false">COUNTIF(C6:M6,"x")</f>
        <v>1</v>
      </c>
      <c r="AA6" s="42" t="n">
        <f aca="false">COUNTIF(C6:M6,"51")+COUNTIF(C6:M6,"51☻")+COUNTIF(C6:M6,"2")+COUNTIF(C6:M6,"52")+COUNTIF(C6:M6,"52☻")+COUNTIF(C6:M6,"51$")+COUNTIF(C6:M6,"52$")</f>
        <v>1</v>
      </c>
      <c r="AB6" s="3" t="str">
        <f aca="false">'Vzorci vnosov'!$A$6</f>
        <v>KVIT</v>
      </c>
      <c r="AD6" s="47" t="s">
        <v>44</v>
      </c>
    </row>
    <row r="7" customFormat="false" ht="19.9" hidden="false" customHeight="true" outlineLevel="0" collapsed="false">
      <c r="A7" s="96" t="n">
        <v>41888</v>
      </c>
      <c r="B7" s="97" t="str">
        <f aca="false">TEXT(A7,"Ddd")</f>
        <v>sob</v>
      </c>
      <c r="C7" s="79"/>
      <c r="D7" s="71" t="str">
        <f aca="false">'Vzorci vnosov'!$A$15</f>
        <v>SO</v>
      </c>
      <c r="E7" s="48"/>
      <c r="F7" s="48"/>
      <c r="G7" s="77"/>
      <c r="H7" s="12" t="str">
        <f aca="false">'Vzorci vnosov'!$A$21</f>
        <v>☺</v>
      </c>
      <c r="I7" s="71" t="str">
        <f aca="false">'Vzorci vnosov'!$A$15</f>
        <v>SO</v>
      </c>
      <c r="J7" s="71" t="str">
        <f aca="false">'Vzorci vnosov'!$A$15</f>
        <v>SO</v>
      </c>
      <c r="K7" s="77"/>
      <c r="L7" s="77"/>
      <c r="M7" s="7" t="str">
        <f aca="false">'Vzorci vnosov'!$A$14</f>
        <v>☻</v>
      </c>
      <c r="N7" s="7"/>
      <c r="O7" s="40" t="s">
        <v>43</v>
      </c>
      <c r="P7" s="80" t="s">
        <v>58</v>
      </c>
      <c r="Q7" s="42" t="n">
        <f aca="false">COUNTIF(C7:M7,"☻")+COUNTIF(C7:M7,"52☻")+COUNTIF(C7:M7,"51☻")+COUNTIF(C7:M7,"1☻")+COUNTIF(C7:M7,"KVIT☻")+COUNTIF(C7:M7,"U☻")</f>
        <v>1</v>
      </c>
      <c r="R7" s="42" t="n">
        <f aca="false">COUNTIF(C7:M7,"☺")+COUNTIF(C7:M7,"52☺")+COUNTIF(C7:M7,"51☺")+COUNTIF(C7:M7,"1☺")+COUNTIF(C7:M7,"KVIT☺")+COUNTIF(C7:M7,"U☺")</f>
        <v>1</v>
      </c>
      <c r="S7" s="42" t="n">
        <f aca="false">COUNTIF(C7:M7,"51")+COUNTIF(C7:M7,"51$")+COUNTIF(C7:M7,"51☻")</f>
        <v>0</v>
      </c>
      <c r="T7" s="42" t="n">
        <f aca="false">COUNTIF(C7:M7,"52")+COUNTIF(C7:M7,"52$")+COUNTIF(C7:M7,"52☻")</f>
        <v>0</v>
      </c>
      <c r="U7" s="42" t="n">
        <f aca="false">COUNTIF(C7:M7,"51¶")</f>
        <v>0</v>
      </c>
      <c r="V7" s="42" t="n">
        <f aca="false">COUNTIF(C7:M7,"52¶")</f>
        <v>0</v>
      </c>
      <c r="W7" s="42" t="n">
        <f aca="false">COUNTIF(C7:M7,"U")+COUNTIF(C7:M7,"U☻")+COUNTIF(C7:M7,"U☺")</f>
        <v>0</v>
      </c>
      <c r="X7" s="42" t="n">
        <f aca="false">COUNTIF(C7:M7,"KVIT")+COUNTIF(C7:M7,"KVIT☻")+COUNTIF(C7:M7,"kvit$")</f>
        <v>0</v>
      </c>
      <c r="Y7" s="44" t="n">
        <f aca="false">COUNTBLANK(C7:M7)</f>
        <v>6</v>
      </c>
      <c r="Z7" s="44" t="n">
        <f aca="false">COUNTIF(C7:M7,"x")</f>
        <v>0</v>
      </c>
      <c r="AA7" s="42" t="n">
        <f aca="false">COUNTIF(C7:M7,"51")+COUNTIF(C7:M7,"51☻")+COUNTIF(C7:M7,"2")+COUNTIF(C7:M7,"52")+COUNTIF(C7:M7,"52☻")+COUNTIF(C7:M7,"51$")+COUNTIF(C7:M7,"52$")</f>
        <v>0</v>
      </c>
      <c r="AB7" s="5" t="str">
        <f aca="false">'Vzorci vnosov'!$A$7</f>
        <v>KVIT☻</v>
      </c>
      <c r="AD7" s="49" t="s">
        <v>113</v>
      </c>
    </row>
    <row r="8" customFormat="false" ht="19.9" hidden="false" customHeight="true" outlineLevel="0" collapsed="false">
      <c r="A8" s="96" t="n">
        <v>41889</v>
      </c>
      <c r="B8" s="97" t="str">
        <f aca="false">TEXT(A8,"Ddd")</f>
        <v>ned</v>
      </c>
      <c r="C8" s="79"/>
      <c r="D8" s="71" t="str">
        <f aca="false">'Vzorci vnosov'!$A$15</f>
        <v>SO</v>
      </c>
      <c r="E8" s="48"/>
      <c r="F8" s="48"/>
      <c r="G8" s="77"/>
      <c r="H8" s="77"/>
      <c r="I8" s="71" t="str">
        <f aca="false">'Vzorci vnosov'!$A$15</f>
        <v>SO</v>
      </c>
      <c r="J8" s="79"/>
      <c r="K8" s="77"/>
      <c r="L8" s="77"/>
      <c r="M8" s="7" t="str">
        <f aca="false">'Vzorci vnosov'!$A$14</f>
        <v>☻</v>
      </c>
      <c r="N8" s="7"/>
      <c r="O8" s="40" t="s">
        <v>65</v>
      </c>
      <c r="P8" s="40" t="s">
        <v>43</v>
      </c>
      <c r="Q8" s="42" t="n">
        <f aca="false">COUNTIF(C8:M8,"☻")+COUNTIF(C8:M8,"52☻")+COUNTIF(C8:M8,"51☻")+COUNTIF(C8:M8,"1☻")+COUNTIF(C8:M8,"KVIT☻")+COUNTIF(C8:M8,"U☻")</f>
        <v>1</v>
      </c>
      <c r="R8" s="42" t="n">
        <f aca="false">COUNTIF(C8:M8,"☺")+COUNTIF(C8:M8,"52☺")+COUNTIF(C8:M8,"51☺")+COUNTIF(C8:M8,"1☺")+COUNTIF(C8:M8,"KVIT☺")+COUNTIF(C8:M8,"U☺")</f>
        <v>0</v>
      </c>
      <c r="S8" s="42" t="n">
        <f aca="false">COUNTIF(C8:M8,"51")+COUNTIF(C8:M8,"51$")+COUNTIF(C8:M8,"51☻")</f>
        <v>0</v>
      </c>
      <c r="T8" s="42" t="n">
        <f aca="false">COUNTIF(C8:M8,"52")+COUNTIF(C8:M8,"52$")+COUNTIF(C8:M8,"52☻")</f>
        <v>0</v>
      </c>
      <c r="U8" s="42" t="n">
        <f aca="false">COUNTIF(C8:M8,"51¶")</f>
        <v>0</v>
      </c>
      <c r="V8" s="42" t="n">
        <f aca="false">COUNTIF(C8:M8,"52¶")</f>
        <v>0</v>
      </c>
      <c r="W8" s="42" t="n">
        <f aca="false">COUNTIF(C8:M8,"U")+COUNTIF(C8:M8,"U☻")+COUNTIF(C8:M8,"U☺")</f>
        <v>0</v>
      </c>
      <c r="X8" s="42" t="n">
        <f aca="false">COUNTIF(C8:M8,"KVIT")+COUNTIF(C8:M8,"KVIT☻")+COUNTIF(C8:M8,"kvit$")</f>
        <v>0</v>
      </c>
      <c r="Y8" s="44" t="n">
        <f aca="false">COUNTBLANK(C8:M8)</f>
        <v>8</v>
      </c>
      <c r="Z8" s="44" t="n">
        <f aca="false">COUNTIF(C8:M8,"x")</f>
        <v>0</v>
      </c>
      <c r="AA8" s="42" t="n">
        <f aca="false">COUNTIF(C8:M8,"51")+COUNTIF(C8:M8,"51☻")+COUNTIF(C8:M8,"2")+COUNTIF(C8:M8,"52")+COUNTIF(C8:M8,"52☻")+COUNTIF(C8:M8,"51$")+COUNTIF(C8:M8,"52$")</f>
        <v>0</v>
      </c>
      <c r="AB8" s="4" t="str">
        <f aca="false">'Vzorci vnosov'!$A$8</f>
        <v>U</v>
      </c>
      <c r="AD8" s="46" t="s">
        <v>65</v>
      </c>
    </row>
    <row r="9" customFormat="false" ht="19.9" hidden="false" customHeight="true" outlineLevel="0" collapsed="false">
      <c r="A9" s="95" t="n">
        <v>41890</v>
      </c>
      <c r="B9" s="66" t="str">
        <f aca="false">TEXT(A9,"Ddd")</f>
        <v>pon</v>
      </c>
      <c r="C9" s="4" t="str">
        <f aca="false">'Vzorci vnosov'!$A$4</f>
        <v>51</v>
      </c>
      <c r="D9" s="3" t="str">
        <f aca="false">'Vzorci vnosov'!$A$6</f>
        <v>KVIT</v>
      </c>
      <c r="E9" s="3" t="str">
        <f aca="false">'Vzorci vnosov'!$A$6</f>
        <v>KVIT</v>
      </c>
      <c r="F9" s="15" t="str">
        <f aca="false">'Vzorci vnosov'!$A$25</f>
        <v>51¶</v>
      </c>
      <c r="G9" s="4" t="str">
        <f aca="false">'Vzorci vnosov'!$A$12</f>
        <v>D</v>
      </c>
      <c r="H9" s="4" t="str">
        <f aca="false">'Vzorci vnosov'!$A$5</f>
        <v>52</v>
      </c>
      <c r="I9" s="4" t="str">
        <f aca="false">'Vzorci vnosov'!$A$8</f>
        <v>U</v>
      </c>
      <c r="J9" s="46" t="s">
        <v>92</v>
      </c>
      <c r="K9" s="6" t="str">
        <f aca="false">'Vzorci vnosov'!$A$26</f>
        <v>52¶</v>
      </c>
      <c r="L9" s="4" t="str">
        <f aca="false">'Vzorci vnosov'!$A$12</f>
        <v>D</v>
      </c>
      <c r="M9" s="6" t="str">
        <f aca="false">'Vzorci vnosov'!$A$11</f>
        <v>X</v>
      </c>
      <c r="N9" s="3" t="str">
        <f aca="false">'Vzorci vnosov'!$A$6</f>
        <v>KVIT</v>
      </c>
      <c r="O9" s="49" t="s">
        <v>63</v>
      </c>
      <c r="P9" s="25" t="s">
        <v>40</v>
      </c>
      <c r="Q9" s="42" t="n">
        <f aca="false">COUNTIF(C9:M9,"☻")+COUNTIF(C9:M9,"52☻")+COUNTIF(C9:M9,"51☻")+COUNTIF(C9:M9,"1☻")+COUNTIF(C9:M9,"KVIT☻")+COUNTIF(C9:M9,"U☻")</f>
        <v>0</v>
      </c>
      <c r="R9" s="42" t="n">
        <f aca="false">COUNTIF(C9:M9,"☺")+COUNTIF(C9:M9,"52☺")+COUNTIF(C9:M9,"51☺")+COUNTIF(C9:M9,"1☺")+COUNTIF(C9:M9,"KVIT☺")+COUNTIF(C9:M9,"U☺")</f>
        <v>0</v>
      </c>
      <c r="S9" s="42" t="n">
        <f aca="false">COUNTIF(C9:M9,"51")+COUNTIF(C9:M9,"51$")+COUNTIF(C9:M9,"51☻")</f>
        <v>1</v>
      </c>
      <c r="T9" s="42" t="n">
        <f aca="false">COUNTIF(C9:M9,"52")+COUNTIF(C9:M9,"52$")+COUNTIF(C9:M9,"52☻")</f>
        <v>1</v>
      </c>
      <c r="U9" s="42" t="n">
        <f aca="false">COUNTIF(C9:M9,"51¶")</f>
        <v>1</v>
      </c>
      <c r="V9" s="42" t="n">
        <f aca="false">COUNTIF(C9:M9,"52¶")</f>
        <v>1</v>
      </c>
      <c r="W9" s="42" t="n">
        <f aca="false">COUNTIF(C9:M9,"U")+COUNTIF(C9:M9,"U☻")+COUNTIF(C9:M9,"U☺")</f>
        <v>1</v>
      </c>
      <c r="X9" s="42" t="n">
        <f aca="false">COUNTIF(C9:M9,"KVIT")+COUNTIF(C9:M9,"KVIT☻")+COUNTIF(C9:M9,"kvit$")</f>
        <v>2</v>
      </c>
      <c r="Y9" s="44" t="n">
        <f aca="false">COUNTBLANK(C9:M9)</f>
        <v>0</v>
      </c>
      <c r="Z9" s="44" t="n">
        <f aca="false">COUNTIF(C9:M9,"x")</f>
        <v>1</v>
      </c>
      <c r="AA9" s="42" t="n">
        <f aca="false">COUNTIF(C9:M9,"51")+COUNTIF(C9:M9,"51☻")+COUNTIF(C9:M9,"2")+COUNTIF(C9:M9,"52")+COUNTIF(C9:M9,"52☻")+COUNTIF(C9:M9,"51$")+COUNTIF(C9:M9,"52$")</f>
        <v>2</v>
      </c>
      <c r="AB9" s="3" t="str">
        <f aca="false">'Vzorci vnosov'!$A$9</f>
        <v>U☻</v>
      </c>
      <c r="AD9" s="1" t="s">
        <v>114</v>
      </c>
    </row>
    <row r="10" customFormat="false" ht="19.9" hidden="false" customHeight="true" outlineLevel="0" collapsed="false">
      <c r="A10" s="95" t="n">
        <v>41891</v>
      </c>
      <c r="B10" s="66" t="str">
        <f aca="false">TEXT(A10,"Ddd")</f>
        <v>tor</v>
      </c>
      <c r="C10" s="5" t="str">
        <f aca="false">'Vzorci vnosov'!$A$7</f>
        <v>KVIT☻</v>
      </c>
      <c r="D10" s="3" t="str">
        <f aca="false">'Vzorci vnosov'!$A$6</f>
        <v>KVIT</v>
      </c>
      <c r="E10" s="3" t="str">
        <f aca="false">'Vzorci vnosov'!$A$6</f>
        <v>KVIT</v>
      </c>
      <c r="F10" s="4" t="str">
        <f aca="false">'Vzorci vnosov'!$A$8</f>
        <v>U</v>
      </c>
      <c r="G10" s="4" t="str">
        <f aca="false">'Vzorci vnosov'!$A$12</f>
        <v>D</v>
      </c>
      <c r="H10" s="4" t="str">
        <f aca="false">'Vzorci vnosov'!$A$4</f>
        <v>51</v>
      </c>
      <c r="I10" s="14" t="str">
        <f aca="false">'Vzorci vnosov'!$A$23</f>
        <v>51☺</v>
      </c>
      <c r="J10" s="4" t="str">
        <f aca="false">'Vzorci vnosov'!$A$5</f>
        <v>52</v>
      </c>
      <c r="K10" s="6" t="str">
        <f aca="false">'Vzorci vnosov'!$A$26</f>
        <v>52¶</v>
      </c>
      <c r="L10" s="4" t="str">
        <f aca="false">'Vzorci vnosov'!$A$12</f>
        <v>D</v>
      </c>
      <c r="M10" s="15" t="str">
        <f aca="false">'Vzorci vnosov'!$A$25</f>
        <v>51¶</v>
      </c>
      <c r="N10" s="4" t="str">
        <f aca="false">'Vzorci vnosov'!$A$15</f>
        <v>SO</v>
      </c>
      <c r="O10" s="46" t="s">
        <v>79</v>
      </c>
      <c r="P10" s="25" t="s">
        <v>40</v>
      </c>
      <c r="Q10" s="42" t="n">
        <f aca="false">COUNTIF(C10:M10,"☻")+COUNTIF(C10:M10,"52☻")+COUNTIF(C10:M10,"51☻")+COUNTIF(C10:M10,"1☻")+COUNTIF(C10:M10,"KVIT☻")+COUNTIF(C10:M10,"U☻")</f>
        <v>1</v>
      </c>
      <c r="R10" s="42" t="n">
        <f aca="false">COUNTIF(C10:M10,"☺")+COUNTIF(C10:M10,"52☺")+COUNTIF(C10:M10,"51☺")+COUNTIF(C10:M10,"1☺")+COUNTIF(C10:M10,"KVIT☺")+COUNTIF(C10:M10,"U☺")</f>
        <v>1</v>
      </c>
      <c r="S10" s="42" t="n">
        <f aca="false">COUNTIF(C10:M10,"51")+COUNTIF(C10:M10,"51$")+COUNTIF(C10:M10,"51☻")</f>
        <v>1</v>
      </c>
      <c r="T10" s="42" t="n">
        <f aca="false">COUNTIF(C10:M10,"52")+COUNTIF(C10:M10,"52$")+COUNTIF(C10:M10,"52☻")</f>
        <v>1</v>
      </c>
      <c r="U10" s="42" t="n">
        <f aca="false">COUNTIF(C10:M10,"51¶")</f>
        <v>1</v>
      </c>
      <c r="V10" s="42" t="n">
        <f aca="false">COUNTIF(C10:M10,"52¶")</f>
        <v>1</v>
      </c>
      <c r="W10" s="42" t="n">
        <f aca="false">COUNTIF(C10:M10,"U")+COUNTIF(C10:M10,"U☻")+COUNTIF(C10:M10,"U☺")</f>
        <v>1</v>
      </c>
      <c r="X10" s="42" t="n">
        <f aca="false">COUNTIF(C10:M10,"KVIT")+COUNTIF(C10:M10,"KVIT☻")+COUNTIF(C10:M10,"kvit$")</f>
        <v>3</v>
      </c>
      <c r="Y10" s="44" t="n">
        <f aca="false">COUNTBLANK(C10:M10)</f>
        <v>0</v>
      </c>
      <c r="Z10" s="44" t="n">
        <f aca="false">COUNTIF(C10:M10,"x")</f>
        <v>0</v>
      </c>
      <c r="AA10" s="42" t="n">
        <f aca="false">COUNTIF(C10:M10,"51")+COUNTIF(C10:M10,"51☻")+COUNTIF(C10:M10,"2")+COUNTIF(C10:M10,"52")+COUNTIF(C10:M10,"52☻")+COUNTIF(C10:M10,"51$")+COUNTIF(C10:M10,"52$")</f>
        <v>2</v>
      </c>
      <c r="AB10" s="6" t="str">
        <f aca="false">'Vzorci vnosov'!$A$11</f>
        <v>X</v>
      </c>
      <c r="AD10" s="47" t="s">
        <v>53</v>
      </c>
    </row>
    <row r="11" customFormat="false" ht="19.9" hidden="false" customHeight="true" outlineLevel="0" collapsed="false">
      <c r="A11" s="95" t="n">
        <v>41892</v>
      </c>
      <c r="B11" s="66" t="str">
        <f aca="false">TEXT(A11,"Ddd")</f>
        <v>sre</v>
      </c>
      <c r="C11" s="6" t="str">
        <f aca="false">'Vzorci vnosov'!$A$11</f>
        <v>X</v>
      </c>
      <c r="D11" s="3" t="str">
        <f aca="false">'Vzorci vnosov'!$A$6</f>
        <v>KVIT</v>
      </c>
      <c r="E11" s="3" t="str">
        <f aca="false">'Vzorci vnosov'!$A$6</f>
        <v>KVIT</v>
      </c>
      <c r="F11" s="4" t="str">
        <f aca="false">'Vzorci vnosov'!$A$4</f>
        <v>51</v>
      </c>
      <c r="G11" s="4" t="str">
        <f aca="false">'Vzorci vnosov'!$A$12</f>
        <v>D</v>
      </c>
      <c r="H11" s="4" t="str">
        <f aca="false">'Vzorci vnosov'!$A$8</f>
        <v>U</v>
      </c>
      <c r="I11" s="6" t="str">
        <f aca="false">'Vzorci vnosov'!$A$11</f>
        <v>X</v>
      </c>
      <c r="J11" s="15" t="str">
        <f aca="false">'Vzorci vnosov'!$A$25</f>
        <v>51¶</v>
      </c>
      <c r="K11" s="4" t="str">
        <f aca="false">'Vzorci vnosov'!$A$5</f>
        <v>52</v>
      </c>
      <c r="L11" s="4" t="str">
        <f aca="false">'Vzorci vnosov'!$A$12</f>
        <v>D</v>
      </c>
      <c r="M11" s="5" t="str">
        <f aca="false">'Vzorci vnosov'!$A$7</f>
        <v>KVIT☻</v>
      </c>
      <c r="N11" s="4" t="str">
        <f aca="false">'Vzorci vnosov'!$A$15</f>
        <v>SO</v>
      </c>
      <c r="O11" s="52" t="s">
        <v>67</v>
      </c>
      <c r="P11" s="25" t="s">
        <v>40</v>
      </c>
      <c r="Q11" s="42" t="n">
        <f aca="false">COUNTIF(C11:M11,"☻")+COUNTIF(C11:M11,"52☻")+COUNTIF(C11:M11,"51☻")+COUNTIF(C11:M11,"1☻")+COUNTIF(C11:M11,"KVIT☻")+COUNTIF(C11:M11,"U☻")</f>
        <v>1</v>
      </c>
      <c r="R11" s="42" t="n">
        <f aca="false">COUNTIF(C11:M11,"☺")+COUNTIF(C11:M11,"52☺")+COUNTIF(C11:M11,"51☺")+COUNTIF(C11:M11,"1☺")+COUNTIF(C11:M11,"KVIT☺")+COUNTIF(C11:M11,"U☺")</f>
        <v>0</v>
      </c>
      <c r="S11" s="42" t="n">
        <f aca="false">COUNTIF(C11:M11,"51")+COUNTIF(C11:M11,"51$")+COUNTIF(C11:M11,"51☻")</f>
        <v>1</v>
      </c>
      <c r="T11" s="42" t="n">
        <f aca="false">COUNTIF(C11:M11,"52")+COUNTIF(C11:M11,"52$")+COUNTIF(C11:M11,"52☻")</f>
        <v>1</v>
      </c>
      <c r="U11" s="42" t="n">
        <f aca="false">COUNTIF(C11:M11,"51¶")</f>
        <v>1</v>
      </c>
      <c r="V11" s="42" t="n">
        <f aca="false">COUNTIF(C11:M11,"52¶")</f>
        <v>0</v>
      </c>
      <c r="W11" s="42" t="n">
        <f aca="false">COUNTIF(C11:M11,"U")+COUNTIF(C11:M11,"U☻")+COUNTIF(C11:M11,"U☺")</f>
        <v>1</v>
      </c>
      <c r="X11" s="42" t="n">
        <f aca="false">COUNTIF(C11:M11,"KVIT")+COUNTIF(C11:M11,"KVIT☻")+COUNTIF(C11:M11,"kvit$")</f>
        <v>3</v>
      </c>
      <c r="Y11" s="44" t="n">
        <f aca="false">COUNTBLANK(C11:M11)</f>
        <v>0</v>
      </c>
      <c r="Z11" s="44" t="n">
        <f aca="false">COUNTIF(C11:M11,"x")</f>
        <v>2</v>
      </c>
      <c r="AA11" s="42" t="n">
        <f aca="false">COUNTIF(C11:M11,"51")+COUNTIF(C11:M11,"51☻")+COUNTIF(C11:M11,"2")+COUNTIF(C11:M11,"52")+COUNTIF(C11:M11,"52☻")+COUNTIF(C11:M11,"51$")+COUNTIF(C11:M11,"52$")</f>
        <v>2</v>
      </c>
      <c r="AB11" s="4" t="str">
        <f aca="false">'Vzorci vnosov'!$A$12</f>
        <v>D</v>
      </c>
      <c r="AD11" s="46" t="s">
        <v>60</v>
      </c>
    </row>
    <row r="12" customFormat="false" ht="19.9" hidden="false" customHeight="true" outlineLevel="0" collapsed="false">
      <c r="A12" s="95" t="n">
        <v>41893</v>
      </c>
      <c r="B12" s="66" t="str">
        <f aca="false">TEXT(A12,"Ddd")</f>
        <v>čet</v>
      </c>
      <c r="C12" s="15" t="str">
        <f aca="false">'Vzorci vnosov'!$A$25</f>
        <v>51¶</v>
      </c>
      <c r="D12" s="3" t="str">
        <f aca="false">'Vzorci vnosov'!$A$6</f>
        <v>KVIT</v>
      </c>
      <c r="E12" s="3" t="str">
        <f aca="false">'Vzorci vnosov'!$A$6</f>
        <v>KVIT</v>
      </c>
      <c r="F12" s="4" t="str">
        <f aca="false">'Vzorci vnosov'!$A$15</f>
        <v>SO</v>
      </c>
      <c r="G12" s="4" t="str">
        <f aca="false">'Vzorci vnosov'!$A$12</f>
        <v>D</v>
      </c>
      <c r="H12" s="4" t="str">
        <f aca="false">'Vzorci vnosov'!$A$5</f>
        <v>52</v>
      </c>
      <c r="I12" s="4" t="str">
        <f aca="false">'Vzorci vnosov'!$A$15</f>
        <v>SO</v>
      </c>
      <c r="J12" s="4" t="str">
        <f aca="false">'Vzorci vnosov'!$A$4</f>
        <v>51</v>
      </c>
      <c r="K12" s="5" t="str">
        <f aca="false">'Vzorci vnosov'!$A$7</f>
        <v>KVIT☻</v>
      </c>
      <c r="L12" s="4" t="str">
        <f aca="false">'Vzorci vnosov'!$A$12</f>
        <v>D</v>
      </c>
      <c r="M12" s="6" t="str">
        <f aca="false">'Vzorci vnosov'!$A$11</f>
        <v>X</v>
      </c>
      <c r="N12" s="4" t="str">
        <f aca="false">'Vzorci vnosov'!$A$15</f>
        <v>SO</v>
      </c>
      <c r="O12" s="51" t="s">
        <v>69</v>
      </c>
      <c r="P12" s="25" t="s">
        <v>39</v>
      </c>
      <c r="Q12" s="42" t="n">
        <f aca="false">COUNTIF(C12:M12,"☻")+COUNTIF(C12:M12,"52☻")+COUNTIF(C12:M12,"51☻")+COUNTIF(C12:M12,"1☻")+COUNTIF(C12:M12,"KVIT☻")+COUNTIF(C12:M12,"U☻")</f>
        <v>1</v>
      </c>
      <c r="R12" s="42" t="n">
        <f aca="false">COUNTIF(C12:M12,"☺")+COUNTIF(C12:M12,"52☺")+COUNTIF(C12:M12,"51☺")+COUNTIF(C12:M12,"1☺")+COUNTIF(C12:M12,"KVIT☺")+COUNTIF(C12:M12,"U☺")</f>
        <v>0</v>
      </c>
      <c r="S12" s="42" t="n">
        <f aca="false">COUNTIF(C12:M12,"51")+COUNTIF(C12:M12,"51$")+COUNTIF(C12:M12,"51☻")</f>
        <v>1</v>
      </c>
      <c r="T12" s="42" t="n">
        <f aca="false">COUNTIF(C12:M12,"52")+COUNTIF(C12:M12,"52$")+COUNTIF(C12:M12,"52☻")</f>
        <v>1</v>
      </c>
      <c r="U12" s="42" t="n">
        <f aca="false">COUNTIF(C12:M12,"51¶")</f>
        <v>1</v>
      </c>
      <c r="V12" s="42" t="n">
        <f aca="false">COUNTIF(C12:M12,"52¶")</f>
        <v>0</v>
      </c>
      <c r="W12" s="42" t="n">
        <f aca="false">COUNTIF(C12:M12,"U")+COUNTIF(C12:M12,"U☻")+COUNTIF(C12:M12,"U☺")</f>
        <v>0</v>
      </c>
      <c r="X12" s="42" t="n">
        <f aca="false">COUNTIF(C12:M12,"KVIT")+COUNTIF(C12:M12,"KVIT☻")+COUNTIF(C12:M12,"kvit$")</f>
        <v>3</v>
      </c>
      <c r="Y12" s="44" t="n">
        <f aca="false">COUNTBLANK(C12:M12)</f>
        <v>0</v>
      </c>
      <c r="Z12" s="44" t="n">
        <f aca="false">COUNTIF(C12:M12,"x")</f>
        <v>1</v>
      </c>
      <c r="AA12" s="42" t="n">
        <f aca="false">COUNTIF(C12:M12,"51")+COUNTIF(C12:M12,"51☻")+COUNTIF(C12:M12,"2")+COUNTIF(C12:M12,"52")+COUNTIF(C12:M12,"52☻")+COUNTIF(C12:M12,"51$")+COUNTIF(C12:M12,"52$")</f>
        <v>2</v>
      </c>
      <c r="AB12" s="3" t="str">
        <f aca="false">'Vzorci vnosov'!$A$13</f>
        <v>BOL</v>
      </c>
      <c r="AD12" s="46" t="s">
        <v>94</v>
      </c>
    </row>
    <row r="13" customFormat="false" ht="19.9" hidden="false" customHeight="true" outlineLevel="0" collapsed="false">
      <c r="A13" s="95" t="n">
        <v>41894</v>
      </c>
      <c r="B13" s="66" t="str">
        <f aca="false">TEXT(A13,"Ddd")</f>
        <v>pet</v>
      </c>
      <c r="C13" s="4" t="str">
        <f aca="false">'Vzorci vnosov'!$A$4</f>
        <v>51</v>
      </c>
      <c r="D13" s="5" t="str">
        <f aca="false">'Vzorci vnosov'!$A$7</f>
        <v>KVIT☻</v>
      </c>
      <c r="E13" s="3" t="str">
        <f aca="false">'Vzorci vnosov'!$A$6</f>
        <v>KVIT</v>
      </c>
      <c r="F13" s="4" t="str">
        <f aca="false">'Vzorci vnosov'!$A$15</f>
        <v>SO</v>
      </c>
      <c r="G13" s="4" t="str">
        <f aca="false">'Vzorci vnosov'!$A$12</f>
        <v>D</v>
      </c>
      <c r="H13" s="4" t="str">
        <f aca="false">'Vzorci vnosov'!$A$8</f>
        <v>U</v>
      </c>
      <c r="I13" s="4" t="str">
        <f aca="false">'Vzorci vnosov'!$A$15</f>
        <v>SO</v>
      </c>
      <c r="J13" s="4" t="str">
        <f aca="false">'Vzorci vnosov'!$A$5</f>
        <v>52</v>
      </c>
      <c r="K13" s="6" t="str">
        <f aca="false">'Vzorci vnosov'!$A$11</f>
        <v>X</v>
      </c>
      <c r="L13" s="4" t="str">
        <f aca="false">'Vzorci vnosov'!$A$12</f>
        <v>D</v>
      </c>
      <c r="M13" s="15" t="str">
        <f aca="false">'Vzorci vnosov'!$A$25</f>
        <v>51¶</v>
      </c>
      <c r="N13" s="3" t="str">
        <f aca="false">'Vzorci vnosov'!$A$6</f>
        <v>KVIT</v>
      </c>
      <c r="O13" s="47" t="s">
        <v>44</v>
      </c>
      <c r="P13" s="25" t="s">
        <v>65</v>
      </c>
      <c r="Q13" s="42" t="n">
        <f aca="false">COUNTIF(C13:M13,"☻")+COUNTIF(C13:M13,"52☻")+COUNTIF(C13:M13,"51☻")+COUNTIF(C13:M13,"1☻")+COUNTIF(C13:M13,"KVIT☻")+COUNTIF(C13:M13,"U☻")</f>
        <v>1</v>
      </c>
      <c r="R13" s="42" t="n">
        <f aca="false">COUNTIF(C13:M13,"☺")+COUNTIF(C13:M13,"52☺")+COUNTIF(C13:M13,"51☺")+COUNTIF(C13:M13,"1☺")+COUNTIF(C13:M13,"KVIT☺")+COUNTIF(C13:M13,"U☺")</f>
        <v>0</v>
      </c>
      <c r="S13" s="42" t="n">
        <f aca="false">COUNTIF(C13:M13,"51")+COUNTIF(C13:M13,"51$")+COUNTIF(C13:M13,"51☻")</f>
        <v>1</v>
      </c>
      <c r="T13" s="42" t="n">
        <f aca="false">COUNTIF(C13:M13,"52")+COUNTIF(C13:M13,"52$")+COUNTIF(C13:M13,"52☻")</f>
        <v>1</v>
      </c>
      <c r="U13" s="42" t="n">
        <f aca="false">COUNTIF(C13:M13,"51¶")</f>
        <v>1</v>
      </c>
      <c r="V13" s="42" t="n">
        <f aca="false">COUNTIF(C13:M13,"52¶")</f>
        <v>0</v>
      </c>
      <c r="W13" s="42" t="n">
        <f aca="false">COUNTIF(C13:M13,"U")+COUNTIF(C13:M13,"U☻")+COUNTIF(C13:M13,"U☺")</f>
        <v>1</v>
      </c>
      <c r="X13" s="42" t="n">
        <f aca="false">COUNTIF(C13:M13,"KVIT")+COUNTIF(C13:M13,"KVIT☻")+COUNTIF(C13:M13,"kvit$")</f>
        <v>2</v>
      </c>
      <c r="Y13" s="44" t="n">
        <f aca="false">COUNTBLANK(C13:M13)</f>
        <v>0</v>
      </c>
      <c r="Z13" s="44" t="n">
        <f aca="false">COUNTIF(C13:M13,"x")</f>
        <v>1</v>
      </c>
      <c r="AA13" s="42" t="n">
        <f aca="false">COUNTIF(C13:M13,"51")+COUNTIF(C13:M13,"51☻")+COUNTIF(C13:M13,"2")+COUNTIF(C13:M13,"52")+COUNTIF(C13:M13,"52☻")+COUNTIF(C13:M13,"51$")+COUNTIF(C13:M13,"52$")</f>
        <v>2</v>
      </c>
      <c r="AB13" s="7" t="str">
        <f aca="false">'Vzorci vnosov'!$A$14</f>
        <v>☻</v>
      </c>
      <c r="AD13" s="49" t="s">
        <v>97</v>
      </c>
    </row>
    <row r="14" customFormat="false" ht="19.9" hidden="false" customHeight="true" outlineLevel="0" collapsed="false">
      <c r="A14" s="96" t="n">
        <v>41895</v>
      </c>
      <c r="B14" s="97" t="str">
        <f aca="false">TEXT(A14,"Ddd")</f>
        <v>sob</v>
      </c>
      <c r="C14" s="77"/>
      <c r="D14" s="40"/>
      <c r="E14" s="7" t="str">
        <f aca="false">'Vzorci vnosov'!$A$14</f>
        <v>☻</v>
      </c>
      <c r="F14" s="48"/>
      <c r="G14" s="12" t="str">
        <f aca="false">'Vzorci vnosov'!$A$21</f>
        <v>☺</v>
      </c>
      <c r="H14" s="77"/>
      <c r="I14" s="40"/>
      <c r="J14" s="79"/>
      <c r="K14" s="40"/>
      <c r="L14" s="77"/>
      <c r="M14" s="77"/>
      <c r="N14" s="77"/>
      <c r="O14" s="40" t="s">
        <v>42</v>
      </c>
      <c r="P14" s="40" t="s">
        <v>43</v>
      </c>
      <c r="Q14" s="42" t="n">
        <f aca="false">COUNTIF(C14:M14,"☻")+COUNTIF(C14:M14,"52☻")+COUNTIF(C14:M14,"51☻")+COUNTIF(C14:M14,"1☻")+COUNTIF(C14:M14,"KVIT☻")+COUNTIF(C14:M14,"U☻")</f>
        <v>1</v>
      </c>
      <c r="R14" s="42" t="n">
        <f aca="false">COUNTIF(C14:M14,"☺")+COUNTIF(C14:M14,"52☺")+COUNTIF(C14:M14,"51☺")+COUNTIF(C14:M14,"1☺")+COUNTIF(C14:M14,"KVIT☺")+COUNTIF(C14:M14,"U☺")</f>
        <v>1</v>
      </c>
      <c r="S14" s="42" t="n">
        <f aca="false">COUNTIF(C14:M14,"51")+COUNTIF(C14:M14,"51$")+COUNTIF(C14:M14,"51☻")</f>
        <v>0</v>
      </c>
      <c r="T14" s="42" t="n">
        <f aca="false">COUNTIF(C14:M14,"52")+COUNTIF(C14:M14,"52$")+COUNTIF(C14:M14,"52☻")</f>
        <v>0</v>
      </c>
      <c r="U14" s="42" t="n">
        <f aca="false">COUNTIF(C14:M14,"51¶")</f>
        <v>0</v>
      </c>
      <c r="V14" s="42" t="n">
        <f aca="false">COUNTIF(C14:M14,"52¶")</f>
        <v>0</v>
      </c>
      <c r="W14" s="42" t="n">
        <f aca="false">COUNTIF(C14:M14,"U")+COUNTIF(C14:M14,"U☻")+COUNTIF(C14:M14,"U☺")</f>
        <v>0</v>
      </c>
      <c r="X14" s="42" t="n">
        <f aca="false">COUNTIF(C14:M14,"KVIT")+COUNTIF(C14:M14,"KVIT☻")+COUNTIF(C14:M14,"kvit$")</f>
        <v>0</v>
      </c>
      <c r="Y14" s="44" t="n">
        <f aca="false">COUNTBLANK(C14:M14)</f>
        <v>9</v>
      </c>
      <c r="Z14" s="44" t="n">
        <f aca="false">COUNTIF(C14:M14,"x")</f>
        <v>0</v>
      </c>
      <c r="AA14" s="42" t="n">
        <f aca="false">COUNTIF(C14:M14,"51")+COUNTIF(C14:M14,"51☻")+COUNTIF(C14:M14,"2")+COUNTIF(C14:M14,"52")+COUNTIF(C14:M14,"52☻")+COUNTIF(C14:M14,"51$")+COUNTIF(C14:M14,"52$")</f>
        <v>0</v>
      </c>
      <c r="AB14" s="4" t="str">
        <f aca="false">'Vzorci vnosov'!$A$15</f>
        <v>SO</v>
      </c>
      <c r="AD14" s="46" t="s">
        <v>105</v>
      </c>
    </row>
    <row r="15" customFormat="false" ht="19.9" hidden="false" customHeight="true" outlineLevel="0" collapsed="false">
      <c r="A15" s="96" t="n">
        <v>41896</v>
      </c>
      <c r="B15" s="97" t="str">
        <f aca="false">TEXT(A15,"Ddd")</f>
        <v>ned</v>
      </c>
      <c r="C15" s="77"/>
      <c r="D15" s="40"/>
      <c r="E15" s="7" t="str">
        <f aca="false">'Vzorci vnosov'!$A$14</f>
        <v>☻</v>
      </c>
      <c r="F15" s="48"/>
      <c r="G15" s="77"/>
      <c r="H15" s="77"/>
      <c r="I15" s="40"/>
      <c r="J15" s="79"/>
      <c r="K15" s="40"/>
      <c r="L15" s="77"/>
      <c r="M15" s="77"/>
      <c r="N15" s="77"/>
      <c r="O15" s="70" t="s">
        <v>69</v>
      </c>
      <c r="P15" s="40" t="s">
        <v>43</v>
      </c>
      <c r="Q15" s="42" t="n">
        <f aca="false">COUNTIF(C15:M15,"☻")+COUNTIF(C15:M15,"52☻")+COUNTIF(C15:M15,"51☻")+COUNTIF(C15:M15,"1☻")+COUNTIF(C15:M15,"KVIT☻")+COUNTIF(C15:M15,"U☻")</f>
        <v>1</v>
      </c>
      <c r="R15" s="42" t="n">
        <f aca="false">COUNTIF(C15:M15,"☺")+COUNTIF(C15:M15,"52☺")+COUNTIF(C15:M15,"51☺")+COUNTIF(C15:M15,"1☺")+COUNTIF(C15:M15,"KVIT☺")+COUNTIF(C15:M15,"U☺")</f>
        <v>0</v>
      </c>
      <c r="S15" s="42" t="n">
        <f aca="false">COUNTIF(C15:M15,"51")+COUNTIF(C15:M15,"51$")+COUNTIF(C15:M15,"51☻")</f>
        <v>0</v>
      </c>
      <c r="T15" s="42" t="n">
        <f aca="false">COUNTIF(C15:M15,"52")+COUNTIF(C15:M15,"52$")+COUNTIF(C15:M15,"52☻")</f>
        <v>0</v>
      </c>
      <c r="U15" s="42" t="n">
        <f aca="false">COUNTIF(C15:M15,"51¶")</f>
        <v>0</v>
      </c>
      <c r="V15" s="42" t="n">
        <f aca="false">COUNTIF(C15:M15,"52¶")</f>
        <v>0</v>
      </c>
      <c r="W15" s="42" t="n">
        <f aca="false">COUNTIF(C15:M15,"U")+COUNTIF(C15:M15,"U☻")+COUNTIF(C15:M15,"U☺")</f>
        <v>0</v>
      </c>
      <c r="X15" s="42" t="n">
        <f aca="false">COUNTIF(C15:M15,"KVIT")+COUNTIF(C15:M15,"KVIT☻")+COUNTIF(C15:M15,"kvit$")</f>
        <v>0</v>
      </c>
      <c r="Y15" s="44" t="n">
        <f aca="false">COUNTBLANK(C15:M15)</f>
        <v>10</v>
      </c>
      <c r="Z15" s="44" t="n">
        <f aca="false">COUNTIF(C15:M15,"x")</f>
        <v>0</v>
      </c>
      <c r="AA15" s="42" t="n">
        <f aca="false">COUNTIF(C15:M15,"51")+COUNTIF(C15:M15,"51☻")+COUNTIF(C15:M15,"2")+COUNTIF(C15:M15,"52")+COUNTIF(C15:M15,"52☻")+COUNTIF(C15:M15,"51$")+COUNTIF(C15:M15,"52$")</f>
        <v>0</v>
      </c>
      <c r="AB15" s="8" t="str">
        <f aca="false">'Vzorci vnosov'!$A$16</f>
        <v>☻</v>
      </c>
      <c r="AD15" s="46" t="s">
        <v>89</v>
      </c>
    </row>
    <row r="16" customFormat="false" ht="19.9" hidden="false" customHeight="true" outlineLevel="0" collapsed="false">
      <c r="A16" s="95" t="n">
        <v>41897</v>
      </c>
      <c r="B16" s="66" t="str">
        <f aca="false">TEXT(A16,"Ddd")</f>
        <v>pon</v>
      </c>
      <c r="C16" s="3" t="str">
        <f aca="false">'Vzorci vnosov'!$A$3</f>
        <v>52☻</v>
      </c>
      <c r="D16" s="3" t="str">
        <f aca="false">'Vzorci vnosov'!$A$6</f>
        <v>KVIT</v>
      </c>
      <c r="E16" s="6" t="str">
        <f aca="false">'Vzorci vnosov'!$A$11</f>
        <v>X</v>
      </c>
      <c r="F16" s="3" t="str">
        <f aca="false">'Vzorci vnosov'!$A$6</f>
        <v>KVIT</v>
      </c>
      <c r="G16" s="15" t="str">
        <f aca="false">'Vzorci vnosov'!$A$25</f>
        <v>51¶</v>
      </c>
      <c r="H16" s="3" t="str">
        <f aca="false">'Vzorci vnosov'!$A$13</f>
        <v>BOL</v>
      </c>
      <c r="I16" s="6" t="str">
        <f aca="false">'Vzorci vnosov'!$A$26</f>
        <v>52¶</v>
      </c>
      <c r="J16" s="13" t="str">
        <f aca="false">'Vzorci vnosov'!$A$22</f>
        <v>U☺</v>
      </c>
      <c r="K16" s="4" t="str">
        <f aca="false">'Vzorci vnosov'!$A$12</f>
        <v>D</v>
      </c>
      <c r="L16" s="4" t="str">
        <f aca="false">'Vzorci vnosov'!$A$12</f>
        <v>D</v>
      </c>
      <c r="M16" s="4" t="str">
        <f aca="false">'Vzorci vnosov'!$A$4</f>
        <v>51</v>
      </c>
      <c r="N16" s="3" t="str">
        <f aca="false">'Vzorci vnosov'!$A$6</f>
        <v>KVIT</v>
      </c>
      <c r="O16" s="46" t="s">
        <v>88</v>
      </c>
      <c r="P16" s="25" t="s">
        <v>65</v>
      </c>
      <c r="Q16" s="42" t="n">
        <f aca="false">COUNTIF(C16:M16,"☻")+COUNTIF(C16:M16,"52☻")+COUNTIF(C16:M16,"51☻")+COUNTIF(C16:M16,"1☻")+COUNTIF(C16:M16,"KVIT☻")+COUNTIF(C16:M16,"U☻")</f>
        <v>1</v>
      </c>
      <c r="R16" s="42" t="n">
        <f aca="false">COUNTIF(C16:M16,"☺")+COUNTIF(C16:M16,"52☺")+COUNTIF(C16:M16,"51☺")+COUNTIF(C16:M16,"1☺")+COUNTIF(C16:M16,"KVIT☺")+COUNTIF(C16:M16,"U☺")</f>
        <v>1</v>
      </c>
      <c r="S16" s="42" t="n">
        <f aca="false">COUNTIF(C16:M16,"51")+COUNTIF(C16:M16,"51$")+COUNTIF(C16:M16,"51☻")</f>
        <v>1</v>
      </c>
      <c r="T16" s="42" t="n">
        <f aca="false">COUNTIF(C16:M16,"52")+COUNTIF(C16:M16,"52$")+COUNTIF(C16:M16,"52☻")</f>
        <v>1</v>
      </c>
      <c r="U16" s="42" t="n">
        <f aca="false">COUNTIF(C16:M16,"51¶")</f>
        <v>1</v>
      </c>
      <c r="V16" s="42" t="n">
        <f aca="false">COUNTIF(C16:M16,"52¶")</f>
        <v>1</v>
      </c>
      <c r="W16" s="42" t="n">
        <f aca="false">COUNTIF(C16:M16,"U")+COUNTIF(C16:M16,"U☻")+COUNTIF(C16:M16,"U☺")</f>
        <v>1</v>
      </c>
      <c r="X16" s="42" t="n">
        <f aca="false">COUNTIF(C16:M16,"KVIT")+COUNTIF(C16:M16,"KVIT☻")+COUNTIF(C16:M16,"kvit$")</f>
        <v>2</v>
      </c>
      <c r="Y16" s="44" t="n">
        <f aca="false">COUNTBLANK(C16:M16)</f>
        <v>0</v>
      </c>
      <c r="Z16" s="44" t="n">
        <f aca="false">COUNTIF(C16:M16,"x")</f>
        <v>1</v>
      </c>
      <c r="AA16" s="42" t="n">
        <f aca="false">COUNTIF(C16:M16,"51")+COUNTIF(C16:M16,"51☻")+COUNTIF(C16:M16,"2")+COUNTIF(C16:M16,"52")+COUNTIF(C16:M16,"52☻")+COUNTIF(C16:M16,"51$")+COUNTIF(C16:M16,"52$")</f>
        <v>2</v>
      </c>
      <c r="AB16" s="9" t="str">
        <f aca="false">'Vzorci vnosov'!$A$17</f>
        <v>51$</v>
      </c>
      <c r="AD16" s="98" t="s">
        <v>115</v>
      </c>
      <c r="AE16" s="98" t="s">
        <v>55</v>
      </c>
    </row>
    <row r="17" customFormat="false" ht="19.9" hidden="false" customHeight="true" outlineLevel="0" collapsed="false">
      <c r="A17" s="95" t="n">
        <v>41898</v>
      </c>
      <c r="B17" s="66" t="str">
        <f aca="false">TEXT(A17,"Ddd")</f>
        <v>tor</v>
      </c>
      <c r="C17" s="6" t="str">
        <f aca="false">'Vzorci vnosov'!$A$11</f>
        <v>X</v>
      </c>
      <c r="D17" s="5" t="str">
        <f aca="false">'Vzorci vnosov'!$A$7</f>
        <v>KVIT☻</v>
      </c>
      <c r="E17" s="4" t="str">
        <f aca="false">'Vzorci vnosov'!$A$15</f>
        <v>SO</v>
      </c>
      <c r="F17" s="3" t="str">
        <f aca="false">'Vzorci vnosov'!$A$6</f>
        <v>KVIT</v>
      </c>
      <c r="G17" s="15" t="str">
        <f aca="false">'Vzorci vnosov'!$A$25</f>
        <v>51¶</v>
      </c>
      <c r="H17" s="4" t="str">
        <f aca="false">'Vzorci vnosov'!$A$15</f>
        <v>SO</v>
      </c>
      <c r="I17" s="4" t="str">
        <f aca="false">'Vzorci vnosov'!$A$5</f>
        <v>52</v>
      </c>
      <c r="J17" s="6" t="str">
        <f aca="false">'Vzorci vnosov'!$A$11</f>
        <v>X</v>
      </c>
      <c r="K17" s="4" t="str">
        <f aca="false">'Vzorci vnosov'!$A$12</f>
        <v>D</v>
      </c>
      <c r="L17" s="4" t="str">
        <f aca="false">'Vzorci vnosov'!$A$12</f>
        <v>D</v>
      </c>
      <c r="M17" s="4" t="str">
        <f aca="false">'Vzorci vnosov'!$A$15</f>
        <v>SO</v>
      </c>
      <c r="N17" s="3" t="str">
        <f aca="false">'Vzorci vnosov'!$A$6</f>
        <v>KVIT</v>
      </c>
      <c r="O17" s="47" t="s">
        <v>44</v>
      </c>
      <c r="P17" s="25" t="s">
        <v>65</v>
      </c>
      <c r="Q17" s="42" t="n">
        <f aca="false">COUNTIF(C17:M17,"☻")+COUNTIF(C17:M17,"52☻")+COUNTIF(C17:M17,"51☻")+COUNTIF(C17:M17,"1☻")+COUNTIF(C17:M17,"KVIT☻")+COUNTIF(C17:M17,"U☻")</f>
        <v>1</v>
      </c>
      <c r="R17" s="42" t="n">
        <f aca="false">COUNTIF(C17:M17,"☺")+COUNTIF(C17:M17,"52☺")+COUNTIF(C17:M17,"51☺")+COUNTIF(C17:M17,"1☺")+COUNTIF(C17:M17,"KVIT☺")+COUNTIF(C17:M17,"U☺")</f>
        <v>0</v>
      </c>
      <c r="S17" s="42" t="n">
        <f aca="false">COUNTIF(C17:M17,"51")+COUNTIF(C17:M17,"51$")+COUNTIF(C17:M17,"51☻")</f>
        <v>0</v>
      </c>
      <c r="T17" s="42" t="n">
        <f aca="false">COUNTIF(C17:M17,"52")+COUNTIF(C17:M17,"52$")+COUNTIF(C17:M17,"52☻")</f>
        <v>1</v>
      </c>
      <c r="U17" s="42" t="n">
        <f aca="false">COUNTIF(C17:M17,"51¶")</f>
        <v>1</v>
      </c>
      <c r="V17" s="42" t="n">
        <f aca="false">COUNTIF(C17:M17,"52¶")</f>
        <v>0</v>
      </c>
      <c r="W17" s="42" t="n">
        <f aca="false">COUNTIF(C17:M17,"U")+COUNTIF(C17:M17,"U☻")+COUNTIF(C17:M17,"U☺")</f>
        <v>0</v>
      </c>
      <c r="X17" s="42" t="n">
        <f aca="false">COUNTIF(C17:M17,"KVIT")+COUNTIF(C17:M17,"KVIT☻")+COUNTIF(C17:M17,"kvit$")</f>
        <v>2</v>
      </c>
      <c r="Y17" s="44" t="n">
        <f aca="false">COUNTBLANK(C17:M17)</f>
        <v>0</v>
      </c>
      <c r="Z17" s="44" t="n">
        <f aca="false">COUNTIF(C17:M17,"x")</f>
        <v>2</v>
      </c>
      <c r="AA17" s="42" t="n">
        <f aca="false">COUNTIF(C17:M17,"51")+COUNTIF(C17:M17,"51☻")+COUNTIF(C17:M17,"2")+COUNTIF(C17:M17,"52")+COUNTIF(C17:M17,"52☻")+COUNTIF(C17:M17,"51$")+COUNTIF(C17:M17,"52$")</f>
        <v>1</v>
      </c>
      <c r="AB17" s="9" t="str">
        <f aca="false">'Vzorci vnosov'!$A$18</f>
        <v>52$</v>
      </c>
    </row>
    <row r="18" customFormat="false" ht="19.9" hidden="false" customHeight="true" outlineLevel="0" collapsed="false">
      <c r="A18" s="95" t="n">
        <v>41899</v>
      </c>
      <c r="B18" s="66" t="str">
        <f aca="false">TEXT(A18,"Ddd")</f>
        <v>sre</v>
      </c>
      <c r="C18" s="4" t="str">
        <f aca="false">'Vzorci vnosov'!$A$4</f>
        <v>51</v>
      </c>
      <c r="D18" s="3" t="str">
        <f aca="false">'Vzorci vnosov'!$A$6</f>
        <v>KVIT</v>
      </c>
      <c r="E18" s="4" t="str">
        <f aca="false">'Vzorci vnosov'!$A$15</f>
        <v>SO</v>
      </c>
      <c r="F18" s="3" t="str">
        <f aca="false">'Vzorci vnosov'!$A$6</f>
        <v>KVIT</v>
      </c>
      <c r="G18" s="4" t="str">
        <f aca="false">'Vzorci vnosov'!$A$15</f>
        <v>SO</v>
      </c>
      <c r="H18" s="4" t="str">
        <f aca="false">'Vzorci vnosov'!$A$15</f>
        <v>SO</v>
      </c>
      <c r="I18" s="4" t="str">
        <f aca="false">'Vzorci vnosov'!$A$5</f>
        <v>52</v>
      </c>
      <c r="J18" s="15" t="str">
        <f aca="false">'Vzorci vnosov'!$A$25</f>
        <v>51¶</v>
      </c>
      <c r="K18" s="4" t="str">
        <f aca="false">'Vzorci vnosov'!$A$12</f>
        <v>D</v>
      </c>
      <c r="L18" s="4" t="str">
        <f aca="false">'Vzorci vnosov'!$A$12</f>
        <v>D</v>
      </c>
      <c r="M18" s="4" t="str">
        <f aca="false">'Vzorci vnosov'!$A$15</f>
        <v>SO</v>
      </c>
      <c r="N18" s="46" t="s">
        <v>85</v>
      </c>
      <c r="O18" s="49" t="s">
        <v>68</v>
      </c>
      <c r="P18" s="25" t="s">
        <v>79</v>
      </c>
      <c r="Q18" s="42" t="n">
        <f aca="false">COUNTIF(C18:M18,"☻")+COUNTIF(C18:M18,"52☻")+COUNTIF(C18:M18,"51☻")+COUNTIF(C18:M18,"1☻")+COUNTIF(C18:M18,"KVIT☻")+COUNTIF(C18:M18,"U☻")</f>
        <v>0</v>
      </c>
      <c r="R18" s="42" t="n">
        <f aca="false">COUNTIF(C18:M18,"☺")+COUNTIF(C18:M18,"52☺")+COUNTIF(C18:M18,"51☺")+COUNTIF(C18:M18,"1☺")+COUNTIF(C18:M18,"KVIT☺")+COUNTIF(C18:M18,"U☺")</f>
        <v>0</v>
      </c>
      <c r="S18" s="42" t="n">
        <f aca="false">COUNTIF(C18:M18,"51")+COUNTIF(C18:M18,"51$")+COUNTIF(C18:M18,"51☻")</f>
        <v>1</v>
      </c>
      <c r="T18" s="42" t="n">
        <f aca="false">COUNTIF(C18:M18,"52")+COUNTIF(C18:M18,"52$")+COUNTIF(C18:M18,"52☻")</f>
        <v>1</v>
      </c>
      <c r="U18" s="42" t="n">
        <f aca="false">COUNTIF(C18:M18,"51¶")</f>
        <v>1</v>
      </c>
      <c r="V18" s="42" t="n">
        <f aca="false">COUNTIF(C18:M18,"52¶")</f>
        <v>0</v>
      </c>
      <c r="W18" s="42" t="n">
        <f aca="false">COUNTIF(C18:M18,"U")+COUNTIF(C18:M18,"U☻")+COUNTIF(C18:M18,"U☺")</f>
        <v>0</v>
      </c>
      <c r="X18" s="42" t="n">
        <f aca="false">COUNTIF(C18:M18,"KVIT")+COUNTIF(C18:M18,"KVIT☻")+COUNTIF(C18:M18,"kvit$")</f>
        <v>2</v>
      </c>
      <c r="Y18" s="44" t="n">
        <f aca="false">COUNTBLANK(C18:M18)</f>
        <v>0</v>
      </c>
      <c r="Z18" s="44" t="n">
        <f aca="false">COUNTIF(C18:M18,"x")</f>
        <v>0</v>
      </c>
      <c r="AA18" s="42" t="n">
        <f aca="false">COUNTIF(C18:M18,"51")+COUNTIF(C18:M18,"51☻")+COUNTIF(C18:M18,"2")+COUNTIF(C18:M18,"52")+COUNTIF(C18:M18,"52☻")+COUNTIF(C18:M18,"51$")+COUNTIF(C18:M18,"52$")</f>
        <v>2</v>
      </c>
      <c r="AB18" s="10" t="str">
        <f aca="false">'Vzorci vnosov'!$A$19</f>
        <v>KVIT$</v>
      </c>
      <c r="AD18" s="1" t="s">
        <v>116</v>
      </c>
    </row>
    <row r="19" customFormat="false" ht="19.9" hidden="false" customHeight="true" outlineLevel="0" collapsed="false">
      <c r="A19" s="95" t="n">
        <v>41900</v>
      </c>
      <c r="B19" s="66" t="str">
        <f aca="false">TEXT(A19,"Ddd")</f>
        <v>čet</v>
      </c>
      <c r="C19" s="15" t="str">
        <f aca="false">'Vzorci vnosov'!$A$25</f>
        <v>51¶</v>
      </c>
      <c r="D19" s="5" t="str">
        <f aca="false">'Vzorci vnosov'!$A$7</f>
        <v>KVIT☻</v>
      </c>
      <c r="E19" s="4" t="str">
        <f aca="false">'Vzorci vnosov'!$A$15</f>
        <v>SO</v>
      </c>
      <c r="F19" s="46" t="s">
        <v>59</v>
      </c>
      <c r="G19" s="4" t="str">
        <f aca="false">'Vzorci vnosov'!$A$15</f>
        <v>SO</v>
      </c>
      <c r="H19" s="4" t="str">
        <f aca="false">'Vzorci vnosov'!$A$15</f>
        <v>SO</v>
      </c>
      <c r="I19" s="4" t="str">
        <f aca="false">'Vzorci vnosov'!$A$4</f>
        <v>51</v>
      </c>
      <c r="J19" s="4" t="str">
        <f aca="false">'Vzorci vnosov'!$A$5</f>
        <v>52</v>
      </c>
      <c r="K19" s="4" t="str">
        <f aca="false">'Vzorci vnosov'!$A$12</f>
        <v>D</v>
      </c>
      <c r="L19" s="4" t="str">
        <f aca="false">'Vzorci vnosov'!$A$12</f>
        <v>D</v>
      </c>
      <c r="M19" s="4" t="str">
        <f aca="false">'Vzorci vnosov'!$A$15</f>
        <v>SO</v>
      </c>
      <c r="N19" s="3" t="str">
        <f aca="false">'Vzorci vnosov'!$A$6</f>
        <v>KVIT</v>
      </c>
      <c r="O19" s="47" t="s">
        <v>44</v>
      </c>
      <c r="P19" s="25" t="s">
        <v>79</v>
      </c>
      <c r="Q19" s="42" t="n">
        <f aca="false">COUNTIF(C19:M19,"☻")+COUNTIF(C19:M19,"52☻")+COUNTIF(C19:M19,"51☻")+COUNTIF(C19:M19,"1☻")+COUNTIF(C19:M19,"KVIT☻")+COUNTIF(C19:M19,"U☻")</f>
        <v>1</v>
      </c>
      <c r="R19" s="42" t="n">
        <f aca="false">COUNTIF(C19:M19,"☺")+COUNTIF(C19:M19,"52☺")+COUNTIF(C19:M19,"51☺")+COUNTIF(C19:M19,"1☺")+COUNTIF(C19:M19,"KVIT☺")+COUNTIF(C19:M19,"U☺")</f>
        <v>0</v>
      </c>
      <c r="S19" s="42" t="n">
        <f aca="false">COUNTIF(C19:M19,"51")+COUNTIF(C19:M19,"51$")+COUNTIF(C19:M19,"51☻")</f>
        <v>1</v>
      </c>
      <c r="T19" s="42" t="n">
        <f aca="false">COUNTIF(C19:M19,"52")+COUNTIF(C19:M19,"52$")+COUNTIF(C19:M19,"52☻")</f>
        <v>1</v>
      </c>
      <c r="U19" s="42" t="n">
        <f aca="false">COUNTIF(C19:M19,"51¶")</f>
        <v>1</v>
      </c>
      <c r="V19" s="42" t="n">
        <f aca="false">COUNTIF(C19:M19,"52¶")</f>
        <v>0</v>
      </c>
      <c r="W19" s="42" t="n">
        <f aca="false">COUNTIF(C19:M19,"U")+COUNTIF(C19:M19,"U☻")+COUNTIF(C19:M19,"U☺")</f>
        <v>0</v>
      </c>
      <c r="X19" s="42" t="n">
        <f aca="false">COUNTIF(C19:M19,"KVIT")+COUNTIF(C19:M19,"KVIT☻")+COUNTIF(C19:M19,"kvit$")</f>
        <v>1</v>
      </c>
      <c r="Y19" s="44" t="n">
        <f aca="false">COUNTBLANK(C19:M19)</f>
        <v>0</v>
      </c>
      <c r="Z19" s="44" t="n">
        <f aca="false">COUNTIF(C19:M19,"x")</f>
        <v>0</v>
      </c>
      <c r="AA19" s="42" t="n">
        <f aca="false">COUNTIF(C19:M19,"51")+COUNTIF(C19:M19,"51☻")+COUNTIF(C19:M19,"2")+COUNTIF(C19:M19,"52")+COUNTIF(C19:M19,"52☻")+COUNTIF(C19:M19,"51$")+COUNTIF(C19:M19,"52$")</f>
        <v>2</v>
      </c>
      <c r="AB19" s="11" t="str">
        <f aca="false">'Vzorci vnosov'!$A$20</f>
        <v>☺</v>
      </c>
    </row>
    <row r="20" customFormat="false" ht="19.9" hidden="false" customHeight="true" outlineLevel="0" collapsed="false">
      <c r="A20" s="95" t="n">
        <v>41901</v>
      </c>
      <c r="B20" s="66" t="str">
        <f aca="false">TEXT(A20,"Ddd")</f>
        <v>pet</v>
      </c>
      <c r="C20" s="4" t="str">
        <f aca="false">'Vzorci vnosov'!$A$5</f>
        <v>52</v>
      </c>
      <c r="D20" s="3" t="str">
        <f aca="false">'Vzorci vnosov'!$A$6</f>
        <v>KVIT</v>
      </c>
      <c r="E20" s="4" t="str">
        <f aca="false">'Vzorci vnosov'!$A$15</f>
        <v>SO</v>
      </c>
      <c r="F20" s="3" t="str">
        <f aca="false">'Vzorci vnosov'!$A$6</f>
        <v>KVIT</v>
      </c>
      <c r="G20" s="4" t="str">
        <f aca="false">'Vzorci vnosov'!$A$15</f>
        <v>SO</v>
      </c>
      <c r="H20" s="4" t="str">
        <f aca="false">'Vzorci vnosov'!$A$15</f>
        <v>SO</v>
      </c>
      <c r="I20" s="14" t="str">
        <f aca="false">'Vzorci vnosov'!$A$23</f>
        <v>51☺</v>
      </c>
      <c r="J20" s="15" t="str">
        <f aca="false">'Vzorci vnosov'!$A$25</f>
        <v>51¶</v>
      </c>
      <c r="K20" s="4" t="str">
        <f aca="false">'Vzorci vnosov'!$A$12</f>
        <v>D</v>
      </c>
      <c r="L20" s="4" t="str">
        <f aca="false">'Vzorci vnosov'!$A$12</f>
        <v>D</v>
      </c>
      <c r="M20" s="4" t="str">
        <f aca="false">'Vzorci vnosov'!$A$15</f>
        <v>SO</v>
      </c>
      <c r="N20" s="4" t="str">
        <f aca="false">'Vzorci vnosov'!$A$15</f>
        <v>SO</v>
      </c>
      <c r="O20" s="46" t="s">
        <v>65</v>
      </c>
      <c r="P20" s="25" t="s">
        <v>39</v>
      </c>
      <c r="Q20" s="42" t="n">
        <f aca="false">COUNTIF(C20:M20,"☻")+COUNTIF(C20:M20,"52☻")+COUNTIF(C20:M20,"51☻")+COUNTIF(C20:M20,"1☻")+COUNTIF(C20:M20,"KVIT☻")+COUNTIF(C20:M20,"U☻")</f>
        <v>0</v>
      </c>
      <c r="R20" s="42" t="n">
        <f aca="false">COUNTIF(C20:M20,"☺")+COUNTIF(C20:M20,"52☺")+COUNTIF(C20:M20,"51☺")+COUNTIF(C20:M20,"1☺")+COUNTIF(C20:M20,"KVIT☺")+COUNTIF(C20:M20,"U☺")</f>
        <v>1</v>
      </c>
      <c r="S20" s="42" t="n">
        <f aca="false">COUNTIF(C20:M20,"51")+COUNTIF(C20:M20,"51$")+COUNTIF(C20:M20,"51☻")</f>
        <v>0</v>
      </c>
      <c r="T20" s="42" t="n">
        <f aca="false">COUNTIF(C20:M20,"52")+COUNTIF(C20:M20,"52$")+COUNTIF(C20:M20,"52☻")</f>
        <v>1</v>
      </c>
      <c r="U20" s="42" t="n">
        <f aca="false">COUNTIF(C20:M20,"51¶")</f>
        <v>1</v>
      </c>
      <c r="V20" s="42" t="n">
        <f aca="false">COUNTIF(C20:M20,"52¶")</f>
        <v>0</v>
      </c>
      <c r="W20" s="42" t="n">
        <f aca="false">COUNTIF(C20:M20,"U")+COUNTIF(C20:M20,"U☻")+COUNTIF(C20:M20,"U☺")</f>
        <v>0</v>
      </c>
      <c r="X20" s="42" t="n">
        <f aca="false">COUNTIF(C20:M20,"KVIT")+COUNTIF(C20:M20,"KVIT☻")+COUNTIF(C20:M20,"kvit$")</f>
        <v>2</v>
      </c>
      <c r="Y20" s="44" t="n">
        <f aca="false">COUNTBLANK(C20:M20)</f>
        <v>0</v>
      </c>
      <c r="Z20" s="44" t="n">
        <f aca="false">COUNTIF(C20:M20,"x")</f>
        <v>0</v>
      </c>
      <c r="AA20" s="42" t="n">
        <f aca="false">COUNTIF(C20:M20,"51")+COUNTIF(C20:M20,"51☻")+COUNTIF(C20:M20,"2")+COUNTIF(C20:M20,"52")+COUNTIF(C20:M20,"52☻")+COUNTIF(C20:M20,"51$")+COUNTIF(C20:M20,"52$")</f>
        <v>1</v>
      </c>
      <c r="AB20" s="12" t="str">
        <f aca="false">'Vzorci vnosov'!$A$21</f>
        <v>☺</v>
      </c>
    </row>
    <row r="21" customFormat="false" ht="19.9" hidden="false" customHeight="true" outlineLevel="0" collapsed="false">
      <c r="A21" s="96" t="n">
        <v>41902</v>
      </c>
      <c r="B21" s="97" t="str">
        <f aca="false">TEXT(A21,"Ddd")</f>
        <v>sob</v>
      </c>
      <c r="C21" s="40"/>
      <c r="D21" s="40"/>
      <c r="E21" s="77"/>
      <c r="F21" s="7" t="str">
        <f aca="false">'Vzorci vnosov'!$A$14</f>
        <v>☻</v>
      </c>
      <c r="G21" s="77"/>
      <c r="H21" s="77"/>
      <c r="I21" s="40"/>
      <c r="J21" s="79"/>
      <c r="K21" s="40"/>
      <c r="L21" s="77"/>
      <c r="M21" s="79"/>
      <c r="N21" s="79"/>
      <c r="O21" s="41" t="s">
        <v>44</v>
      </c>
      <c r="P21" s="40" t="s">
        <v>79</v>
      </c>
      <c r="Q21" s="42" t="n">
        <f aca="false">COUNTIF(C21:M21,"☻")+COUNTIF(C21:M21,"52☻")+COUNTIF(C21:M21,"51☻")+COUNTIF(C21:M21,"1☻")+COUNTIF(C21:M21,"KVIT☻")+COUNTIF(C21:M21,"U☻")</f>
        <v>1</v>
      </c>
      <c r="R21" s="42" t="n">
        <f aca="false">COUNTIF(C21:M21,"☺")+COUNTIF(C21:M21,"52☺")+COUNTIF(C21:M21,"51☺")+COUNTIF(C21:M21,"1☺")+COUNTIF(C21:M21,"KVIT☺")+COUNTIF(C21:M21,"U☺")</f>
        <v>0</v>
      </c>
      <c r="S21" s="42" t="n">
        <f aca="false">COUNTIF(C21:M21,"51")+COUNTIF(C21:M21,"51$")+COUNTIF(C21:M21,"51☻")</f>
        <v>0</v>
      </c>
      <c r="T21" s="42" t="n">
        <f aca="false">COUNTIF(C21:M21,"52")+COUNTIF(C21:M21,"52$")+COUNTIF(C21:M21,"52☻")</f>
        <v>0</v>
      </c>
      <c r="U21" s="42" t="n">
        <f aca="false">COUNTIF(C21:M21,"51¶")</f>
        <v>0</v>
      </c>
      <c r="V21" s="42" t="n">
        <f aca="false">COUNTIF(C21:M21,"52¶")</f>
        <v>0</v>
      </c>
      <c r="W21" s="42" t="n">
        <f aca="false">COUNTIF(C21:M21,"U")+COUNTIF(C21:M21,"U☻")+COUNTIF(C21:M21,"U☺")</f>
        <v>0</v>
      </c>
      <c r="X21" s="42" t="n">
        <f aca="false">COUNTIF(C21:M21,"KVIT")+COUNTIF(C21:M21,"KVIT☻")+COUNTIF(C21:M21,"kvit$")</f>
        <v>0</v>
      </c>
      <c r="Y21" s="44" t="n">
        <f aca="false">COUNTBLANK(C21:M21)</f>
        <v>10</v>
      </c>
      <c r="Z21" s="44" t="n">
        <f aca="false">COUNTIF(C21:M21,"x")</f>
        <v>0</v>
      </c>
      <c r="AA21" s="42" t="n">
        <f aca="false">COUNTIF(C21:M21,"51")+COUNTIF(C21:M21,"51☻")+COUNTIF(C21:M21,"2")+COUNTIF(C21:M21,"52")+COUNTIF(C21:M21,"52☻")+COUNTIF(C21:M21,"51$")+COUNTIF(C21:M21,"52$")</f>
        <v>0</v>
      </c>
      <c r="AB21" s="13" t="str">
        <f aca="false">'Vzorci vnosov'!$A$22</f>
        <v>U☺</v>
      </c>
    </row>
    <row r="22" customFormat="false" ht="19.9" hidden="false" customHeight="true" outlineLevel="0" collapsed="false">
      <c r="A22" s="96" t="n">
        <v>41903</v>
      </c>
      <c r="B22" s="97" t="str">
        <f aca="false">TEXT(A22,"Ddd")</f>
        <v>ned</v>
      </c>
      <c r="C22" s="12" t="str">
        <f aca="false">'Vzorci vnosov'!$A$21</f>
        <v>☺</v>
      </c>
      <c r="D22" s="40"/>
      <c r="E22" s="77"/>
      <c r="F22" s="7" t="str">
        <f aca="false">'Vzorci vnosov'!$A$14</f>
        <v>☻</v>
      </c>
      <c r="G22" s="77"/>
      <c r="H22" s="77"/>
      <c r="I22" s="40"/>
      <c r="J22" s="79"/>
      <c r="K22" s="40"/>
      <c r="L22" s="77"/>
      <c r="M22" s="79"/>
      <c r="N22" s="79"/>
      <c r="O22" s="40" t="s">
        <v>38</v>
      </c>
      <c r="P22" s="40" t="s">
        <v>79</v>
      </c>
      <c r="Q22" s="42" t="n">
        <f aca="false">COUNTIF(C22:M22,"☻")+COUNTIF(C22:M22,"52☻")+COUNTIF(C22:M22,"51☻")+COUNTIF(C22:M22,"1☻")+COUNTIF(C22:M22,"KVIT☻")+COUNTIF(C22:M22,"U☻")</f>
        <v>1</v>
      </c>
      <c r="R22" s="42" t="n">
        <f aca="false">COUNTIF(C22:M22,"☺")+COUNTIF(C22:M22,"52☺")+COUNTIF(C22:M22,"51☺")+COUNTIF(C22:M22,"1☺")+COUNTIF(C22:M22,"KVIT☺")+COUNTIF(C22:M22,"U☺")</f>
        <v>1</v>
      </c>
      <c r="S22" s="42" t="n">
        <f aca="false">COUNTIF(C22:M22,"51")+COUNTIF(C22:M22,"51$")+COUNTIF(C22:M22,"51☻")</f>
        <v>0</v>
      </c>
      <c r="T22" s="42" t="n">
        <f aca="false">COUNTIF(C22:M22,"52")+COUNTIF(C22:M22,"52$")+COUNTIF(C22:M22,"52☻")</f>
        <v>0</v>
      </c>
      <c r="U22" s="42" t="n">
        <f aca="false">COUNTIF(C22:M22,"51¶")</f>
        <v>0</v>
      </c>
      <c r="V22" s="42" t="n">
        <f aca="false">COUNTIF(C22:M22,"52¶")</f>
        <v>0</v>
      </c>
      <c r="W22" s="42" t="n">
        <f aca="false">COUNTIF(C22:M22,"U")+COUNTIF(C22:M22,"U☻")+COUNTIF(C22:M22,"U☺")</f>
        <v>0</v>
      </c>
      <c r="X22" s="42" t="n">
        <f aca="false">COUNTIF(C22:M22,"KVIT")+COUNTIF(C22:M22,"KVIT☻")+COUNTIF(C22:M22,"kvit$")</f>
        <v>0</v>
      </c>
      <c r="Y22" s="44" t="n">
        <f aca="false">COUNTBLANK(C22:M22)</f>
        <v>9</v>
      </c>
      <c r="Z22" s="44" t="n">
        <f aca="false">COUNTIF(C22:M22,"x")</f>
        <v>0</v>
      </c>
      <c r="AA22" s="42" t="n">
        <f aca="false">COUNTIF(C22:M22,"51")+COUNTIF(C22:M22,"51☻")+COUNTIF(C22:M22,"2")+COUNTIF(C22:M22,"52")+COUNTIF(C22:M22,"52☻")+COUNTIF(C22:M22,"51$")+COUNTIF(C22:M22,"52$")</f>
        <v>0</v>
      </c>
      <c r="AB22" s="14" t="str">
        <f aca="false">'Vzorci vnosov'!$A$23</f>
        <v>51☺</v>
      </c>
    </row>
    <row r="23" customFormat="false" ht="19.9" hidden="false" customHeight="true" outlineLevel="0" collapsed="false">
      <c r="A23" s="95" t="n">
        <v>41904</v>
      </c>
      <c r="B23" s="66" t="str">
        <f aca="false">TEXT(A23,"Ddd")</f>
        <v>pon</v>
      </c>
      <c r="C23" s="6" t="str">
        <f aca="false">'Vzorci vnosov'!$A$11</f>
        <v>X</v>
      </c>
      <c r="D23" s="3" t="str">
        <f aca="false">'Vzorci vnosov'!$A$6</f>
        <v>KVIT</v>
      </c>
      <c r="E23" s="5" t="str">
        <f aca="false">'Vzorci vnosov'!$A$7</f>
        <v>KVIT☻</v>
      </c>
      <c r="F23" s="6" t="str">
        <f aca="false">'Vzorci vnosov'!$A$11</f>
        <v>X</v>
      </c>
      <c r="G23" s="15" t="str">
        <f aca="false">'Vzorci vnosov'!$A$25</f>
        <v>51¶</v>
      </c>
      <c r="H23" s="13" t="str">
        <f aca="false">'Vzorci vnosov'!$A$22</f>
        <v>U☺</v>
      </c>
      <c r="I23" s="4" t="str">
        <f aca="false">'Vzorci vnosov'!$A$4</f>
        <v>51</v>
      </c>
      <c r="J23" s="4" t="str">
        <f aca="false">'Vzorci vnosov'!$A$5</f>
        <v>52</v>
      </c>
      <c r="K23" s="4" t="str">
        <f aca="false">'Vzorci vnosov'!$A$12</f>
        <v>D</v>
      </c>
      <c r="L23" s="4" t="str">
        <f aca="false">'Vzorci vnosov'!$A$12</f>
        <v>D</v>
      </c>
      <c r="M23" s="6" t="str">
        <f aca="false">'Vzorci vnosov'!$A$26</f>
        <v>52¶</v>
      </c>
      <c r="N23" s="3" t="str">
        <f aca="false">'Vzorci vnosov'!$A$6</f>
        <v>KVIT</v>
      </c>
      <c r="O23" s="46" t="s">
        <v>43</v>
      </c>
      <c r="P23" s="25" t="s">
        <v>39</v>
      </c>
      <c r="Q23" s="42" t="n">
        <f aca="false">COUNTIF(C23:M23,"☻")+COUNTIF(C23:M23,"52☻")+COUNTIF(C23:M23,"51☻")+COUNTIF(C23:M23,"1☻")+COUNTIF(C23:M23,"KVIT☻")+COUNTIF(C23:M23,"U☻")</f>
        <v>1</v>
      </c>
      <c r="R23" s="42" t="n">
        <f aca="false">COUNTIF(C23:M23,"☺")+COUNTIF(C23:M23,"52☺")+COUNTIF(C23:M23,"51☺")+COUNTIF(C23:M23,"1☺")+COUNTIF(C23:M23,"KVIT☺")+COUNTIF(C23:M23,"U☺")</f>
        <v>1</v>
      </c>
      <c r="S23" s="42" t="n">
        <f aca="false">COUNTIF(C23:M23,"51")+COUNTIF(C23:M23,"51$")+COUNTIF(C23:M23,"51☻")</f>
        <v>1</v>
      </c>
      <c r="T23" s="42" t="n">
        <f aca="false">COUNTIF(C23:M23,"52")+COUNTIF(C23:M23,"52$")+COUNTIF(C23:M23,"52☻")</f>
        <v>1</v>
      </c>
      <c r="U23" s="42" t="n">
        <f aca="false">COUNTIF(C23:M23,"51¶")</f>
        <v>1</v>
      </c>
      <c r="V23" s="42" t="n">
        <f aca="false">COUNTIF(C23:M23,"52¶")</f>
        <v>1</v>
      </c>
      <c r="W23" s="42" t="n">
        <f aca="false">COUNTIF(C23:M23,"U")+COUNTIF(C23:M23,"U☻")+COUNTIF(C23:M23,"U☺")</f>
        <v>1</v>
      </c>
      <c r="X23" s="42" t="n">
        <f aca="false">COUNTIF(C23:M23,"KVIT")+COUNTIF(C23:M23,"KVIT☻")+COUNTIF(C23:M23,"kvit$")</f>
        <v>2</v>
      </c>
      <c r="Y23" s="44" t="n">
        <f aca="false">COUNTBLANK(C23:M23)</f>
        <v>0</v>
      </c>
      <c r="Z23" s="44" t="n">
        <f aca="false">COUNTIF(C23:M23,"x")</f>
        <v>2</v>
      </c>
      <c r="AA23" s="42" t="n">
        <f aca="false">COUNTIF(C23:M23,"51")+COUNTIF(C23:M23,"51☻")+COUNTIF(C23:M23,"2")+COUNTIF(C23:M23,"52")+COUNTIF(C23:M23,"52☻")+COUNTIF(C23:M23,"51$")+COUNTIF(C23:M23,"52$")</f>
        <v>2</v>
      </c>
      <c r="AB23" s="14" t="str">
        <f aca="false">'Vzorci vnosov'!$A$24</f>
        <v>52☺</v>
      </c>
    </row>
    <row r="24" customFormat="false" ht="19.9" hidden="false" customHeight="true" outlineLevel="0" collapsed="false">
      <c r="A24" s="95" t="n">
        <v>41905</v>
      </c>
      <c r="B24" s="66" t="str">
        <f aca="false">TEXT(A24,"Ddd")</f>
        <v>tor</v>
      </c>
      <c r="C24" s="4" t="str">
        <f aca="false">'Vzorci vnosov'!$A$4</f>
        <v>51</v>
      </c>
      <c r="D24" s="46" t="s">
        <v>85</v>
      </c>
      <c r="E24" s="6" t="str">
        <f aca="false">'Vzorci vnosov'!$A$11</f>
        <v>X</v>
      </c>
      <c r="F24" s="3" t="str">
        <f aca="false">'Vzorci vnosov'!$A$6</f>
        <v>KVIT</v>
      </c>
      <c r="G24" s="15" t="str">
        <f aca="false">'Vzorci vnosov'!$A$25</f>
        <v>51¶</v>
      </c>
      <c r="H24" s="6" t="str">
        <f aca="false">'Vzorci vnosov'!$A$11</f>
        <v>X</v>
      </c>
      <c r="I24" s="13" t="str">
        <f aca="false">'Vzorci vnosov'!$A$22</f>
        <v>U☺</v>
      </c>
      <c r="J24" s="4" t="str">
        <f aca="false">'Vzorci vnosov'!$A$5</f>
        <v>52</v>
      </c>
      <c r="K24" s="4" t="str">
        <f aca="false">'Vzorci vnosov'!$A$12</f>
        <v>D</v>
      </c>
      <c r="L24" s="4" t="str">
        <f aca="false">'Vzorci vnosov'!$A$12</f>
        <v>D</v>
      </c>
      <c r="M24" s="5" t="str">
        <f aca="false">'Vzorci vnosov'!$A$7</f>
        <v>KVIT☻</v>
      </c>
      <c r="N24" s="46" t="s">
        <v>85</v>
      </c>
      <c r="O24" s="46" t="s">
        <v>79</v>
      </c>
      <c r="P24" s="25" t="s">
        <v>39</v>
      </c>
      <c r="Q24" s="42" t="n">
        <f aca="false">COUNTIF(C24:M24,"☻")+COUNTIF(C24:M24,"52☻")+COUNTIF(C24:M24,"51☻")+COUNTIF(C24:M24,"1☻")+COUNTIF(C24:M24,"KVIT☻")+COUNTIF(C24:M24,"U☻")</f>
        <v>1</v>
      </c>
      <c r="R24" s="42" t="n">
        <f aca="false">COUNTIF(C24:M24,"☺")+COUNTIF(C24:M24,"52☺")+COUNTIF(C24:M24,"51☺")+COUNTIF(C24:M24,"1☺")+COUNTIF(C24:M24,"KVIT☺")+COUNTIF(C24:M24,"U☺")</f>
        <v>1</v>
      </c>
      <c r="S24" s="42" t="n">
        <f aca="false">COUNTIF(C24:M24,"51")+COUNTIF(C24:M24,"51$")+COUNTIF(C24:M24,"51☻")</f>
        <v>1</v>
      </c>
      <c r="T24" s="42" t="n">
        <f aca="false">COUNTIF(C24:M24,"52")+COUNTIF(C24:M24,"52$")+COUNTIF(C24:M24,"52☻")</f>
        <v>1</v>
      </c>
      <c r="U24" s="42" t="n">
        <f aca="false">COUNTIF(C24:M24,"51¶")</f>
        <v>1</v>
      </c>
      <c r="V24" s="42" t="n">
        <f aca="false">COUNTIF(C24:M24,"52¶")</f>
        <v>0</v>
      </c>
      <c r="W24" s="42" t="n">
        <f aca="false">COUNTIF(C24:M24,"U")+COUNTIF(C24:M24,"U☻")+COUNTIF(C24:M24,"U☺")</f>
        <v>1</v>
      </c>
      <c r="X24" s="42" t="n">
        <f aca="false">COUNTIF(C24:M24,"KVIT")+COUNTIF(C24:M24,"KVIT☻")+COUNTIF(C24:M24,"kvit$")</f>
        <v>2</v>
      </c>
      <c r="Y24" s="44" t="n">
        <f aca="false">COUNTBLANK(C24:M24)</f>
        <v>0</v>
      </c>
      <c r="Z24" s="44" t="n">
        <f aca="false">COUNTIF(C24:M24,"x")</f>
        <v>2</v>
      </c>
      <c r="AA24" s="42" t="n">
        <f aca="false">COUNTIF(C24:M24,"51")+COUNTIF(C24:M24,"51☻")+COUNTIF(C24:M24,"2")+COUNTIF(C24:M24,"52")+COUNTIF(C24:M24,"52☻")+COUNTIF(C24:M24,"51$")+COUNTIF(C24:M24,"52$")</f>
        <v>2</v>
      </c>
      <c r="AB24" s="15" t="str">
        <f aca="false">'Vzorci vnosov'!$A$25</f>
        <v>51¶</v>
      </c>
      <c r="AD24" s="99" t="s">
        <v>117</v>
      </c>
    </row>
    <row r="25" customFormat="false" ht="19.9" hidden="false" customHeight="true" outlineLevel="0" collapsed="false">
      <c r="A25" s="95" t="n">
        <v>41906</v>
      </c>
      <c r="B25" s="66" t="str">
        <f aca="false">TEXT(A25,"Ddd")</f>
        <v>sre</v>
      </c>
      <c r="C25" s="4" t="str">
        <f aca="false">'Vzorci vnosov'!$A$5</f>
        <v>52</v>
      </c>
      <c r="D25" s="3" t="str">
        <f aca="false">'Vzorci vnosov'!$A$6</f>
        <v>KVIT</v>
      </c>
      <c r="E25" s="15" t="str">
        <f aca="false">'Vzorci vnosov'!$A$25</f>
        <v>51¶</v>
      </c>
      <c r="F25" s="5" t="str">
        <f aca="false">'Vzorci vnosov'!$A$7</f>
        <v>KVIT☻</v>
      </c>
      <c r="G25" s="37" t="str">
        <f aca="false">'Vzorci vnosov'!$A$28</f>
        <v>KO</v>
      </c>
      <c r="H25" s="46" t="s">
        <v>59</v>
      </c>
      <c r="I25" s="6" t="str">
        <f aca="false">'Vzorci vnosov'!$A$11</f>
        <v>X</v>
      </c>
      <c r="J25" s="4" t="str">
        <f aca="false">'Vzorci vnosov'!$A$4</f>
        <v>51</v>
      </c>
      <c r="K25" s="46" t="s">
        <v>59</v>
      </c>
      <c r="L25" s="4" t="str">
        <f aca="false">'Vzorci vnosov'!$A$12</f>
        <v>D</v>
      </c>
      <c r="M25" s="6" t="str">
        <f aca="false">'Vzorci vnosov'!$A$11</f>
        <v>X</v>
      </c>
      <c r="N25" s="46" t="s">
        <v>85</v>
      </c>
      <c r="O25" s="52" t="s">
        <v>67</v>
      </c>
      <c r="P25" s="25" t="s">
        <v>39</v>
      </c>
      <c r="Q25" s="42" t="n">
        <f aca="false">COUNTIF(C25:M25,"☻")+COUNTIF(C25:M25,"52☻")+COUNTIF(C25:M25,"51☻")+COUNTIF(C25:M25,"1☻")+COUNTIF(C25:M25,"KVIT☻")+COUNTIF(C25:M25,"U☻")</f>
        <v>1</v>
      </c>
      <c r="R25" s="42" t="n">
        <f aca="false">COUNTIF(C25:M25,"☺")+COUNTIF(C25:M25,"52☺")+COUNTIF(C25:M25,"51☺")+COUNTIF(C25:M25,"1☺")+COUNTIF(C25:M25,"KVIT☺")+COUNTIF(C25:M25,"U☺")</f>
        <v>0</v>
      </c>
      <c r="S25" s="42" t="n">
        <f aca="false">COUNTIF(C25:M25,"51")+COUNTIF(C25:M25,"51$")+COUNTIF(C25:M25,"51☻")</f>
        <v>1</v>
      </c>
      <c r="T25" s="42" t="n">
        <f aca="false">COUNTIF(C25:M25,"52")+COUNTIF(C25:M25,"52$")+COUNTIF(C25:M25,"52☻")</f>
        <v>1</v>
      </c>
      <c r="U25" s="42" t="n">
        <f aca="false">COUNTIF(C25:M25,"51¶")</f>
        <v>1</v>
      </c>
      <c r="V25" s="42" t="n">
        <f aca="false">COUNTIF(C25:M25,"52¶")</f>
        <v>0</v>
      </c>
      <c r="W25" s="42" t="n">
        <f aca="false">COUNTIF(C25:M25,"U")+COUNTIF(C25:M25,"U☻")+COUNTIF(C25:M25,"U☺")</f>
        <v>0</v>
      </c>
      <c r="X25" s="42" t="n">
        <f aca="false">COUNTIF(C25:M25,"KVIT")+COUNTIF(C25:M25,"KVIT☻")+COUNTIF(C25:M25,"kvit$")</f>
        <v>2</v>
      </c>
      <c r="Y25" s="44" t="n">
        <f aca="false">COUNTBLANK(C25:M25)</f>
        <v>0</v>
      </c>
      <c r="Z25" s="44" t="n">
        <f aca="false">COUNTIF(C25:M25,"x")</f>
        <v>2</v>
      </c>
      <c r="AA25" s="42" t="n">
        <f aca="false">COUNTIF(C25:M25,"51")+COUNTIF(C25:M25,"51☻")+COUNTIF(C25:M25,"2")+COUNTIF(C25:M25,"52")+COUNTIF(C25:M25,"52☻")+COUNTIF(C25:M25,"51$")+COUNTIF(C25:M25,"52$")</f>
        <v>2</v>
      </c>
      <c r="AB25" s="6" t="str">
        <f aca="false">'Vzorci vnosov'!$A$26</f>
        <v>52¶</v>
      </c>
    </row>
    <row r="26" customFormat="false" ht="19.9" hidden="false" customHeight="true" outlineLevel="0" collapsed="false">
      <c r="A26" s="95" t="n">
        <v>41907</v>
      </c>
      <c r="B26" s="66" t="str">
        <f aca="false">TEXT(A26,"Ddd")</f>
        <v>čet</v>
      </c>
      <c r="C26" s="4" t="str">
        <f aca="false">'Vzorci vnosov'!$A$12</f>
        <v>D</v>
      </c>
      <c r="D26" s="6" t="str">
        <f aca="false">'Vzorci vnosov'!$A$11</f>
        <v>X</v>
      </c>
      <c r="E26" s="15" t="str">
        <f aca="false">'Vzorci vnosov'!$A$25</f>
        <v>51¶</v>
      </c>
      <c r="F26" s="6" t="str">
        <f aca="false">'Vzorci vnosov'!$A$11</f>
        <v>X</v>
      </c>
      <c r="G26" s="4" t="str">
        <f aca="false">'Vzorci vnosov'!$A$8</f>
        <v>U</v>
      </c>
      <c r="H26" s="46" t="s">
        <v>59</v>
      </c>
      <c r="I26" s="4" t="str">
        <f aca="false">'Vzorci vnosov'!$A$5</f>
        <v>52</v>
      </c>
      <c r="J26" s="4" t="str">
        <f aca="false">'Vzorci vnosov'!$A$4</f>
        <v>51</v>
      </c>
      <c r="K26" s="4" t="str">
        <f aca="false">'Vzorci vnosov'!$A$12</f>
        <v>D</v>
      </c>
      <c r="L26" s="4" t="str">
        <f aca="false">'Vzorci vnosov'!$A$12</f>
        <v>D</v>
      </c>
      <c r="M26" s="3" t="str">
        <f aca="false">'Vzorci vnosov'!$A$6</f>
        <v>KVIT</v>
      </c>
      <c r="N26" s="3" t="str">
        <f aca="false">'Vzorci vnosov'!$A$6</f>
        <v>KVIT</v>
      </c>
      <c r="O26" s="49" t="s">
        <v>97</v>
      </c>
      <c r="P26" s="25" t="s">
        <v>39</v>
      </c>
      <c r="Q26" s="42" t="n">
        <f aca="false">COUNTIF(C26:M26,"☻")+COUNTIF(C26:M26,"52☻")+COUNTIF(C26:M26,"51☻")+COUNTIF(C26:M26,"1☻")+COUNTIF(C26:M26,"KVIT☻")+COUNTIF(C26:M26,"U☻")</f>
        <v>0</v>
      </c>
      <c r="R26" s="42" t="n">
        <f aca="false">COUNTIF(C26:M26,"☺")+COUNTIF(C26:M26,"52☺")+COUNTIF(C26:M26,"51☺")+COUNTIF(C26:M26,"1☺")+COUNTIF(C26:M26,"KVIT☺")+COUNTIF(C26:M26,"U☺")</f>
        <v>0</v>
      </c>
      <c r="S26" s="42" t="n">
        <f aca="false">COUNTIF(C26:M26,"51")+COUNTIF(C26:M26,"51$")+COUNTIF(C26:M26,"51☻")</f>
        <v>1</v>
      </c>
      <c r="T26" s="42" t="n">
        <f aca="false">COUNTIF(C26:M26,"52")+COUNTIF(C26:M26,"52$")+COUNTIF(C26:M26,"52☻")</f>
        <v>1</v>
      </c>
      <c r="U26" s="42" t="n">
        <f aca="false">COUNTIF(C26:M26,"51¶")</f>
        <v>1</v>
      </c>
      <c r="V26" s="42" t="n">
        <f aca="false">COUNTIF(C26:M26,"52¶")</f>
        <v>0</v>
      </c>
      <c r="W26" s="42" t="n">
        <f aca="false">COUNTIF(C26:M26,"U")+COUNTIF(C26:M26,"U☻")+COUNTIF(C26:M26,"U☺")</f>
        <v>1</v>
      </c>
      <c r="X26" s="42" t="n">
        <f aca="false">COUNTIF(C26:M26,"KVIT")+COUNTIF(C26:M26,"KVIT☻")+COUNTIF(C26:M26,"kvit$")</f>
        <v>1</v>
      </c>
      <c r="Y26" s="44" t="n">
        <f aca="false">COUNTBLANK(C26:M26)</f>
        <v>0</v>
      </c>
      <c r="Z26" s="44" t="n">
        <f aca="false">COUNTIF(C26:M26,"x")</f>
        <v>2</v>
      </c>
      <c r="AA26" s="42" t="n">
        <f aca="false">COUNTIF(C26:M26,"51")+COUNTIF(C26:M26,"51☻")+COUNTIF(C26:M26,"2")+COUNTIF(C26:M26,"52")+COUNTIF(C26:M26,"52☻")+COUNTIF(C26:M26,"51$")+COUNTIF(C26:M26,"52$")</f>
        <v>2</v>
      </c>
      <c r="AB26" s="16" t="str">
        <f aca="false">'Vzorci vnosov'!$A$27</f>
        <v>KVIT☺</v>
      </c>
    </row>
    <row r="27" customFormat="false" ht="19.9" hidden="false" customHeight="true" outlineLevel="0" collapsed="false">
      <c r="A27" s="95" t="n">
        <v>41908</v>
      </c>
      <c r="B27" s="66" t="str">
        <f aca="false">TEXT(A27,"Ddd")</f>
        <v>pet</v>
      </c>
      <c r="C27" s="4" t="str">
        <f aca="false">'Vzorci vnosov'!$A$12</f>
        <v>D</v>
      </c>
      <c r="D27" s="6" t="str">
        <f aca="false">'Vzorci vnosov'!$A$11</f>
        <v>X</v>
      </c>
      <c r="E27" s="3" t="str">
        <f aca="false">'Vzorci vnosov'!$A$2</f>
        <v>51☻</v>
      </c>
      <c r="F27" s="3" t="str">
        <f aca="false">'Vzorci vnosov'!$A$6</f>
        <v>KVIT</v>
      </c>
      <c r="G27" s="37" t="str">
        <f aca="false">'Vzorci vnosov'!$A$28</f>
        <v>KO</v>
      </c>
      <c r="H27" s="14" t="str">
        <f aca="false">'Vzorci vnosov'!$A$24</f>
        <v>52☺</v>
      </c>
      <c r="I27" s="15" t="str">
        <f aca="false">'Vzorci vnosov'!$A$25</f>
        <v>51¶</v>
      </c>
      <c r="J27" s="4" t="str">
        <f aca="false">'Vzorci vnosov'!$A$15</f>
        <v>SO</v>
      </c>
      <c r="K27" s="4" t="str">
        <f aca="false">'Vzorci vnosov'!$A$12</f>
        <v>D</v>
      </c>
      <c r="L27" s="4" t="str">
        <f aca="false">'Vzorci vnosov'!$A$12</f>
        <v>D</v>
      </c>
      <c r="M27" s="3" t="str">
        <f aca="false">'Vzorci vnosov'!$A$6</f>
        <v>KVIT</v>
      </c>
      <c r="N27" s="3" t="str">
        <f aca="false">'Vzorci vnosov'!$A$6</f>
        <v>KVIT</v>
      </c>
      <c r="O27" s="46" t="s">
        <v>43</v>
      </c>
      <c r="P27" s="25" t="s">
        <v>41</v>
      </c>
      <c r="Q27" s="42" t="n">
        <f aca="false">COUNTIF(C27:M27,"☻")+COUNTIF(C27:M27,"52☻")+COUNTIF(C27:M27,"51☻")+COUNTIF(C27:M27,"1☻")+COUNTIF(C27:M27,"KVIT☻")+COUNTIF(C27:M27,"U☻")</f>
        <v>1</v>
      </c>
      <c r="R27" s="42" t="n">
        <f aca="false">COUNTIF(C27:M27,"☺")+COUNTIF(C27:M27,"52☺")+COUNTIF(C27:M27,"51☺")+COUNTIF(C27:M27,"1☺")+COUNTIF(C27:M27,"KVIT☺")+COUNTIF(C27:M27,"U☺")</f>
        <v>1</v>
      </c>
      <c r="S27" s="42" t="n">
        <f aca="false">COUNTIF(C27:M27,"51")+COUNTIF(C27:M27,"51$")+COUNTIF(C27:M27,"51☻")</f>
        <v>1</v>
      </c>
      <c r="T27" s="42" t="n">
        <f aca="false">COUNTIF(C27:M27,"52")+COUNTIF(C27:M27,"52$")+COUNTIF(C27:M27,"52☻")</f>
        <v>0</v>
      </c>
      <c r="U27" s="42" t="n">
        <f aca="false">COUNTIF(C27:M27,"51¶")</f>
        <v>1</v>
      </c>
      <c r="V27" s="42" t="n">
        <f aca="false">COUNTIF(C27:M27,"52¶")</f>
        <v>0</v>
      </c>
      <c r="W27" s="42" t="n">
        <f aca="false">COUNTIF(C27:M27,"U")+COUNTIF(C27:M27,"U☻")+COUNTIF(C27:M27,"U☺")</f>
        <v>0</v>
      </c>
      <c r="X27" s="42" t="n">
        <f aca="false">COUNTIF(C27:M27,"KVIT")+COUNTIF(C27:M27,"KVIT☻")+COUNTIF(C27:M27,"kvit$")</f>
        <v>2</v>
      </c>
      <c r="Y27" s="44" t="n">
        <f aca="false">COUNTBLANK(C27:M27)</f>
        <v>0</v>
      </c>
      <c r="Z27" s="44" t="n">
        <f aca="false">COUNTIF(C27:M27,"x")</f>
        <v>1</v>
      </c>
      <c r="AA27" s="42" t="n">
        <f aca="false">COUNTIF(C27:M27,"51")+COUNTIF(C27:M27,"51☻")+COUNTIF(C27:M27,"2")+COUNTIF(C27:M27,"52")+COUNTIF(C27:M27,"52☻")+COUNTIF(C27:M27,"51$")+COUNTIF(C27:M27,"52$")</f>
        <v>1</v>
      </c>
      <c r="AB27" s="37" t="str">
        <f aca="false">'Vzorci vnosov'!$A$28</f>
        <v>KO</v>
      </c>
      <c r="AD27" s="50" t="s">
        <v>110</v>
      </c>
    </row>
    <row r="28" customFormat="false" ht="19.9" hidden="false" customHeight="true" outlineLevel="0" collapsed="false">
      <c r="A28" s="96" t="n">
        <v>41909</v>
      </c>
      <c r="B28" s="97" t="str">
        <f aca="false">TEXT(A28,"Ddd")</f>
        <v>sob</v>
      </c>
      <c r="C28" s="79"/>
      <c r="D28" s="7" t="str">
        <f aca="false">'Vzorci vnosov'!$A$14</f>
        <v>☻</v>
      </c>
      <c r="E28" s="77"/>
      <c r="F28" s="48"/>
      <c r="G28" s="77"/>
      <c r="H28" s="77"/>
      <c r="I28" s="40"/>
      <c r="J28" s="79"/>
      <c r="K28" s="40"/>
      <c r="L28" s="77"/>
      <c r="M28" s="79"/>
      <c r="N28" s="79"/>
      <c r="O28" s="40" t="s">
        <v>61</v>
      </c>
      <c r="P28" s="40" t="s">
        <v>48</v>
      </c>
      <c r="Q28" s="42" t="n">
        <f aca="false">COUNTIF(C28:M28,"☻")+COUNTIF(C28:M28,"52☻")+COUNTIF(C28:M28,"51☻")+COUNTIF(C28:M28,"1☻")+COUNTIF(C28:M28,"KVIT☻")+COUNTIF(C28:M28,"U☻")</f>
        <v>1</v>
      </c>
      <c r="R28" s="42" t="n">
        <f aca="false">COUNTIF(C28:M28,"☺")+COUNTIF(C28:M28,"52☺")+COUNTIF(C28:M28,"51☺")+COUNTIF(C28:M28,"1☺")+COUNTIF(C28:M28,"KVIT☺")+COUNTIF(C28:M28,"U☺")</f>
        <v>0</v>
      </c>
      <c r="S28" s="42" t="n">
        <f aca="false">COUNTIF(C28:M28,"51")+COUNTIF(C28:M28,"51$")+COUNTIF(C28:M28,"51☻")</f>
        <v>0</v>
      </c>
      <c r="T28" s="42" t="n">
        <f aca="false">COUNTIF(C28:M28,"52")+COUNTIF(C28:M28,"52$")+COUNTIF(C28:M28,"52☻")</f>
        <v>0</v>
      </c>
      <c r="U28" s="42" t="n">
        <f aca="false">COUNTIF(C28:M28,"51¶")</f>
        <v>0</v>
      </c>
      <c r="V28" s="42" t="n">
        <f aca="false">COUNTIF(C28:M28,"52¶")</f>
        <v>0</v>
      </c>
      <c r="W28" s="42" t="n">
        <f aca="false">COUNTIF(C28:M28,"U")+COUNTIF(C28:M28,"U☻")+COUNTIF(C28:M28,"U☺")</f>
        <v>0</v>
      </c>
      <c r="X28" s="42" t="n">
        <f aca="false">COUNTIF(C28:M28,"KVIT")+COUNTIF(C28:M28,"KVIT☻")+COUNTIF(C28:M28,"kvit$")</f>
        <v>0</v>
      </c>
      <c r="Y28" s="44" t="n">
        <f aca="false">COUNTBLANK(C28:M28)</f>
        <v>10</v>
      </c>
      <c r="Z28" s="44" t="n">
        <f aca="false">COUNTIF(C28:M28,"x")</f>
        <v>0</v>
      </c>
      <c r="AA28" s="42" t="n">
        <f aca="false">COUNTIF(C28:M28,"51")+COUNTIF(C28:M28,"51☻")+COUNTIF(C28:M28,"2")+COUNTIF(C28:M28,"52")+COUNTIF(C28:M28,"52☻")+COUNTIF(C28:M28,"51$")+COUNTIF(C28:M28,"52$")</f>
        <v>0</v>
      </c>
      <c r="AB28" s="37" t="str">
        <f aca="false">'Vzorci vnosov'!$A$29</f>
        <v>Rt</v>
      </c>
    </row>
    <row r="29" customFormat="false" ht="19.9" hidden="false" customHeight="true" outlineLevel="0" collapsed="false">
      <c r="A29" s="96" t="n">
        <v>41910</v>
      </c>
      <c r="B29" s="97" t="str">
        <f aca="false">TEXT(A29,"Ddd")</f>
        <v>ned</v>
      </c>
      <c r="C29" s="79"/>
      <c r="D29" s="7" t="str">
        <f aca="false">'Vzorci vnosov'!$A$14</f>
        <v>☻</v>
      </c>
      <c r="E29" s="77"/>
      <c r="F29" s="48"/>
      <c r="G29" s="77"/>
      <c r="H29" s="77"/>
      <c r="I29" s="40"/>
      <c r="J29" s="79"/>
      <c r="K29" s="40"/>
      <c r="L29" s="77"/>
      <c r="M29" s="79"/>
      <c r="N29" s="79"/>
      <c r="O29" s="40" t="s">
        <v>61</v>
      </c>
      <c r="P29" s="40" t="s">
        <v>43</v>
      </c>
      <c r="Q29" s="42" t="n">
        <f aca="false">COUNTIF(C29:M29,"☻")+COUNTIF(C29:M29,"52☻")+COUNTIF(C29:M29,"51☻")+COUNTIF(C29:M29,"1☻")+COUNTIF(C29:M29,"KVIT☻")+COUNTIF(C29:M29,"U☻")</f>
        <v>1</v>
      </c>
      <c r="R29" s="42" t="n">
        <f aca="false">COUNTIF(C29:M29,"☺")+COUNTIF(C29:M29,"52☺")+COUNTIF(C29:M29,"51☺")+COUNTIF(C29:M29,"1☺")+COUNTIF(C29:M29,"KVIT☺")+COUNTIF(C29:M29,"U☺")</f>
        <v>0</v>
      </c>
      <c r="S29" s="42" t="n">
        <f aca="false">COUNTIF(C29:M29,"51")+COUNTIF(C29:M29,"51$")+COUNTIF(C29:M29,"51☻")</f>
        <v>0</v>
      </c>
      <c r="T29" s="42" t="n">
        <f aca="false">COUNTIF(C29:M29,"52")+COUNTIF(C29:M29,"52$")+COUNTIF(C29:M29,"52☻")</f>
        <v>0</v>
      </c>
      <c r="U29" s="42" t="n">
        <f aca="false">COUNTIF(C29:M29,"51¶")</f>
        <v>0</v>
      </c>
      <c r="V29" s="42" t="n">
        <f aca="false">COUNTIF(C29:M29,"52¶")</f>
        <v>0</v>
      </c>
      <c r="W29" s="42" t="n">
        <f aca="false">COUNTIF(C29:M29,"U")+COUNTIF(C29:M29,"U☻")+COUNTIF(C29:M29,"U☺")</f>
        <v>0</v>
      </c>
      <c r="X29" s="42" t="n">
        <f aca="false">COUNTIF(C29:M29,"KVIT")+COUNTIF(C29:M29,"KVIT☻")+COUNTIF(C29:M29,"kvit$")</f>
        <v>0</v>
      </c>
      <c r="Y29" s="44" t="n">
        <f aca="false">COUNTBLANK(C29:M29)</f>
        <v>10</v>
      </c>
      <c r="Z29" s="44" t="n">
        <f aca="false">COUNTIF(C29:M29,"x")</f>
        <v>0</v>
      </c>
      <c r="AA29" s="42" t="n">
        <f aca="false">COUNTIF(C29:M29,"51")+COUNTIF(C29:M29,"51☻")+COUNTIF(C29:M29,"2")+COUNTIF(C29:M29,"52")+COUNTIF(C29:M29,"52☻")+COUNTIF(C29:M29,"51$")+COUNTIF(C29:M29,"52$")</f>
        <v>0</v>
      </c>
      <c r="AB29" s="37" t="str">
        <f aca="false">'Vzorci vnosov'!$A$30</f>
        <v>Rt☻</v>
      </c>
    </row>
    <row r="30" customFormat="false" ht="19.9" hidden="false" customHeight="true" outlineLevel="0" collapsed="false">
      <c r="A30" s="95" t="n">
        <v>41911</v>
      </c>
      <c r="B30" s="66" t="str">
        <f aca="false">TEXT(A30,"Ddd")</f>
        <v>pon</v>
      </c>
      <c r="C30" s="4" t="str">
        <f aca="false">'Vzorci vnosov'!$A$5</f>
        <v>52</v>
      </c>
      <c r="D30" s="46" t="s">
        <v>85</v>
      </c>
      <c r="E30" s="6" t="str">
        <f aca="false">'Vzorci vnosov'!$A$26</f>
        <v>52¶</v>
      </c>
      <c r="F30" s="3" t="str">
        <f aca="false">'Vzorci vnosov'!$A$6</f>
        <v>KVIT</v>
      </c>
      <c r="G30" s="15" t="str">
        <f aca="false">'Vzorci vnosov'!$A$25</f>
        <v>51¶</v>
      </c>
      <c r="H30" s="4" t="str">
        <f aca="false">'Vzorci vnosov'!$A$4</f>
        <v>51</v>
      </c>
      <c r="I30" s="4" t="str">
        <f aca="false">'Vzorci vnosov'!$A$8</f>
        <v>U</v>
      </c>
      <c r="J30" s="6" t="str">
        <f aca="false">'Vzorci vnosov'!$A$11</f>
        <v>X</v>
      </c>
      <c r="K30" s="4" t="str">
        <f aca="false">'Vzorci vnosov'!$A$12</f>
        <v>D</v>
      </c>
      <c r="L30" s="4" t="str">
        <f aca="false">'Vzorci vnosov'!$A$12</f>
        <v>D</v>
      </c>
      <c r="M30" s="5" t="str">
        <f aca="false">'Vzorci vnosov'!$A$7</f>
        <v>KVIT☻</v>
      </c>
      <c r="N30" s="3" t="str">
        <f aca="false">'Vzorci vnosov'!$A$6</f>
        <v>KVIT</v>
      </c>
      <c r="O30" s="46" t="s">
        <v>60</v>
      </c>
      <c r="P30" s="25" t="s">
        <v>43</v>
      </c>
      <c r="Q30" s="42" t="n">
        <f aca="false">COUNTIF(C30:M30,"☻")+COUNTIF(C30:M30,"52☻")+COUNTIF(C30:M30,"51☻")+COUNTIF(C30:M30,"1☻")+COUNTIF(C30:M30,"KVIT☻")+COUNTIF(C30:M30,"U☻")</f>
        <v>1</v>
      </c>
      <c r="R30" s="42" t="n">
        <f aca="false">COUNTIF(C30:M30,"☺")+COUNTIF(C30:M30,"52☺")+COUNTIF(C30:M30,"51☺")+COUNTIF(C30:M30,"1☺")+COUNTIF(C30:M30,"KVIT☺")+COUNTIF(C30:M30,"U☺")</f>
        <v>0</v>
      </c>
      <c r="S30" s="42" t="n">
        <f aca="false">COUNTIF(C30:M30,"51")+COUNTIF(C30:M30,"51$")+COUNTIF(C30:M30,"51☻")</f>
        <v>1</v>
      </c>
      <c r="T30" s="42" t="n">
        <f aca="false">COUNTIF(C30:M30,"52")+COUNTIF(C30:M30,"52$")+COUNTIF(C30:M30,"52☻")</f>
        <v>1</v>
      </c>
      <c r="U30" s="42" t="n">
        <f aca="false">COUNTIF(C30:M30,"51¶")</f>
        <v>1</v>
      </c>
      <c r="V30" s="42" t="n">
        <f aca="false">COUNTIF(C30:M30,"52¶")</f>
        <v>1</v>
      </c>
      <c r="W30" s="42" t="n">
        <f aca="false">COUNTIF(C30:M30,"U")+COUNTIF(C30:M30,"U☻")+COUNTIF(C30:M30,"U☺")</f>
        <v>1</v>
      </c>
      <c r="X30" s="42" t="n">
        <f aca="false">COUNTIF(C30:M30,"KVIT")+COUNTIF(C30:M30,"KVIT☻")+COUNTIF(C30:M30,"kvit$")</f>
        <v>2</v>
      </c>
      <c r="Y30" s="44" t="n">
        <f aca="false">COUNTBLANK(C30:M30)</f>
        <v>0</v>
      </c>
      <c r="Z30" s="44" t="n">
        <f aca="false">COUNTIF(C30:M30,"x")</f>
        <v>1</v>
      </c>
      <c r="AA30" s="42" t="n">
        <f aca="false">COUNTIF(C30:M30,"51")+COUNTIF(C30:M30,"51☻")+COUNTIF(C30:M30,"2")+COUNTIF(C30:M30,"52")+COUNTIF(C30:M30,"52☻")+COUNTIF(C30:M30,"51$")+COUNTIF(C30:M30,"52$")</f>
        <v>2</v>
      </c>
    </row>
    <row r="31" customFormat="false" ht="19.9" hidden="false" customHeight="true" outlineLevel="0" collapsed="false">
      <c r="A31" s="95" t="n">
        <v>41912</v>
      </c>
      <c r="B31" s="66" t="str">
        <f aca="false">TEXT(A31,"Ddd")</f>
        <v>tor</v>
      </c>
      <c r="C31" s="4" t="str">
        <f aca="false">'Vzorci vnosov'!$A$5</f>
        <v>52</v>
      </c>
      <c r="D31" s="46" t="s">
        <v>85</v>
      </c>
      <c r="E31" s="3" t="str">
        <f aca="false">'Vzorci vnosov'!$A$6</f>
        <v>KVIT</v>
      </c>
      <c r="F31" s="3" t="str">
        <f aca="false">'Vzorci vnosov'!$A$6</f>
        <v>KVIT</v>
      </c>
      <c r="G31" s="15" t="str">
        <f aca="false">'Vzorci vnosov'!$A$25</f>
        <v>51¶</v>
      </c>
      <c r="H31" s="14" t="str">
        <f aca="false">'Vzorci vnosov'!$A$24</f>
        <v>52☺</v>
      </c>
      <c r="I31" s="4" t="str">
        <f aca="false">'Vzorci vnosov'!$A$8</f>
        <v>U</v>
      </c>
      <c r="J31" s="6" t="str">
        <f aca="false">'Vzorci vnosov'!$A$11</f>
        <v>X</v>
      </c>
      <c r="K31" s="4" t="str">
        <f aca="false">'Vzorci vnosov'!$A$12</f>
        <v>D</v>
      </c>
      <c r="L31" s="4" t="str">
        <f aca="false">'Vzorci vnosov'!$A$12</f>
        <v>D</v>
      </c>
      <c r="M31" s="6" t="str">
        <f aca="false">'Vzorci vnosov'!$A$11</f>
        <v>X</v>
      </c>
      <c r="N31" s="3" t="str">
        <f aca="false">'Vzorci vnosov'!$A$6</f>
        <v>KVIT</v>
      </c>
      <c r="O31" s="46" t="s">
        <v>65</v>
      </c>
      <c r="P31" s="25" t="s">
        <v>48</v>
      </c>
      <c r="Q31" s="42" t="n">
        <f aca="false">COUNTIF(C31:M31,"☻")+COUNTIF(C31:M31,"52☻")+COUNTIF(C31:M31,"51☻")+COUNTIF(C31:M31,"1☻")+COUNTIF(C31:M31,"KVIT☻")+COUNTIF(C31:M31,"U☻")</f>
        <v>0</v>
      </c>
      <c r="R31" s="42" t="n">
        <f aca="false">COUNTIF(C31:M31,"☺")+COUNTIF(C31:M31,"52☺")+COUNTIF(C31:M31,"51☺")+COUNTIF(C31:M31,"1☺")+COUNTIF(C31:M31,"KVIT☺")+COUNTIF(C31:M31,"U☺")</f>
        <v>1</v>
      </c>
      <c r="S31" s="42" t="n">
        <f aca="false">COUNTIF(C31:M31,"51")+COUNTIF(C31:M31,"51$")+COUNTIF(C31:M31,"51☻")</f>
        <v>0</v>
      </c>
      <c r="T31" s="42" t="n">
        <f aca="false">COUNTIF(C31:M31,"52")+COUNTIF(C31:M31,"52$")+COUNTIF(C31:M31,"52☻")</f>
        <v>1</v>
      </c>
      <c r="U31" s="42" t="n">
        <f aca="false">COUNTIF(C31:M31,"51¶")</f>
        <v>1</v>
      </c>
      <c r="V31" s="42" t="n">
        <f aca="false">COUNTIF(C31:M31,"52¶")</f>
        <v>0</v>
      </c>
      <c r="W31" s="42" t="n">
        <f aca="false">COUNTIF(C31:M31,"U")+COUNTIF(C31:M31,"U☻")+COUNTIF(C31:M31,"U☺")</f>
        <v>1</v>
      </c>
      <c r="X31" s="42" t="n">
        <f aca="false">COUNTIF(C31:M31,"KVIT")+COUNTIF(C31:M31,"KVIT☻")+COUNTIF(C31:M31,"kvit$")</f>
        <v>2</v>
      </c>
      <c r="Y31" s="44" t="n">
        <f aca="false">COUNTBLANK(C31:M31)</f>
        <v>0</v>
      </c>
      <c r="Z31" s="44" t="n">
        <f aca="false">COUNTIF(C31:M31,"x")</f>
        <v>2</v>
      </c>
      <c r="AA31" s="42" t="n">
        <f aca="false">COUNTIF(C31:M31,"51")+COUNTIF(C31:M31,"51☻")+COUNTIF(C31:M31,"2")+COUNTIF(C31:M31,"52")+COUNTIF(C31:M31,"52☻")+COUNTIF(C31:M31,"51$")+COUNTIF(C31:M31,"52$")</f>
        <v>1</v>
      </c>
    </row>
    <row r="33" customFormat="false" ht="12.85" hidden="false" customHeight="false" outlineLevel="0" collapsed="false"/>
    <row r="34" customFormat="false" ht="23.95" hidden="false" customHeight="false" outlineLevel="0" collapsed="false">
      <c r="C34" s="25" t="str">
        <f aca="false">september!$C$1</f>
        <v>KOS</v>
      </c>
      <c r="D34" s="25" t="str">
        <f aca="false">september!$D$1</f>
        <v>ŠOŠ</v>
      </c>
      <c r="E34" s="25" t="str">
        <f aca="false">september!$E$1</f>
        <v>PIN</v>
      </c>
      <c r="F34" s="25" t="str">
        <f aca="false">september!$F$1</f>
        <v>KON</v>
      </c>
      <c r="G34" s="25" t="str">
        <f aca="false">september!$G$1</f>
        <v>ORO</v>
      </c>
      <c r="H34" s="25" t="str">
        <f aca="false">september!$H$1</f>
        <v>MIO</v>
      </c>
      <c r="I34" s="25" t="str">
        <f aca="false">september!$I$1</f>
        <v>BOŽ</v>
      </c>
      <c r="J34" s="25" t="str">
        <f aca="false">september!$J$1</f>
        <v>TOM</v>
      </c>
      <c r="K34" s="25" t="str">
        <f aca="false">september!$K$1</f>
        <v>MŠŠ</v>
      </c>
      <c r="L34" s="25" t="str">
        <f aca="false">september!$L$1</f>
        <v>ŽIV</v>
      </c>
      <c r="M34" s="25" t="str">
        <f aca="false">september!$M$1</f>
        <v>TAL</v>
      </c>
      <c r="N34" s="25" t="str">
        <f aca="false">september!$N$1</f>
        <v>POD</v>
      </c>
      <c r="AB34" s="37"/>
    </row>
    <row r="35" customFormat="false" ht="21" hidden="false" customHeight="true" outlineLevel="0" collapsed="false">
      <c r="B35" s="54" t="str">
        <f aca="false">'Vzorci vnosov'!$A$20</f>
        <v>☺</v>
      </c>
      <c r="C35" s="55" t="n">
        <f aca="false">COUNTIF(C2:C32,"☺")+COUNTIF(C2:C32,"51☺")+COUNTIF(C2:C32,"52☺")+COUNTIF(C2:C32,"1☺")+COUNTIF(C2:C32,"kvit☺")+COUNTIF(C2:C32,"U☺")</f>
        <v>1</v>
      </c>
      <c r="D35" s="55" t="n">
        <f aca="false">COUNTIF(D2:D32,"☺")+COUNTIF(D2:D32,"51☺")+COUNTIF(D2:D32,"52☺")+COUNTIF(D2:D32,"1☺")+COUNTIF(D2:D32,"kvit☺")+COUNTIF(D2:D32,"U☺")</f>
        <v>0</v>
      </c>
      <c r="E35" s="55" t="n">
        <f aca="false">COUNTIF(E2:E32,"☺")+COUNTIF(E2:E32,"51☺")+COUNTIF(E2:E32,"52☺")+COUNTIF(E2:E32,"1☺")+COUNTIF(E2:E32,"kvit☺")+COUNTIF(E2:E32,"U☺")</f>
        <v>0</v>
      </c>
      <c r="F35" s="55" t="n">
        <f aca="false">COUNTIF(F2:F32,"☺")+COUNTIF(F2:F32,"51☺")+COUNTIF(F2:F32,"52☺")+COUNTIF(F2:F32,"1☺")+COUNTIF(F2:F32,"kvit☺")+COUNTIF(F2:F32,"U☺")</f>
        <v>0</v>
      </c>
      <c r="G35" s="55" t="n">
        <f aca="false">COUNTIF(G2:G32,"☺")+COUNTIF(G2:G32,"51☺")+COUNTIF(G2:G32,"52☺")+COUNTIF(G2:G32,"1☺")+COUNTIF(G2:G32,"kvit☺")+COUNTIF(G2:G32,"U☺")</f>
        <v>1</v>
      </c>
      <c r="H35" s="55" t="n">
        <f aca="false">COUNTIF(H2:H32,"☺")+COUNTIF(H2:H32,"51☺")+COUNTIF(H2:H32,"52☺")+COUNTIF(H2:H32,"1☺")+COUNTIF(H2:H32,"kvit☺")+COUNTIF(H2:H32,"U☺")</f>
        <v>4</v>
      </c>
      <c r="I35" s="55" t="n">
        <f aca="false">COUNTIF(I2:I32,"☺")+COUNTIF(I2:I32,"51☺")+COUNTIF(I2:I32,"52☺")+COUNTIF(I2:I32,"1☺")+COUNTIF(I2:I32,"kvit☺")+COUNTIF(I2:I32,"U☺")</f>
        <v>4</v>
      </c>
      <c r="J35" s="55" t="n">
        <f aca="false">COUNTIF(J2:J32,"☺")+COUNTIF(J2:J32,"51☺")+COUNTIF(J2:J32,"52☺")+COUNTIF(J2:J32,"1☺")+COUNTIF(J2:J32,"kvit☺")+COUNTIF(J2:J32,"U☺")</f>
        <v>1</v>
      </c>
      <c r="K35" s="55" t="n">
        <f aca="false">COUNTIF(K2:K32,"☺")+COUNTIF(K2:K32,"51☺")+COUNTIF(K2:K32,"52☺")+COUNTIF(K2:K32,"1☺")+COUNTIF(K2:K32,"kvit☺")+COUNTIF(K2:K32,"U☺")</f>
        <v>0</v>
      </c>
      <c r="L35" s="55" t="n">
        <f aca="false">COUNTIF(L2:L32,"☺")+COUNTIF(L2:L32,"51☺")+COUNTIF(L2:L32,"52☺")+COUNTIF(L2:L32,"1☺")+COUNTIF(L2:L32,"kvit☺")+COUNTIF(L2:L32,"U☺")</f>
        <v>2</v>
      </c>
      <c r="M35" s="55" t="n">
        <f aca="false">COUNTIF(M2:M32,"☺")+COUNTIF(M2:M32,"51☺")+COUNTIF(M2:M32,"52☺")+COUNTIF(M2:M32,"1☺")+COUNTIF(M2:M32,"kvit☺")+COUNTIF(M2:M32,"U☺")</f>
        <v>0</v>
      </c>
      <c r="N35" s="55" t="n">
        <f aca="false">COUNTIF(N2:N32,"☺")+COUNTIF(N2:N32,"51☺")+COUNTIF(N2:N32,"52☺")+COUNTIF(N2:N32,"1☺")+COUNTIF(N2:N32,"kvit☺")+COUNTIF(N2:N32,"U☺")</f>
        <v>0</v>
      </c>
      <c r="AB35" s="37"/>
    </row>
    <row r="36" s="36" customFormat="true" ht="19.9" hidden="false" customHeight="true" outlineLevel="0" collapsed="false">
      <c r="A36" s="56"/>
      <c r="B36" s="57" t="s">
        <v>12</v>
      </c>
      <c r="C36" s="2" t="n">
        <f aca="false">COUNTIF(C2:C32,"☻")+COUNTIF(C2:C32,"51☻")+COUNTIF(C2:C32,"52☻")+COUNTIF(C2:C32,"1☻")+COUNTIF(C2:C32,"kvit☻")+COUNTIF(C2:C32,"U☻")</f>
        <v>3</v>
      </c>
      <c r="D36" s="2" t="n">
        <f aca="false">COUNTIF(D2:D32,"☻")+COUNTIF(D2:D32,"51☻")+COUNTIF(D2:D32,"52☻")+COUNTIF(D2:D32,"1☻")+COUNTIF(D2:D32,"kvit☻")+COUNTIF(D2:D32,"U☻")</f>
        <v>5</v>
      </c>
      <c r="E36" s="2" t="n">
        <f aca="false">COUNTIF(E2:E32,"☻")+COUNTIF(E2:E32,"51☻")+COUNTIF(E2:E32,"52☻")+COUNTIF(E2:E32,"1☻")+COUNTIF(E2:E32,"kvit☻")+COUNTIF(E2:E32,"U☻")</f>
        <v>4</v>
      </c>
      <c r="F36" s="2" t="n">
        <f aca="false">COUNTIF(F2:F32,"☻")+COUNTIF(F2:F32,"51☻")+COUNTIF(F2:F32,"52☻")+COUNTIF(F2:F32,"1☻")+COUNTIF(F2:F32,"kvit☻")+COUNTIF(F2:F32,"U☻")</f>
        <v>4</v>
      </c>
      <c r="G36" s="2" t="n">
        <f aca="false">COUNTIF(G2:G32,"☻")+COUNTIF(G2:G32,"51☻")+COUNTIF(G2:G32,"52☻")+COUNTIF(G2:G32,"1☻")+COUNTIF(G2:G32,"kvit☻")+COUNTIF(G2:G32,"U☻")</f>
        <v>0</v>
      </c>
      <c r="H36" s="2" t="n">
        <f aca="false">COUNTIF(H2:H32,"☻")+COUNTIF(H2:H32,"51☻")+COUNTIF(H2:H32,"52☻")+COUNTIF(H2:H32,"1☻")+COUNTIF(H2:H32,"kvit☻")+COUNTIF(H2:H32,"U☻")</f>
        <v>0</v>
      </c>
      <c r="I36" s="2" t="n">
        <f aca="false">COUNTIF(I2:I32,"☻")+COUNTIF(I2:I32,"51☻")+COUNTIF(I2:I32,"52☻")+COUNTIF(I2:I32,"1☻")+COUNTIF(I2:I32,"kvit☻")+COUNTIF(I2:I32,"U☻")</f>
        <v>0</v>
      </c>
      <c r="J36" s="2" t="n">
        <f aca="false">COUNTIF(J2:J32,"☻")+COUNTIF(J2:J32,"51☻")+COUNTIF(J2:J32,"52☻")+COUNTIF(J2:J32,"1☻")+COUNTIF(J2:J32,"kvit☻")+COUNTIF(J2:J32,"U☻")</f>
        <v>0</v>
      </c>
      <c r="K36" s="2" t="n">
        <f aca="false">COUNTIF(K2:K32,"☻")+COUNTIF(K2:K32,"51☻")+COUNTIF(K2:K32,"52☻")+COUNTIF(K2:K32,"1☻")+COUNTIF(K2:K32,"kvit☻")+COUNTIF(K2:K32,"U☻")</f>
        <v>3</v>
      </c>
      <c r="L36" s="2" t="n">
        <f aca="false">COUNTIF(L2:L32,"☻")+COUNTIF(L2:L32,"51☻")+COUNTIF(L2:L32,"52☻")+COUNTIF(L2:L32,"1☻")+COUNTIF(L2:L32,"kvit☻")+COUNTIF(L2:L32,"U☻")</f>
        <v>0</v>
      </c>
      <c r="M36" s="2" t="n">
        <f aca="false">COUNTIF(M2:M32,"☻")+COUNTIF(M2:M32,"51☻")+COUNTIF(M2:M32,"52☻")+COUNTIF(M2:M32,"1☻")+COUNTIF(M2:M32,"kvit☻")+COUNTIF(M2:M32,"U☻")</f>
        <v>5</v>
      </c>
      <c r="N36" s="2" t="n">
        <f aca="false">COUNTIF(N2:N32,"☻")+COUNTIF(N2:N32,"51☻")+COUNTIF(N2:N32,"52☻")+COUNTIF(N2:N32,"1☻")+COUNTIF(N2:N32,"kvit☻")+COUNTIF(N2:N32,"U☻")</f>
        <v>0</v>
      </c>
      <c r="O36" s="2"/>
      <c r="P36" s="58"/>
      <c r="Q36" s="35"/>
      <c r="R36" s="35"/>
      <c r="S36" s="35"/>
      <c r="T36" s="35"/>
      <c r="U36" s="35"/>
      <c r="V36" s="35"/>
      <c r="W36" s="35"/>
      <c r="X36" s="35"/>
      <c r="Y36" s="35"/>
      <c r="AB36" s="37"/>
    </row>
    <row r="37" s="36" customFormat="true" ht="19.9" hidden="false" customHeight="true" outlineLevel="0" collapsed="false">
      <c r="A37" s="56"/>
      <c r="B37" s="57" t="s">
        <v>71</v>
      </c>
      <c r="C37" s="59" t="n">
        <f aca="false">SUM(C35:C36)</f>
        <v>4</v>
      </c>
      <c r="D37" s="59" t="n">
        <f aca="false">SUM(D35:D36)</f>
        <v>5</v>
      </c>
      <c r="E37" s="59" t="n">
        <f aca="false">SUM(E35:E36)</f>
        <v>4</v>
      </c>
      <c r="F37" s="59" t="n">
        <f aca="false">SUM(F35:F36)</f>
        <v>4</v>
      </c>
      <c r="G37" s="59" t="n">
        <f aca="false">SUM(G35:G36)</f>
        <v>1</v>
      </c>
      <c r="H37" s="59" t="n">
        <f aca="false">SUM(H35:H36)</f>
        <v>4</v>
      </c>
      <c r="I37" s="59" t="n">
        <f aca="false">SUM(I35:I36)</f>
        <v>4</v>
      </c>
      <c r="J37" s="59" t="n">
        <f aca="false">SUM(J35:J36)</f>
        <v>1</v>
      </c>
      <c r="K37" s="59" t="n">
        <f aca="false">SUM(K35:K36)</f>
        <v>3</v>
      </c>
      <c r="L37" s="59" t="n">
        <f aca="false">SUM(L35:L36)</f>
        <v>2</v>
      </c>
      <c r="M37" s="59" t="n">
        <f aca="false">SUM(M35:M36)</f>
        <v>5</v>
      </c>
      <c r="N37" s="59" t="n">
        <f aca="false">SUM(N35:N36)</f>
        <v>0</v>
      </c>
      <c r="O37" s="2"/>
      <c r="P37" s="58"/>
      <c r="Q37" s="35"/>
      <c r="R37" s="35"/>
      <c r="S37" s="35"/>
      <c r="T37" s="35"/>
      <c r="U37" s="35"/>
      <c r="V37" s="35"/>
      <c r="W37" s="35"/>
      <c r="X37" s="35"/>
      <c r="Y37" s="35"/>
      <c r="AB37" s="37"/>
    </row>
    <row r="38" s="36" customFormat="true" ht="19.9" hidden="false" customHeight="true" outlineLevel="0" collapsed="false">
      <c r="A38" s="56"/>
      <c r="B38" s="60" t="s">
        <v>4</v>
      </c>
      <c r="C38" s="2" t="n">
        <f aca="false">COUNTIF(C2:C32,"KVIT")+COUNTIF(C2:C32,"51KVIT")+COUNTIF(C2:C32,"52KVIT")+COUNTIF(C2:C32,"1KVIT")</f>
        <v>0</v>
      </c>
      <c r="D38" s="2" t="n">
        <f aca="false">COUNTIF(D2:D32,"KVIT")+COUNTIF(D2:D32,"51KVIT")+COUNTIF(D2:D32,"52KVIT")+COUNTIF(D2:D32,"1KVIT")</f>
        <v>11</v>
      </c>
      <c r="E38" s="2" t="n">
        <f aca="false">COUNTIF(E2:E32,"KVIT")+COUNTIF(E2:E32,"51KVIT")+COUNTIF(E2:E32,"52KVIT")+COUNTIF(E2:E32,"1KVIT")</f>
        <v>6</v>
      </c>
      <c r="F38" s="2" t="n">
        <f aca="false">COUNTIF(F2:F32,"KVIT")+COUNTIF(F2:F32,"51KVIT")+COUNTIF(F2:F32,"52KVIT")+COUNTIF(F2:F32,"1KVIT")</f>
        <v>9</v>
      </c>
      <c r="G38" s="2" t="n">
        <f aca="false">COUNTIF(G2:G32,"KVIT")+COUNTIF(G2:G32,"51KVIT")+COUNTIF(G2:G32,"52KVIT")+COUNTIF(G2:G32,"1KVIT")</f>
        <v>0</v>
      </c>
      <c r="H38" s="2" t="n">
        <f aca="false">COUNTIF(H2:H32,"KVIT")+COUNTIF(H2:H32,"51KVIT")+COUNTIF(H2:H32,"52KVIT")+COUNTIF(H2:H32,"1KVIT")</f>
        <v>0</v>
      </c>
      <c r="I38" s="2" t="n">
        <f aca="false">COUNTIF(I2:I32,"KVIT")+COUNTIF(I2:I32,"51KVIT")+COUNTIF(I2:I32,"52KVIT")+COUNTIF(I2:I32,"1KVIT")</f>
        <v>0</v>
      </c>
      <c r="J38" s="2" t="n">
        <f aca="false">COUNTIF(J2:J32,"KVIT")+COUNTIF(J2:J32,"51KVIT")+COUNTIF(J2:J32,"52KVIT")+COUNTIF(J2:J32,"1KVIT")</f>
        <v>0</v>
      </c>
      <c r="K38" s="2" t="n">
        <f aca="false">COUNTIF(K2:K32,"KVIT")+COUNTIF(K2:K32,"51KVIT")+COUNTIF(K2:K32,"52KVIT")+COUNTIF(K2:K32,"1KVIT")</f>
        <v>0</v>
      </c>
      <c r="L38" s="2" t="n">
        <f aca="false">COUNTIF(L2:L32,"KVIT")+COUNTIF(L2:L32,"51KVIT")+COUNTIF(L2:L32,"52KVIT")+COUNTIF(L2:L32,"1KVIT")</f>
        <v>0</v>
      </c>
      <c r="M38" s="2" t="n">
        <f aca="false">COUNTIF(M2:M32,"KVIT")+COUNTIF(M2:M32,"51KVIT")+COUNTIF(M2:M32,"52KVIT")+COUNTIF(M2:M32,"1KVIT")</f>
        <v>7</v>
      </c>
      <c r="N38" s="2" t="n">
        <f aca="false">COUNTIF(N2:N32,"KVIT")+COUNTIF(N2:N32,"51KVIT")+COUNTIF(N2:N32,"52KVIT")+COUNTIF(N2:N32,"1KVIT")</f>
        <v>14</v>
      </c>
      <c r="O38" s="2"/>
      <c r="P38" s="2"/>
      <c r="Q38" s="35"/>
      <c r="R38" s="35"/>
      <c r="S38" s="35"/>
      <c r="T38" s="35"/>
      <c r="U38" s="35"/>
      <c r="V38" s="35"/>
      <c r="W38" s="35"/>
      <c r="X38" s="35"/>
      <c r="Y38" s="35"/>
      <c r="AB38" s="37"/>
    </row>
    <row r="39" s="61" customFormat="true" ht="14.05" hidden="false" customHeight="false" outlineLevel="0" collapsed="false">
      <c r="A39" s="56"/>
      <c r="B39" s="60" t="s">
        <v>72</v>
      </c>
      <c r="C39" s="2" t="n">
        <f aca="false">COUNTIF(C2:C32,"51$")+COUNTIF(C2:C32,"52$")+COUNTIF(C2:C32,"kvit$")</f>
        <v>0</v>
      </c>
      <c r="D39" s="2" t="n">
        <f aca="false">COUNTIF(D2:D32,"51$")+COUNTIF(D2:D32,"52$")+COUNTIF(D2:D32,"kvit$")</f>
        <v>0</v>
      </c>
      <c r="E39" s="2" t="n">
        <f aca="false">COUNTIF(E2:E32,"51$")+COUNTIF(E2:E32,"52$")+COUNTIF(E2:E32,"kvit$")</f>
        <v>0</v>
      </c>
      <c r="F39" s="2" t="n">
        <f aca="false">COUNTIF(F2:F32,"51$")+COUNTIF(F2:F32,"52$")+COUNTIF(F2:F32,"kvit$")</f>
        <v>0</v>
      </c>
      <c r="G39" s="2" t="n">
        <f aca="false">COUNTIF(G2:G32,"51$")+COUNTIF(G2:G32,"52$")+COUNTIF(G2:G32,"kvit$")</f>
        <v>0</v>
      </c>
      <c r="H39" s="2" t="n">
        <f aca="false">COUNTIF(H2:H32,"51$")+COUNTIF(H2:H32,"52$")+COUNTIF(H2:H32,"kvit$")</f>
        <v>0</v>
      </c>
      <c r="I39" s="2" t="n">
        <f aca="false">COUNTIF(I2:I32,"51$")+COUNTIF(I2:I32,"52$")+COUNTIF(I2:I32,"kvit$")</f>
        <v>0</v>
      </c>
      <c r="J39" s="2" t="n">
        <f aca="false">COUNTIF(J2:J32,"51$")+COUNTIF(J2:J32,"52$")+COUNTIF(J2:J32,"kvit$")</f>
        <v>0</v>
      </c>
      <c r="K39" s="2" t="n">
        <f aca="false">COUNTIF(K2:K32,"51$")+COUNTIF(K2:K32,"52$")+COUNTIF(K2:K32,"kvit$")</f>
        <v>0</v>
      </c>
      <c r="L39" s="2" t="n">
        <f aca="false">COUNTIF(L2:L32,"51$")+COUNTIF(L2:L32,"52$")+COUNTIF(L2:L32,"kvit$")</f>
        <v>0</v>
      </c>
      <c r="M39" s="2" t="n">
        <f aca="false">COUNTIF(M2:M32,"51$")+COUNTIF(M2:M32,"52$")+COUNTIF(M2:M32,"kvit$")</f>
        <v>0</v>
      </c>
      <c r="N39" s="2" t="n">
        <f aca="false">COUNTIF(N2:N32,"51$")+COUNTIF(N2:N32,"52$")+COUNTIF(N2:N32,"kvit$")</f>
        <v>0</v>
      </c>
      <c r="O39" s="2"/>
      <c r="P39" s="2"/>
      <c r="Q39" s="35"/>
      <c r="R39" s="35"/>
      <c r="S39" s="35"/>
      <c r="T39" s="35"/>
      <c r="U39" s="35"/>
      <c r="V39" s="35"/>
      <c r="W39" s="35"/>
      <c r="X39" s="35"/>
      <c r="Y39" s="35"/>
      <c r="Z39" s="36"/>
      <c r="AA39" s="36"/>
      <c r="AB39" s="37"/>
      <c r="AC39" s="36"/>
    </row>
    <row r="40" customFormat="false" ht="14.05" hidden="false" customHeight="false" outlineLevel="0" collapsed="false">
      <c r="B40" s="62" t="str">
        <f aca="false">'Vzorci vnosov'!$A$12</f>
        <v>D</v>
      </c>
      <c r="C40" s="63" t="n">
        <f aca="false">COUNTIF(C2:C32,"D")</f>
        <v>2</v>
      </c>
      <c r="D40" s="63" t="n">
        <f aca="false">COUNTIF(D2:D32,"D")</f>
        <v>0</v>
      </c>
      <c r="E40" s="63" t="n">
        <f aca="false">COUNTIF(E2:E32,"D")</f>
        <v>3</v>
      </c>
      <c r="F40" s="63" t="n">
        <f aca="false">COUNTIF(F2:F32,"D")</f>
        <v>0</v>
      </c>
      <c r="G40" s="63" t="n">
        <f aca="false">COUNTIF(G2:G32,"D")</f>
        <v>10</v>
      </c>
      <c r="H40" s="63" t="n">
        <f aca="false">COUNTIF(H2:H32,"D")</f>
        <v>0</v>
      </c>
      <c r="I40" s="63" t="n">
        <f aca="false">COUNTIF(I2:I32,"D")</f>
        <v>0</v>
      </c>
      <c r="J40" s="63" t="n">
        <f aca="false">COUNTIF(J2:J32,"D")</f>
        <v>0</v>
      </c>
      <c r="K40" s="63" t="n">
        <f aca="false">COUNTIF(K2:K32,"D")</f>
        <v>11</v>
      </c>
      <c r="L40" s="63" t="n">
        <f aca="false">COUNTIF(L2:L32,"D")</f>
        <v>17</v>
      </c>
      <c r="M40" s="63" t="n">
        <f aca="false">COUNTIF(M2:M32,"D")</f>
        <v>0</v>
      </c>
      <c r="N40" s="63" t="n">
        <f aca="false">COUNTIF(N2:N32,"D")</f>
        <v>0</v>
      </c>
      <c r="O40" s="64"/>
      <c r="P40" s="64"/>
      <c r="AB40" s="37"/>
    </row>
    <row r="41" customFormat="false" ht="14.05" hidden="false" customHeight="false" outlineLevel="0" collapsed="false">
      <c r="B41" s="62" t="str">
        <f aca="false">'Vzorci vnosov'!$A$15</f>
        <v>SO</v>
      </c>
      <c r="C41" s="63" t="n">
        <f aca="false">COUNTIF(C2:C32,"SO")</f>
        <v>0</v>
      </c>
      <c r="D41" s="63" t="n">
        <f aca="false">COUNTIF(D2:D32,"SO")</f>
        <v>4</v>
      </c>
      <c r="E41" s="63" t="n">
        <f aca="false">COUNTIF(E2:E32,"SO")</f>
        <v>6</v>
      </c>
      <c r="F41" s="63" t="n">
        <f aca="false">COUNTIF(F2:F32,"SO")</f>
        <v>2</v>
      </c>
      <c r="G41" s="63" t="n">
        <f aca="false">COUNTIF(G2:G32,"SO")</f>
        <v>3</v>
      </c>
      <c r="H41" s="63" t="n">
        <f aca="false">COUNTIF(H2:H32,"SO")</f>
        <v>4</v>
      </c>
      <c r="I41" s="63" t="n">
        <f aca="false">COUNTIF(I2:I32,"SO")</f>
        <v>6</v>
      </c>
      <c r="J41" s="63" t="n">
        <f aca="false">COUNTIF(J2:J32,"SO")</f>
        <v>2</v>
      </c>
      <c r="K41" s="63" t="n">
        <f aca="false">COUNTIF(K2:K32,"SO")</f>
        <v>0</v>
      </c>
      <c r="L41" s="63" t="n">
        <f aca="false">COUNTIF(L2:L32,"SO")</f>
        <v>0</v>
      </c>
      <c r="M41" s="63" t="n">
        <f aca="false">COUNTIF(M2:M32,"SO")</f>
        <v>4</v>
      </c>
      <c r="N41" s="63" t="n">
        <f aca="false">COUNTIF(N2:N32,"SO")</f>
        <v>4</v>
      </c>
      <c r="AB41" s="37"/>
    </row>
    <row r="42" customFormat="false" ht="14.05" hidden="false" customHeight="false" outlineLevel="0" collapsed="false">
      <c r="B42" s="65" t="str">
        <f aca="false">'Vzorci vnosov'!$A$13</f>
        <v>BOL</v>
      </c>
      <c r="C42" s="63" t="n">
        <f aca="false">COUNTIF(C2:C32,"BOL")</f>
        <v>0</v>
      </c>
      <c r="D42" s="63" t="n">
        <f aca="false">COUNTIF(D2:D32,"BOL")</f>
        <v>0</v>
      </c>
      <c r="E42" s="63" t="n">
        <f aca="false">COUNTIF(E2:E32,"BOL")</f>
        <v>0</v>
      </c>
      <c r="F42" s="63" t="n">
        <f aca="false">COUNTIF(F2:F32,"BOL")</f>
        <v>0</v>
      </c>
      <c r="G42" s="63" t="n">
        <f aca="false">COUNTIF(G2:G32,"BOL")</f>
        <v>0</v>
      </c>
      <c r="H42" s="63" t="n">
        <f aca="false">COUNTIF(H2:H32,"BOL")</f>
        <v>1</v>
      </c>
      <c r="I42" s="63" t="n">
        <f aca="false">COUNTIF(I2:I32,"BOL")</f>
        <v>0</v>
      </c>
      <c r="J42" s="63" t="n">
        <f aca="false">COUNTIF(J2:J32,"BOL")</f>
        <v>0</v>
      </c>
      <c r="K42" s="63" t="n">
        <f aca="false">COUNTIF(K2:K32,"BOL")</f>
        <v>0</v>
      </c>
      <c r="L42" s="63" t="n">
        <f aca="false">COUNTIF(L2:L32,"BOL")</f>
        <v>0</v>
      </c>
      <c r="M42" s="63" t="n">
        <f aca="false">COUNTIF(M2:M32,"BOL")</f>
        <v>0</v>
      </c>
      <c r="N42" s="63" t="n">
        <f aca="false">COUNTIF(N2:N32,"BOL")</f>
        <v>0</v>
      </c>
      <c r="AB42" s="37"/>
    </row>
    <row r="43" customFormat="false" ht="14.05" hidden="false" customHeight="false" outlineLevel="0" collapsed="false">
      <c r="B43" s="66" t="str">
        <f aca="false">'Vzorci vnosov'!$A$11</f>
        <v>X</v>
      </c>
      <c r="C43" s="63" t="n">
        <f aca="false">COUNTIF(C2:C32,"X")</f>
        <v>4</v>
      </c>
      <c r="D43" s="63" t="n">
        <f aca="false">COUNTIF(D2:D32,"X")</f>
        <v>2</v>
      </c>
      <c r="E43" s="63" t="n">
        <f aca="false">COUNTIF(E2:E32,"X")</f>
        <v>2</v>
      </c>
      <c r="F43" s="63" t="n">
        <f aca="false">COUNTIF(F2:F32,"X")</f>
        <v>2</v>
      </c>
      <c r="G43" s="63" t="n">
        <f aca="false">COUNTIF(G2:G32,"X")</f>
        <v>0</v>
      </c>
      <c r="H43" s="63" t="n">
        <f aca="false">COUNTIF(H2:H32,"X")</f>
        <v>1</v>
      </c>
      <c r="I43" s="63" t="n">
        <f aca="false">COUNTIF(I2:I32,"X")</f>
        <v>3</v>
      </c>
      <c r="J43" s="63" t="n">
        <f aca="false">COUNTIF(J2:J32,"X")</f>
        <v>3</v>
      </c>
      <c r="K43" s="63" t="n">
        <f aca="false">COUNTIF(K2:K32,"X")</f>
        <v>3</v>
      </c>
      <c r="L43" s="63" t="n">
        <f aca="false">COUNTIF(L2:L32,"X")</f>
        <v>1</v>
      </c>
      <c r="M43" s="63" t="n">
        <f aca="false">COUNTIF(M2:M32,"X")</f>
        <v>4</v>
      </c>
      <c r="N43" s="63" t="n">
        <f aca="false">COUNTIF(N2:N32,"X")</f>
        <v>0</v>
      </c>
      <c r="AB43" s="37"/>
    </row>
    <row r="44" customFormat="false" ht="14.05" hidden="false" customHeight="false" outlineLevel="0" collapsed="false">
      <c r="B44" s="67" t="s">
        <v>50</v>
      </c>
      <c r="C44" s="68" t="n">
        <f aca="false">COUNTIF(P2:P32,"KOS")</f>
        <v>0</v>
      </c>
      <c r="D44" s="68" t="n">
        <f aca="false">COUNTIF(P2:P32,"ŠOŠ")</f>
        <v>6</v>
      </c>
      <c r="E44" s="68" t="n">
        <f aca="false">COUNTIF(P2:P32,"PIN")</f>
        <v>3</v>
      </c>
      <c r="F44" s="68" t="n">
        <f aca="false">COUNTIF(P2:P32,"KON")</f>
        <v>1</v>
      </c>
      <c r="G44" s="68" t="n">
        <f aca="false">COUNTIF(P2:P32,"oro")</f>
        <v>0</v>
      </c>
      <c r="H44" s="68" t="n">
        <f aca="false">COUNTIF(P2:P32,"mio")</f>
        <v>7</v>
      </c>
      <c r="I44" s="68" t="n">
        <f aca="false">COUNTIF(P2:P32,"bož")</f>
        <v>4</v>
      </c>
      <c r="J44" s="68" t="n">
        <f aca="false">COUNTIF(P2:P32,"tom")</f>
        <v>0</v>
      </c>
      <c r="K44" s="68" t="n">
        <f aca="false">COUNTIF(P2:P32,"MŠŠ")</f>
        <v>0</v>
      </c>
      <c r="L44" s="68" t="n">
        <f aca="false">COUNTIF(Q2:Q32,"živ")</f>
        <v>0</v>
      </c>
      <c r="M44" s="68" t="n">
        <f aca="false">COUNTIF(P2:P32,"tal")</f>
        <v>5</v>
      </c>
      <c r="N44" s="68" t="n">
        <f aca="false">COUNTIF(P2:P32,"")</f>
        <v>0</v>
      </c>
      <c r="AB44" s="37"/>
    </row>
    <row r="45" customFormat="false" ht="14.05" hidden="false" customHeight="false" outlineLevel="0" collapsed="false">
      <c r="B45" s="66" t="s">
        <v>73</v>
      </c>
      <c r="C45" s="2" t="n">
        <f aca="false">COUNTIF(C2:C32,"51¶")+COUNTIF(C2:C32,"52¶")+COUNTIF(C2:C32,"kvit¶")</f>
        <v>3</v>
      </c>
      <c r="D45" s="2" t="n">
        <f aca="false">COUNTIF(D2:D32,"51¶")+COUNTIF(D2:D32,"52¶")+COUNTIF(D2:D32,"kvit¶")</f>
        <v>0</v>
      </c>
      <c r="E45" s="2" t="n">
        <f aca="false">COUNTIF(E2:E32,"51¶")+COUNTIF(E2:E32,"52¶")+COUNTIF(E2:E32,"kvit¶")</f>
        <v>3</v>
      </c>
      <c r="F45" s="2" t="n">
        <f aca="false">COUNTIF(F2:F32,"51¶")+COUNTIF(F2:F32,"52¶")+COUNTIF(F2:F32,"kvit¶")</f>
        <v>1</v>
      </c>
      <c r="G45" s="2" t="n">
        <f aca="false">COUNTIF(G2:G32,"51¶")+COUNTIF(G2:G32,"52¶")+COUNTIF(G2:G32,"kvit¶")</f>
        <v>6</v>
      </c>
      <c r="H45" s="2" t="n">
        <f aca="false">COUNTIF(H2:H32,"51¶")+COUNTIF(H2:H32,"52¶")+COUNTIF(H2:H32,"kvit¶")</f>
        <v>2</v>
      </c>
      <c r="I45" s="2" t="n">
        <f aca="false">COUNTIF(I2:I32,"51¶")+COUNTIF(I2:I32,"52¶")+COUNTIF(I2:I32,"kvit¶")</f>
        <v>2</v>
      </c>
      <c r="J45" s="2" t="n">
        <f aca="false">COUNTIF(J2:J32,"51¶")+COUNTIF(J2:J32,"52¶")+COUNTIF(J2:J32,"kvit¶")</f>
        <v>5</v>
      </c>
      <c r="K45" s="2" t="n">
        <f aca="false">COUNTIF(K2:K32,"51¶")+COUNTIF(K2:K32,"52¶")+COUNTIF(K2:K32,"kvit¶")</f>
        <v>3</v>
      </c>
      <c r="L45" s="2" t="n">
        <f aca="false">COUNTIF(L2:L32,"51¶")+COUNTIF(L2:L32,"52¶")+COUNTIF(L2:L32,"kvit¶")</f>
        <v>1</v>
      </c>
      <c r="M45" s="2" t="n">
        <f aca="false">COUNTIF(M2:M32,"51¶")+COUNTIF(M2:M32,"52¶")+COUNTIF(M2:M32,"kvit¶")</f>
        <v>3</v>
      </c>
      <c r="N45" s="2" t="n">
        <f aca="false">COUNTIF(N2:N32,"51¶")+COUNTIF(N2:N32,"52¶")+COUNTIF(N2:N32,"kvit¶")</f>
        <v>0</v>
      </c>
      <c r="AB45" s="37"/>
    </row>
    <row r="46" customFormat="false" ht="14.05" hidden="false" customHeight="false" outlineLevel="0" collapsed="false">
      <c r="B46" s="62" t="str">
        <f aca="false">'Vzorci vnosov'!$A$8</f>
        <v>U</v>
      </c>
      <c r="C46" s="2" t="n">
        <f aca="false">COUNTIF(C2:C32,"U☺")+COUNTIF(C2:C32,"U☻")+COUNTIF(C2:C32,"U")</f>
        <v>0</v>
      </c>
      <c r="D46" s="2" t="n">
        <f aca="false">COUNTIF(D2:D32,"U☺")+COUNTIF(D2:D32,"U☻")+COUNTIF(D2:D32,"U")</f>
        <v>0</v>
      </c>
      <c r="E46" s="2" t="n">
        <f aca="false">COUNTIF(E2:E32,"U☺")+COUNTIF(E2:E32,"U☻")+COUNTIF(E2:E32,"U")</f>
        <v>0</v>
      </c>
      <c r="F46" s="2" t="n">
        <f aca="false">COUNTIF(F2:F32,"U☺")+COUNTIF(F2:F32,"U☻")+COUNTIF(F2:F32,"U")</f>
        <v>1</v>
      </c>
      <c r="G46" s="2" t="n">
        <f aca="false">COUNTIF(G2:G32,"U☺")+COUNTIF(G2:G32,"U☻")+COUNTIF(G2:G32,"U")</f>
        <v>1</v>
      </c>
      <c r="H46" s="2" t="n">
        <f aca="false">COUNTIF(H2:H32,"U☺")+COUNTIF(H2:H32,"U☻")+COUNTIF(H2:H32,"U")</f>
        <v>3</v>
      </c>
      <c r="I46" s="2" t="n">
        <f aca="false">COUNTIF(I2:I32,"U☺")+COUNTIF(I2:I32,"U☻")+COUNTIF(I2:I32,"U")</f>
        <v>4</v>
      </c>
      <c r="J46" s="2" t="n">
        <f aca="false">COUNTIF(J2:J32,"U☺")+COUNTIF(J2:J32,"U☻")+COUNTIF(J2:J32,"U")</f>
        <v>1</v>
      </c>
      <c r="K46" s="2" t="n">
        <f aca="false">COUNTIF(K2:K32,"U☺")+COUNTIF(K2:K32,"U☻")+COUNTIF(K2:K32,"U")</f>
        <v>0</v>
      </c>
      <c r="L46" s="2" t="n">
        <f aca="false">COUNTIF(L2:L32,"U☺")+COUNTIF(L2:L32,"U☻")+COUNTIF(L2:L32,"U")</f>
        <v>0</v>
      </c>
      <c r="M46" s="2" t="n">
        <f aca="false">COUNTIF(M2:M32,"U☺")+COUNTIF(M2:M32,"U☻")+COUNTIF(M2:M32,"U")</f>
        <v>0</v>
      </c>
      <c r="N46" s="2" t="n">
        <f aca="false">COUNTIF(N2:N32,"U☺")+COUNTIF(N2:N32,"U☻")+COUNTIF(N2:N32,"U")</f>
        <v>0</v>
      </c>
      <c r="AB46" s="37"/>
    </row>
    <row r="47" customFormat="false" ht="14.05" hidden="false" customHeight="false" outlineLevel="0" collapsed="false">
      <c r="AB47" s="37"/>
    </row>
    <row r="48" customFormat="false" ht="14.05" hidden="false" customHeight="false" outlineLevel="0" collapsed="false">
      <c r="AB48" s="37"/>
    </row>
    <row r="49" customFormat="false" ht="14.05" hidden="false" customHeight="false" outlineLevel="0" collapsed="false">
      <c r="AB49" s="37"/>
    </row>
    <row r="50" customFormat="false" ht="14.05" hidden="false" customHeight="false" outlineLevel="0" collapsed="false">
      <c r="AB50" s="37"/>
    </row>
    <row r="51" customFormat="false" ht="14.05" hidden="false" customHeight="false" outlineLevel="0" collapsed="false">
      <c r="AB51" s="37"/>
    </row>
    <row r="52" customFormat="false" ht="14.05" hidden="false" customHeight="false" outlineLevel="0" collapsed="false">
      <c r="AB52" s="37"/>
    </row>
    <row r="53" customFormat="false" ht="14.05" hidden="false" customHeight="false" outlineLevel="0" collapsed="false">
      <c r="AB53" s="37"/>
    </row>
    <row r="54" customFormat="false" ht="14.05" hidden="false" customHeight="false" outlineLevel="0" collapsed="false">
      <c r="AB54" s="37"/>
    </row>
    <row r="55" customFormat="false" ht="14.05" hidden="false" customHeight="false" outlineLevel="0" collapsed="false">
      <c r="AB55" s="37"/>
    </row>
    <row r="56" customFormat="false" ht="14.05" hidden="false" customHeight="false" outlineLevel="0" collapsed="false">
      <c r="AB56" s="37"/>
    </row>
    <row r="57" customFormat="false" ht="14.05" hidden="false" customHeight="false" outlineLevel="0" collapsed="false">
      <c r="AB57" s="37"/>
    </row>
    <row r="58" customFormat="false" ht="14.05" hidden="false" customHeight="false" outlineLevel="0" collapsed="false">
      <c r="AB58" s="37"/>
    </row>
    <row r="59" customFormat="false" ht="14.05" hidden="false" customHeight="false" outlineLevel="0" collapsed="false">
      <c r="AB59" s="37"/>
    </row>
    <row r="60" customFormat="false" ht="14.05" hidden="false" customHeight="false" outlineLevel="0" collapsed="false">
      <c r="AB60" s="37"/>
    </row>
    <row r="61" customFormat="false" ht="14.05" hidden="false" customHeight="false" outlineLevel="0" collapsed="false">
      <c r="AB61" s="37"/>
    </row>
    <row r="62" customFormat="false" ht="14.05" hidden="false" customHeight="false" outlineLevel="0" collapsed="false">
      <c r="AB62" s="37"/>
    </row>
    <row r="63" customFormat="false" ht="14.05" hidden="false" customHeight="false" outlineLevel="0" collapsed="false">
      <c r="AB63" s="37"/>
    </row>
    <row r="64" customFormat="false" ht="14.05" hidden="false" customHeight="false" outlineLevel="0" collapsed="false">
      <c r="AB64" s="37"/>
    </row>
    <row r="65" customFormat="false" ht="14.05" hidden="false" customHeight="false" outlineLevel="0" collapsed="false">
      <c r="AB65" s="37"/>
    </row>
    <row r="66" customFormat="false" ht="14.05" hidden="false" customHeight="false" outlineLevel="0" collapsed="false">
      <c r="AB66" s="37"/>
    </row>
    <row r="67" customFormat="false" ht="14.05" hidden="false" customHeight="false" outlineLevel="0" collapsed="false">
      <c r="AB67" s="37"/>
    </row>
    <row r="68" customFormat="false" ht="14.05" hidden="false" customHeight="false" outlineLevel="0" collapsed="false">
      <c r="AB68" s="37"/>
    </row>
    <row r="69" customFormat="false" ht="14.05" hidden="false" customHeight="false" outlineLevel="0" collapsed="false">
      <c r="AB69" s="37"/>
    </row>
    <row r="70" customFormat="false" ht="14.05" hidden="false" customHeight="false" outlineLevel="0" collapsed="false">
      <c r="AB70" s="37"/>
    </row>
    <row r="71" customFormat="false" ht="14.05" hidden="false" customHeight="false" outlineLevel="0" collapsed="false">
      <c r="AB71" s="37"/>
    </row>
    <row r="72" customFormat="false" ht="14.05" hidden="false" customHeight="false" outlineLevel="0" collapsed="false">
      <c r="AB72" s="37"/>
    </row>
    <row r="73" customFormat="false" ht="14.05" hidden="false" customHeight="false" outlineLevel="0" collapsed="false">
      <c r="AB73" s="37"/>
    </row>
    <row r="74" customFormat="false" ht="14.05" hidden="false" customHeight="false" outlineLevel="0" collapsed="false">
      <c r="AB74" s="37"/>
    </row>
    <row r="75" customFormat="false" ht="14.05" hidden="false" customHeight="false" outlineLevel="0" collapsed="false">
      <c r="AB75" s="37"/>
    </row>
    <row r="76" customFormat="false" ht="14.05" hidden="false" customHeight="false" outlineLevel="0" collapsed="false">
      <c r="AB76" s="37"/>
    </row>
    <row r="77" customFormat="false" ht="14.05" hidden="false" customHeight="false" outlineLevel="0" collapsed="false">
      <c r="AB77" s="37"/>
    </row>
    <row r="78" customFormat="false" ht="14.05" hidden="false" customHeight="false" outlineLevel="0" collapsed="false">
      <c r="AB78" s="37"/>
    </row>
    <row r="79" customFormat="false" ht="14.05" hidden="false" customHeight="false" outlineLevel="0" collapsed="false">
      <c r="AB79" s="37"/>
    </row>
    <row r="80" customFormat="false" ht="14.05" hidden="false" customHeight="false" outlineLevel="0" collapsed="false">
      <c r="AB80" s="37"/>
    </row>
    <row r="81" customFormat="false" ht="14.05" hidden="false" customHeight="false" outlineLevel="0" collapsed="false">
      <c r="AB81" s="37"/>
    </row>
    <row r="82" customFormat="false" ht="14.05" hidden="false" customHeight="false" outlineLevel="0" collapsed="false">
      <c r="AB82" s="37"/>
    </row>
    <row r="83" customFormat="false" ht="14.05" hidden="false" customHeight="false" outlineLevel="0" collapsed="false">
      <c r="AB83" s="37"/>
    </row>
    <row r="84" customFormat="false" ht="14.05" hidden="false" customHeight="false" outlineLevel="0" collapsed="false">
      <c r="AB84" s="37"/>
    </row>
    <row r="85" customFormat="false" ht="14.05" hidden="false" customHeight="false" outlineLevel="0" collapsed="false">
      <c r="AB85" s="37"/>
    </row>
    <row r="86" customFormat="false" ht="14.05" hidden="false" customHeight="false" outlineLevel="0" collapsed="false">
      <c r="AB86" s="37"/>
    </row>
    <row r="87" customFormat="false" ht="14.05" hidden="false" customHeight="false" outlineLevel="0" collapsed="false">
      <c r="AB87" s="37"/>
    </row>
    <row r="88" customFormat="false" ht="14.05" hidden="false" customHeight="false" outlineLevel="0" collapsed="false">
      <c r="AB88" s="37"/>
    </row>
    <row r="89" customFormat="false" ht="14.05" hidden="false" customHeight="false" outlineLevel="0" collapsed="false">
      <c r="AB89" s="37"/>
    </row>
    <row r="90" customFormat="false" ht="14.05" hidden="false" customHeight="false" outlineLevel="0" collapsed="false">
      <c r="AB90" s="37"/>
    </row>
    <row r="91" customFormat="false" ht="14.05" hidden="false" customHeight="false" outlineLevel="0" collapsed="false">
      <c r="AB91" s="37"/>
    </row>
    <row r="92" customFormat="false" ht="14.05" hidden="false" customHeight="false" outlineLevel="0" collapsed="false">
      <c r="AB92" s="37"/>
    </row>
    <row r="93" customFormat="false" ht="14.05" hidden="false" customHeight="false" outlineLevel="0" collapsed="false">
      <c r="AB93" s="37"/>
    </row>
    <row r="94" customFormat="false" ht="14.05" hidden="false" customHeight="false" outlineLevel="0" collapsed="false">
      <c r="AB94" s="37"/>
    </row>
    <row r="95" customFormat="false" ht="14.05" hidden="false" customHeight="false" outlineLevel="0" collapsed="false">
      <c r="AB95" s="37"/>
    </row>
    <row r="96" customFormat="false" ht="14.05" hidden="false" customHeight="false" outlineLevel="0" collapsed="false">
      <c r="AB96" s="37"/>
    </row>
    <row r="97" customFormat="false" ht="14.05" hidden="false" customHeight="false" outlineLevel="0" collapsed="false">
      <c r="AB97" s="37"/>
    </row>
    <row r="98" customFormat="false" ht="14.05" hidden="false" customHeight="false" outlineLevel="0" collapsed="false">
      <c r="AB98" s="37"/>
    </row>
    <row r="99" customFormat="false" ht="14.05" hidden="false" customHeight="false" outlineLevel="0" collapsed="false">
      <c r="AB99" s="37"/>
    </row>
    <row r="100" customFormat="false" ht="14.05" hidden="false" customHeight="false" outlineLevel="0" collapsed="false">
      <c r="AB100" s="37"/>
    </row>
    <row r="101" customFormat="false" ht="14.05" hidden="false" customHeight="false" outlineLevel="0" collapsed="false">
      <c r="AB101" s="37"/>
    </row>
    <row r="102" customFormat="false" ht="14.05" hidden="false" customHeight="false" outlineLevel="0" collapsed="false">
      <c r="AB102" s="37"/>
    </row>
    <row r="103" customFormat="false" ht="14.05" hidden="false" customHeight="false" outlineLevel="0" collapsed="false">
      <c r="AB103" s="37"/>
    </row>
    <row r="104" customFormat="false" ht="14.05" hidden="false" customHeight="false" outlineLevel="0" collapsed="false">
      <c r="AB104" s="37"/>
    </row>
    <row r="105" customFormat="false" ht="14.05" hidden="false" customHeight="false" outlineLevel="0" collapsed="false">
      <c r="AB105" s="37"/>
    </row>
    <row r="106" customFormat="false" ht="14.05" hidden="false" customHeight="false" outlineLevel="0" collapsed="false">
      <c r="AB106" s="37"/>
    </row>
    <row r="107" customFormat="false" ht="14.05" hidden="false" customHeight="false" outlineLevel="0" collapsed="false">
      <c r="AB107" s="37"/>
    </row>
    <row r="108" customFormat="false" ht="14.05" hidden="false" customHeight="false" outlineLevel="0" collapsed="false">
      <c r="AB108" s="37"/>
    </row>
    <row r="109" customFormat="false" ht="14.05" hidden="false" customHeight="false" outlineLevel="0" collapsed="false">
      <c r="AB109" s="37"/>
    </row>
    <row r="110" customFormat="false" ht="14.05" hidden="false" customHeight="false" outlineLevel="0" collapsed="false">
      <c r="AB110" s="37"/>
    </row>
    <row r="111" customFormat="false" ht="14.05" hidden="false" customHeight="false" outlineLevel="0" collapsed="false">
      <c r="AB111" s="37"/>
    </row>
    <row r="112" customFormat="false" ht="14.05" hidden="false" customHeight="false" outlineLevel="0" collapsed="false">
      <c r="AB112" s="37"/>
    </row>
    <row r="113" customFormat="false" ht="14.05" hidden="false" customHeight="false" outlineLevel="0" collapsed="false">
      <c r="AB113" s="37"/>
    </row>
    <row r="114" customFormat="false" ht="14.05" hidden="false" customHeight="false" outlineLevel="0" collapsed="false">
      <c r="AB114" s="37"/>
    </row>
    <row r="115" customFormat="false" ht="14.05" hidden="false" customHeight="false" outlineLevel="0" collapsed="false">
      <c r="AB115" s="37"/>
    </row>
    <row r="116" customFormat="false" ht="14.05" hidden="false" customHeight="false" outlineLevel="0" collapsed="false">
      <c r="AB116" s="37"/>
    </row>
    <row r="117" customFormat="false" ht="14.05" hidden="false" customHeight="false" outlineLevel="0" collapsed="false">
      <c r="AB117" s="37"/>
    </row>
    <row r="118" customFormat="false" ht="14.05" hidden="false" customHeight="false" outlineLevel="0" collapsed="false">
      <c r="AB118" s="37"/>
    </row>
    <row r="119" customFormat="false" ht="14.05" hidden="false" customHeight="false" outlineLevel="0" collapsed="false">
      <c r="AB119" s="37"/>
    </row>
    <row r="120" customFormat="false" ht="14.05" hidden="false" customHeight="false" outlineLevel="0" collapsed="false">
      <c r="AB120" s="37"/>
    </row>
    <row r="121" customFormat="false" ht="14.05" hidden="false" customHeight="false" outlineLevel="0" collapsed="false">
      <c r="AB121" s="37"/>
    </row>
    <row r="122" customFormat="false" ht="14.05" hidden="false" customHeight="false" outlineLevel="0" collapsed="false">
      <c r="AB122" s="37"/>
    </row>
    <row r="123" customFormat="false" ht="14.05" hidden="false" customHeight="false" outlineLevel="0" collapsed="false">
      <c r="AB123" s="37"/>
    </row>
    <row r="124" customFormat="false" ht="14.05" hidden="false" customHeight="false" outlineLevel="0" collapsed="false">
      <c r="AB124" s="37"/>
    </row>
    <row r="125" customFormat="false" ht="14.05" hidden="false" customHeight="false" outlineLevel="0" collapsed="false">
      <c r="AB125" s="37"/>
    </row>
    <row r="126" customFormat="false" ht="14.05" hidden="false" customHeight="false" outlineLevel="0" collapsed="false">
      <c r="AB126" s="37"/>
    </row>
    <row r="127" customFormat="false" ht="14.05" hidden="false" customHeight="false" outlineLevel="0" collapsed="false">
      <c r="AB127" s="37"/>
    </row>
    <row r="128" customFormat="false" ht="14.05" hidden="false" customHeight="false" outlineLevel="0" collapsed="false">
      <c r="AB128" s="37"/>
    </row>
    <row r="129" customFormat="false" ht="14.05" hidden="false" customHeight="false" outlineLevel="0" collapsed="false">
      <c r="AB129" s="37"/>
    </row>
    <row r="130" customFormat="false" ht="14.05" hidden="false" customHeight="false" outlineLevel="0" collapsed="false">
      <c r="AB130" s="37"/>
    </row>
    <row r="131" customFormat="false" ht="14.05" hidden="false" customHeight="false" outlineLevel="0" collapsed="false">
      <c r="AB131" s="37"/>
    </row>
    <row r="132" customFormat="false" ht="14.05" hidden="false" customHeight="false" outlineLevel="0" collapsed="false">
      <c r="AB132" s="37"/>
    </row>
    <row r="133" customFormat="false" ht="14.05" hidden="false" customHeight="false" outlineLevel="0" collapsed="false">
      <c r="AB133" s="37"/>
    </row>
    <row r="134" customFormat="false" ht="14.05" hidden="false" customHeight="false" outlineLevel="0" collapsed="false">
      <c r="AB134" s="37"/>
    </row>
    <row r="135" customFormat="false" ht="14.05" hidden="false" customHeight="false" outlineLevel="0" collapsed="false">
      <c r="AB135" s="37"/>
    </row>
    <row r="136" customFormat="false" ht="14.05" hidden="false" customHeight="false" outlineLevel="0" collapsed="false">
      <c r="AB136" s="37"/>
    </row>
    <row r="137" customFormat="false" ht="14.05" hidden="false" customHeight="false" outlineLevel="0" collapsed="false">
      <c r="AB137" s="37"/>
    </row>
    <row r="138" customFormat="false" ht="14.05" hidden="false" customHeight="false" outlineLevel="0" collapsed="false">
      <c r="AB138" s="37"/>
    </row>
    <row r="139" customFormat="false" ht="14.05" hidden="false" customHeight="false" outlineLevel="0" collapsed="false">
      <c r="AB139" s="37"/>
    </row>
    <row r="140" customFormat="false" ht="14.05" hidden="false" customHeight="false" outlineLevel="0" collapsed="false">
      <c r="AB140" s="37"/>
    </row>
    <row r="141" customFormat="false" ht="14.05" hidden="false" customHeight="false" outlineLevel="0" collapsed="false">
      <c r="AB141" s="37"/>
    </row>
    <row r="142" customFormat="false" ht="14.05" hidden="false" customHeight="false" outlineLevel="0" collapsed="false">
      <c r="AB142" s="37"/>
    </row>
    <row r="143" customFormat="false" ht="14.05" hidden="false" customHeight="false" outlineLevel="0" collapsed="false">
      <c r="AB143" s="37"/>
    </row>
    <row r="144" customFormat="false" ht="14.05" hidden="false" customHeight="false" outlineLevel="0" collapsed="false">
      <c r="AB144" s="37"/>
    </row>
    <row r="145" customFormat="false" ht="14.05" hidden="false" customHeight="false" outlineLevel="0" collapsed="false">
      <c r="AB145" s="37"/>
    </row>
  </sheetData>
  <conditionalFormatting sqref="B2:B31">
    <cfRule type="cellIs" priority="2" operator="equal" aboveAverage="0" equalAverage="0" bottom="0" percent="0" rank="0" text="" dxfId="86">
      <formula>"sob"</formula>
    </cfRule>
    <cfRule type="cellIs" priority="3" operator="equal" aboveAverage="0" equalAverage="0" bottom="0" percent="0" rank="0" text="" dxfId="87">
      <formula>"ned"</formula>
    </cfRule>
  </conditionalFormatting>
  <conditionalFormatting sqref="Q2:X31">
    <cfRule type="cellIs" priority="4" operator="lessThan" aboveAverage="0" equalAverage="0" bottom="0" percent="0" rank="0" text="" dxfId="88">
      <formula>1</formula>
    </cfRule>
    <cfRule type="cellIs" priority="5" operator="greaterThan" aboveAverage="0" equalAverage="0" bottom="0" percent="0" rank="0" text="" dxfId="89">
      <formula>1</formula>
    </cfRule>
  </conditionalFormatting>
  <conditionalFormatting sqref="V1">
    <cfRule type="cellIs" priority="6" operator="equal" aboveAverage="0" equalAverage="0" bottom="0" percent="0" rank="0" text="" dxfId="90">
      <formula>"sob"</formula>
    </cfRule>
    <cfRule type="cellIs" priority="7" operator="equal" aboveAverage="0" equalAverage="0" bottom="0" percent="0" rank="0" text="" dxfId="91">
      <formula>"ned"</formula>
    </cfRule>
  </conditionalFormatting>
  <conditionalFormatting sqref="Y2:Y31">
    <cfRule type="cellIs" priority="8" operator="notEqual" aboveAverage="0" equalAverage="0" bottom="0" percent="0" rank="0" text="" dxfId="92">
      <formula>0</formula>
    </cfRule>
  </conditionalFormatting>
  <conditionalFormatting sqref="Z2:Z31">
    <cfRule type="cellIs" priority="9" operator="equal" aboveAverage="0" equalAverage="0" bottom="0" percent="0" rank="0" text="" dxfId="93">
      <formula>1</formula>
    </cfRule>
    <cfRule type="cellIs" priority="10" operator="greaterThan" aboveAverage="0" equalAverage="0" bottom="0" percent="0" rank="0" text="" dxfId="94">
      <formula>1</formula>
    </cfRule>
  </conditionalFormatting>
  <conditionalFormatting sqref="AA2:AA31">
    <cfRule type="cellIs" priority="11" operator="lessThan" aboveAverage="0" equalAverage="0" bottom="0" percent="0" rank="0" text="" dxfId="95">
      <formula>2</formula>
    </cfRule>
    <cfRule type="cellIs" priority="12" operator="greaterThan" aboveAverage="0" equalAverage="0" bottom="0" percent="0" rank="0" text="" dxfId="96">
      <formula>2</formula>
    </cfRule>
  </conditionalFormatting>
  <printOptions headings="false" gridLines="false" gridLinesSet="true" horizontalCentered="false" verticalCentered="false"/>
  <pageMargins left="0.7875" right="0.7875" top="1.05277777777778" bottom="0.886111111111111" header="0.7875" footer="0.511811023622047"/>
  <pageSetup paperSize="9" scale="100" fitToWidth="1" fitToHeight="1" pageOrder="downThenOver" orientation="portrait" blackAndWhite="false" draft="false" cellComments="none" horizontalDpi="300" verticalDpi="300" copies="1"/>
  <headerFooter differentFirst="false" differentOddEven="false">
    <oddHeader>&amp;L&amp;"Times New Roman,Regular"&amp;12Zadnja sprememba:  &amp;C&amp;"Arial,Regular"&amp;D   &amp;T</oddHeader>
    <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45"/>
  <sheetViews>
    <sheetView showFormulas="false" showGridLines="true" showRowColHeaders="true" showZeros="true" rightToLeft="false" tabSelected="false" showOutlineSymbols="true" defaultGridColor="true" view="normal" topLeftCell="A1" colorId="64" zoomScale="149" zoomScaleNormal="149" zoomScalePageLayoutView="100" workbookViewId="0">
      <pane xSplit="2" ySplit="1" topLeftCell="C5" activePane="bottomRight" state="frozen"/>
      <selection pane="topLeft" activeCell="A1" activeCellId="0" sqref="A1"/>
      <selection pane="topRight" activeCell="C1" activeCellId="0" sqref="C1"/>
      <selection pane="bottomLeft" activeCell="A5" activeCellId="0" sqref="A5"/>
      <selection pane="bottomRight" activeCell="O8" activeCellId="0" sqref="O8"/>
    </sheetView>
  </sheetViews>
  <sheetFormatPr defaultColWidth="12.8515625" defaultRowHeight="12.8" zeroHeight="false" outlineLevelRow="0" outlineLevelCol="0"/>
  <cols>
    <col collapsed="false" customWidth="true" hidden="false" outlineLevel="0" max="1" min="1" style="21" width="6.88"/>
    <col collapsed="false" customWidth="true" hidden="false" outlineLevel="0" max="2" min="2" style="21" width="3.3"/>
    <col collapsed="false" customWidth="true" hidden="false" outlineLevel="0" max="3" min="3" style="1" width="4.58"/>
    <col collapsed="false" customWidth="true" hidden="false" outlineLevel="0" max="5" min="4" style="1" width="5.15"/>
    <col collapsed="false" customWidth="true" hidden="false" outlineLevel="0" max="13" min="6" style="1" width="4.58"/>
    <col collapsed="false" customWidth="true" hidden="false" outlineLevel="0" max="14" min="14" style="1" width="5.01"/>
    <col collapsed="false" customWidth="true" hidden="false" outlineLevel="0" max="15" min="15" style="1" width="5.72"/>
    <col collapsed="false" customWidth="true" hidden="false" outlineLevel="0" max="16" min="16" style="1" width="4.87"/>
    <col collapsed="false" customWidth="true" hidden="false" outlineLevel="0" max="17" min="17" style="1" width="3.44"/>
    <col collapsed="false" customWidth="true" hidden="false" outlineLevel="0" max="18" min="18" style="1" width="3.01"/>
    <col collapsed="false" customWidth="true" hidden="false" outlineLevel="0" max="19" min="19" style="1" width="2.57"/>
    <col collapsed="false" customWidth="true" hidden="false" outlineLevel="0" max="20" min="20" style="1" width="3.44"/>
    <col collapsed="false" customWidth="true" hidden="false" outlineLevel="0" max="24" min="21" style="1" width="3.58"/>
    <col collapsed="false" customWidth="true" hidden="false" outlineLevel="0" max="25" min="25" style="1" width="3.72"/>
    <col collapsed="false" customWidth="true" hidden="false" outlineLevel="0" max="26" min="26" style="1" width="2.14"/>
    <col collapsed="false" customWidth="true" hidden="false" outlineLevel="0" max="27" min="27" style="1" width="2.72"/>
    <col collapsed="false" customWidth="true" hidden="false" outlineLevel="0" max="28" min="28" style="22" width="7.88"/>
    <col collapsed="false" customWidth="true" hidden="false" outlineLevel="0" max="256" min="29" style="1" width="11.02"/>
  </cols>
  <sheetData>
    <row r="1" s="2" customFormat="true" ht="19.9" hidden="false" customHeight="true" outlineLevel="0" collapsed="false">
      <c r="A1" s="23" t="s">
        <v>37</v>
      </c>
      <c r="B1" s="24"/>
      <c r="C1" s="25" t="s">
        <v>38</v>
      </c>
      <c r="D1" s="25" t="s">
        <v>39</v>
      </c>
      <c r="E1" s="25" t="s">
        <v>40</v>
      </c>
      <c r="F1" s="25" t="s">
        <v>41</v>
      </c>
      <c r="G1" s="25" t="s">
        <v>42</v>
      </c>
      <c r="H1" s="25" t="s">
        <v>43</v>
      </c>
      <c r="I1" s="25" t="s">
        <v>79</v>
      </c>
      <c r="J1" s="25" t="s">
        <v>88</v>
      </c>
      <c r="K1" s="25" t="s">
        <v>46</v>
      </c>
      <c r="L1" s="25" t="str">
        <f aca="false">januar!$L$1</f>
        <v>ŽIV</v>
      </c>
      <c r="M1" s="25" t="s">
        <v>48</v>
      </c>
      <c r="N1" s="25" t="s">
        <v>111</v>
      </c>
      <c r="O1" s="27" t="s">
        <v>49</v>
      </c>
      <c r="P1" s="28" t="s">
        <v>50</v>
      </c>
      <c r="Q1" s="8" t="str">
        <f aca="false">'Vzorci vnosov'!$A$16</f>
        <v>☻</v>
      </c>
      <c r="R1" s="29" t="s">
        <v>17</v>
      </c>
      <c r="S1" s="30" t="str">
        <f aca="false">'Vzorci vnosov'!$A$4</f>
        <v>51</v>
      </c>
      <c r="T1" s="30" t="str">
        <f aca="false">'Vzorci vnosov'!$A$5</f>
        <v>52</v>
      </c>
      <c r="U1" s="31" t="str">
        <f aca="false">'Vzorci vnosov'!$A$25</f>
        <v>51¶</v>
      </c>
      <c r="V1" s="32" t="str">
        <f aca="false">'Vzorci vnosov'!$A$26</f>
        <v>52¶</v>
      </c>
      <c r="W1" s="33" t="str">
        <f aca="false">'Vzorci vnosov'!$A$8</f>
        <v>U</v>
      </c>
      <c r="X1" s="30" t="str">
        <f aca="false">'Vzorci vnosov'!$A$6</f>
        <v>KVIT</v>
      </c>
      <c r="Y1" s="34" t="s">
        <v>51</v>
      </c>
      <c r="Z1" s="35" t="s">
        <v>9</v>
      </c>
      <c r="AA1" s="36" t="s">
        <v>52</v>
      </c>
      <c r="AB1" s="37"/>
    </row>
    <row r="2" s="2" customFormat="true" ht="19.9" hidden="false" customHeight="true" outlineLevel="0" collapsed="false">
      <c r="A2" s="95" t="n">
        <v>41913</v>
      </c>
      <c r="B2" s="66" t="str">
        <f aca="false">TEXT(A2,"Ddd")</f>
        <v>sre</v>
      </c>
      <c r="C2" s="5" t="str">
        <f aca="false">'Vzorci vnosov'!$A$7</f>
        <v>KVIT☻</v>
      </c>
      <c r="D2" s="3" t="str">
        <f aca="false">'Vzorci vnosov'!$A$6</f>
        <v>KVIT</v>
      </c>
      <c r="E2" s="4" t="str">
        <f aca="false">'Vzorci vnosov'!$A$5</f>
        <v>52</v>
      </c>
      <c r="F2" s="46" t="s">
        <v>59</v>
      </c>
      <c r="G2" s="37" t="str">
        <f aca="false">'Vzorci vnosov'!$A$28</f>
        <v>KO</v>
      </c>
      <c r="H2" s="6" t="str">
        <f aca="false">'Vzorci vnosov'!$A$11</f>
        <v>X</v>
      </c>
      <c r="I2" s="13" t="str">
        <f aca="false">'Vzorci vnosov'!$A$22</f>
        <v>U☺</v>
      </c>
      <c r="J2" s="6" t="str">
        <f aca="false">'Vzorci vnosov'!$A$26</f>
        <v>52¶</v>
      </c>
      <c r="K2" s="4" t="str">
        <f aca="false">'Vzorci vnosov'!$A$12</f>
        <v>D</v>
      </c>
      <c r="L2" s="4" t="str">
        <f aca="false">'Vzorci vnosov'!$A$12</f>
        <v>D</v>
      </c>
      <c r="M2" s="4" t="str">
        <f aca="false">'Vzorci vnosov'!$A$4</f>
        <v>51</v>
      </c>
      <c r="N2" s="3" t="str">
        <f aca="false">'Vzorci vnosov'!$A$6</f>
        <v>KVIT</v>
      </c>
      <c r="O2" s="46" t="s">
        <v>79</v>
      </c>
      <c r="P2" s="25" t="s">
        <v>65</v>
      </c>
      <c r="Q2" s="42" t="n">
        <f aca="false">COUNTIF(C2:M2,"☻")+COUNTIF(C2:M2,"52☻")+COUNTIF(C2:M2,"51☻")+COUNTIF(C2:M2,"1☻")+COUNTIF(C2:M2,"KVIT☻")+COUNTIF(C2:M2,"U☻")</f>
        <v>1</v>
      </c>
      <c r="R2" s="42" t="n">
        <f aca="false">COUNTIF(C2:M2,"☺")+COUNTIF(C2:M2,"52☺")+COUNTIF(C2:M2,"51☺")+COUNTIF(C2:M2,"1☺")+COUNTIF(C2:M2,"KVIT☺")+COUNTIF(C2:M2,"U☺")</f>
        <v>1</v>
      </c>
      <c r="S2" s="42" t="n">
        <f aca="false">COUNTIF(C2:M2,"51")+COUNTIF(C2:M2,"51$")+COUNTIF(C2:M2,"51☻")</f>
        <v>1</v>
      </c>
      <c r="T2" s="42" t="n">
        <f aca="false">COUNTIF(C2:M2,"52")+COUNTIF(C2:M2,"52$")+COUNTIF(C2:M2,"52☻")</f>
        <v>1</v>
      </c>
      <c r="U2" s="42" t="n">
        <f aca="false">COUNTIF(C2:M2,"51¶")</f>
        <v>0</v>
      </c>
      <c r="V2" s="42" t="n">
        <f aca="false">COUNTIF(C2:M2,"52¶")</f>
        <v>1</v>
      </c>
      <c r="W2" s="42" t="n">
        <f aca="false">COUNTIF(C2:M2,"U")+COUNTIF(C2:M2,"U☻")+COUNTIF(C2:M2,"U☺")</f>
        <v>1</v>
      </c>
      <c r="X2" s="42" t="n">
        <f aca="false">COUNTIF(C2:M2,"KVIT")+COUNTIF(C2:M2,"KVIT☻")+COUNTIF(C2:M2,"kvit$")</f>
        <v>2</v>
      </c>
      <c r="Y2" s="44" t="n">
        <f aca="false">COUNTBLANK(C2:M2)</f>
        <v>0</v>
      </c>
      <c r="Z2" s="44" t="n">
        <f aca="false">COUNTIF(C2:M2,"x")</f>
        <v>1</v>
      </c>
      <c r="AA2" s="42" t="n">
        <f aca="false">COUNTIF(C2:M2,"51")+COUNTIF(C2:M2,"51☻")+COUNTIF(C2:M2,"2")+COUNTIF(C2:M2,"52")+COUNTIF(C2:M2,"52☻")+COUNTIF(C2:M2,"51$")+COUNTIF(C2:M2,"52$")</f>
        <v>2</v>
      </c>
      <c r="AB2" s="3" t="str">
        <f aca="false">'Vzorci vnosov'!$A$2</f>
        <v>51☻</v>
      </c>
    </row>
    <row r="3" customFormat="false" ht="19.9" hidden="false" customHeight="true" outlineLevel="0" collapsed="false">
      <c r="A3" s="95" t="n">
        <v>41914</v>
      </c>
      <c r="B3" s="66" t="str">
        <f aca="false">TEXT(A3,"Ddd")</f>
        <v>čet</v>
      </c>
      <c r="C3" s="6" t="str">
        <f aca="false">'Vzorci vnosov'!$A$11</f>
        <v>X</v>
      </c>
      <c r="D3" s="6" t="str">
        <f aca="false">'Vzorci vnosov'!$A$11</f>
        <v>X</v>
      </c>
      <c r="E3" s="5" t="str">
        <f aca="false">'Vzorci vnosov'!$A$7</f>
        <v>KVIT☻</v>
      </c>
      <c r="F3" s="3" t="str">
        <f aca="false">'Vzorci vnosov'!$A$6</f>
        <v>KVIT</v>
      </c>
      <c r="G3" s="6" t="str">
        <f aca="false">'Vzorci vnosov'!$A$26</f>
        <v>52¶</v>
      </c>
      <c r="H3" s="4" t="str">
        <f aca="false">'Vzorci vnosov'!$A$5</f>
        <v>52</v>
      </c>
      <c r="I3" s="6" t="str">
        <f aca="false">'Vzorci vnosov'!$A$11</f>
        <v>X</v>
      </c>
      <c r="J3" s="4" t="str">
        <f aca="false">'Vzorci vnosov'!$A$8</f>
        <v>U</v>
      </c>
      <c r="K3" s="4" t="str">
        <f aca="false">'Vzorci vnosov'!$A$12</f>
        <v>D</v>
      </c>
      <c r="L3" s="4" t="str">
        <f aca="false">'Vzorci vnosov'!$A$12</f>
        <v>D</v>
      </c>
      <c r="M3" s="4" t="str">
        <f aca="false">'Vzorci vnosov'!$A$4</f>
        <v>51</v>
      </c>
      <c r="N3" s="3" t="str">
        <f aca="false">'Vzorci vnosov'!$A$6</f>
        <v>KVIT</v>
      </c>
      <c r="O3" s="51" t="s">
        <v>69</v>
      </c>
      <c r="P3" s="25" t="s">
        <v>65</v>
      </c>
      <c r="Q3" s="42" t="n">
        <f aca="false">COUNTIF(C3:M3,"☻")+COUNTIF(C3:M3,"52☻")+COUNTIF(C3:M3,"51☻")+COUNTIF(C3:M3,"1☻")+COUNTIF(C3:M3,"KVIT☻")+COUNTIF(C3:M3,"U☻")</f>
        <v>1</v>
      </c>
      <c r="R3" s="42" t="n">
        <f aca="false">COUNTIF(C3:M3,"☺")+COUNTIF(C3:M3,"52☺")+COUNTIF(C3:M3,"51☺")+COUNTIF(C3:M3,"1☺")+COUNTIF(C3:M3,"KVIT☺")+COUNTIF(C3:M3,"U☺")</f>
        <v>0</v>
      </c>
      <c r="S3" s="42" t="n">
        <f aca="false">COUNTIF(C3:M3,"51")+COUNTIF(C3:M3,"51$")+COUNTIF(C3:M3,"51☻")</f>
        <v>1</v>
      </c>
      <c r="T3" s="42" t="n">
        <f aca="false">COUNTIF(C3:M3,"52")+COUNTIF(C3:M3,"52$")+COUNTIF(C3:M3,"52☻")</f>
        <v>1</v>
      </c>
      <c r="U3" s="42" t="n">
        <f aca="false">COUNTIF(C3:M3,"51¶")</f>
        <v>0</v>
      </c>
      <c r="V3" s="42" t="n">
        <f aca="false">COUNTIF(C3:M3,"52¶")</f>
        <v>1</v>
      </c>
      <c r="W3" s="42" t="n">
        <f aca="false">COUNTIF(C3:M3,"U")+COUNTIF(C3:M3,"U☻")+COUNTIF(C3:M3,"U☺")</f>
        <v>1</v>
      </c>
      <c r="X3" s="42" t="n">
        <f aca="false">COUNTIF(C3:M3,"KVIT")+COUNTIF(C3:M3,"KVIT☻")+COUNTIF(C3:M3,"kvit$")</f>
        <v>2</v>
      </c>
      <c r="Y3" s="44" t="n">
        <f aca="false">COUNTBLANK(C3:M3)</f>
        <v>0</v>
      </c>
      <c r="Z3" s="44" t="n">
        <f aca="false">COUNTIF(C3:M3,"x")</f>
        <v>3</v>
      </c>
      <c r="AA3" s="42" t="n">
        <f aca="false">COUNTIF(C3:M3,"51")+COUNTIF(C3:M3,"51☻")+COUNTIF(C3:M3,"2")+COUNTIF(C3:M3,"52")+COUNTIF(C3:M3,"52☻")+COUNTIF(C3:M3,"51$")+COUNTIF(C3:M3,"52$")</f>
        <v>2</v>
      </c>
      <c r="AB3" s="3" t="str">
        <f aca="false">'Vzorci vnosov'!$A$3</f>
        <v>52☻</v>
      </c>
    </row>
    <row r="4" customFormat="false" ht="19.9" hidden="false" customHeight="true" outlineLevel="0" collapsed="false">
      <c r="A4" s="95" t="n">
        <v>41915</v>
      </c>
      <c r="B4" s="66" t="str">
        <f aca="false">TEXT(A4,"Ddd")</f>
        <v>pet</v>
      </c>
      <c r="C4" s="15" t="str">
        <f aca="false">'Vzorci vnosov'!$A$25</f>
        <v>51¶</v>
      </c>
      <c r="D4" s="4" t="str">
        <f aca="false">'Vzorci vnosov'!$A$15</f>
        <v>SO</v>
      </c>
      <c r="E4" s="6" t="str">
        <f aca="false">'Vzorci vnosov'!$A$11</f>
        <v>X</v>
      </c>
      <c r="F4" s="3" t="str">
        <f aca="false">'Vzorci vnosov'!$A$6</f>
        <v>KVIT</v>
      </c>
      <c r="G4" s="11" t="str">
        <f aca="false">'Vzorci vnosov'!$A$20</f>
        <v>☺</v>
      </c>
      <c r="H4" s="6" t="str">
        <f aca="false">'Vzorci vnosov'!$A$26</f>
        <v>52¶</v>
      </c>
      <c r="I4" s="4" t="str">
        <f aca="false">'Vzorci vnosov'!$A$5</f>
        <v>52</v>
      </c>
      <c r="J4" s="4" t="str">
        <f aca="false">'Vzorci vnosov'!$A$4</f>
        <v>51</v>
      </c>
      <c r="K4" s="4" t="str">
        <f aca="false">'Vzorci vnosov'!$A$12</f>
        <v>D</v>
      </c>
      <c r="L4" s="4" t="str">
        <f aca="false">'Vzorci vnosov'!$A$12</f>
        <v>D</v>
      </c>
      <c r="M4" s="5" t="str">
        <f aca="false">'Vzorci vnosov'!$A$7</f>
        <v>KVIT☻</v>
      </c>
      <c r="N4" s="3" t="str">
        <f aca="false">'Vzorci vnosov'!$A$6</f>
        <v>KVIT</v>
      </c>
      <c r="O4" s="46" t="s">
        <v>42</v>
      </c>
      <c r="P4" s="25" t="s">
        <v>65</v>
      </c>
      <c r="Q4" s="42" t="n">
        <f aca="false">COUNTIF(C4:M4,"☻")+COUNTIF(C4:M4,"52☻")+COUNTIF(C4:M4,"51☻")+COUNTIF(C4:M4,"1☻")+COUNTIF(C4:M4,"KVIT☻")+COUNTIF(C4:M4,"U☻")</f>
        <v>1</v>
      </c>
      <c r="R4" s="42" t="n">
        <f aca="false">COUNTIF(C4:M4,"☺")+COUNTIF(C4:M4,"52☺")+COUNTIF(C4:M4,"51☺")+COUNTIF(C4:M4,"1☺")+COUNTIF(C4:M4,"KVIT☺")+COUNTIF(C4:M4,"U☺")</f>
        <v>1</v>
      </c>
      <c r="S4" s="42" t="n">
        <f aca="false">COUNTIF(C4:M4,"51")+COUNTIF(C4:M4,"51$")+COUNTIF(C4:M4,"51☻")</f>
        <v>1</v>
      </c>
      <c r="T4" s="42" t="n">
        <f aca="false">COUNTIF(C4:M4,"52")+COUNTIF(C4:M4,"52$")+COUNTIF(C4:M4,"52☻")</f>
        <v>1</v>
      </c>
      <c r="U4" s="42" t="n">
        <f aca="false">COUNTIF(C4:M4,"51¶")</f>
        <v>1</v>
      </c>
      <c r="V4" s="42" t="n">
        <f aca="false">COUNTIF(C4:M4,"52¶")</f>
        <v>1</v>
      </c>
      <c r="W4" s="42" t="n">
        <f aca="false">COUNTIF(C4:M4,"U")+COUNTIF(C4:M4,"U☻")+COUNTIF(C4:M4,"U☺")</f>
        <v>0</v>
      </c>
      <c r="X4" s="42" t="n">
        <f aca="false">COUNTIF(C4:M4,"KVIT")+COUNTIF(C4:M4,"KVIT☻")+COUNTIF(C4:M4,"kvit$")</f>
        <v>2</v>
      </c>
      <c r="Y4" s="44" t="n">
        <f aca="false">COUNTBLANK(C4:M4)</f>
        <v>0</v>
      </c>
      <c r="Z4" s="44" t="n">
        <f aca="false">COUNTIF(C4:M4,"x")</f>
        <v>1</v>
      </c>
      <c r="AA4" s="42" t="n">
        <f aca="false">COUNTIF(C4:M4,"51")+COUNTIF(C4:M4,"51☻")+COUNTIF(C4:M4,"2")+COUNTIF(C4:M4,"52")+COUNTIF(C4:M4,"52☻")+COUNTIF(C4:M4,"51$")+COUNTIF(C4:M4,"52$")</f>
        <v>2</v>
      </c>
      <c r="AB4" s="4" t="str">
        <f aca="false">'Vzorci vnosov'!$A$4</f>
        <v>51</v>
      </c>
    </row>
    <row r="5" customFormat="false" ht="19.9" hidden="false" customHeight="true" outlineLevel="0" collapsed="false">
      <c r="A5" s="95" t="n">
        <v>41916</v>
      </c>
      <c r="B5" s="66" t="str">
        <f aca="false">TEXT(A5,"Ddd")</f>
        <v>sob</v>
      </c>
      <c r="C5" s="79"/>
      <c r="D5" s="79"/>
      <c r="E5" s="79"/>
      <c r="F5" s="7" t="str">
        <f aca="false">'Vzorci vnosov'!$A$14</f>
        <v>☻</v>
      </c>
      <c r="G5" s="79"/>
      <c r="H5" s="12" t="str">
        <f aca="false">'Vzorci vnosov'!$A$21</f>
        <v>☺</v>
      </c>
      <c r="I5" s="79"/>
      <c r="J5" s="79"/>
      <c r="K5" s="79"/>
      <c r="L5" s="79"/>
      <c r="M5" s="79"/>
      <c r="N5" s="79"/>
      <c r="O5" s="40" t="s">
        <v>43</v>
      </c>
      <c r="P5" s="40" t="s">
        <v>65</v>
      </c>
      <c r="Q5" s="42" t="n">
        <f aca="false">COUNTIF(C5:M5,"☻")+COUNTIF(C5:M5,"52☻")+COUNTIF(C5:M5,"51☻")+COUNTIF(C5:M5,"1☻")+COUNTIF(C5:M5,"KVIT☻")+COUNTIF(C5:M5,"U☻")</f>
        <v>1</v>
      </c>
      <c r="R5" s="42" t="n">
        <f aca="false">COUNTIF(C5:M5,"☺")+COUNTIF(C5:M5,"52☺")+COUNTIF(C5:M5,"51☺")+COUNTIF(C5:M5,"1☺")+COUNTIF(C5:M5,"KVIT☺")+COUNTIF(C5:M5,"U☺")</f>
        <v>1</v>
      </c>
      <c r="S5" s="42" t="n">
        <f aca="false">COUNTIF(C5:M5,"51")+COUNTIF(C5:M5,"51$")+COUNTIF(C5:M5,"51☻")</f>
        <v>0</v>
      </c>
      <c r="T5" s="42" t="n">
        <f aca="false">COUNTIF(C5:M5,"52")+COUNTIF(C5:M5,"52$")+COUNTIF(C5:M5,"52☻")</f>
        <v>0</v>
      </c>
      <c r="U5" s="42" t="n">
        <f aca="false">COUNTIF(C5:M5,"51¶")</f>
        <v>0</v>
      </c>
      <c r="V5" s="42" t="n">
        <f aca="false">COUNTIF(C5:M5,"52¶")</f>
        <v>0</v>
      </c>
      <c r="W5" s="42" t="n">
        <f aca="false">COUNTIF(C5:M5,"U")+COUNTIF(C5:M5,"U☻")+COUNTIF(C5:M5,"U☺")</f>
        <v>0</v>
      </c>
      <c r="X5" s="42" t="n">
        <f aca="false">COUNTIF(C5:M5,"KVIT")+COUNTIF(C5:M5,"KVIT☻")+COUNTIF(C5:M5,"kvit$")</f>
        <v>0</v>
      </c>
      <c r="Y5" s="44" t="n">
        <f aca="false">COUNTBLANK(C5:M5)</f>
        <v>9</v>
      </c>
      <c r="Z5" s="44" t="n">
        <f aca="false">COUNTIF(C5:M5,"x")</f>
        <v>0</v>
      </c>
      <c r="AA5" s="42" t="n">
        <f aca="false">COUNTIF(C5:M5,"51")+COUNTIF(C5:M5,"51☻")+COUNTIF(C5:M5,"2")+COUNTIF(C5:M5,"52")+COUNTIF(C5:M5,"52☻")+COUNTIF(C5:M5,"51$")+COUNTIF(C5:M5,"52$")</f>
        <v>0</v>
      </c>
      <c r="AB5" s="4" t="str">
        <f aca="false">'Vzorci vnosov'!$A$5</f>
        <v>52</v>
      </c>
      <c r="AD5" s="52" t="s">
        <v>67</v>
      </c>
    </row>
    <row r="6" customFormat="false" ht="19.9" hidden="false" customHeight="true" outlineLevel="0" collapsed="false">
      <c r="A6" s="95" t="n">
        <v>41917</v>
      </c>
      <c r="B6" s="97" t="str">
        <f aca="false">TEXT(A6,"Ddd")</f>
        <v>ned</v>
      </c>
      <c r="C6" s="79"/>
      <c r="D6" s="79"/>
      <c r="E6" s="79"/>
      <c r="F6" s="7" t="str">
        <f aca="false">'Vzorci vnosov'!$A$14</f>
        <v>☻</v>
      </c>
      <c r="G6" s="79"/>
      <c r="H6" s="12" t="str">
        <f aca="false">'Vzorci vnosov'!$A$21</f>
        <v>☺</v>
      </c>
      <c r="I6" s="79"/>
      <c r="J6" s="79"/>
      <c r="K6" s="79"/>
      <c r="L6" s="79"/>
      <c r="M6" s="79"/>
      <c r="N6" s="79"/>
      <c r="O6" s="40" t="s">
        <v>43</v>
      </c>
      <c r="P6" s="40" t="s">
        <v>48</v>
      </c>
      <c r="Q6" s="42" t="n">
        <f aca="false">COUNTIF(C6:M6,"☻")+COUNTIF(C6:M6,"52☻")+COUNTIF(C6:M6,"51☻")+COUNTIF(C6:M6,"1☻")+COUNTIF(C6:M6,"KVIT☻")+COUNTIF(C6:M6,"U☻")</f>
        <v>1</v>
      </c>
      <c r="R6" s="42" t="n">
        <f aca="false">COUNTIF(C6:M6,"☺")+COUNTIF(C6:M6,"52☺")+COUNTIF(C6:M6,"51☺")+COUNTIF(C6:M6,"1☺")+COUNTIF(C6:M6,"KVIT☺")+COUNTIF(C6:M6,"U☺")</f>
        <v>1</v>
      </c>
      <c r="S6" s="42" t="n">
        <f aca="false">COUNTIF(C6:M6,"51")+COUNTIF(C6:M6,"51$")+COUNTIF(C6:M6,"51☻")</f>
        <v>0</v>
      </c>
      <c r="T6" s="42" t="n">
        <f aca="false">COUNTIF(C6:M6,"52")+COUNTIF(C6:M6,"52$")+COUNTIF(C6:M6,"52☻")</f>
        <v>0</v>
      </c>
      <c r="U6" s="42" t="n">
        <f aca="false">COUNTIF(C6:M6,"51¶")</f>
        <v>0</v>
      </c>
      <c r="V6" s="42" t="n">
        <f aca="false">COUNTIF(C6:M6,"52¶")</f>
        <v>0</v>
      </c>
      <c r="W6" s="42" t="n">
        <f aca="false">COUNTIF(C6:M6,"U")+COUNTIF(C6:M6,"U☻")+COUNTIF(C6:M6,"U☺")</f>
        <v>0</v>
      </c>
      <c r="X6" s="42" t="n">
        <f aca="false">COUNTIF(C6:M6,"KVIT")+COUNTIF(C6:M6,"KVIT☻")+COUNTIF(C6:M6,"kvit$")</f>
        <v>0</v>
      </c>
      <c r="Y6" s="44" t="n">
        <f aca="false">COUNTBLANK(C6:M6)</f>
        <v>9</v>
      </c>
      <c r="Z6" s="44" t="n">
        <f aca="false">COUNTIF(C6:M6,"x")</f>
        <v>0</v>
      </c>
      <c r="AA6" s="42" t="n">
        <f aca="false">COUNTIF(C6:M6,"51")+COUNTIF(C6:M6,"51☻")+COUNTIF(C6:M6,"2")+COUNTIF(C6:M6,"52")+COUNTIF(C6:M6,"52☻")+COUNTIF(C6:M6,"51$")+COUNTIF(C6:M6,"52$")</f>
        <v>0</v>
      </c>
      <c r="AB6" s="3" t="str">
        <f aca="false">'Vzorci vnosov'!$A$6</f>
        <v>KVIT</v>
      </c>
      <c r="AD6" s="46" t="s">
        <v>65</v>
      </c>
    </row>
    <row r="7" customFormat="false" ht="19.9" hidden="false" customHeight="true" outlineLevel="0" collapsed="false">
      <c r="A7" s="95" t="n">
        <v>41918</v>
      </c>
      <c r="B7" s="66" t="str">
        <f aca="false">TEXT(A7,"Ddd")</f>
        <v>pon</v>
      </c>
      <c r="C7" s="4" t="str">
        <f aca="false">'Vzorci vnosov'!$A$5</f>
        <v>52</v>
      </c>
      <c r="D7" s="5" t="str">
        <f aca="false">'Vzorci vnosov'!$A$7</f>
        <v>KVIT☻</v>
      </c>
      <c r="E7" s="4" t="str">
        <f aca="false">'Vzorci vnosov'!$A$12</f>
        <v>D</v>
      </c>
      <c r="F7" s="6" t="str">
        <f aca="false">'Vzorci vnosov'!$A$11</f>
        <v>X</v>
      </c>
      <c r="G7" s="15" t="str">
        <f aca="false">'Vzorci vnosov'!$A$25</f>
        <v>51¶</v>
      </c>
      <c r="H7" s="6" t="str">
        <f aca="false">'Vzorci vnosov'!$A$11</f>
        <v>X</v>
      </c>
      <c r="I7" s="4" t="str">
        <f aca="false">'Vzorci vnosov'!$A$12</f>
        <v>D</v>
      </c>
      <c r="J7" s="4" t="str">
        <f aca="false">'Vzorci vnosov'!$A$8</f>
        <v>U</v>
      </c>
      <c r="K7" s="4" t="str">
        <f aca="false">'Vzorci vnosov'!$A$12</f>
        <v>D</v>
      </c>
      <c r="L7" s="4" t="str">
        <f aca="false">'Vzorci vnosov'!$A$4</f>
        <v>51</v>
      </c>
      <c r="M7" s="3" t="str">
        <f aca="false">'Vzorci vnosov'!$A$6</f>
        <v>KVIT</v>
      </c>
      <c r="N7" s="3" t="str">
        <f aca="false">'Vzorci vnosov'!$A$6</f>
        <v>KVIT</v>
      </c>
      <c r="O7" s="47" t="s">
        <v>44</v>
      </c>
      <c r="P7" s="25" t="s">
        <v>48</v>
      </c>
      <c r="Q7" s="42" t="n">
        <f aca="false">COUNTIF(C7:M7,"☻")+COUNTIF(C7:M7,"52☻")+COUNTIF(C7:M7,"51☻")+COUNTIF(C7:M7,"1☻")+COUNTIF(C7:M7,"KVIT☻")+COUNTIF(C7:M7,"U☻")</f>
        <v>1</v>
      </c>
      <c r="R7" s="42" t="n">
        <f aca="false">COUNTIF(C7:M7,"☺")+COUNTIF(C7:M7,"52☺")+COUNTIF(C7:M7,"51☺")+COUNTIF(C7:M7,"1☺")+COUNTIF(C7:M7,"KVIT☺")+COUNTIF(C7:M7,"U☺")</f>
        <v>0</v>
      </c>
      <c r="S7" s="42" t="n">
        <f aca="false">COUNTIF(C7:M7,"51")+COUNTIF(C7:M7,"51$")+COUNTIF(C7:M7,"51☻")</f>
        <v>1</v>
      </c>
      <c r="T7" s="42" t="n">
        <f aca="false">COUNTIF(C7:M7,"52")+COUNTIF(C7:M7,"52$")+COUNTIF(C7:M7,"52☻")</f>
        <v>1</v>
      </c>
      <c r="U7" s="42" t="n">
        <f aca="false">COUNTIF(C7:M7,"51¶")</f>
        <v>1</v>
      </c>
      <c r="V7" s="42" t="n">
        <f aca="false">COUNTIF(C7:M7,"52¶")</f>
        <v>0</v>
      </c>
      <c r="W7" s="42" t="n">
        <f aca="false">COUNTIF(C7:M7,"U")+COUNTIF(C7:M7,"U☻")+COUNTIF(C7:M7,"U☺")</f>
        <v>1</v>
      </c>
      <c r="X7" s="42" t="n">
        <f aca="false">COUNTIF(C7:M7,"KVIT")+COUNTIF(C7:M7,"KVIT☻")+COUNTIF(C7:M7,"kvit$")</f>
        <v>2</v>
      </c>
      <c r="Y7" s="44" t="n">
        <f aca="false">COUNTBLANK(C7:M7)</f>
        <v>0</v>
      </c>
      <c r="Z7" s="44" t="n">
        <f aca="false">COUNTIF(C7:M7,"x")</f>
        <v>2</v>
      </c>
      <c r="AA7" s="42" t="n">
        <f aca="false">COUNTIF(C7:M7,"51")+COUNTIF(C7:M7,"51☻")+COUNTIF(C7:M7,"2")+COUNTIF(C7:M7,"52")+COUNTIF(C7:M7,"52☻")+COUNTIF(C7:M7,"51$")+COUNTIF(C7:M7,"52$")</f>
        <v>2</v>
      </c>
      <c r="AB7" s="5" t="str">
        <f aca="false">'Vzorci vnosov'!$A$7</f>
        <v>KVIT☻</v>
      </c>
      <c r="AD7" s="47" t="s">
        <v>53</v>
      </c>
    </row>
    <row r="8" customFormat="false" ht="19.9" hidden="false" customHeight="true" outlineLevel="0" collapsed="false">
      <c r="A8" s="95" t="n">
        <v>41919</v>
      </c>
      <c r="B8" s="66" t="str">
        <f aca="false">TEXT(A8,"Ddd")</f>
        <v>tor</v>
      </c>
      <c r="C8" s="15" t="str">
        <f aca="false">'Vzorci vnosov'!$A$25</f>
        <v>51¶</v>
      </c>
      <c r="D8" s="46" t="s">
        <v>59</v>
      </c>
      <c r="E8" s="4" t="str">
        <f aca="false">'Vzorci vnosov'!$A$12</f>
        <v>D</v>
      </c>
      <c r="F8" s="5" t="str">
        <f aca="false">'Vzorci vnosov'!$A$7</f>
        <v>KVIT☻</v>
      </c>
      <c r="G8" s="6" t="str">
        <f aca="false">'Vzorci vnosov'!$A$11</f>
        <v>X</v>
      </c>
      <c r="H8" s="4" t="str">
        <f aca="false">'Vzorci vnosov'!$A$4</f>
        <v>51</v>
      </c>
      <c r="I8" s="4" t="str">
        <f aca="false">'Vzorci vnosov'!$A$12</f>
        <v>D</v>
      </c>
      <c r="J8" s="4" t="str">
        <f aca="false">'Vzorci vnosov'!$A$5</f>
        <v>52</v>
      </c>
      <c r="K8" s="4" t="str">
        <f aca="false">'Vzorci vnosov'!$A$12</f>
        <v>D</v>
      </c>
      <c r="L8" s="4" t="str">
        <f aca="false">'Vzorci vnosov'!$A$8</f>
        <v>U</v>
      </c>
      <c r="M8" s="3" t="str">
        <f aca="false">'Vzorci vnosov'!$A$6</f>
        <v>KVIT</v>
      </c>
      <c r="N8" s="46" t="s">
        <v>110</v>
      </c>
      <c r="O8" s="46" t="s">
        <v>60</v>
      </c>
      <c r="P8" s="25" t="s">
        <v>48</v>
      </c>
      <c r="Q8" s="42" t="n">
        <f aca="false">COUNTIF(C8:M8,"☻")+COUNTIF(C8:M8,"52☻")+COUNTIF(C8:M8,"51☻")+COUNTIF(C8:M8,"1☻")+COUNTIF(C8:M8,"KVIT☻")+COUNTIF(C8:M8,"U☻")</f>
        <v>1</v>
      </c>
      <c r="R8" s="42" t="n">
        <f aca="false">COUNTIF(C8:M8,"☺")+COUNTIF(C8:M8,"52☺")+COUNTIF(C8:M8,"51☺")+COUNTIF(C8:M8,"1☺")+COUNTIF(C8:M8,"KVIT☺")+COUNTIF(C8:M8,"U☺")</f>
        <v>0</v>
      </c>
      <c r="S8" s="42" t="n">
        <f aca="false">COUNTIF(C8:M8,"51")+COUNTIF(C8:M8,"51$")+COUNTIF(C8:M8,"51☻")</f>
        <v>1</v>
      </c>
      <c r="T8" s="42" t="n">
        <f aca="false">COUNTIF(C8:M8,"52")+COUNTIF(C8:M8,"52$")+COUNTIF(C8:M8,"52☻")</f>
        <v>1</v>
      </c>
      <c r="U8" s="42" t="n">
        <f aca="false">COUNTIF(C8:M8,"51¶")</f>
        <v>1</v>
      </c>
      <c r="V8" s="42" t="n">
        <f aca="false">COUNTIF(C8:M8,"52¶")</f>
        <v>0</v>
      </c>
      <c r="W8" s="42" t="n">
        <f aca="false">COUNTIF(C8:M8,"U")+COUNTIF(C8:M8,"U☻")+COUNTIF(C8:M8,"U☺")</f>
        <v>1</v>
      </c>
      <c r="X8" s="42" t="n">
        <f aca="false">COUNTIF(C8:M8,"KVIT")+COUNTIF(C8:M8,"KVIT☻")+COUNTIF(C8:M8,"kvit$")</f>
        <v>2</v>
      </c>
      <c r="Y8" s="44" t="n">
        <f aca="false">COUNTBLANK(C8:M8)</f>
        <v>0</v>
      </c>
      <c r="Z8" s="44" t="n">
        <f aca="false">COUNTIF(C8:M8,"x")</f>
        <v>1</v>
      </c>
      <c r="AA8" s="42" t="n">
        <f aca="false">COUNTIF(C8:M8,"51")+COUNTIF(C8:M8,"51☻")+COUNTIF(C8:M8,"2")+COUNTIF(C8:M8,"52")+COUNTIF(C8:M8,"52☻")+COUNTIF(C8:M8,"51$")+COUNTIF(C8:M8,"52$")</f>
        <v>2</v>
      </c>
      <c r="AB8" s="4" t="str">
        <f aca="false">'Vzorci vnosov'!$A$8</f>
        <v>U</v>
      </c>
      <c r="AD8" s="98" t="s">
        <v>55</v>
      </c>
    </row>
    <row r="9" customFormat="false" ht="19.9" hidden="false" customHeight="true" outlineLevel="0" collapsed="false">
      <c r="A9" s="95" t="n">
        <v>41920</v>
      </c>
      <c r="B9" s="66" t="str">
        <f aca="false">TEXT(A9,"Ddd")</f>
        <v>sre</v>
      </c>
      <c r="C9" s="4" t="str">
        <f aca="false">'Vzorci vnosov'!$A$5</f>
        <v>52</v>
      </c>
      <c r="D9" s="3" t="str">
        <f aca="false">'Vzorci vnosov'!$A$6</f>
        <v>KVIT</v>
      </c>
      <c r="E9" s="4" t="str">
        <f aca="false">'Vzorci vnosov'!$A$12</f>
        <v>D</v>
      </c>
      <c r="F9" s="46" t="s">
        <v>59</v>
      </c>
      <c r="G9" s="37" t="str">
        <f aca="false">'Vzorci vnosov'!$A$28</f>
        <v>KO</v>
      </c>
      <c r="H9" s="13" t="str">
        <f aca="false">'Vzorci vnosov'!$A$22</f>
        <v>U☺</v>
      </c>
      <c r="I9" s="4" t="str">
        <f aca="false">'Vzorci vnosov'!$A$12</f>
        <v>D</v>
      </c>
      <c r="J9" s="15" t="str">
        <f aca="false">'Vzorci vnosov'!$A$25</f>
        <v>51¶</v>
      </c>
      <c r="K9" s="4" t="str">
        <f aca="false">'Vzorci vnosov'!$A$12</f>
        <v>D</v>
      </c>
      <c r="L9" s="4" t="str">
        <f aca="false">'Vzorci vnosov'!$A$4</f>
        <v>51</v>
      </c>
      <c r="M9" s="3" t="str">
        <f aca="false">'Vzorci vnosov'!$A$6</f>
        <v>KVIT</v>
      </c>
      <c r="N9" s="46" t="s">
        <v>85</v>
      </c>
      <c r="O9" s="46" t="s">
        <v>65</v>
      </c>
      <c r="P9" s="25" t="s">
        <v>48</v>
      </c>
      <c r="Q9" s="42" t="n">
        <f aca="false">COUNTIF(C9:M9,"☻")+COUNTIF(C9:M9,"52☻")+COUNTIF(C9:M9,"51☻")+COUNTIF(C9:M9,"1☻")+COUNTIF(C9:M9,"KVIT☻")+COUNTIF(C9:M9,"U☻")</f>
        <v>0</v>
      </c>
      <c r="R9" s="42" t="n">
        <f aca="false">COUNTIF(C9:M9,"☺")+COUNTIF(C9:M9,"52☺")+COUNTIF(C9:M9,"51☺")+COUNTIF(C9:M9,"1☺")+COUNTIF(C9:M9,"KVIT☺")+COUNTIF(C9:M9,"U☺")</f>
        <v>1</v>
      </c>
      <c r="S9" s="42" t="n">
        <f aca="false">COUNTIF(C9:M9,"51")+COUNTIF(C9:M9,"51$")+COUNTIF(C9:M9,"51☻")</f>
        <v>1</v>
      </c>
      <c r="T9" s="42" t="n">
        <f aca="false">COUNTIF(C9:M9,"52")+COUNTIF(C9:M9,"52$")+COUNTIF(C9:M9,"52☻")</f>
        <v>1</v>
      </c>
      <c r="U9" s="42" t="n">
        <f aca="false">COUNTIF(C9:M9,"51¶")</f>
        <v>1</v>
      </c>
      <c r="V9" s="42" t="n">
        <f aca="false">COUNTIF(C9:M9,"52¶")</f>
        <v>0</v>
      </c>
      <c r="W9" s="42" t="n">
        <f aca="false">COUNTIF(C9:M9,"U")+COUNTIF(C9:M9,"U☻")+COUNTIF(C9:M9,"U☺")</f>
        <v>1</v>
      </c>
      <c r="X9" s="42" t="n">
        <f aca="false">COUNTIF(C9:M9,"KVIT")+COUNTIF(C9:M9,"KVIT☻")+COUNTIF(C9:M9,"kvit$")</f>
        <v>2</v>
      </c>
      <c r="Y9" s="44" t="n">
        <f aca="false">COUNTBLANK(C9:M9)</f>
        <v>0</v>
      </c>
      <c r="Z9" s="44" t="n">
        <f aca="false">COUNTIF(C9:M9,"x")</f>
        <v>0</v>
      </c>
      <c r="AA9" s="42" t="n">
        <f aca="false">COUNTIF(C9:M9,"51")+COUNTIF(C9:M9,"51☻")+COUNTIF(C9:M9,"2")+COUNTIF(C9:M9,"52")+COUNTIF(C9:M9,"52☻")+COUNTIF(C9:M9,"51$")+COUNTIF(C9:M9,"52$")</f>
        <v>2</v>
      </c>
      <c r="AB9" s="3" t="str">
        <f aca="false">'Vzorci vnosov'!$A$9</f>
        <v>U☻</v>
      </c>
      <c r="AD9" s="47" t="s">
        <v>44</v>
      </c>
    </row>
    <row r="10" customFormat="false" ht="19.9" hidden="false" customHeight="true" outlineLevel="0" collapsed="false">
      <c r="A10" s="95" t="n">
        <v>41921</v>
      </c>
      <c r="B10" s="66" t="str">
        <f aca="false">TEXT(A10,"Ddd")</f>
        <v>čet</v>
      </c>
      <c r="C10" s="4" t="str">
        <f aca="false">'Vzorci vnosov'!$A$12</f>
        <v>D</v>
      </c>
      <c r="D10" s="3" t="str">
        <f aca="false">'Vzorci vnosov'!$A$6</f>
        <v>KVIT</v>
      </c>
      <c r="E10" s="6" t="str">
        <f aca="false">'Vzorci vnosov'!$A$26</f>
        <v>52¶</v>
      </c>
      <c r="F10" s="4" t="str">
        <f aca="false">'Vzorci vnosov'!$A$5</f>
        <v>52</v>
      </c>
      <c r="G10" s="15" t="str">
        <f aca="false">'Vzorci vnosov'!$A$25</f>
        <v>51¶</v>
      </c>
      <c r="H10" s="4" t="str">
        <f aca="false">'Vzorci vnosov'!$A$5</f>
        <v>52</v>
      </c>
      <c r="I10" s="4" t="str">
        <f aca="false">'Vzorci vnosov'!$A$12</f>
        <v>D</v>
      </c>
      <c r="J10" s="4" t="str">
        <f aca="false">'Vzorci vnosov'!$A$4</f>
        <v>51</v>
      </c>
      <c r="K10" s="4" t="str">
        <f aca="false">'Vzorci vnosov'!$A$12</f>
        <v>D</v>
      </c>
      <c r="L10" s="13" t="str">
        <f aca="false">'Vzorci vnosov'!$A$22</f>
        <v>U☺</v>
      </c>
      <c r="M10" s="3" t="str">
        <f aca="false">'Vzorci vnosov'!$A$6</f>
        <v>KVIT</v>
      </c>
      <c r="N10" s="46" t="s">
        <v>85</v>
      </c>
      <c r="O10" s="51" t="s">
        <v>69</v>
      </c>
      <c r="P10" s="25" t="s">
        <v>39</v>
      </c>
      <c r="Q10" s="42" t="n">
        <f aca="false">COUNTIF(C10:M10,"☻")+COUNTIF(C10:M10,"52☻")+COUNTIF(C10:M10,"51☻")+COUNTIF(C10:M10,"1☻")+COUNTIF(C10:M10,"KVIT☻")+COUNTIF(C10:M10,"U☻")</f>
        <v>0</v>
      </c>
      <c r="R10" s="42" t="n">
        <f aca="false">COUNTIF(C10:M10,"☺")+COUNTIF(C10:M10,"52☺")+COUNTIF(C10:M10,"51☺")+COUNTIF(C10:M10,"1☺")+COUNTIF(C10:M10,"KVIT☺")+COUNTIF(C10:M10,"U☺")</f>
        <v>1</v>
      </c>
      <c r="S10" s="42" t="n">
        <f aca="false">COUNTIF(C10:M10,"51")+COUNTIF(C10:M10,"51$")+COUNTIF(C10:M10,"51☻")</f>
        <v>1</v>
      </c>
      <c r="T10" s="42" t="n">
        <f aca="false">COUNTIF(C10:M10,"52")+COUNTIF(C10:M10,"52$")+COUNTIF(C10:M10,"52☻")</f>
        <v>2</v>
      </c>
      <c r="U10" s="42" t="n">
        <f aca="false">COUNTIF(C10:M10,"51¶")</f>
        <v>1</v>
      </c>
      <c r="V10" s="42" t="n">
        <f aca="false">COUNTIF(C10:M10,"52¶")</f>
        <v>1</v>
      </c>
      <c r="W10" s="42" t="n">
        <f aca="false">COUNTIF(C10:M10,"U")+COUNTIF(C10:M10,"U☻")+COUNTIF(C10:M10,"U☺")</f>
        <v>1</v>
      </c>
      <c r="X10" s="42" t="n">
        <f aca="false">COUNTIF(C10:M10,"KVIT")+COUNTIF(C10:M10,"KVIT☻")+COUNTIF(C10:M10,"kvit$")</f>
        <v>2</v>
      </c>
      <c r="Y10" s="44" t="n">
        <f aca="false">COUNTBLANK(C10:M10)</f>
        <v>0</v>
      </c>
      <c r="Z10" s="44" t="n">
        <f aca="false">COUNTIF(C10:M10,"x")</f>
        <v>0</v>
      </c>
      <c r="AA10" s="42" t="n">
        <f aca="false">COUNTIF(C10:M10,"51")+COUNTIF(C10:M10,"51☻")+COUNTIF(C10:M10,"2")+COUNTIF(C10:M10,"52")+COUNTIF(C10:M10,"52☻")+COUNTIF(C10:M10,"51$")+COUNTIF(C10:M10,"52$")</f>
        <v>3</v>
      </c>
      <c r="AB10" s="6" t="str">
        <f aca="false">'Vzorci vnosov'!$A$11</f>
        <v>X</v>
      </c>
      <c r="AD10" s="25" t="s">
        <v>38</v>
      </c>
    </row>
    <row r="11" customFormat="false" ht="19.9" hidden="false" customHeight="true" outlineLevel="0" collapsed="false">
      <c r="A11" s="95" t="n">
        <v>41922</v>
      </c>
      <c r="B11" s="66" t="str">
        <f aca="false">TEXT(A11,"Ddd")</f>
        <v>pet</v>
      </c>
      <c r="C11" s="4" t="str">
        <f aca="false">'Vzorci vnosov'!$A$12</f>
        <v>D</v>
      </c>
      <c r="D11" s="3" t="str">
        <f aca="false">'Vzorci vnosov'!$A$6</f>
        <v>KVIT</v>
      </c>
      <c r="E11" s="3" t="str">
        <f aca="false">'Vzorci vnosov'!$A$2</f>
        <v>51☻</v>
      </c>
      <c r="F11" s="6" t="str">
        <f aca="false">'Vzorci vnosov'!$A$11</f>
        <v>X</v>
      </c>
      <c r="G11" s="11" t="str">
        <f aca="false">'Vzorci vnosov'!$A$20</f>
        <v>☺</v>
      </c>
      <c r="H11" s="15" t="str">
        <f aca="false">'Vzorci vnosov'!$A$25</f>
        <v>51¶</v>
      </c>
      <c r="I11" s="4" t="str">
        <f aca="false">'Vzorci vnosov'!$A$12</f>
        <v>D</v>
      </c>
      <c r="J11" s="4" t="str">
        <f aca="false">'Vzorci vnosov'!$A$5</f>
        <v>52</v>
      </c>
      <c r="K11" s="4" t="str">
        <f aca="false">'Vzorci vnosov'!$A$12</f>
        <v>D</v>
      </c>
      <c r="L11" s="6" t="str">
        <f aca="false">'Vzorci vnosov'!$A$11</f>
        <v>X</v>
      </c>
      <c r="M11" s="3" t="str">
        <f aca="false">'Vzorci vnosov'!$A$6</f>
        <v>KVIT</v>
      </c>
      <c r="N11" s="3" t="str">
        <f aca="false">'Vzorci vnosov'!$A$6</f>
        <v>KVIT</v>
      </c>
      <c r="O11" s="46" t="s">
        <v>42</v>
      </c>
      <c r="P11" s="25" t="s">
        <v>39</v>
      </c>
      <c r="Q11" s="42" t="n">
        <f aca="false">COUNTIF(C11:M11,"☻")+COUNTIF(C11:M11,"52☻")+COUNTIF(C11:M11,"51☻")+COUNTIF(C11:M11,"1☻")+COUNTIF(C11:M11,"KVIT☻")+COUNTIF(C11:M11,"U☻")</f>
        <v>1</v>
      </c>
      <c r="R11" s="42" t="n">
        <f aca="false">COUNTIF(C11:M11,"☺")+COUNTIF(C11:M11,"52☺")+COUNTIF(C11:M11,"51☺")+COUNTIF(C11:M11,"1☺")+COUNTIF(C11:M11,"KVIT☺")+COUNTIF(C11:M11,"U☺")</f>
        <v>1</v>
      </c>
      <c r="S11" s="42" t="n">
        <f aca="false">COUNTIF(C11:M11,"51")+COUNTIF(C11:M11,"51$")+COUNTIF(C11:M11,"51☻")</f>
        <v>1</v>
      </c>
      <c r="T11" s="42" t="n">
        <f aca="false">COUNTIF(C11:M11,"52")+COUNTIF(C11:M11,"52$")+COUNTIF(C11:M11,"52☻")</f>
        <v>1</v>
      </c>
      <c r="U11" s="42" t="n">
        <f aca="false">COUNTIF(C11:M11,"51¶")</f>
        <v>1</v>
      </c>
      <c r="V11" s="42" t="n">
        <f aca="false">COUNTIF(C11:M11,"52¶")</f>
        <v>0</v>
      </c>
      <c r="W11" s="42" t="n">
        <f aca="false">COUNTIF(C11:M11,"U")+COUNTIF(C11:M11,"U☻")+COUNTIF(C11:M11,"U☺")</f>
        <v>0</v>
      </c>
      <c r="X11" s="42" t="n">
        <f aca="false">COUNTIF(C11:M11,"KVIT")+COUNTIF(C11:M11,"KVIT☻")+COUNTIF(C11:M11,"kvit$")</f>
        <v>2</v>
      </c>
      <c r="Y11" s="44" t="n">
        <f aca="false">COUNTBLANK(C11:M11)</f>
        <v>0</v>
      </c>
      <c r="Z11" s="44" t="n">
        <f aca="false">COUNTIF(C11:M11,"x")</f>
        <v>2</v>
      </c>
      <c r="AA11" s="42" t="n">
        <f aca="false">COUNTIF(C11:M11,"51")+COUNTIF(C11:M11,"51☻")+COUNTIF(C11:M11,"2")+COUNTIF(C11:M11,"52")+COUNTIF(C11:M11,"52☻")+COUNTIF(C11:M11,"51$")+COUNTIF(C11:M11,"52$")</f>
        <v>2</v>
      </c>
      <c r="AB11" s="4" t="str">
        <f aca="false">'Vzorci vnosov'!$A$12</f>
        <v>D</v>
      </c>
      <c r="AD11" s="49" t="s">
        <v>54</v>
      </c>
    </row>
    <row r="12" customFormat="false" ht="19.9" hidden="false" customHeight="true" outlineLevel="0" collapsed="false">
      <c r="A12" s="95" t="n">
        <v>41923</v>
      </c>
      <c r="B12" s="66" t="str">
        <f aca="false">TEXT(A12,"Ddd")</f>
        <v>sob</v>
      </c>
      <c r="C12" s="79"/>
      <c r="D12" s="79"/>
      <c r="E12" s="79"/>
      <c r="F12" s="79"/>
      <c r="G12" s="12" t="str">
        <f aca="false">'Vzorci vnosov'!$A$21</f>
        <v>☺</v>
      </c>
      <c r="H12" s="79"/>
      <c r="I12" s="79"/>
      <c r="J12" s="79"/>
      <c r="K12" s="79"/>
      <c r="L12" s="79"/>
      <c r="M12" s="7" t="str">
        <f aca="false">'Vzorci vnosov'!$A$14</f>
        <v>☻</v>
      </c>
      <c r="N12" s="79"/>
      <c r="O12" s="40" t="s">
        <v>42</v>
      </c>
      <c r="P12" s="40" t="s">
        <v>39</v>
      </c>
      <c r="Q12" s="42" t="n">
        <f aca="false">COUNTIF(C12:M12,"☻")+COUNTIF(C12:M12,"52☻")+COUNTIF(C12:M12,"51☻")+COUNTIF(C12:M12,"1☻")+COUNTIF(C12:M12,"KVIT☻")+COUNTIF(C12:M12,"U☻")</f>
        <v>1</v>
      </c>
      <c r="R12" s="42" t="n">
        <f aca="false">COUNTIF(C12:M12,"☺")+COUNTIF(C12:M12,"52☺")+COUNTIF(C12:M12,"51☺")+COUNTIF(C12:M12,"1☺")+COUNTIF(C12:M12,"KVIT☺")+COUNTIF(C12:M12,"U☺")</f>
        <v>1</v>
      </c>
      <c r="S12" s="42" t="n">
        <f aca="false">COUNTIF(C12:M12,"51")+COUNTIF(C12:M12,"51$")+COUNTIF(C12:M12,"51☻")</f>
        <v>0</v>
      </c>
      <c r="T12" s="42" t="n">
        <f aca="false">COUNTIF(C12:M12,"52")+COUNTIF(C12:M12,"52$")+COUNTIF(C12:M12,"52☻")</f>
        <v>0</v>
      </c>
      <c r="U12" s="42" t="n">
        <f aca="false">COUNTIF(C12:M12,"51¶")</f>
        <v>0</v>
      </c>
      <c r="V12" s="42" t="n">
        <f aca="false">COUNTIF(C12:M12,"52¶")</f>
        <v>0</v>
      </c>
      <c r="W12" s="42" t="n">
        <f aca="false">COUNTIF(C12:M12,"U")+COUNTIF(C12:M12,"U☻")+COUNTIF(C12:M12,"U☺")</f>
        <v>0</v>
      </c>
      <c r="X12" s="42" t="n">
        <f aca="false">COUNTIF(C12:M12,"KVIT")+COUNTIF(C12:M12,"KVIT☻")+COUNTIF(C12:M12,"kvit$")</f>
        <v>0</v>
      </c>
      <c r="Y12" s="44" t="n">
        <f aca="false">COUNTBLANK(C12:M12)</f>
        <v>9</v>
      </c>
      <c r="Z12" s="44" t="n">
        <f aca="false">COUNTIF(C12:M12,"x")</f>
        <v>0</v>
      </c>
      <c r="AA12" s="42" t="n">
        <f aca="false">COUNTIF(C12:M12,"51")+COUNTIF(C12:M12,"51☻")+COUNTIF(C12:M12,"2")+COUNTIF(C12:M12,"52")+COUNTIF(C12:M12,"52☻")+COUNTIF(C12:M12,"51$")+COUNTIF(C12:M12,"52$")</f>
        <v>0</v>
      </c>
      <c r="AB12" s="3" t="str">
        <f aca="false">'Vzorci vnosov'!$A$13</f>
        <v>BOL</v>
      </c>
    </row>
    <row r="13" customFormat="false" ht="19.9" hidden="false" customHeight="true" outlineLevel="0" collapsed="false">
      <c r="A13" s="95" t="n">
        <v>41924</v>
      </c>
      <c r="B13" s="97" t="str">
        <f aca="false">TEXT(A13,"Ddd")</f>
        <v>ned</v>
      </c>
      <c r="C13" s="79"/>
      <c r="D13" s="79"/>
      <c r="E13" s="79"/>
      <c r="F13" s="79"/>
      <c r="G13" s="79"/>
      <c r="H13" s="79"/>
      <c r="I13" s="79"/>
      <c r="J13" s="79"/>
      <c r="K13" s="79"/>
      <c r="L13" s="12" t="str">
        <f aca="false">'Vzorci vnosov'!$A$21</f>
        <v>☺</v>
      </c>
      <c r="M13" s="79"/>
      <c r="N13" s="79"/>
      <c r="O13" s="70" t="s">
        <v>69</v>
      </c>
      <c r="P13" s="40" t="s">
        <v>39</v>
      </c>
      <c r="Q13" s="42" t="n">
        <f aca="false">COUNTIF(C13:M13,"☻")+COUNTIF(C13:M13,"52☻")+COUNTIF(C13:M13,"51☻")+COUNTIF(C13:M13,"1☻")+COUNTIF(C13:M13,"KVIT☻")+COUNTIF(C13:M13,"U☻")</f>
        <v>0</v>
      </c>
      <c r="R13" s="42" t="n">
        <f aca="false">COUNTIF(C13:M13,"☺")+COUNTIF(C13:M13,"52☺")+COUNTIF(C13:M13,"51☺")+COUNTIF(C13:M13,"1☺")+COUNTIF(C13:M13,"KVIT☺")+COUNTIF(C13:M13,"U☺")</f>
        <v>1</v>
      </c>
      <c r="S13" s="42" t="n">
        <f aca="false">COUNTIF(C13:M13,"51")+COUNTIF(C13:M13,"51$")+COUNTIF(C13:M13,"51☻")</f>
        <v>0</v>
      </c>
      <c r="T13" s="42" t="n">
        <f aca="false">COUNTIF(C13:M13,"52")+COUNTIF(C13:M13,"52$")+COUNTIF(C13:M13,"52☻")</f>
        <v>0</v>
      </c>
      <c r="U13" s="42" t="n">
        <f aca="false">COUNTIF(C13:M13,"51¶")</f>
        <v>0</v>
      </c>
      <c r="V13" s="42" t="n">
        <f aca="false">COUNTIF(C13:M13,"52¶")</f>
        <v>0</v>
      </c>
      <c r="W13" s="42" t="n">
        <f aca="false">COUNTIF(C13:M13,"U")+COUNTIF(C13:M13,"U☻")+COUNTIF(C13:M13,"U☺")</f>
        <v>0</v>
      </c>
      <c r="X13" s="42" t="n">
        <f aca="false">COUNTIF(C13:M13,"KVIT")+COUNTIF(C13:M13,"KVIT☻")+COUNTIF(C13:M13,"kvit$")</f>
        <v>0</v>
      </c>
      <c r="Y13" s="44" t="n">
        <f aca="false">COUNTBLANK(C13:M13)</f>
        <v>10</v>
      </c>
      <c r="Z13" s="44" t="n">
        <f aca="false">COUNTIF(C13:M13,"x")</f>
        <v>0</v>
      </c>
      <c r="AA13" s="42" t="n">
        <f aca="false">COUNTIF(C13:M13,"51")+COUNTIF(C13:M13,"51☻")+COUNTIF(C13:M13,"2")+COUNTIF(C13:M13,"52")+COUNTIF(C13:M13,"52☻")+COUNTIF(C13:M13,"51$")+COUNTIF(C13:M13,"52$")</f>
        <v>0</v>
      </c>
      <c r="AB13" s="7" t="str">
        <f aca="false">'Vzorci vnosov'!$A$14</f>
        <v>☻</v>
      </c>
      <c r="AD13" s="46" t="s">
        <v>95</v>
      </c>
    </row>
    <row r="14" customFormat="false" ht="19.9" hidden="false" customHeight="true" outlineLevel="0" collapsed="false">
      <c r="A14" s="95" t="n">
        <v>41925</v>
      </c>
      <c r="B14" s="66" t="str">
        <f aca="false">TEXT(A14,"Ddd")</f>
        <v>pon</v>
      </c>
      <c r="C14" s="4" t="str">
        <f aca="false">'Vzorci vnosov'!$A$5</f>
        <v>52</v>
      </c>
      <c r="D14" s="46" t="s">
        <v>85</v>
      </c>
      <c r="E14" s="3" t="str">
        <f aca="false">'Vzorci vnosov'!$A$6</f>
        <v>KVIT</v>
      </c>
      <c r="F14" s="4" t="str">
        <f aca="false">'Vzorci vnosov'!$A$12</f>
        <v>D</v>
      </c>
      <c r="G14" s="6" t="str">
        <f aca="false">'Vzorci vnosov'!$A$11</f>
        <v>X</v>
      </c>
      <c r="H14" s="4" t="str">
        <f aca="false">'Vzorci vnosov'!$A$8</f>
        <v>U</v>
      </c>
      <c r="I14" s="4" t="str">
        <f aca="false">'Vzorci vnosov'!$A$12</f>
        <v>D</v>
      </c>
      <c r="J14" s="4" t="str">
        <f aca="false">'Vzorci vnosov'!$A$4</f>
        <v>51</v>
      </c>
      <c r="K14" s="4" t="str">
        <f aca="false">'Vzorci vnosov'!$A$12</f>
        <v>D</v>
      </c>
      <c r="L14" s="15" t="str">
        <f aca="false">'Vzorci vnosov'!$A$25</f>
        <v>51¶</v>
      </c>
      <c r="M14" s="3" t="str">
        <f aca="false">'Vzorci vnosov'!$A$6</f>
        <v>KVIT</v>
      </c>
      <c r="N14" s="5" t="str">
        <f aca="false">'Vzorci vnosov'!$A$7</f>
        <v>KVIT☻</v>
      </c>
      <c r="O14" s="46" t="s">
        <v>65</v>
      </c>
      <c r="P14" s="25" t="s">
        <v>38</v>
      </c>
      <c r="Q14" s="42" t="n">
        <f aca="false">COUNTIF(C14:M14,"☻")+COUNTIF(C14:M14,"52☻")+COUNTIF(C14:M14,"51☻")+COUNTIF(C14:M14,"1☻")+COUNTIF(C14:M14,"KVIT☻")+COUNTIF(C14:M14,"U☻")</f>
        <v>0</v>
      </c>
      <c r="R14" s="42" t="n">
        <f aca="false">COUNTIF(C14:M14,"☺")+COUNTIF(C14:M14,"52☺")+COUNTIF(C14:M14,"51☺")+COUNTIF(C14:M14,"1☺")+COUNTIF(C14:M14,"KVIT☺")+COUNTIF(C14:M14,"U☺")</f>
        <v>0</v>
      </c>
      <c r="S14" s="42" t="n">
        <f aca="false">COUNTIF(C14:M14,"51")+COUNTIF(C14:M14,"51$")+COUNTIF(C14:M14,"51☻")</f>
        <v>1</v>
      </c>
      <c r="T14" s="42" t="n">
        <f aca="false">COUNTIF(C14:M14,"52")+COUNTIF(C14:M14,"52$")+COUNTIF(C14:M14,"52☻")</f>
        <v>1</v>
      </c>
      <c r="U14" s="42" t="n">
        <f aca="false">COUNTIF(C14:M14,"51¶")</f>
        <v>1</v>
      </c>
      <c r="V14" s="42" t="n">
        <f aca="false">COUNTIF(C14:M14,"52¶")</f>
        <v>0</v>
      </c>
      <c r="W14" s="42" t="n">
        <f aca="false">COUNTIF(C14:M14,"U")+COUNTIF(C14:M14,"U☻")+COUNTIF(C14:M14,"U☺")</f>
        <v>1</v>
      </c>
      <c r="X14" s="42" t="n">
        <f aca="false">COUNTIF(C14:M14,"KVIT")+COUNTIF(C14:M14,"KVIT☻")+COUNTIF(C14:M14,"kvit$")</f>
        <v>2</v>
      </c>
      <c r="Y14" s="44" t="n">
        <f aca="false">COUNTBLANK(C14:M14)</f>
        <v>0</v>
      </c>
      <c r="Z14" s="44" t="n">
        <f aca="false">COUNTIF(C14:M14,"x")</f>
        <v>1</v>
      </c>
      <c r="AA14" s="42" t="n">
        <f aca="false">COUNTIF(C14:M14,"51")+COUNTIF(C14:M14,"51☻")+COUNTIF(C14:M14,"2")+COUNTIF(C14:M14,"52")+COUNTIF(C14:M14,"52☻")+COUNTIF(C14:M14,"51$")+COUNTIF(C14:M14,"52$")</f>
        <v>2</v>
      </c>
      <c r="AB14" s="4" t="str">
        <f aca="false">'Vzorci vnosov'!$A$15</f>
        <v>SO</v>
      </c>
    </row>
    <row r="15" customFormat="false" ht="19.9" hidden="false" customHeight="true" outlineLevel="0" collapsed="false">
      <c r="A15" s="95" t="n">
        <v>41926</v>
      </c>
      <c r="B15" s="66" t="str">
        <f aca="false">TEXT(A15,"Ddd")</f>
        <v>tor</v>
      </c>
      <c r="C15" s="4" t="str">
        <f aca="false">'Vzorci vnosov'!$A$4</f>
        <v>51</v>
      </c>
      <c r="D15" s="5" t="str">
        <f aca="false">'Vzorci vnosov'!$A$7</f>
        <v>KVIT☻</v>
      </c>
      <c r="E15" s="3" t="str">
        <f aca="false">'Vzorci vnosov'!$A$6</f>
        <v>KVIT</v>
      </c>
      <c r="F15" s="4" t="str">
        <f aca="false">'Vzorci vnosov'!$A$12</f>
        <v>D</v>
      </c>
      <c r="G15" s="15" t="str">
        <f aca="false">'Vzorci vnosov'!$A$25</f>
        <v>51¶</v>
      </c>
      <c r="H15" s="4" t="str">
        <f aca="false">'Vzorci vnosov'!$A$5</f>
        <v>52</v>
      </c>
      <c r="I15" s="4" t="str">
        <f aca="false">'Vzorci vnosov'!$A$12</f>
        <v>D</v>
      </c>
      <c r="J15" s="13" t="str">
        <f aca="false">'Vzorci vnosov'!$A$22</f>
        <v>U☺</v>
      </c>
      <c r="K15" s="4" t="str">
        <f aca="false">'Vzorci vnosov'!$A$12</f>
        <v>D</v>
      </c>
      <c r="L15" s="6" t="str">
        <f aca="false">'Vzorci vnosov'!$A$26</f>
        <v>52¶</v>
      </c>
      <c r="M15" s="3" t="str">
        <f aca="false">'Vzorci vnosov'!$A$6</f>
        <v>KVIT</v>
      </c>
      <c r="N15" s="6" t="str">
        <f aca="false">'Vzorci vnosov'!$A$11</f>
        <v>X</v>
      </c>
      <c r="O15" s="46" t="s">
        <v>88</v>
      </c>
      <c r="P15" s="25" t="s">
        <v>38</v>
      </c>
      <c r="Q15" s="42" t="n">
        <f aca="false">COUNTIF(C15:M15,"☻")+COUNTIF(C15:M15,"52☻")+COUNTIF(C15:M15,"51☻")+COUNTIF(C15:M15,"1☻")+COUNTIF(C15:M15,"KVIT☻")+COUNTIF(C15:M15,"U☻")</f>
        <v>1</v>
      </c>
      <c r="R15" s="42" t="n">
        <f aca="false">COUNTIF(C15:M15,"☺")+COUNTIF(C15:M15,"52☺")+COUNTIF(C15:M15,"51☺")+COUNTIF(C15:M15,"1☺")+COUNTIF(C15:M15,"KVIT☺")+COUNTIF(C15:M15,"U☺")</f>
        <v>1</v>
      </c>
      <c r="S15" s="42" t="n">
        <f aca="false">COUNTIF(C15:M15,"51")+COUNTIF(C15:M15,"51$")+COUNTIF(C15:M15,"51☻")</f>
        <v>1</v>
      </c>
      <c r="T15" s="42" t="n">
        <f aca="false">COUNTIF(C15:M15,"52")+COUNTIF(C15:M15,"52$")+COUNTIF(C15:M15,"52☻")</f>
        <v>1</v>
      </c>
      <c r="U15" s="42" t="n">
        <f aca="false">COUNTIF(C15:M15,"51¶")</f>
        <v>1</v>
      </c>
      <c r="V15" s="42" t="n">
        <f aca="false">COUNTIF(C15:M15,"52¶")</f>
        <v>1</v>
      </c>
      <c r="W15" s="42" t="n">
        <f aca="false">COUNTIF(C15:M15,"U")+COUNTIF(C15:M15,"U☻")+COUNTIF(C15:M15,"U☺")</f>
        <v>1</v>
      </c>
      <c r="X15" s="42" t="n">
        <f aca="false">COUNTIF(C15:M15,"KVIT")+COUNTIF(C15:M15,"KVIT☻")+COUNTIF(C15:M15,"kvit$")</f>
        <v>3</v>
      </c>
      <c r="Y15" s="44" t="n">
        <f aca="false">COUNTBLANK(C15:M15)</f>
        <v>0</v>
      </c>
      <c r="Z15" s="44" t="n">
        <f aca="false">COUNTIF(C15:M15,"x")</f>
        <v>0</v>
      </c>
      <c r="AA15" s="42" t="n">
        <f aca="false">COUNTIF(C15:M15,"51")+COUNTIF(C15:M15,"51☻")+COUNTIF(C15:M15,"2")+COUNTIF(C15:M15,"52")+COUNTIF(C15:M15,"52☻")+COUNTIF(C15:M15,"51$")+COUNTIF(C15:M15,"52$")</f>
        <v>2</v>
      </c>
      <c r="AB15" s="8" t="str">
        <f aca="false">'Vzorci vnosov'!$A$16</f>
        <v>☻</v>
      </c>
      <c r="AD15" s="46" t="s">
        <v>65</v>
      </c>
    </row>
    <row r="16" customFormat="false" ht="19.9" hidden="false" customHeight="true" outlineLevel="0" collapsed="false">
      <c r="A16" s="95" t="n">
        <v>41927</v>
      </c>
      <c r="B16" s="66" t="str">
        <f aca="false">TEXT(A16,"Ddd")</f>
        <v>sre</v>
      </c>
      <c r="C16" s="4" t="str">
        <f aca="false">'Vzorci vnosov'!$A$12</f>
        <v>D</v>
      </c>
      <c r="D16" s="46" t="s">
        <v>85</v>
      </c>
      <c r="E16" s="3" t="str">
        <f aca="false">'Vzorci vnosov'!$A$6</f>
        <v>KVIT</v>
      </c>
      <c r="F16" s="4" t="str">
        <f aca="false">'Vzorci vnosov'!$A$12</f>
        <v>D</v>
      </c>
      <c r="G16" s="37" t="str">
        <f aca="false">'Vzorci vnosov'!$A$28</f>
        <v>KO</v>
      </c>
      <c r="H16" s="14" t="str">
        <f aca="false">'Vzorci vnosov'!$A$23</f>
        <v>51☺</v>
      </c>
      <c r="I16" s="4" t="str">
        <f aca="false">'Vzorci vnosov'!$A$12</f>
        <v>D</v>
      </c>
      <c r="J16" s="4" t="str">
        <f aca="false">'Vzorci vnosov'!$A$5</f>
        <v>52</v>
      </c>
      <c r="K16" s="4" t="str">
        <f aca="false">'Vzorci vnosov'!$A$12</f>
        <v>D</v>
      </c>
      <c r="L16" s="6" t="str">
        <f aca="false">'Vzorci vnosov'!$A$26</f>
        <v>52¶</v>
      </c>
      <c r="M16" s="3" t="str">
        <f aca="false">'Vzorci vnosov'!$A$6</f>
        <v>KVIT</v>
      </c>
      <c r="N16" s="46" t="s">
        <v>85</v>
      </c>
      <c r="O16" s="51" t="s">
        <v>69</v>
      </c>
      <c r="P16" s="25" t="s">
        <v>38</v>
      </c>
      <c r="Q16" s="42" t="n">
        <f aca="false">COUNTIF(C16:M16,"☻")+COUNTIF(C16:M16,"52☻")+COUNTIF(C16:M16,"51☻")+COUNTIF(C16:M16,"1☻")+COUNTIF(C16:M16,"KVIT☻")+COUNTIF(C16:M16,"U☻")</f>
        <v>0</v>
      </c>
      <c r="R16" s="42" t="n">
        <f aca="false">COUNTIF(C16:M16,"☺")+COUNTIF(C16:M16,"52☺")+COUNTIF(C16:M16,"51☺")+COUNTIF(C16:M16,"1☺")+COUNTIF(C16:M16,"KVIT☺")+COUNTIF(C16:M16,"U☺")</f>
        <v>1</v>
      </c>
      <c r="S16" s="42" t="n">
        <f aca="false">COUNTIF(C16:M16,"51")+COUNTIF(C16:M16,"51$")+COUNTIF(C16:M16,"51☻")</f>
        <v>0</v>
      </c>
      <c r="T16" s="42" t="n">
        <f aca="false">COUNTIF(C16:M16,"52")+COUNTIF(C16:M16,"52$")+COUNTIF(C16:M16,"52☻")</f>
        <v>1</v>
      </c>
      <c r="U16" s="42" t="n">
        <f aca="false">COUNTIF(C16:M16,"51¶")</f>
        <v>0</v>
      </c>
      <c r="V16" s="42" t="n">
        <f aca="false">COUNTIF(C16:M16,"52¶")</f>
        <v>1</v>
      </c>
      <c r="W16" s="42" t="n">
        <f aca="false">COUNTIF(C16:M16,"U")+COUNTIF(C16:M16,"U☻")+COUNTIF(C16:M16,"U☺")</f>
        <v>0</v>
      </c>
      <c r="X16" s="42" t="n">
        <f aca="false">COUNTIF(C16:M16,"KVIT")+COUNTIF(C16:M16,"KVIT☻")+COUNTIF(C16:M16,"kvit$")</f>
        <v>2</v>
      </c>
      <c r="Y16" s="44" t="n">
        <f aca="false">COUNTBLANK(C16:M16)</f>
        <v>0</v>
      </c>
      <c r="Z16" s="44" t="n">
        <f aca="false">COUNTIF(C16:M16,"x")</f>
        <v>0</v>
      </c>
      <c r="AA16" s="42" t="n">
        <f aca="false">COUNTIF(C16:M16,"51")+COUNTIF(C16:M16,"51☻")+COUNTIF(C16:M16,"2")+COUNTIF(C16:M16,"52")+COUNTIF(C16:M16,"52☻")+COUNTIF(C16:M16,"51$")+COUNTIF(C16:M16,"52$")</f>
        <v>1</v>
      </c>
      <c r="AB16" s="9" t="str">
        <f aca="false">'Vzorci vnosov'!$A$17</f>
        <v>51$</v>
      </c>
    </row>
    <row r="17" customFormat="false" ht="19.9" hidden="false" customHeight="true" outlineLevel="0" collapsed="false">
      <c r="A17" s="95" t="n">
        <v>41928</v>
      </c>
      <c r="B17" s="66" t="str">
        <f aca="false">TEXT(A17,"Ddd")</f>
        <v>čet</v>
      </c>
      <c r="C17" s="6" t="str">
        <f aca="false">'Vzorci vnosov'!$A$26</f>
        <v>52¶</v>
      </c>
      <c r="D17" s="4" t="str">
        <f aca="false">'Vzorci vnosov'!$A$5</f>
        <v>52</v>
      </c>
      <c r="E17" s="3" t="str">
        <f aca="false">'Vzorci vnosov'!$A$6</f>
        <v>KVIT</v>
      </c>
      <c r="F17" s="4" t="str">
        <f aca="false">'Vzorci vnosov'!$A$12</f>
        <v>D</v>
      </c>
      <c r="G17" s="15" t="str">
        <f aca="false">'Vzorci vnosov'!$A$25</f>
        <v>51¶</v>
      </c>
      <c r="H17" s="6" t="str">
        <f aca="false">'Vzorci vnosov'!$A$11</f>
        <v>X</v>
      </c>
      <c r="I17" s="4" t="str">
        <f aca="false">'Vzorci vnosov'!$A$12</f>
        <v>D</v>
      </c>
      <c r="J17" s="4" t="str">
        <f aca="false">'Vzorci vnosov'!$A$4</f>
        <v>51</v>
      </c>
      <c r="K17" s="5" t="str">
        <f aca="false">'Vzorci vnosov'!$A$7</f>
        <v>KVIT☻</v>
      </c>
      <c r="L17" s="13" t="str">
        <f aca="false">'Vzorci vnosov'!$A$22</f>
        <v>U☺</v>
      </c>
      <c r="M17" s="3" t="str">
        <f aca="false">'Vzorci vnosov'!$A$6</f>
        <v>KVIT</v>
      </c>
      <c r="N17" s="46" t="s">
        <v>85</v>
      </c>
      <c r="O17" s="46" t="str">
        <f aca="false">januar!$L$1</f>
        <v>ŽIV</v>
      </c>
      <c r="P17" s="25" t="s">
        <v>43</v>
      </c>
      <c r="Q17" s="42" t="n">
        <f aca="false">COUNTIF(C17:M17,"☻")+COUNTIF(C17:M17,"52☻")+COUNTIF(C17:M17,"51☻")+COUNTIF(C17:M17,"1☻")+COUNTIF(C17:M17,"KVIT☻")+COUNTIF(C17:M17,"U☻")</f>
        <v>1</v>
      </c>
      <c r="R17" s="42" t="n">
        <f aca="false">COUNTIF(C17:M17,"☺")+COUNTIF(C17:M17,"52☺")+COUNTIF(C17:M17,"51☺")+COUNTIF(C17:M17,"1☺")+COUNTIF(C17:M17,"KVIT☺")+COUNTIF(C17:M17,"U☺")</f>
        <v>1</v>
      </c>
      <c r="S17" s="42" t="n">
        <f aca="false">COUNTIF(C17:M17,"51")+COUNTIF(C17:M17,"51$")+COUNTIF(C17:M17,"51☻")</f>
        <v>1</v>
      </c>
      <c r="T17" s="42" t="n">
        <f aca="false">COUNTIF(C17:M17,"52")+COUNTIF(C17:M17,"52$")+COUNTIF(C17:M17,"52☻")</f>
        <v>1</v>
      </c>
      <c r="U17" s="42" t="n">
        <f aca="false">COUNTIF(C17:M17,"51¶")</f>
        <v>1</v>
      </c>
      <c r="V17" s="42" t="n">
        <f aca="false">COUNTIF(C17:M17,"52¶")</f>
        <v>1</v>
      </c>
      <c r="W17" s="42" t="n">
        <f aca="false">COUNTIF(C17:M17,"U")+COUNTIF(C17:M17,"U☻")+COUNTIF(C17:M17,"U☺")</f>
        <v>1</v>
      </c>
      <c r="X17" s="42" t="n">
        <f aca="false">COUNTIF(C17:M17,"KVIT")+COUNTIF(C17:M17,"KVIT☻")+COUNTIF(C17:M17,"kvit$")</f>
        <v>3</v>
      </c>
      <c r="Y17" s="44" t="n">
        <f aca="false">COUNTBLANK(C17:M17)</f>
        <v>0</v>
      </c>
      <c r="Z17" s="44" t="n">
        <f aca="false">COUNTIF(C17:M17,"x")</f>
        <v>1</v>
      </c>
      <c r="AA17" s="42" t="n">
        <f aca="false">COUNTIF(C17:M17,"51")+COUNTIF(C17:M17,"51☻")+COUNTIF(C17:M17,"2")+COUNTIF(C17:M17,"52")+COUNTIF(C17:M17,"52☻")+COUNTIF(C17:M17,"51$")+COUNTIF(C17:M17,"52$")</f>
        <v>2</v>
      </c>
      <c r="AB17" s="9" t="str">
        <f aca="false">'Vzorci vnosov'!$A$18</f>
        <v>52$</v>
      </c>
      <c r="AD17" s="46" t="s">
        <v>118</v>
      </c>
    </row>
    <row r="18" customFormat="false" ht="19.9" hidden="false" customHeight="true" outlineLevel="0" collapsed="false">
      <c r="A18" s="95" t="n">
        <v>41929</v>
      </c>
      <c r="B18" s="66" t="str">
        <f aca="false">TEXT(A18,"Ddd")</f>
        <v>pet</v>
      </c>
      <c r="C18" s="4" t="str">
        <f aca="false">'Vzorci vnosov'!$A$5</f>
        <v>52</v>
      </c>
      <c r="D18" s="4" t="str">
        <f aca="false">'Vzorci vnosov'!$A$4</f>
        <v>51</v>
      </c>
      <c r="E18" s="3" t="str">
        <f aca="false">'Vzorci vnosov'!$A$6</f>
        <v>KVIT</v>
      </c>
      <c r="F18" s="4" t="str">
        <f aca="false">'Vzorci vnosov'!$A$12</f>
        <v>D</v>
      </c>
      <c r="G18" s="11" t="str">
        <f aca="false">'Vzorci vnosov'!$A$20</f>
        <v>☺</v>
      </c>
      <c r="H18" s="46" t="s">
        <v>59</v>
      </c>
      <c r="I18" s="4" t="str">
        <f aca="false">'Vzorci vnosov'!$A$12</f>
        <v>D</v>
      </c>
      <c r="J18" s="6" t="str">
        <f aca="false">'Vzorci vnosov'!$A$26</f>
        <v>52¶</v>
      </c>
      <c r="K18" s="6" t="str">
        <f aca="false">'Vzorci vnosov'!$A$11</f>
        <v>X</v>
      </c>
      <c r="L18" s="6" t="str">
        <f aca="false">'Vzorci vnosov'!$A$11</f>
        <v>X</v>
      </c>
      <c r="M18" s="3" t="str">
        <f aca="false">'Vzorci vnosov'!$A$6</f>
        <v>KVIT</v>
      </c>
      <c r="N18" s="3" t="str">
        <f aca="false">'Vzorci vnosov'!$A$6</f>
        <v>KVIT</v>
      </c>
      <c r="O18" s="46" t="s">
        <v>60</v>
      </c>
      <c r="P18" s="25" t="s">
        <v>43</v>
      </c>
      <c r="Q18" s="42" t="n">
        <f aca="false">COUNTIF(C18:M18,"☻")+COUNTIF(C18:M18,"52☻")+COUNTIF(C18:M18,"51☻")+COUNTIF(C18:M18,"1☻")+COUNTIF(C18:M18,"KVIT☻")+COUNTIF(C18:M18,"U☻")</f>
        <v>0</v>
      </c>
      <c r="R18" s="42" t="n">
        <f aca="false">COUNTIF(C18:M18,"☺")+COUNTIF(C18:M18,"52☺")+COUNTIF(C18:M18,"51☺")+COUNTIF(C18:M18,"1☺")+COUNTIF(C18:M18,"KVIT☺")+COUNTIF(C18:M18,"U☺")</f>
        <v>1</v>
      </c>
      <c r="S18" s="42" t="n">
        <f aca="false">COUNTIF(C18:M18,"51")+COUNTIF(C18:M18,"51$")+COUNTIF(C18:M18,"51☻")</f>
        <v>1</v>
      </c>
      <c r="T18" s="42" t="n">
        <f aca="false">COUNTIF(C18:M18,"52")+COUNTIF(C18:M18,"52$")+COUNTIF(C18:M18,"52☻")</f>
        <v>1</v>
      </c>
      <c r="U18" s="42" t="n">
        <f aca="false">COUNTIF(C18:M18,"51¶")</f>
        <v>0</v>
      </c>
      <c r="V18" s="42" t="n">
        <f aca="false">COUNTIF(C18:M18,"52¶")</f>
        <v>1</v>
      </c>
      <c r="W18" s="42" t="n">
        <f aca="false">COUNTIF(C18:M18,"U")+COUNTIF(C18:M18,"U☻")+COUNTIF(C18:M18,"U☺")</f>
        <v>0</v>
      </c>
      <c r="X18" s="42" t="n">
        <f aca="false">COUNTIF(C18:M18,"KVIT")+COUNTIF(C18:M18,"KVIT☻")+COUNTIF(C18:M18,"kvit$")</f>
        <v>2</v>
      </c>
      <c r="Y18" s="44" t="n">
        <f aca="false">COUNTBLANK(C18:M18)</f>
        <v>0</v>
      </c>
      <c r="Z18" s="44" t="n">
        <f aca="false">COUNTIF(C18:M18,"x")</f>
        <v>2</v>
      </c>
      <c r="AA18" s="42" t="n">
        <f aca="false">COUNTIF(C18:M18,"51")+COUNTIF(C18:M18,"51☻")+COUNTIF(C18:M18,"2")+COUNTIF(C18:M18,"52")+COUNTIF(C18:M18,"52☻")+COUNTIF(C18:M18,"51$")+COUNTIF(C18:M18,"52$")</f>
        <v>2</v>
      </c>
      <c r="AB18" s="10" t="str">
        <f aca="false">'Vzorci vnosov'!$A$19</f>
        <v>KVIT$</v>
      </c>
    </row>
    <row r="19" customFormat="false" ht="19.9" hidden="false" customHeight="true" outlineLevel="0" collapsed="false">
      <c r="A19" s="95" t="n">
        <v>41930</v>
      </c>
      <c r="B19" s="66" t="str">
        <f aca="false">TEXT(A19,"Ddd")</f>
        <v>sob</v>
      </c>
      <c r="C19" s="12" t="str">
        <f aca="false">'Vzorci vnosov'!$A$21</f>
        <v>☺</v>
      </c>
      <c r="D19" s="79"/>
      <c r="E19" s="7" t="str">
        <f aca="false">'Vzorci vnosov'!$A$14</f>
        <v>☻</v>
      </c>
      <c r="F19" s="79"/>
      <c r="G19" s="79"/>
      <c r="H19" s="79"/>
      <c r="I19" s="79"/>
      <c r="J19" s="79"/>
      <c r="K19" s="79"/>
      <c r="L19" s="79"/>
      <c r="M19" s="79"/>
      <c r="N19" s="79"/>
      <c r="O19" s="40" t="s">
        <v>38</v>
      </c>
      <c r="P19" s="40" t="s">
        <v>43</v>
      </c>
      <c r="Q19" s="42" t="n">
        <f aca="false">COUNTIF(C19:M19,"☻")+COUNTIF(C19:M19,"52☻")+COUNTIF(C19:M19,"51☻")+COUNTIF(C19:M19,"1☻")+COUNTIF(C19:M19,"KVIT☻")+COUNTIF(C19:M19,"U☻")</f>
        <v>1</v>
      </c>
      <c r="R19" s="42" t="n">
        <f aca="false">COUNTIF(C19:M19,"☺")+COUNTIF(C19:M19,"52☺")+COUNTIF(C19:M19,"51☺")+COUNTIF(C19:M19,"1☺")+COUNTIF(C19:M19,"KVIT☺")+COUNTIF(C19:M19,"U☺")</f>
        <v>1</v>
      </c>
      <c r="S19" s="42" t="n">
        <f aca="false">COUNTIF(C19:M19,"51")+COUNTIF(C19:M19,"51$")+COUNTIF(C19:M19,"51☻")</f>
        <v>0</v>
      </c>
      <c r="T19" s="42" t="n">
        <f aca="false">COUNTIF(C19:M19,"52")+COUNTIF(C19:M19,"52$")+COUNTIF(C19:M19,"52☻")</f>
        <v>0</v>
      </c>
      <c r="U19" s="42" t="n">
        <f aca="false">COUNTIF(C19:M19,"51¶")</f>
        <v>0</v>
      </c>
      <c r="V19" s="42" t="n">
        <f aca="false">COUNTIF(C19:M19,"52¶")</f>
        <v>0</v>
      </c>
      <c r="W19" s="42" t="n">
        <f aca="false">COUNTIF(C19:M19,"U")+COUNTIF(C19:M19,"U☻")+COUNTIF(C19:M19,"U☺")</f>
        <v>0</v>
      </c>
      <c r="X19" s="42" t="n">
        <f aca="false">COUNTIF(C19:M19,"KVIT")+COUNTIF(C19:M19,"KVIT☻")+COUNTIF(C19:M19,"kvit$")</f>
        <v>0</v>
      </c>
      <c r="Y19" s="44" t="n">
        <f aca="false">COUNTBLANK(C19:M19)</f>
        <v>9</v>
      </c>
      <c r="Z19" s="44" t="n">
        <f aca="false">COUNTIF(C19:M19,"x")</f>
        <v>0</v>
      </c>
      <c r="AA19" s="42" t="n">
        <f aca="false">COUNTIF(C19:M19,"51")+COUNTIF(C19:M19,"51☻")+COUNTIF(C19:M19,"2")+COUNTIF(C19:M19,"52")+COUNTIF(C19:M19,"52☻")+COUNTIF(C19:M19,"51$")+COUNTIF(C19:M19,"52$")</f>
        <v>0</v>
      </c>
      <c r="AB19" s="11" t="str">
        <f aca="false">'Vzorci vnosov'!$A$20</f>
        <v>☺</v>
      </c>
      <c r="AD19" s="51" t="s">
        <v>97</v>
      </c>
    </row>
    <row r="20" customFormat="false" ht="19.9" hidden="false" customHeight="true" outlineLevel="0" collapsed="false">
      <c r="A20" s="95" t="n">
        <v>41931</v>
      </c>
      <c r="B20" s="97" t="str">
        <f aca="false">TEXT(A20,"Ddd")</f>
        <v>ned</v>
      </c>
      <c r="C20" s="12" t="str">
        <f aca="false">'Vzorci vnosov'!$A$21</f>
        <v>☺</v>
      </c>
      <c r="D20" s="79"/>
      <c r="E20" s="7" t="str">
        <f aca="false">'Vzorci vnosov'!$A$14</f>
        <v>☻</v>
      </c>
      <c r="F20" s="79"/>
      <c r="G20" s="79"/>
      <c r="H20" s="79"/>
      <c r="I20" s="79"/>
      <c r="J20" s="79"/>
      <c r="K20" s="79"/>
      <c r="L20" s="79"/>
      <c r="M20" s="79"/>
      <c r="N20" s="79"/>
      <c r="O20" s="40" t="s">
        <v>38</v>
      </c>
      <c r="P20" s="40" t="s">
        <v>43</v>
      </c>
      <c r="Q20" s="42" t="n">
        <f aca="false">COUNTIF(C20:M20,"☻")+COUNTIF(C20:M20,"52☻")+COUNTIF(C20:M20,"51☻")+COUNTIF(C20:M20,"1☻")+COUNTIF(C20:M20,"KVIT☻")+COUNTIF(C20:M20,"U☻")</f>
        <v>1</v>
      </c>
      <c r="R20" s="42" t="n">
        <f aca="false">COUNTIF(C20:M20,"☺")+COUNTIF(C20:M20,"52☺")+COUNTIF(C20:M20,"51☺")+COUNTIF(C20:M20,"1☺")+COUNTIF(C20:M20,"KVIT☺")+COUNTIF(C20:M20,"U☺")</f>
        <v>1</v>
      </c>
      <c r="S20" s="42" t="n">
        <f aca="false">COUNTIF(C20:M20,"51")+COUNTIF(C20:M20,"51$")+COUNTIF(C20:M20,"51☻")</f>
        <v>0</v>
      </c>
      <c r="T20" s="42" t="n">
        <f aca="false">COUNTIF(C20:M20,"52")+COUNTIF(C20:M20,"52$")+COUNTIF(C20:M20,"52☻")</f>
        <v>0</v>
      </c>
      <c r="U20" s="42" t="n">
        <f aca="false">COUNTIF(C20:M20,"51¶")</f>
        <v>0</v>
      </c>
      <c r="V20" s="42" t="n">
        <f aca="false">COUNTIF(C20:M20,"52¶")</f>
        <v>0</v>
      </c>
      <c r="W20" s="42" t="n">
        <f aca="false">COUNTIF(C20:M20,"U")+COUNTIF(C20:M20,"U☻")+COUNTIF(C20:M20,"U☺")</f>
        <v>0</v>
      </c>
      <c r="X20" s="42" t="n">
        <f aca="false">COUNTIF(C20:M20,"KVIT")+COUNTIF(C20:M20,"KVIT☻")+COUNTIF(C20:M20,"kvit$")</f>
        <v>0</v>
      </c>
      <c r="Y20" s="44" t="n">
        <f aca="false">COUNTBLANK(C20:M20)</f>
        <v>9</v>
      </c>
      <c r="Z20" s="44" t="n">
        <f aca="false">COUNTIF(C20:M20,"x")</f>
        <v>0</v>
      </c>
      <c r="AA20" s="42" t="n">
        <f aca="false">COUNTIF(C20:M20,"51")+COUNTIF(C20:M20,"51☻")+COUNTIF(C20:M20,"2")+COUNTIF(C20:M20,"52")+COUNTIF(C20:M20,"52☻")+COUNTIF(C20:M20,"51$")+COUNTIF(C20:M20,"52$")</f>
        <v>0</v>
      </c>
      <c r="AB20" s="12" t="str">
        <f aca="false">'Vzorci vnosov'!$A$21</f>
        <v>☺</v>
      </c>
    </row>
    <row r="21" customFormat="false" ht="19.9" hidden="false" customHeight="true" outlineLevel="0" collapsed="false">
      <c r="A21" s="95" t="n">
        <v>41932</v>
      </c>
      <c r="B21" s="66" t="str">
        <f aca="false">TEXT(A21,"Ddd")</f>
        <v>pon</v>
      </c>
      <c r="C21" s="6" t="str">
        <f aca="false">'Vzorci vnosov'!$A$11</f>
        <v>X</v>
      </c>
      <c r="D21" s="16" t="str">
        <f aca="false">'Vzorci vnosov'!$A$27</f>
        <v>KVIT☺</v>
      </c>
      <c r="E21" s="6" t="str">
        <f aca="false">'Vzorci vnosov'!$A$11</f>
        <v>X</v>
      </c>
      <c r="F21" s="4" t="str">
        <f aca="false">'Vzorci vnosov'!$A$4</f>
        <v>51</v>
      </c>
      <c r="G21" s="4" t="str">
        <f aca="false">'Vzorci vnosov'!$A$12</f>
        <v>D</v>
      </c>
      <c r="H21" s="15" t="str">
        <f aca="false">'Vzorci vnosov'!$A$25</f>
        <v>51¶</v>
      </c>
      <c r="I21" s="4" t="str">
        <f aca="false">'Vzorci vnosov'!$A$5</f>
        <v>52</v>
      </c>
      <c r="J21" s="4" t="str">
        <f aca="false">'Vzorci vnosov'!$A$8</f>
        <v>U</v>
      </c>
      <c r="K21" s="6" t="str">
        <f aca="false">'Vzorci vnosov'!$A$26</f>
        <v>52¶</v>
      </c>
      <c r="L21" s="6" t="str">
        <f aca="false">'Vzorci vnosov'!$A$11</f>
        <v>X</v>
      </c>
      <c r="M21" s="3" t="str">
        <f aca="false">'Vzorci vnosov'!$A$6</f>
        <v>KVIT</v>
      </c>
      <c r="N21" s="5" t="str">
        <f aca="false">'Vzorci vnosov'!$A$7</f>
        <v>KVIT☻</v>
      </c>
      <c r="O21" s="46" t="s">
        <v>39</v>
      </c>
      <c r="P21" s="25" t="s">
        <v>41</v>
      </c>
      <c r="Q21" s="42" t="n">
        <f aca="false">COUNTIF(C21:M21,"☻")+COUNTIF(C21:M21,"52☻")+COUNTIF(C21:M21,"51☻")+COUNTIF(C21:M21,"1☻")+COUNTIF(C21:M21,"KVIT☻")+COUNTIF(C21:M21,"U☻")</f>
        <v>0</v>
      </c>
      <c r="R21" s="42" t="n">
        <f aca="false">COUNTIF(C21:M21,"☺")+COUNTIF(C21:M21,"52☺")+COUNTIF(C21:M21,"51☺")+COUNTIF(C21:M21,"1☺")+COUNTIF(C21:M21,"KVIT☺")+COUNTIF(C21:M21,"U☺")</f>
        <v>1</v>
      </c>
      <c r="S21" s="42" t="n">
        <f aca="false">COUNTIF(C21:M21,"51")+COUNTIF(C21:M21,"51$")+COUNTIF(C21:M21,"51☻")</f>
        <v>1</v>
      </c>
      <c r="T21" s="42" t="n">
        <f aca="false">COUNTIF(C21:M21,"52")+COUNTIF(C21:M21,"52$")+COUNTIF(C21:M21,"52☻")</f>
        <v>1</v>
      </c>
      <c r="U21" s="42" t="n">
        <f aca="false">COUNTIF(C21:M21,"51¶")</f>
        <v>1</v>
      </c>
      <c r="V21" s="42" t="n">
        <f aca="false">COUNTIF(C21:M21,"52¶")</f>
        <v>1</v>
      </c>
      <c r="W21" s="42" t="n">
        <f aca="false">COUNTIF(C21:M21,"U")+COUNTIF(C21:M21,"U☻")+COUNTIF(C21:M21,"U☺")</f>
        <v>1</v>
      </c>
      <c r="X21" s="42" t="n">
        <f aca="false">COUNTIF(C21:M21,"KVIT")+COUNTIF(C21:M21,"KVIT☻")+COUNTIF(C21:M21,"kvit$")</f>
        <v>1</v>
      </c>
      <c r="Y21" s="44" t="n">
        <f aca="false">COUNTBLANK(C21:M21)</f>
        <v>0</v>
      </c>
      <c r="Z21" s="44" t="n">
        <f aca="false">COUNTIF(C21:M21,"x")</f>
        <v>3</v>
      </c>
      <c r="AA21" s="42" t="n">
        <f aca="false">COUNTIF(C21:M21,"51")+COUNTIF(C21:M21,"51☻")+COUNTIF(C21:M21,"2")+COUNTIF(C21:M21,"52")+COUNTIF(C21:M21,"52☻")+COUNTIF(C21:M21,"51$")+COUNTIF(C21:M21,"52$")</f>
        <v>2</v>
      </c>
      <c r="AB21" s="13" t="str">
        <f aca="false">'Vzorci vnosov'!$A$22</f>
        <v>U☺</v>
      </c>
      <c r="AD21" s="46" t="s">
        <v>105</v>
      </c>
    </row>
    <row r="22" customFormat="false" ht="19.9" hidden="false" customHeight="true" outlineLevel="0" collapsed="false">
      <c r="A22" s="95" t="n">
        <v>41933</v>
      </c>
      <c r="B22" s="66" t="str">
        <f aca="false">TEXT(A22,"Ddd")</f>
        <v>tor</v>
      </c>
      <c r="C22" s="5" t="str">
        <f aca="false">'Vzorci vnosov'!$A$7</f>
        <v>KVIT☻</v>
      </c>
      <c r="D22" s="46" t="s">
        <v>85</v>
      </c>
      <c r="E22" s="15" t="str">
        <f aca="false">'Vzorci vnosov'!$A$25</f>
        <v>51¶</v>
      </c>
      <c r="F22" s="4" t="str">
        <f aca="false">'Vzorci vnosov'!$A$5</f>
        <v>52</v>
      </c>
      <c r="G22" s="4" t="str">
        <f aca="false">'Vzorci vnosov'!$A$12</f>
        <v>D</v>
      </c>
      <c r="H22" s="4" t="str">
        <f aca="false">'Vzorci vnosov'!$A$4</f>
        <v>51</v>
      </c>
      <c r="I22" s="6" t="str">
        <f aca="false">'Vzorci vnosov'!$A$26</f>
        <v>52¶</v>
      </c>
      <c r="J22" s="4" t="str">
        <f aca="false">'Vzorci vnosov'!$A$8</f>
        <v>U</v>
      </c>
      <c r="K22" s="3" t="str">
        <f aca="false">'Vzorci vnosov'!$A$6</f>
        <v>KVIT</v>
      </c>
      <c r="L22" s="4" t="str">
        <f aca="false">'Vzorci vnosov'!$A$5</f>
        <v>52</v>
      </c>
      <c r="M22" s="3" t="str">
        <f aca="false">'Vzorci vnosov'!$A$6</f>
        <v>KVIT</v>
      </c>
      <c r="N22" s="6" t="str">
        <f aca="false">'Vzorci vnosov'!$A$11</f>
        <v>X</v>
      </c>
      <c r="O22" s="46" t="s">
        <v>65</v>
      </c>
      <c r="P22" s="25" t="s">
        <v>46</v>
      </c>
      <c r="Q22" s="42" t="n">
        <f aca="false">COUNTIF(C22:M22,"☻")+COUNTIF(C22:M22,"52☻")+COUNTIF(C22:M22,"51☻")+COUNTIF(C22:M22,"1☻")+COUNTIF(C22:M22,"KVIT☻")+COUNTIF(C22:M22,"U☻")</f>
        <v>1</v>
      </c>
      <c r="R22" s="42" t="n">
        <f aca="false">COUNTIF(C22:M22,"☺")+COUNTIF(C22:M22,"52☺")+COUNTIF(C22:M22,"51☺")+COUNTIF(C22:M22,"1☺")+COUNTIF(C22:M22,"KVIT☺")+COUNTIF(C22:M22,"U☺")</f>
        <v>0</v>
      </c>
      <c r="S22" s="42" t="n">
        <f aca="false">COUNTIF(C22:M22,"51")+COUNTIF(C22:M22,"51$")+COUNTIF(C22:M22,"51☻")</f>
        <v>1</v>
      </c>
      <c r="T22" s="42" t="n">
        <f aca="false">COUNTIF(C22:M22,"52")+COUNTIF(C22:M22,"52$")+COUNTIF(C22:M22,"52☻")</f>
        <v>2</v>
      </c>
      <c r="U22" s="42" t="n">
        <f aca="false">COUNTIF(C22:M22,"51¶")</f>
        <v>1</v>
      </c>
      <c r="V22" s="42" t="n">
        <f aca="false">COUNTIF(C22:M22,"52¶")</f>
        <v>1</v>
      </c>
      <c r="W22" s="42" t="n">
        <f aca="false">COUNTIF(C22:M22,"U")+COUNTIF(C22:M22,"U☻")+COUNTIF(C22:M22,"U☺")</f>
        <v>1</v>
      </c>
      <c r="X22" s="42" t="n">
        <f aca="false">COUNTIF(C22:M22,"KVIT")+COUNTIF(C22:M22,"KVIT☻")+COUNTIF(C22:M22,"kvit$")</f>
        <v>3</v>
      </c>
      <c r="Y22" s="44" t="n">
        <f aca="false">COUNTBLANK(C22:M22)</f>
        <v>0</v>
      </c>
      <c r="Z22" s="44" t="n">
        <f aca="false">COUNTIF(C22:M22,"x")</f>
        <v>0</v>
      </c>
      <c r="AA22" s="42" t="n">
        <f aca="false">COUNTIF(C22:M22,"51")+COUNTIF(C22:M22,"51☻")+COUNTIF(C22:M22,"2")+COUNTIF(C22:M22,"52")+COUNTIF(C22:M22,"52☻")+COUNTIF(C22:M22,"51$")+COUNTIF(C22:M22,"52$")</f>
        <v>3</v>
      </c>
      <c r="AB22" s="14" t="str">
        <f aca="false">'Vzorci vnosov'!$A$23</f>
        <v>51☺</v>
      </c>
    </row>
    <row r="23" customFormat="false" ht="19.9" hidden="false" customHeight="true" outlineLevel="0" collapsed="false">
      <c r="A23" s="95" t="n">
        <v>41934</v>
      </c>
      <c r="B23" s="66" t="str">
        <f aca="false">TEXT(A23,"Ddd")</f>
        <v>sre</v>
      </c>
      <c r="C23" s="6" t="str">
        <f aca="false">'Vzorci vnosov'!$A$11</f>
        <v>X</v>
      </c>
      <c r="D23" s="3" t="str">
        <f aca="false">'Vzorci vnosov'!$A$6</f>
        <v>KVIT</v>
      </c>
      <c r="E23" s="4" t="str">
        <f aca="false">'Vzorci vnosov'!$A$4</f>
        <v>51</v>
      </c>
      <c r="F23" s="5" t="str">
        <f aca="false">'Vzorci vnosov'!$A$7</f>
        <v>KVIT☻</v>
      </c>
      <c r="G23" s="4" t="str">
        <f aca="false">'Vzorci vnosov'!$A$12</f>
        <v>D</v>
      </c>
      <c r="H23" s="46" t="s">
        <v>59</v>
      </c>
      <c r="I23" s="13" t="str">
        <f aca="false">'Vzorci vnosov'!$A$22</f>
        <v>U☺</v>
      </c>
      <c r="J23" s="4" t="str">
        <f aca="false">'Vzorci vnosov'!$A$4</f>
        <v>51</v>
      </c>
      <c r="K23" s="15" t="str">
        <f aca="false">'Vzorci vnosov'!$A$25</f>
        <v>51¶</v>
      </c>
      <c r="L23" s="6" t="str">
        <f aca="false">'Vzorci vnosov'!$A$26</f>
        <v>52¶</v>
      </c>
      <c r="M23" s="4" t="str">
        <f aca="false">'Vzorci vnosov'!$A$5</f>
        <v>52</v>
      </c>
      <c r="N23" s="3" t="str">
        <f aca="false">'Vzorci vnosov'!$A$6</f>
        <v>KVIT</v>
      </c>
      <c r="O23" s="46" t="s">
        <v>79</v>
      </c>
      <c r="P23" s="25" t="s">
        <v>39</v>
      </c>
      <c r="Q23" s="42" t="n">
        <f aca="false">COUNTIF(C23:M23,"☻")+COUNTIF(C23:M23,"52☻")+COUNTIF(C23:M23,"51☻")+COUNTIF(C23:M23,"1☻")+COUNTIF(C23:M23,"KVIT☻")+COUNTIF(C23:M23,"U☻")</f>
        <v>1</v>
      </c>
      <c r="R23" s="42" t="n">
        <f aca="false">COUNTIF(C23:M23,"☺")+COUNTIF(C23:M23,"52☺")+COUNTIF(C23:M23,"51☺")+COUNTIF(C23:M23,"1☺")+COUNTIF(C23:M23,"KVIT☺")+COUNTIF(C23:M23,"U☺")</f>
        <v>1</v>
      </c>
      <c r="S23" s="42" t="n">
        <f aca="false">COUNTIF(C23:M23,"51")+COUNTIF(C23:M23,"51$")+COUNTIF(C23:M23,"51☻")</f>
        <v>2</v>
      </c>
      <c r="T23" s="42" t="n">
        <f aca="false">COUNTIF(C23:M23,"52")+COUNTIF(C23:M23,"52$")+COUNTIF(C23:M23,"52☻")</f>
        <v>1</v>
      </c>
      <c r="U23" s="42" t="n">
        <f aca="false">COUNTIF(C23:M23,"51¶")</f>
        <v>1</v>
      </c>
      <c r="V23" s="42" t="n">
        <f aca="false">COUNTIF(C23:M23,"52¶")</f>
        <v>1</v>
      </c>
      <c r="W23" s="42" t="n">
        <f aca="false">COUNTIF(C23:M23,"U")+COUNTIF(C23:M23,"U☻")+COUNTIF(C23:M23,"U☺")</f>
        <v>1</v>
      </c>
      <c r="X23" s="42" t="n">
        <f aca="false">COUNTIF(C23:M23,"KVIT")+COUNTIF(C23:M23,"KVIT☻")+COUNTIF(C23:M23,"kvit$")</f>
        <v>2</v>
      </c>
      <c r="Y23" s="44" t="n">
        <f aca="false">COUNTBLANK(C23:M23)</f>
        <v>0</v>
      </c>
      <c r="Z23" s="44" t="n">
        <f aca="false">COUNTIF(C23:M23,"x")</f>
        <v>1</v>
      </c>
      <c r="AA23" s="42" t="n">
        <f aca="false">COUNTIF(C23:M23,"51")+COUNTIF(C23:M23,"51☻")+COUNTIF(C23:M23,"2")+COUNTIF(C23:M23,"52")+COUNTIF(C23:M23,"52☻")+COUNTIF(C23:M23,"51$")+COUNTIF(C23:M23,"52$")</f>
        <v>3</v>
      </c>
      <c r="AB23" s="14" t="str">
        <f aca="false">'Vzorci vnosov'!$A$24</f>
        <v>52☺</v>
      </c>
    </row>
    <row r="24" customFormat="false" ht="19.9" hidden="false" customHeight="true" outlineLevel="0" collapsed="false">
      <c r="A24" s="95" t="n">
        <v>41935</v>
      </c>
      <c r="B24" s="66" t="str">
        <f aca="false">TEXT(A24,"Ddd")</f>
        <v>čet</v>
      </c>
      <c r="C24" s="6" t="str">
        <f aca="false">'Vzorci vnosov'!$A$26</f>
        <v>52¶</v>
      </c>
      <c r="D24" s="3" t="str">
        <f aca="false">'Vzorci vnosov'!$A$6</f>
        <v>KVIT</v>
      </c>
      <c r="E24" s="4" t="str">
        <f aca="false">'Vzorci vnosov'!$A$15</f>
        <v>SO</v>
      </c>
      <c r="F24" s="4" t="str">
        <f aca="false">'Vzorci vnosov'!$A$4</f>
        <v>51</v>
      </c>
      <c r="G24" s="4" t="str">
        <f aca="false">'Vzorci vnosov'!$A$12</f>
        <v>D</v>
      </c>
      <c r="H24" s="4" t="str">
        <f aca="false">'Vzorci vnosov'!$A$8</f>
        <v>U</v>
      </c>
      <c r="I24" s="6" t="str">
        <f aca="false">'Vzorci vnosov'!$A$11</f>
        <v>X</v>
      </c>
      <c r="J24" s="4" t="str">
        <f aca="false">'Vzorci vnosov'!$A$5</f>
        <v>52</v>
      </c>
      <c r="K24" s="15" t="str">
        <f aca="false">'Vzorci vnosov'!$A$25</f>
        <v>51¶</v>
      </c>
      <c r="L24" s="4" t="str">
        <f aca="false">'Vzorci vnosov'!$A$4</f>
        <v>51</v>
      </c>
      <c r="M24" s="5" t="str">
        <f aca="false">'Vzorci vnosov'!$A$7</f>
        <v>KVIT☻</v>
      </c>
      <c r="N24" s="3" t="str">
        <f aca="false">'Vzorci vnosov'!$A$6</f>
        <v>KVIT</v>
      </c>
      <c r="O24" s="46" t="s">
        <v>58</v>
      </c>
      <c r="P24" s="25" t="s">
        <v>39</v>
      </c>
      <c r="Q24" s="42" t="n">
        <f aca="false">COUNTIF(C24:M24,"☻")+COUNTIF(C24:M24,"52☻")+COUNTIF(C24:M24,"51☻")+COUNTIF(C24:M24,"1☻")+COUNTIF(C24:M24,"KVIT☻")+COUNTIF(C24:M24,"U☻")</f>
        <v>1</v>
      </c>
      <c r="R24" s="42" t="n">
        <f aca="false">COUNTIF(C24:M24,"☺")+COUNTIF(C24:M24,"52☺")+COUNTIF(C24:M24,"51☺")+COUNTIF(C24:M24,"1☺")+COUNTIF(C24:M24,"KVIT☺")+COUNTIF(C24:M24,"U☺")</f>
        <v>0</v>
      </c>
      <c r="S24" s="42" t="n">
        <f aca="false">COUNTIF(C24:M24,"51")+COUNTIF(C24:M24,"51$")+COUNTIF(C24:M24,"51☻")</f>
        <v>2</v>
      </c>
      <c r="T24" s="42" t="n">
        <f aca="false">COUNTIF(C24:M24,"52")+COUNTIF(C24:M24,"52$")+COUNTIF(C24:M24,"52☻")</f>
        <v>1</v>
      </c>
      <c r="U24" s="42" t="n">
        <f aca="false">COUNTIF(C24:M24,"51¶")</f>
        <v>1</v>
      </c>
      <c r="V24" s="42" t="n">
        <f aca="false">COUNTIF(C24:M24,"52¶")</f>
        <v>1</v>
      </c>
      <c r="W24" s="42" t="n">
        <f aca="false">COUNTIF(C24:M24,"U")+COUNTIF(C24:M24,"U☻")+COUNTIF(C24:M24,"U☺")</f>
        <v>1</v>
      </c>
      <c r="X24" s="42" t="n">
        <f aca="false">COUNTIF(C24:M24,"KVIT")+COUNTIF(C24:M24,"KVIT☻")+COUNTIF(C24:M24,"kvit$")</f>
        <v>2</v>
      </c>
      <c r="Y24" s="44" t="n">
        <f aca="false">COUNTBLANK(C24:M24)</f>
        <v>0</v>
      </c>
      <c r="Z24" s="44" t="n">
        <f aca="false">COUNTIF(C24:M24,"x")</f>
        <v>1</v>
      </c>
      <c r="AA24" s="42" t="n">
        <f aca="false">COUNTIF(C24:M24,"51")+COUNTIF(C24:M24,"51☻")+COUNTIF(C24:M24,"2")+COUNTIF(C24:M24,"52")+COUNTIF(C24:M24,"52☻")+COUNTIF(C24:M24,"51$")+COUNTIF(C24:M24,"52$")</f>
        <v>3</v>
      </c>
      <c r="AB24" s="15" t="str">
        <f aca="false">'Vzorci vnosov'!$A$25</f>
        <v>51¶</v>
      </c>
      <c r="AD24" s="46" t="s">
        <v>118</v>
      </c>
    </row>
    <row r="25" customFormat="false" ht="19.9" hidden="false" customHeight="true" outlineLevel="0" collapsed="false">
      <c r="A25" s="95" t="n">
        <v>41936</v>
      </c>
      <c r="B25" s="66" t="str">
        <f aca="false">TEXT(A25,"Ddd")</f>
        <v>pet</v>
      </c>
      <c r="C25" s="4" t="str">
        <f aca="false">'Vzorci vnosov'!$A$4</f>
        <v>51</v>
      </c>
      <c r="D25" s="3" t="str">
        <f aca="false">'Vzorci vnosov'!$A$6</f>
        <v>KVIT</v>
      </c>
      <c r="E25" s="4" t="str">
        <f aca="false">'Vzorci vnosov'!$A$15</f>
        <v>SO</v>
      </c>
      <c r="F25" s="4" t="str">
        <f aca="false">'Vzorci vnosov'!$A$12</f>
        <v>D</v>
      </c>
      <c r="G25" s="4" t="str">
        <f aca="false">'Vzorci vnosov'!$A$12</f>
        <v>D</v>
      </c>
      <c r="H25" s="4" t="str">
        <f aca="false">'Vzorci vnosov'!$A$12</f>
        <v>D</v>
      </c>
      <c r="I25" s="4" t="str">
        <f aca="false">'Vzorci vnosov'!$A$5</f>
        <v>52</v>
      </c>
      <c r="J25" s="15" t="str">
        <f aca="false">'Vzorci vnosov'!$A$25</f>
        <v>51¶</v>
      </c>
      <c r="K25" s="5" t="str">
        <f aca="false">'Vzorci vnosov'!$A$7</f>
        <v>KVIT☻</v>
      </c>
      <c r="L25" s="13" t="str">
        <f aca="false">'Vzorci vnosov'!$A$22</f>
        <v>U☺</v>
      </c>
      <c r="M25" s="6" t="str">
        <f aca="false">'Vzorci vnosov'!$A$11</f>
        <v>X</v>
      </c>
      <c r="N25" s="3" t="str">
        <f aca="false">'Vzorci vnosov'!$A$6</f>
        <v>KVIT</v>
      </c>
      <c r="O25" s="46" t="str">
        <f aca="false">januar!$L$1</f>
        <v>ŽIV</v>
      </c>
      <c r="P25" s="25" t="s">
        <v>79</v>
      </c>
      <c r="Q25" s="42" t="n">
        <f aca="false">COUNTIF(C25:M25,"☻")+COUNTIF(C25:M25,"52☻")+COUNTIF(C25:M25,"51☻")+COUNTIF(C25:M25,"1☻")+COUNTIF(C25:M25,"KVIT☻")+COUNTIF(C25:M25,"U☻")</f>
        <v>1</v>
      </c>
      <c r="R25" s="42" t="n">
        <f aca="false">COUNTIF(C25:M25,"☺")+COUNTIF(C25:M25,"52☺")+COUNTIF(C25:M25,"51☺")+COUNTIF(C25:M25,"1☺")+COUNTIF(C25:M25,"KVIT☺")+COUNTIF(C25:M25,"U☺")</f>
        <v>1</v>
      </c>
      <c r="S25" s="42" t="n">
        <f aca="false">COUNTIF(C25:M25,"51")+COUNTIF(C25:M25,"51$")+COUNTIF(C25:M25,"51☻")</f>
        <v>1</v>
      </c>
      <c r="T25" s="42" t="n">
        <f aca="false">COUNTIF(C25:M25,"52")+COUNTIF(C25:M25,"52$")+COUNTIF(C25:M25,"52☻")</f>
        <v>1</v>
      </c>
      <c r="U25" s="42" t="n">
        <f aca="false">COUNTIF(C25:M25,"51¶")</f>
        <v>1</v>
      </c>
      <c r="V25" s="42" t="n">
        <f aca="false">COUNTIF(C25:M25,"52¶")</f>
        <v>0</v>
      </c>
      <c r="W25" s="42" t="n">
        <f aca="false">COUNTIF(C25:M25,"U")+COUNTIF(C25:M25,"U☻")+COUNTIF(C25:M25,"U☺")</f>
        <v>1</v>
      </c>
      <c r="X25" s="42" t="n">
        <f aca="false">COUNTIF(C25:M25,"KVIT")+COUNTIF(C25:M25,"KVIT☻")+COUNTIF(C25:M25,"kvit$")</f>
        <v>2</v>
      </c>
      <c r="Y25" s="44" t="n">
        <f aca="false">COUNTBLANK(C25:M25)</f>
        <v>0</v>
      </c>
      <c r="Z25" s="44" t="n">
        <f aca="false">COUNTIF(C25:M25,"x")</f>
        <v>1</v>
      </c>
      <c r="AA25" s="42" t="n">
        <f aca="false">COUNTIF(C25:M25,"51")+COUNTIF(C25:M25,"51☻")+COUNTIF(C25:M25,"2")+COUNTIF(C25:M25,"52")+COUNTIF(C25:M25,"52☻")+COUNTIF(C25:M25,"51$")+COUNTIF(C25:M25,"52$")</f>
        <v>2</v>
      </c>
      <c r="AB25" s="6" t="str">
        <f aca="false">'Vzorci vnosov'!$A$26</f>
        <v>52¶</v>
      </c>
      <c r="AD25" s="46" t="s">
        <v>119</v>
      </c>
    </row>
    <row r="26" customFormat="false" ht="19.9" hidden="false" customHeight="true" outlineLevel="0" collapsed="false">
      <c r="A26" s="95" t="n">
        <v>41937</v>
      </c>
      <c r="B26" s="66" t="str">
        <f aca="false">TEXT(A26,"Ddd")</f>
        <v>sob</v>
      </c>
      <c r="C26" s="79"/>
      <c r="D26" s="7" t="str">
        <f aca="false">'Vzorci vnosov'!$A$14</f>
        <v>☻</v>
      </c>
      <c r="E26" s="71" t="str">
        <f aca="false">'Vzorci vnosov'!$A$15</f>
        <v>SO</v>
      </c>
      <c r="F26" s="79"/>
      <c r="G26" s="79"/>
      <c r="H26" s="71" t="str">
        <f aca="false">'Vzorci vnosov'!$A$12</f>
        <v>D</v>
      </c>
      <c r="I26" s="79"/>
      <c r="J26" s="79"/>
      <c r="K26" s="79"/>
      <c r="L26" s="79"/>
      <c r="M26" s="79"/>
      <c r="N26" s="79"/>
      <c r="O26" s="40" t="s">
        <v>61</v>
      </c>
      <c r="P26" s="40" t="s">
        <v>79</v>
      </c>
      <c r="Q26" s="42" t="n">
        <f aca="false">COUNTIF(C26:M26,"☻")+COUNTIF(C26:M26,"52☻")+COUNTIF(C26:M26,"51☻")+COUNTIF(C26:M26,"1☻")+COUNTIF(C26:M26,"KVIT☻")+COUNTIF(C26:M26,"U☻")</f>
        <v>1</v>
      </c>
      <c r="R26" s="42" t="n">
        <f aca="false">COUNTIF(C26:M26,"☺")+COUNTIF(C26:M26,"52☺")+COUNTIF(C26:M26,"51☺")+COUNTIF(C26:M26,"1☺")+COUNTIF(C26:M26,"KVIT☺")+COUNTIF(C26:M26,"U☺")</f>
        <v>0</v>
      </c>
      <c r="S26" s="42" t="n">
        <f aca="false">COUNTIF(C26:M26,"51")+COUNTIF(C26:M26,"51$")+COUNTIF(C26:M26,"51☻")</f>
        <v>0</v>
      </c>
      <c r="T26" s="42" t="n">
        <f aca="false">COUNTIF(C26:M26,"52")+COUNTIF(C26:M26,"52$")+COUNTIF(C26:M26,"52☻")</f>
        <v>0</v>
      </c>
      <c r="U26" s="42" t="n">
        <f aca="false">COUNTIF(C26:M26,"51¶")</f>
        <v>0</v>
      </c>
      <c r="V26" s="42" t="n">
        <f aca="false">COUNTIF(C26:M26,"52¶")</f>
        <v>0</v>
      </c>
      <c r="W26" s="42" t="n">
        <f aca="false">COUNTIF(C26:M26,"U")+COUNTIF(C26:M26,"U☻")+COUNTIF(C26:M26,"U☺")</f>
        <v>0</v>
      </c>
      <c r="X26" s="42" t="n">
        <f aca="false">COUNTIF(C26:M26,"KVIT")+COUNTIF(C26:M26,"KVIT☻")+COUNTIF(C26:M26,"kvit$")</f>
        <v>0</v>
      </c>
      <c r="Y26" s="44" t="n">
        <f aca="false">COUNTBLANK(C26:M26)</f>
        <v>8</v>
      </c>
      <c r="Z26" s="44" t="n">
        <f aca="false">COUNTIF(C26:M26,"x")</f>
        <v>0</v>
      </c>
      <c r="AA26" s="42" t="n">
        <f aca="false">COUNTIF(C26:M26,"51")+COUNTIF(C26:M26,"51☻")+COUNTIF(C26:M26,"2")+COUNTIF(C26:M26,"52")+COUNTIF(C26:M26,"52☻")+COUNTIF(C26:M26,"51$")+COUNTIF(C26:M26,"52$")</f>
        <v>0</v>
      </c>
      <c r="AB26" s="16" t="str">
        <f aca="false">'Vzorci vnosov'!$A$27</f>
        <v>KVIT☺</v>
      </c>
    </row>
    <row r="27" customFormat="false" ht="19.9" hidden="false" customHeight="true" outlineLevel="0" collapsed="false">
      <c r="A27" s="95" t="n">
        <v>41938</v>
      </c>
      <c r="B27" s="97" t="str">
        <f aca="false">TEXT(A27,"Ddd")</f>
        <v>ned</v>
      </c>
      <c r="C27" s="79"/>
      <c r="D27" s="7" t="str">
        <f aca="false">'Vzorci vnosov'!$A$14</f>
        <v>☻</v>
      </c>
      <c r="E27" s="79"/>
      <c r="F27" s="79"/>
      <c r="G27" s="79"/>
      <c r="H27" s="71" t="str">
        <f aca="false">'Vzorci vnosov'!$A$12</f>
        <v>D</v>
      </c>
      <c r="I27" s="79"/>
      <c r="J27" s="79"/>
      <c r="K27" s="79"/>
      <c r="L27" s="79"/>
      <c r="M27" s="79"/>
      <c r="N27" s="79"/>
      <c r="O27" s="40" t="s">
        <v>61</v>
      </c>
      <c r="P27" s="40" t="s">
        <v>79</v>
      </c>
      <c r="Q27" s="42" t="n">
        <f aca="false">COUNTIF(C27:M27,"☻")+COUNTIF(C27:M27,"52☻")+COUNTIF(C27:M27,"51☻")+COUNTIF(C27:M27,"1☻")+COUNTIF(C27:M27,"KVIT☻")+COUNTIF(C27:M27,"U☻")</f>
        <v>1</v>
      </c>
      <c r="R27" s="42" t="n">
        <f aca="false">COUNTIF(C27:M27,"☺")+COUNTIF(C27:M27,"52☺")+COUNTIF(C27:M27,"51☺")+COUNTIF(C27:M27,"1☺")+COUNTIF(C27:M27,"KVIT☺")+COUNTIF(C27:M27,"U☺")</f>
        <v>0</v>
      </c>
      <c r="S27" s="42" t="n">
        <f aca="false">COUNTIF(C27:M27,"51")+COUNTIF(C27:M27,"51$")+COUNTIF(C27:M27,"51☻")</f>
        <v>0</v>
      </c>
      <c r="T27" s="42" t="n">
        <f aca="false">COUNTIF(C27:M27,"52")+COUNTIF(C27:M27,"52$")+COUNTIF(C27:M27,"52☻")</f>
        <v>0</v>
      </c>
      <c r="U27" s="42" t="n">
        <f aca="false">COUNTIF(C27:M27,"51¶")</f>
        <v>0</v>
      </c>
      <c r="V27" s="42" t="n">
        <f aca="false">COUNTIF(C27:M27,"52¶")</f>
        <v>0</v>
      </c>
      <c r="W27" s="42" t="n">
        <f aca="false">COUNTIF(C27:M27,"U")+COUNTIF(C27:M27,"U☻")+COUNTIF(C27:M27,"U☺")</f>
        <v>0</v>
      </c>
      <c r="X27" s="42" t="n">
        <f aca="false">COUNTIF(C27:M27,"KVIT")+COUNTIF(C27:M27,"KVIT☻")+COUNTIF(C27:M27,"kvit$")</f>
        <v>0</v>
      </c>
      <c r="Y27" s="44" t="n">
        <f aca="false">COUNTBLANK(C27:M27)</f>
        <v>9</v>
      </c>
      <c r="Z27" s="44" t="n">
        <f aca="false">COUNTIF(C27:M27,"x")</f>
        <v>0</v>
      </c>
      <c r="AA27" s="42" t="n">
        <f aca="false">COUNTIF(C27:M27,"51")+COUNTIF(C27:M27,"51☻")+COUNTIF(C27:M27,"2")+COUNTIF(C27:M27,"52")+COUNTIF(C27:M27,"52☻")+COUNTIF(C27:M27,"51$")+COUNTIF(C27:M27,"52$")</f>
        <v>0</v>
      </c>
      <c r="AB27" s="37" t="str">
        <f aca="false">'Vzorci vnosov'!$A$28</f>
        <v>KO</v>
      </c>
    </row>
    <row r="28" customFormat="false" ht="19.9" hidden="false" customHeight="true" outlineLevel="0" collapsed="false">
      <c r="A28" s="95" t="n">
        <v>41939</v>
      </c>
      <c r="B28" s="66" t="str">
        <f aca="false">TEXT(A28,"Ddd")</f>
        <v>pon</v>
      </c>
      <c r="C28" s="4" t="str">
        <f aca="false">'Vzorci vnosov'!$A$4</f>
        <v>51</v>
      </c>
      <c r="D28" s="46" t="s">
        <v>85</v>
      </c>
      <c r="E28" s="3" t="str">
        <f aca="false">'Vzorci vnosov'!$A$6</f>
        <v>KVIT</v>
      </c>
      <c r="F28" s="4" t="str">
        <f aca="false">'Vzorci vnosov'!$A$12</f>
        <v>D</v>
      </c>
      <c r="G28" s="15" t="str">
        <f aca="false">'Vzorci vnosov'!$A$25</f>
        <v>51¶</v>
      </c>
      <c r="H28" s="4" t="str">
        <f aca="false">'Vzorci vnosov'!$A$12</f>
        <v>D</v>
      </c>
      <c r="I28" s="4" t="str">
        <f aca="false">'Vzorci vnosov'!$A$4</f>
        <v>51</v>
      </c>
      <c r="J28" s="4" t="str">
        <f aca="false">'Vzorci vnosov'!$A$8</f>
        <v>U</v>
      </c>
      <c r="K28" s="3" t="str">
        <f aca="false">'Vzorci vnosov'!$A$6</f>
        <v>KVIT</v>
      </c>
      <c r="L28" s="4" t="str">
        <f aca="false">'Vzorci vnosov'!$A$5</f>
        <v>52</v>
      </c>
      <c r="M28" s="3" t="str">
        <f aca="false">'Vzorci vnosov'!$A$13</f>
        <v>BOL</v>
      </c>
      <c r="N28" s="4" t="str">
        <f aca="false">'Vzorci vnosov'!$A$12</f>
        <v>D</v>
      </c>
      <c r="O28" s="46" t="s">
        <v>105</v>
      </c>
      <c r="P28" s="25" t="s">
        <v>46</v>
      </c>
      <c r="Q28" s="42" t="n">
        <f aca="false">COUNTIF(C28:M28,"☻")+COUNTIF(C28:M28,"52☻")+COUNTIF(C28:M28,"51☻")+COUNTIF(C28:M28,"1☻")+COUNTIF(C28:M28,"KVIT☻")+COUNTIF(C28:M28,"U☻")</f>
        <v>0</v>
      </c>
      <c r="R28" s="42" t="n">
        <f aca="false">COUNTIF(C28:M28,"☺")+COUNTIF(C28:M28,"52☺")+COUNTIF(C28:M28,"51☺")+COUNTIF(C28:M28,"1☺")+COUNTIF(C28:M28,"KVIT☺")+COUNTIF(C28:M28,"U☺")</f>
        <v>0</v>
      </c>
      <c r="S28" s="42" t="n">
        <f aca="false">COUNTIF(C28:M28,"51")+COUNTIF(C28:M28,"51$")+COUNTIF(C28:M28,"51☻")</f>
        <v>2</v>
      </c>
      <c r="T28" s="42" t="n">
        <f aca="false">COUNTIF(C28:M28,"52")+COUNTIF(C28:M28,"52$")+COUNTIF(C28:M28,"52☻")</f>
        <v>1</v>
      </c>
      <c r="U28" s="42" t="n">
        <f aca="false">COUNTIF(C28:M28,"51¶")</f>
        <v>1</v>
      </c>
      <c r="V28" s="42" t="n">
        <f aca="false">COUNTIF(C28:M28,"52¶")</f>
        <v>0</v>
      </c>
      <c r="W28" s="42" t="n">
        <f aca="false">COUNTIF(C28:M28,"U")+COUNTIF(C28:M28,"U☻")+COUNTIF(C28:M28,"U☺")</f>
        <v>1</v>
      </c>
      <c r="X28" s="42" t="n">
        <f aca="false">COUNTIF(C28:M28,"KVIT")+COUNTIF(C28:M28,"KVIT☻")+COUNTIF(C28:M28,"kvit$")</f>
        <v>2</v>
      </c>
      <c r="Y28" s="44" t="n">
        <f aca="false">COUNTBLANK(C28:M28)</f>
        <v>0</v>
      </c>
      <c r="Z28" s="44" t="n">
        <f aca="false">COUNTIF(C28:M28,"x")</f>
        <v>0</v>
      </c>
      <c r="AA28" s="42" t="n">
        <f aca="false">COUNTIF(C28:M28,"51")+COUNTIF(C28:M28,"51☻")+COUNTIF(C28:M28,"2")+COUNTIF(C28:M28,"52")+COUNTIF(C28:M28,"52☻")+COUNTIF(C28:M28,"51$")+COUNTIF(C28:M28,"52$")</f>
        <v>3</v>
      </c>
      <c r="AB28" s="37" t="str">
        <f aca="false">'Vzorci vnosov'!$A$29</f>
        <v>Rt</v>
      </c>
    </row>
    <row r="29" customFormat="false" ht="19.9" hidden="false" customHeight="true" outlineLevel="0" collapsed="false">
      <c r="A29" s="95" t="n">
        <v>41940</v>
      </c>
      <c r="B29" s="66" t="str">
        <f aca="false">TEXT(A29,"Ddd")</f>
        <v>tor</v>
      </c>
      <c r="C29" s="5" t="str">
        <f aca="false">'Vzorci vnosov'!$A$7</f>
        <v>KVIT☻</v>
      </c>
      <c r="D29" s="6" t="str">
        <f aca="false">'Vzorci vnosov'!$A$11</f>
        <v>X</v>
      </c>
      <c r="E29" s="3" t="str">
        <f aca="false">'Vzorci vnosov'!$A$6</f>
        <v>KVIT</v>
      </c>
      <c r="F29" s="4" t="str">
        <f aca="false">'Vzorci vnosov'!$A$12</f>
        <v>D</v>
      </c>
      <c r="G29" s="15" t="str">
        <f aca="false">'Vzorci vnosov'!$A$25</f>
        <v>51¶</v>
      </c>
      <c r="H29" s="4" t="str">
        <f aca="false">'Vzorci vnosov'!$A$12</f>
        <v>D</v>
      </c>
      <c r="I29" s="4" t="str">
        <f aca="false">'Vzorci vnosov'!$A$8</f>
        <v>U</v>
      </c>
      <c r="J29" s="4" t="str">
        <f aca="false">'Vzorci vnosov'!$A$4</f>
        <v>51</v>
      </c>
      <c r="K29" s="3" t="str">
        <f aca="false">'Vzorci vnosov'!$A$6</f>
        <v>KVIT</v>
      </c>
      <c r="L29" s="4" t="str">
        <f aca="false">'Vzorci vnosov'!$A$5</f>
        <v>52</v>
      </c>
      <c r="M29" s="3" t="str">
        <f aca="false">'Vzorci vnosov'!$A$13</f>
        <v>BOL</v>
      </c>
      <c r="N29" s="4" t="str">
        <f aca="false">'Vzorci vnosov'!$A$12</f>
        <v>D</v>
      </c>
      <c r="O29" s="51" t="s">
        <v>69</v>
      </c>
      <c r="P29" s="25" t="s">
        <v>46</v>
      </c>
      <c r="Q29" s="42" t="n">
        <f aca="false">COUNTIF(C29:M29,"☻")+COUNTIF(C29:M29,"52☻")+COUNTIF(C29:M29,"51☻")+COUNTIF(C29:M29,"1☻")+COUNTIF(C29:M29,"KVIT☻")+COUNTIF(C29:M29,"U☻")</f>
        <v>1</v>
      </c>
      <c r="R29" s="42" t="n">
        <f aca="false">COUNTIF(C29:M29,"☺")+COUNTIF(C29:M29,"52☺")+COUNTIF(C29:M29,"51☺")+COUNTIF(C29:M29,"1☺")+COUNTIF(C29:M29,"KVIT☺")+COUNTIF(C29:M29,"U☺")</f>
        <v>0</v>
      </c>
      <c r="S29" s="42" t="n">
        <f aca="false">COUNTIF(C29:M29,"51")+COUNTIF(C29:M29,"51$")+COUNTIF(C29:M29,"51☻")</f>
        <v>1</v>
      </c>
      <c r="T29" s="42" t="n">
        <f aca="false">COUNTIF(C29:M29,"52")+COUNTIF(C29:M29,"52$")+COUNTIF(C29:M29,"52☻")</f>
        <v>1</v>
      </c>
      <c r="U29" s="42" t="n">
        <f aca="false">COUNTIF(C29:M29,"51¶")</f>
        <v>1</v>
      </c>
      <c r="V29" s="42" t="n">
        <f aca="false">COUNTIF(C29:M29,"52¶")</f>
        <v>0</v>
      </c>
      <c r="W29" s="42" t="n">
        <f aca="false">COUNTIF(C29:M29,"U")+COUNTIF(C29:M29,"U☻")+COUNTIF(C29:M29,"U☺")</f>
        <v>1</v>
      </c>
      <c r="X29" s="42" t="n">
        <f aca="false">COUNTIF(C29:M29,"KVIT")+COUNTIF(C29:M29,"KVIT☻")+COUNTIF(C29:M29,"kvit$")</f>
        <v>3</v>
      </c>
      <c r="Y29" s="44" t="n">
        <f aca="false">COUNTBLANK(C29:M29)</f>
        <v>0</v>
      </c>
      <c r="Z29" s="44" t="n">
        <f aca="false">COUNTIF(C29:M29,"x")</f>
        <v>1</v>
      </c>
      <c r="AA29" s="42" t="n">
        <f aca="false">COUNTIF(C29:M29,"51")+COUNTIF(C29:M29,"51☻")+COUNTIF(C29:M29,"2")+COUNTIF(C29:M29,"52")+COUNTIF(C29:M29,"52☻")+COUNTIF(C29:M29,"51$")+COUNTIF(C29:M29,"52$")</f>
        <v>2</v>
      </c>
      <c r="AB29" s="37" t="str">
        <f aca="false">'Vzorci vnosov'!$A$30</f>
        <v>Rt☻</v>
      </c>
    </row>
    <row r="30" customFormat="false" ht="19.9" hidden="false" customHeight="true" outlineLevel="0" collapsed="false">
      <c r="A30" s="95" t="n">
        <v>41941</v>
      </c>
      <c r="B30" s="66" t="str">
        <f aca="false">TEXT(A30,"Ddd")</f>
        <v>sre</v>
      </c>
      <c r="C30" s="6" t="str">
        <f aca="false">'Vzorci vnosov'!$A$11</f>
        <v>X</v>
      </c>
      <c r="D30" s="3" t="str">
        <f aca="false">'Vzorci vnosov'!$A$6</f>
        <v>KVIT</v>
      </c>
      <c r="E30" s="3" t="str">
        <f aca="false">'Vzorci vnosov'!$A$6</f>
        <v>KVIT</v>
      </c>
      <c r="F30" s="4" t="str">
        <f aca="false">'Vzorci vnosov'!$A$12</f>
        <v>D</v>
      </c>
      <c r="G30" s="4" t="str">
        <f aca="false">'Vzorci vnosov'!$A$15</f>
        <v>SO</v>
      </c>
      <c r="H30" s="4" t="str">
        <f aca="false">'Vzorci vnosov'!$A$12</f>
        <v>D</v>
      </c>
      <c r="I30" s="4" t="str">
        <f aca="false">'Vzorci vnosov'!$A$5</f>
        <v>52</v>
      </c>
      <c r="J30" s="14" t="str">
        <f aca="false">'Vzorci vnosov'!$A$23</f>
        <v>51☺</v>
      </c>
      <c r="K30" s="46" t="s">
        <v>118</v>
      </c>
      <c r="L30" s="46" t="s">
        <v>119</v>
      </c>
      <c r="M30" s="3" t="str">
        <f aca="false">'Vzorci vnosov'!$A$13</f>
        <v>BOL</v>
      </c>
      <c r="N30" s="4" t="str">
        <f aca="false">'Vzorci vnosov'!$A$12</f>
        <v>D</v>
      </c>
      <c r="O30" s="46" t="s">
        <v>60</v>
      </c>
      <c r="P30" s="25" t="s">
        <v>46</v>
      </c>
      <c r="Q30" s="42" t="n">
        <f aca="false">COUNTIF(C30:M30,"☻")+COUNTIF(C30:M30,"52☻")+COUNTIF(C30:M30,"51☻")+COUNTIF(C30:M30,"1☻")+COUNTIF(C30:M30,"KVIT☻")+COUNTIF(C30:M30,"U☻")</f>
        <v>0</v>
      </c>
      <c r="R30" s="42" t="n">
        <f aca="false">COUNTIF(C30:M30,"☺")+COUNTIF(C30:M30,"52☺")+COUNTIF(C30:M30,"51☺")+COUNTIF(C30:M30,"1☺")+COUNTIF(C30:M30,"KVIT☺")+COUNTIF(C30:M30,"U☺")</f>
        <v>1</v>
      </c>
      <c r="S30" s="42" t="n">
        <f aca="false">COUNTIF(C30:M30,"51")+COUNTIF(C30:M30,"51$")+COUNTIF(C30:M30,"51☻")</f>
        <v>0</v>
      </c>
      <c r="T30" s="42" t="n">
        <f aca="false">COUNTIF(C30:M30,"52")+COUNTIF(C30:M30,"52$")+COUNTIF(C30:M30,"52☻")</f>
        <v>1</v>
      </c>
      <c r="U30" s="42" t="n">
        <f aca="false">COUNTIF(C30:M30,"51¶")</f>
        <v>0</v>
      </c>
      <c r="V30" s="42" t="n">
        <f aca="false">COUNTIF(C30:M30,"52¶")</f>
        <v>0</v>
      </c>
      <c r="W30" s="42" t="n">
        <f aca="false">COUNTIF(C30:M30,"U")+COUNTIF(C30:M30,"U☻")+COUNTIF(C30:M30,"U☺")</f>
        <v>0</v>
      </c>
      <c r="X30" s="42" t="n">
        <f aca="false">COUNTIF(C30:M30,"KVIT")+COUNTIF(C30:M30,"KVIT☻")+COUNTIF(C30:M30,"kvit$")</f>
        <v>2</v>
      </c>
      <c r="Y30" s="44" t="n">
        <f aca="false">COUNTBLANK(C30:M30)</f>
        <v>0</v>
      </c>
      <c r="Z30" s="44" t="n">
        <f aca="false">COUNTIF(C30:M30,"x")</f>
        <v>1</v>
      </c>
      <c r="AA30" s="42" t="n">
        <f aca="false">COUNTIF(C30:M30,"51")+COUNTIF(C30:M30,"51☻")+COUNTIF(C30:M30,"2")+COUNTIF(C30:M30,"52")+COUNTIF(C30:M30,"52☻")+COUNTIF(C30:M30,"51$")+COUNTIF(C30:M30,"52$")</f>
        <v>1</v>
      </c>
    </row>
    <row r="31" customFormat="false" ht="19.9" hidden="false" customHeight="true" outlineLevel="0" collapsed="false">
      <c r="A31" s="95" t="n">
        <v>41942</v>
      </c>
      <c r="B31" s="66" t="str">
        <f aca="false">TEXT(A31,"Ddd")</f>
        <v>čet</v>
      </c>
      <c r="C31" s="4" t="str">
        <f aca="false">'Vzorci vnosov'!$A$4</f>
        <v>51</v>
      </c>
      <c r="D31" s="6" t="str">
        <f aca="false">'Vzorci vnosov'!$A$11</f>
        <v>X</v>
      </c>
      <c r="E31" s="3" t="str">
        <f aca="false">'Vzorci vnosov'!$A$6</f>
        <v>KVIT</v>
      </c>
      <c r="F31" s="4" t="str">
        <f aca="false">'Vzorci vnosov'!$A$12</f>
        <v>D</v>
      </c>
      <c r="G31" s="4" t="str">
        <f aca="false">'Vzorci vnosov'!$A$15</f>
        <v>SO</v>
      </c>
      <c r="H31" s="4" t="str">
        <f aca="false">'Vzorci vnosov'!$A$12</f>
        <v>D</v>
      </c>
      <c r="I31" s="4" t="str">
        <f aca="false">'Vzorci vnosov'!$A$5</f>
        <v>52</v>
      </c>
      <c r="J31" s="6" t="str">
        <f aca="false">'Vzorci vnosov'!$A$11</f>
        <v>X</v>
      </c>
      <c r="K31" s="5" t="str">
        <f aca="false">'Vzorci vnosov'!$A$7</f>
        <v>KVIT☻</v>
      </c>
      <c r="L31" s="46" t="s">
        <v>119</v>
      </c>
      <c r="M31" s="3" t="str">
        <f aca="false">'Vzorci vnosov'!$A$13</f>
        <v>BOL</v>
      </c>
      <c r="N31" s="4" t="str">
        <f aca="false">'Vzorci vnosov'!$A$12</f>
        <v>D</v>
      </c>
      <c r="O31" s="47" t="s">
        <v>44</v>
      </c>
      <c r="P31" s="25" t="str">
        <f aca="false">januar!$L$1</f>
        <v>ŽIV</v>
      </c>
      <c r="Q31" s="42" t="n">
        <f aca="false">COUNTIF(C31:M31,"☻")+COUNTIF(C31:M31,"52☻")+COUNTIF(C31:M31,"51☻")+COUNTIF(C31:M31,"1☻")+COUNTIF(C31:M31,"KVIT☻")+COUNTIF(C31:M31,"U☻")</f>
        <v>1</v>
      </c>
      <c r="R31" s="42" t="n">
        <f aca="false">COUNTIF(C31:M31,"☺")+COUNTIF(C31:M31,"52☺")+COUNTIF(C31:M31,"51☺")+COUNTIF(C31:M31,"1☺")+COUNTIF(C31:M31,"KVIT☺")+COUNTIF(C31:M31,"U☺")</f>
        <v>0</v>
      </c>
      <c r="S31" s="42" t="n">
        <f aca="false">COUNTIF(C31:M31,"51")+COUNTIF(C31:M31,"51$")+COUNTIF(C31:M31,"51☻")</f>
        <v>1</v>
      </c>
      <c r="T31" s="42" t="n">
        <f aca="false">COUNTIF(C31:M31,"52")+COUNTIF(C31:M31,"52$")+COUNTIF(C31:M31,"52☻")</f>
        <v>1</v>
      </c>
      <c r="U31" s="42" t="n">
        <f aca="false">COUNTIF(C31:M31,"51¶")</f>
        <v>0</v>
      </c>
      <c r="V31" s="42" t="n">
        <f aca="false">COUNTIF(C31:M31,"52¶")</f>
        <v>0</v>
      </c>
      <c r="W31" s="42" t="n">
        <f aca="false">COUNTIF(C31:M31,"U")+COUNTIF(C31:M31,"U☻")+COUNTIF(C31:M31,"U☺")</f>
        <v>0</v>
      </c>
      <c r="X31" s="42" t="n">
        <f aca="false">COUNTIF(C31:M31,"KVIT")+COUNTIF(C31:M31,"KVIT☻")+COUNTIF(C31:M31,"kvit$")</f>
        <v>2</v>
      </c>
      <c r="Y31" s="44" t="n">
        <f aca="false">COUNTBLANK(C31:M31)</f>
        <v>0</v>
      </c>
      <c r="Z31" s="44" t="n">
        <f aca="false">COUNTIF(C31:M31,"x")</f>
        <v>2</v>
      </c>
      <c r="AA31" s="42" t="n">
        <f aca="false">COUNTIF(C31:M31,"51")+COUNTIF(C31:M31,"51☻")+COUNTIF(C31:M31,"2")+COUNTIF(C31:M31,"52")+COUNTIF(C31:M31,"52☻")+COUNTIF(C31:M31,"51$")+COUNTIF(C31:M31,"52$")</f>
        <v>2</v>
      </c>
    </row>
    <row r="32" customFormat="false" ht="19.9" hidden="false" customHeight="true" outlineLevel="0" collapsed="false">
      <c r="A32" s="95" t="n">
        <v>41943</v>
      </c>
      <c r="B32" s="97" t="str">
        <f aca="false">TEXT(A32,"Ddd")</f>
        <v>pet</v>
      </c>
      <c r="C32" s="79"/>
      <c r="D32" s="79"/>
      <c r="E32" s="79"/>
      <c r="F32" s="79"/>
      <c r="G32" s="71" t="str">
        <f aca="false">'Vzorci vnosov'!$A$15</f>
        <v>SO</v>
      </c>
      <c r="H32" s="71" t="str">
        <f aca="false">'Vzorci vnosov'!$A$12</f>
        <v>D</v>
      </c>
      <c r="I32" s="12" t="str">
        <f aca="false">'Vzorci vnosov'!$A$21</f>
        <v>☺</v>
      </c>
      <c r="J32" s="79"/>
      <c r="K32" s="7" t="str">
        <f aca="false">'Vzorci vnosov'!$A$14</f>
        <v>☻</v>
      </c>
      <c r="L32" s="79"/>
      <c r="M32" s="79"/>
      <c r="N32" s="79"/>
      <c r="O32" s="40" t="s">
        <v>79</v>
      </c>
      <c r="P32" s="40" t="str">
        <f aca="false">januar!$L$1</f>
        <v>ŽIV</v>
      </c>
      <c r="Q32" s="42" t="n">
        <f aca="false">COUNTIF(C32:M32,"☻")+COUNTIF(C32:M32,"52☻")+COUNTIF(C32:M32,"51☻")+COUNTIF(C32:M32,"1☻")+COUNTIF(C32:M32,"KVIT☻")+COUNTIF(C32:M32,"U☻")</f>
        <v>1</v>
      </c>
      <c r="R32" s="42" t="n">
        <f aca="false">COUNTIF(C32:M32,"☺")+COUNTIF(C32:M32,"52☺")+COUNTIF(C32:M32,"51☺")+COUNTIF(C32:M32,"1☺")+COUNTIF(C32:M32,"KVIT☺")+COUNTIF(C32:M32,"U☺")</f>
        <v>1</v>
      </c>
      <c r="S32" s="42" t="n">
        <f aca="false">COUNTIF(C32:M32,"51")+COUNTIF(C32:M32,"51$")+COUNTIF(C32:M32,"51☻")</f>
        <v>0</v>
      </c>
      <c r="T32" s="42" t="n">
        <f aca="false">COUNTIF(C32:M32,"52")+COUNTIF(C32:M32,"52$")+COUNTIF(C32:M32,"52☻")</f>
        <v>0</v>
      </c>
      <c r="U32" s="42" t="n">
        <f aca="false">COUNTIF(C32:M32,"51¶")</f>
        <v>0</v>
      </c>
      <c r="V32" s="42" t="n">
        <f aca="false">COUNTIF(C32:M32,"52¶")</f>
        <v>0</v>
      </c>
      <c r="W32" s="42" t="n">
        <f aca="false">COUNTIF(C32:M32,"U")+COUNTIF(C32:M32,"U☻")+COUNTIF(C32:M32,"U☺")</f>
        <v>0</v>
      </c>
      <c r="X32" s="42" t="n">
        <f aca="false">COUNTIF(C32:M32,"KVIT")+COUNTIF(C32:M32,"KVIT☻")+COUNTIF(C32:M32,"kvit$")</f>
        <v>0</v>
      </c>
      <c r="Y32" s="44" t="n">
        <f aca="false">COUNTBLANK(C32:M32)</f>
        <v>7</v>
      </c>
      <c r="Z32" s="44" t="n">
        <f aca="false">COUNTIF(C32:M32,"x")</f>
        <v>0</v>
      </c>
      <c r="AA32" s="42" t="n">
        <f aca="false">COUNTIF(C32:M32,"51")+COUNTIF(C32:M32,"51☻")+COUNTIF(C32:M32,"2")+COUNTIF(C32:M32,"52")+COUNTIF(C32:M32,"52☻")+COUNTIF(C32:M32,"51$")+COUNTIF(C32:M32,"52$")</f>
        <v>0</v>
      </c>
    </row>
    <row r="33" customFormat="false" ht="12.85" hidden="false" customHeight="false" outlineLevel="0" collapsed="false"/>
    <row r="34" customFormat="false" ht="23.95" hidden="false" customHeight="false" outlineLevel="0" collapsed="false">
      <c r="C34" s="25" t="str">
        <f aca="false">oktober!$C$1</f>
        <v>KOS</v>
      </c>
      <c r="D34" s="25" t="str">
        <f aca="false">oktober!$D$1</f>
        <v>ŠOŠ</v>
      </c>
      <c r="E34" s="25" t="str">
        <f aca="false">oktober!$E$1</f>
        <v>PIN</v>
      </c>
      <c r="F34" s="25" t="str">
        <f aca="false">oktober!$F$1</f>
        <v>KON</v>
      </c>
      <c r="G34" s="25" t="str">
        <f aca="false">oktober!$G$1</f>
        <v>ORO</v>
      </c>
      <c r="H34" s="25" t="str">
        <f aca="false">oktober!$H$1</f>
        <v>MIO</v>
      </c>
      <c r="I34" s="25" t="str">
        <f aca="false">oktober!$I$1</f>
        <v>BOŽ</v>
      </c>
      <c r="J34" s="25" t="str">
        <f aca="false">oktober!$J$1</f>
        <v>TOM</v>
      </c>
      <c r="K34" s="25" t="str">
        <f aca="false">oktober!$K$1</f>
        <v>MŠŠ</v>
      </c>
      <c r="L34" s="25" t="str">
        <f aca="false">oktober!$L$1</f>
        <v>ŽIV</v>
      </c>
      <c r="M34" s="25" t="str">
        <f aca="false">oktober!$M$1</f>
        <v>TAL</v>
      </c>
      <c r="N34" s="25" t="str">
        <f aca="false">oktober!$N$1</f>
        <v>POD</v>
      </c>
      <c r="AB34" s="37"/>
    </row>
    <row r="35" customFormat="false" ht="21" hidden="false" customHeight="true" outlineLevel="0" collapsed="false">
      <c r="B35" s="54" t="str">
        <f aca="false">'Vzorci vnosov'!$A$20</f>
        <v>☺</v>
      </c>
      <c r="C35" s="55" t="n">
        <f aca="false">COUNTIF(C2:C32,"☺")+COUNTIF(C2:C32,"51☺")+COUNTIF(C2:C32,"52☺")+COUNTIF(C2:C32,"1☺")+COUNTIF(C2:C32,"kvit☺")+COUNTIF(C2:C32,"U☺")</f>
        <v>2</v>
      </c>
      <c r="D35" s="55" t="n">
        <f aca="false">COUNTIF(D2:D32,"☺")+COUNTIF(D2:D32,"51☺")+COUNTIF(D2:D32,"52☺")+COUNTIF(D2:D32,"1☺")+COUNTIF(D2:D32,"kvit☺")+COUNTIF(D2:D32,"U☺")</f>
        <v>1</v>
      </c>
      <c r="E35" s="55" t="n">
        <f aca="false">COUNTIF(E2:E32,"☺")+COUNTIF(E2:E32,"51☺")+COUNTIF(E2:E32,"52☺")+COUNTIF(E2:E32,"1☺")+COUNTIF(E2:E32,"kvit☺")+COUNTIF(E2:E32,"U☺")</f>
        <v>0</v>
      </c>
      <c r="F35" s="55" t="n">
        <f aca="false">COUNTIF(F2:F32,"☺")+COUNTIF(F2:F32,"51☺")+COUNTIF(F2:F32,"52☺")+COUNTIF(F2:F32,"1☺")+COUNTIF(F2:F32,"kvit☺")+COUNTIF(F2:F32,"U☺")</f>
        <v>0</v>
      </c>
      <c r="G35" s="55" t="n">
        <f aca="false">COUNTIF(G2:G32,"☺")+COUNTIF(G2:G32,"51☺")+COUNTIF(G2:G32,"52☺")+COUNTIF(G2:G32,"1☺")+COUNTIF(G2:G32,"kvit☺")+COUNTIF(G2:G32,"U☺")</f>
        <v>4</v>
      </c>
      <c r="H35" s="55" t="n">
        <f aca="false">COUNTIF(H2:H32,"☺")+COUNTIF(H2:H32,"51☺")+COUNTIF(H2:H32,"52☺")+COUNTIF(H2:H32,"1☺")+COUNTIF(H2:H32,"kvit☺")+COUNTIF(H2:H32,"U☺")</f>
        <v>4</v>
      </c>
      <c r="I35" s="55" t="n">
        <f aca="false">COUNTIF(I2:I32,"☺")+COUNTIF(I2:I32,"51☺")+COUNTIF(I2:I32,"52☺")+COUNTIF(I2:I32,"1☺")+COUNTIF(I2:I32,"kvit☺")+COUNTIF(I2:I32,"U☺")</f>
        <v>3</v>
      </c>
      <c r="J35" s="55" t="n">
        <f aca="false">COUNTIF(J2:J32,"☺")+COUNTIF(J2:J32,"51☺")+COUNTIF(J2:J32,"52☺")+COUNTIF(J2:J32,"1☺")+COUNTIF(J2:J32,"kvit☺")+COUNTIF(J2:J32,"U☺")</f>
        <v>2</v>
      </c>
      <c r="K35" s="55" t="n">
        <f aca="false">COUNTIF(K2:K32,"☺")+COUNTIF(K2:K32,"51☺")+COUNTIF(K2:K32,"52☺")+COUNTIF(K2:K32,"1☺")+COUNTIF(K2:K32,"kvit☺")+COUNTIF(K2:K32,"U☺")</f>
        <v>0</v>
      </c>
      <c r="L35" s="55" t="n">
        <f aca="false">COUNTIF(L2:L32,"☺")+COUNTIF(L2:L32,"51☺")+COUNTIF(L2:L32,"52☺")+COUNTIF(L2:L32,"1☺")+COUNTIF(L2:L32,"kvit☺")+COUNTIF(L2:L32,"U☺")</f>
        <v>4</v>
      </c>
      <c r="M35" s="55" t="n">
        <f aca="false">COUNTIF(M2:M32,"☺")+COUNTIF(M2:M32,"51☺")+COUNTIF(M2:M32,"52☺")+COUNTIF(M2:M32,"1☺")+COUNTIF(M2:M32,"kvit☺")+COUNTIF(M2:M32,"U☺")</f>
        <v>0</v>
      </c>
      <c r="N35" s="55" t="n">
        <f aca="false">COUNTIF(N2:N32,"☺")+COUNTIF(N2:N32,"51☺")+COUNTIF(N2:N32,"52☺")+COUNTIF(N2:N32,"1☺")+COUNTIF(N2:N32,"kvit☺")+COUNTIF(N2:N32,"U☺")</f>
        <v>0</v>
      </c>
      <c r="AB35" s="37"/>
    </row>
    <row r="36" s="36" customFormat="true" ht="19.9" hidden="false" customHeight="true" outlineLevel="0" collapsed="false">
      <c r="A36" s="56"/>
      <c r="B36" s="57" t="s">
        <v>12</v>
      </c>
      <c r="C36" s="2" t="n">
        <f aca="false">COUNTIF(C2:C32,"☻")+COUNTIF(C2:C32,"51☻")+COUNTIF(C2:C32,"52☻")+COUNTIF(C2:C32,"1☻")+COUNTIF(C2:C32,"kvit☻")+COUNTIF(C2:C32,"U☻")</f>
        <v>3</v>
      </c>
      <c r="D36" s="2" t="n">
        <f aca="false">COUNTIF(D2:D32,"☻")+COUNTIF(D2:D32,"51☻")+COUNTIF(D2:D32,"52☻")+COUNTIF(D2:D32,"1☻")+COUNTIF(D2:D32,"kvit☻")+COUNTIF(D2:D32,"U☻")</f>
        <v>4</v>
      </c>
      <c r="E36" s="2" t="n">
        <f aca="false">COUNTIF(E2:E32,"☻")+COUNTIF(E2:E32,"51☻")+COUNTIF(E2:E32,"52☻")+COUNTIF(E2:E32,"1☻")+COUNTIF(E2:E32,"kvit☻")+COUNTIF(E2:E32,"U☻")</f>
        <v>4</v>
      </c>
      <c r="F36" s="2" t="n">
        <f aca="false">COUNTIF(F2:F32,"☻")+COUNTIF(F2:F32,"51☻")+COUNTIF(F2:F32,"52☻")+COUNTIF(F2:F32,"1☻")+COUNTIF(F2:F32,"kvit☻")+COUNTIF(F2:F32,"U☻")</f>
        <v>4</v>
      </c>
      <c r="G36" s="2" t="n">
        <f aca="false">COUNTIF(G2:G32,"☻")+COUNTIF(G2:G32,"51☻")+COUNTIF(G2:G32,"52☻")+COUNTIF(G2:G32,"1☻")+COUNTIF(G2:G32,"kvit☻")+COUNTIF(G2:G32,"U☻")</f>
        <v>0</v>
      </c>
      <c r="H36" s="2" t="n">
        <f aca="false">COUNTIF(H2:H32,"☻")+COUNTIF(H2:H32,"51☻")+COUNTIF(H2:H32,"52☻")+COUNTIF(H2:H32,"1☻")+COUNTIF(H2:H32,"kvit☻")+COUNTIF(H2:H32,"U☻")</f>
        <v>0</v>
      </c>
      <c r="I36" s="2" t="n">
        <f aca="false">COUNTIF(I2:I32,"☻")+COUNTIF(I2:I32,"51☻")+COUNTIF(I2:I32,"52☻")+COUNTIF(I2:I32,"1☻")+COUNTIF(I2:I32,"kvit☻")+COUNTIF(I2:I32,"U☻")</f>
        <v>0</v>
      </c>
      <c r="J36" s="2" t="n">
        <f aca="false">COUNTIF(J2:J32,"☻")+COUNTIF(J2:J32,"51☻")+COUNTIF(J2:J32,"52☻")+COUNTIF(J2:J32,"1☻")+COUNTIF(J2:J32,"kvit☻")+COUNTIF(J2:J32,"U☻")</f>
        <v>0</v>
      </c>
      <c r="K36" s="2" t="n">
        <f aca="false">COUNTIF(K2:K32,"☻")+COUNTIF(K2:K32,"51☻")+COUNTIF(K2:K32,"52☻")+COUNTIF(K2:K32,"1☻")+COUNTIF(K2:K32,"kvit☻")+COUNTIF(K2:K32,"U☻")</f>
        <v>4</v>
      </c>
      <c r="L36" s="2" t="n">
        <f aca="false">COUNTIF(L2:L32,"☻")+COUNTIF(L2:L32,"51☻")+COUNTIF(L2:L32,"52☻")+COUNTIF(L2:L32,"1☻")+COUNTIF(L2:L32,"kvit☻")+COUNTIF(L2:L32,"U☻")</f>
        <v>0</v>
      </c>
      <c r="M36" s="2" t="n">
        <f aca="false">COUNTIF(M2:M32,"☻")+COUNTIF(M2:M32,"51☻")+COUNTIF(M2:M32,"52☻")+COUNTIF(M2:M32,"1☻")+COUNTIF(M2:M32,"kvit☻")+COUNTIF(M2:M32,"U☻")</f>
        <v>3</v>
      </c>
      <c r="N36" s="2" t="n">
        <f aca="false">COUNTIF(N2:N32,"☻")+COUNTIF(N2:N32,"51☻")+COUNTIF(N2:N32,"52☻")+COUNTIF(N2:N32,"1☻")+COUNTIF(N2:N32,"kvit☻")+COUNTIF(N2:N32,"U☻")</f>
        <v>2</v>
      </c>
      <c r="O36" s="2"/>
      <c r="P36" s="58"/>
      <c r="Q36" s="35"/>
      <c r="R36" s="35"/>
      <c r="S36" s="35"/>
      <c r="T36" s="35"/>
      <c r="U36" s="35"/>
      <c r="V36" s="35"/>
      <c r="W36" s="35"/>
      <c r="X36" s="35"/>
      <c r="Y36" s="35"/>
      <c r="AB36" s="37"/>
    </row>
    <row r="37" s="36" customFormat="true" ht="19.9" hidden="false" customHeight="true" outlineLevel="0" collapsed="false">
      <c r="A37" s="56"/>
      <c r="B37" s="57" t="s">
        <v>71</v>
      </c>
      <c r="C37" s="59" t="n">
        <f aca="false">SUM(C35:C36)</f>
        <v>5</v>
      </c>
      <c r="D37" s="59" t="n">
        <f aca="false">SUM(D35:D36)</f>
        <v>5</v>
      </c>
      <c r="E37" s="59" t="n">
        <f aca="false">SUM(E35:E36)</f>
        <v>4</v>
      </c>
      <c r="F37" s="59" t="n">
        <f aca="false">SUM(F35:F36)</f>
        <v>4</v>
      </c>
      <c r="G37" s="59" t="n">
        <f aca="false">SUM(G35:G36)</f>
        <v>4</v>
      </c>
      <c r="H37" s="59" t="n">
        <f aca="false">SUM(H35:H36)</f>
        <v>4</v>
      </c>
      <c r="I37" s="59" t="n">
        <f aca="false">SUM(I35:I36)</f>
        <v>3</v>
      </c>
      <c r="J37" s="59" t="n">
        <f aca="false">SUM(J35:J36)</f>
        <v>2</v>
      </c>
      <c r="K37" s="59" t="n">
        <f aca="false">SUM(K35:K36)</f>
        <v>4</v>
      </c>
      <c r="L37" s="59" t="n">
        <f aca="false">SUM(L35:L36)</f>
        <v>4</v>
      </c>
      <c r="M37" s="59" t="n">
        <f aca="false">SUM(M35:M36)</f>
        <v>3</v>
      </c>
      <c r="N37" s="59" t="n">
        <f aca="false">SUM(N35:N36)</f>
        <v>2</v>
      </c>
      <c r="O37" s="2"/>
      <c r="P37" s="58"/>
      <c r="Q37" s="35"/>
      <c r="R37" s="35"/>
      <c r="S37" s="35"/>
      <c r="T37" s="35"/>
      <c r="U37" s="35"/>
      <c r="V37" s="35"/>
      <c r="W37" s="35"/>
      <c r="X37" s="35"/>
      <c r="Y37" s="35"/>
      <c r="AB37" s="37"/>
    </row>
    <row r="38" s="36" customFormat="true" ht="19.9" hidden="false" customHeight="true" outlineLevel="0" collapsed="false">
      <c r="A38" s="56"/>
      <c r="B38" s="60" t="s">
        <v>4</v>
      </c>
      <c r="C38" s="2" t="n">
        <f aca="false">COUNTIF(C2:C32,"KVIT")+COUNTIF(C2:C32,"51KVIT")+COUNTIF(C2:C32,"52KVIT")+COUNTIF(C2:C32,"1KVIT")</f>
        <v>0</v>
      </c>
      <c r="D38" s="2" t="n">
        <f aca="false">COUNTIF(D2:D32,"KVIT")+COUNTIF(D2:D32,"51KVIT")+COUNTIF(D2:D32,"52KVIT")+COUNTIF(D2:D32,"1KVIT")</f>
        <v>8</v>
      </c>
      <c r="E38" s="2" t="n">
        <f aca="false">COUNTIF(E2:E32,"KVIT")+COUNTIF(E2:E32,"51KVIT")+COUNTIF(E2:E32,"52KVIT")+COUNTIF(E2:E32,"1KVIT")</f>
        <v>9</v>
      </c>
      <c r="F38" s="2" t="n">
        <f aca="false">COUNTIF(F2:F32,"KVIT")+COUNTIF(F2:F32,"51KVIT")+COUNTIF(F2:F32,"52KVIT")+COUNTIF(F2:F32,"1KVIT")</f>
        <v>2</v>
      </c>
      <c r="G38" s="2" t="n">
        <f aca="false">COUNTIF(G2:G32,"KVIT")+COUNTIF(G2:G32,"51KVIT")+COUNTIF(G2:G32,"52KVIT")+COUNTIF(G2:G32,"1KVIT")</f>
        <v>0</v>
      </c>
      <c r="H38" s="2" t="n">
        <f aca="false">COUNTIF(H2:H32,"KVIT")+COUNTIF(H2:H32,"51KVIT")+COUNTIF(H2:H32,"52KVIT")+COUNTIF(H2:H32,"1KVIT")</f>
        <v>0</v>
      </c>
      <c r="I38" s="2" t="n">
        <f aca="false">COUNTIF(I2:I32,"KVIT")+COUNTIF(I2:I32,"51KVIT")+COUNTIF(I2:I32,"52KVIT")+COUNTIF(I2:I32,"1KVIT")</f>
        <v>0</v>
      </c>
      <c r="J38" s="2" t="n">
        <f aca="false">COUNTIF(J2:J32,"KVIT")+COUNTIF(J2:J32,"51KVIT")+COUNTIF(J2:J32,"52KVIT")+COUNTIF(J2:J32,"1KVIT")</f>
        <v>0</v>
      </c>
      <c r="K38" s="2" t="n">
        <f aca="false">COUNTIF(K2:K32,"KVIT")+COUNTIF(K2:K32,"51KVIT")+COUNTIF(K2:K32,"52KVIT")+COUNTIF(K2:K32,"1KVIT")</f>
        <v>3</v>
      </c>
      <c r="L38" s="2" t="n">
        <f aca="false">COUNTIF(L2:L32,"KVIT")+COUNTIF(L2:L32,"51KVIT")+COUNTIF(L2:L32,"52KVIT")+COUNTIF(L2:L32,"1KVIT")</f>
        <v>0</v>
      </c>
      <c r="M38" s="2" t="n">
        <f aca="false">COUNTIF(M2:M32,"KVIT")+COUNTIF(M2:M32,"51KVIT")+COUNTIF(M2:M32,"52KVIT")+COUNTIF(M2:M32,"1KVIT")</f>
        <v>12</v>
      </c>
      <c r="N38" s="2" t="n">
        <f aca="false">COUNTIF(N2:N32,"KVIT")+COUNTIF(N2:N32,"51KVIT")+COUNTIF(N2:N32,"52KVIT")+COUNTIF(N2:N32,"1KVIT")</f>
        <v>9</v>
      </c>
      <c r="O38" s="2"/>
      <c r="P38" s="2"/>
      <c r="Q38" s="35"/>
      <c r="R38" s="35"/>
      <c r="S38" s="35"/>
      <c r="T38" s="35"/>
      <c r="U38" s="35"/>
      <c r="V38" s="35"/>
      <c r="W38" s="35"/>
      <c r="X38" s="35"/>
      <c r="Y38" s="35"/>
      <c r="AB38" s="37"/>
    </row>
    <row r="39" s="61" customFormat="true" ht="14.05" hidden="false" customHeight="false" outlineLevel="0" collapsed="false">
      <c r="A39" s="56"/>
      <c r="B39" s="60" t="s">
        <v>72</v>
      </c>
      <c r="C39" s="2" t="n">
        <f aca="false">COUNTIF(C2:C32,"51$")+COUNTIF(C2:C32,"52$")+COUNTIF(C2:C32,"kvit$")</f>
        <v>0</v>
      </c>
      <c r="D39" s="2" t="n">
        <f aca="false">COUNTIF(D2:D32,"51$")+COUNTIF(D2:D32,"52$")+COUNTIF(D2:D32,"kvit$")</f>
        <v>0</v>
      </c>
      <c r="E39" s="2" t="n">
        <f aca="false">COUNTIF(E2:E32,"51$")+COUNTIF(E2:E32,"52$")+COUNTIF(E2:E32,"kvit$")</f>
        <v>0</v>
      </c>
      <c r="F39" s="2" t="n">
        <f aca="false">COUNTIF(F2:F32,"51$")+COUNTIF(F2:F32,"52$")+COUNTIF(F2:F32,"kvit$")</f>
        <v>0</v>
      </c>
      <c r="G39" s="2" t="n">
        <f aca="false">COUNTIF(G2:G32,"51$")+COUNTIF(G2:G32,"52$")+COUNTIF(G2:G32,"kvit$")</f>
        <v>0</v>
      </c>
      <c r="H39" s="2" t="n">
        <f aca="false">COUNTIF(H2:H32,"51$")+COUNTIF(H2:H32,"52$")+COUNTIF(H2:H32,"kvit$")</f>
        <v>0</v>
      </c>
      <c r="I39" s="2" t="n">
        <f aca="false">COUNTIF(I2:I32,"51$")+COUNTIF(I2:I32,"52$")+COUNTIF(I2:I32,"kvit$")</f>
        <v>0</v>
      </c>
      <c r="J39" s="2" t="n">
        <f aca="false">COUNTIF(J2:J32,"51$")+COUNTIF(J2:J32,"52$")+COUNTIF(J2:J32,"kvit$")</f>
        <v>0</v>
      </c>
      <c r="K39" s="2" t="n">
        <f aca="false">COUNTIF(K2:K32,"51$")+COUNTIF(K2:K32,"52$")+COUNTIF(K2:K32,"kvit$")</f>
        <v>0</v>
      </c>
      <c r="L39" s="2" t="n">
        <f aca="false">COUNTIF(L2:L32,"51$")+COUNTIF(L2:L32,"52$")+COUNTIF(L2:L32,"kvit$")</f>
        <v>0</v>
      </c>
      <c r="M39" s="2" t="n">
        <f aca="false">COUNTIF(M2:M32,"51$")+COUNTIF(M2:M32,"52$")+COUNTIF(M2:M32,"kvit$")</f>
        <v>0</v>
      </c>
      <c r="N39" s="2" t="n">
        <f aca="false">COUNTIF(N2:N32,"51$")+COUNTIF(N2:N32,"52$")+COUNTIF(N2:N32,"kvit$")</f>
        <v>0</v>
      </c>
      <c r="O39" s="2"/>
      <c r="P39" s="2"/>
      <c r="Q39" s="35"/>
      <c r="R39" s="35"/>
      <c r="S39" s="35"/>
      <c r="T39" s="35"/>
      <c r="U39" s="35"/>
      <c r="V39" s="35"/>
      <c r="W39" s="35"/>
      <c r="X39" s="35"/>
      <c r="Y39" s="35"/>
      <c r="Z39" s="36"/>
      <c r="AA39" s="36"/>
      <c r="AB39" s="37"/>
      <c r="AC39" s="36"/>
    </row>
    <row r="40" customFormat="false" ht="14.05" hidden="false" customHeight="false" outlineLevel="0" collapsed="false">
      <c r="B40" s="62" t="str">
        <f aca="false">'Vzorci vnosov'!$A$12</f>
        <v>D</v>
      </c>
      <c r="C40" s="63" t="n">
        <f aca="false">COUNTIF(C2:C32,"D")</f>
        <v>3</v>
      </c>
      <c r="D40" s="63" t="n">
        <f aca="false">COUNTIF(D2:D32,"D")</f>
        <v>0</v>
      </c>
      <c r="E40" s="63" t="n">
        <f aca="false">COUNTIF(E2:E32,"D")</f>
        <v>3</v>
      </c>
      <c r="F40" s="63" t="n">
        <f aca="false">COUNTIF(F2:F32,"D")</f>
        <v>10</v>
      </c>
      <c r="G40" s="63" t="n">
        <f aca="false">COUNTIF(G2:G32,"D")</f>
        <v>5</v>
      </c>
      <c r="H40" s="63" t="n">
        <f aca="false">COUNTIF(H2:H32,"D")</f>
        <v>8</v>
      </c>
      <c r="I40" s="63" t="n">
        <f aca="false">COUNTIF(I2:I32,"D")</f>
        <v>10</v>
      </c>
      <c r="J40" s="63" t="n">
        <f aca="false">COUNTIF(J2:J32,"D")</f>
        <v>0</v>
      </c>
      <c r="K40" s="63" t="n">
        <f aca="false">COUNTIF(K2:K32,"D")</f>
        <v>11</v>
      </c>
      <c r="L40" s="63" t="n">
        <f aca="false">COUNTIF(L2:L32,"D")</f>
        <v>3</v>
      </c>
      <c r="M40" s="63" t="n">
        <f aca="false">COUNTIF(M2:M32,"D")</f>
        <v>0</v>
      </c>
      <c r="N40" s="63" t="n">
        <f aca="false">COUNTIF(N2:N32,"D")</f>
        <v>4</v>
      </c>
      <c r="O40" s="64"/>
      <c r="P40" s="64"/>
      <c r="AB40" s="37"/>
    </row>
    <row r="41" customFormat="false" ht="14.05" hidden="false" customHeight="false" outlineLevel="0" collapsed="false">
      <c r="B41" s="62" t="str">
        <f aca="false">'Vzorci vnosov'!$A$15</f>
        <v>SO</v>
      </c>
      <c r="C41" s="63" t="n">
        <f aca="false">COUNTIF(C2:C32,"SO")</f>
        <v>0</v>
      </c>
      <c r="D41" s="63" t="n">
        <f aca="false">COUNTIF(D2:D32,"SO")</f>
        <v>1</v>
      </c>
      <c r="E41" s="63" t="n">
        <f aca="false">COUNTIF(E2:E32,"SO")</f>
        <v>3</v>
      </c>
      <c r="F41" s="63" t="n">
        <f aca="false">COUNTIF(F2:F32,"SO")</f>
        <v>0</v>
      </c>
      <c r="G41" s="63" t="n">
        <f aca="false">COUNTIF(G2:G32,"SO")</f>
        <v>3</v>
      </c>
      <c r="H41" s="63" t="n">
        <f aca="false">COUNTIF(H2:H32,"SO")</f>
        <v>0</v>
      </c>
      <c r="I41" s="63" t="n">
        <f aca="false">COUNTIF(I2:I32,"SO")</f>
        <v>0</v>
      </c>
      <c r="J41" s="63" t="n">
        <f aca="false">COUNTIF(J2:J32,"SO")</f>
        <v>0</v>
      </c>
      <c r="K41" s="63" t="n">
        <f aca="false">COUNTIF(K2:K32,"SO")</f>
        <v>0</v>
      </c>
      <c r="L41" s="63" t="n">
        <f aca="false">COUNTIF(L2:L32,"SO")</f>
        <v>0</v>
      </c>
      <c r="M41" s="63" t="n">
        <f aca="false">COUNTIF(M2:M32,"SO")</f>
        <v>0</v>
      </c>
      <c r="N41" s="63" t="n">
        <f aca="false">COUNTIF(N2:N32,"SO")</f>
        <v>0</v>
      </c>
      <c r="AB41" s="37"/>
    </row>
    <row r="42" customFormat="false" ht="14.05" hidden="false" customHeight="false" outlineLevel="0" collapsed="false">
      <c r="B42" s="65" t="str">
        <f aca="false">'Vzorci vnosov'!$A$13</f>
        <v>BOL</v>
      </c>
      <c r="C42" s="63" t="n">
        <f aca="false">COUNTIF(C2:C32,"BOL")</f>
        <v>0</v>
      </c>
      <c r="D42" s="63" t="n">
        <f aca="false">COUNTIF(D2:D32,"BOL")</f>
        <v>0</v>
      </c>
      <c r="E42" s="63" t="n">
        <f aca="false">COUNTIF(E2:E32,"BOL")</f>
        <v>0</v>
      </c>
      <c r="F42" s="63" t="n">
        <f aca="false">COUNTIF(F2:F32,"BOL")</f>
        <v>0</v>
      </c>
      <c r="G42" s="63" t="n">
        <f aca="false">COUNTIF(G2:G32,"BOL")</f>
        <v>0</v>
      </c>
      <c r="H42" s="63" t="n">
        <f aca="false">COUNTIF(H2:H32,"BOL")</f>
        <v>0</v>
      </c>
      <c r="I42" s="63" t="n">
        <f aca="false">COUNTIF(I2:I32,"BOL")</f>
        <v>0</v>
      </c>
      <c r="J42" s="63" t="n">
        <f aca="false">COUNTIF(J2:J32,"BOL")</f>
        <v>0</v>
      </c>
      <c r="K42" s="63" t="n">
        <f aca="false">COUNTIF(K2:K32,"BOL")</f>
        <v>0</v>
      </c>
      <c r="L42" s="63" t="n">
        <f aca="false">COUNTIF(L2:L32,"BOL")</f>
        <v>0</v>
      </c>
      <c r="M42" s="63" t="n">
        <f aca="false">COUNTIF(M2:M32,"BOL")</f>
        <v>4</v>
      </c>
      <c r="N42" s="63" t="n">
        <f aca="false">COUNTIF(N2:N32,"BOL")</f>
        <v>0</v>
      </c>
      <c r="AB42" s="37"/>
    </row>
    <row r="43" customFormat="false" ht="14.05" hidden="false" customHeight="false" outlineLevel="0" collapsed="false">
      <c r="B43" s="66" t="str">
        <f aca="false">'Vzorci vnosov'!$A$11</f>
        <v>X</v>
      </c>
      <c r="C43" s="63" t="n">
        <f aca="false">COUNTIF(C2:C32,"X")</f>
        <v>4</v>
      </c>
      <c r="D43" s="63" t="n">
        <f aca="false">COUNTIF(D2:D32,"X")</f>
        <v>3</v>
      </c>
      <c r="E43" s="63" t="n">
        <f aca="false">COUNTIF(E2:E32,"X")</f>
        <v>2</v>
      </c>
      <c r="F43" s="63" t="n">
        <f aca="false">COUNTIF(F2:F32,"X")</f>
        <v>2</v>
      </c>
      <c r="G43" s="63" t="n">
        <f aca="false">COUNTIF(G2:G32,"X")</f>
        <v>2</v>
      </c>
      <c r="H43" s="63" t="n">
        <f aca="false">COUNTIF(H2:H32,"X")</f>
        <v>3</v>
      </c>
      <c r="I43" s="63" t="n">
        <f aca="false">COUNTIF(I2:I32,"X")</f>
        <v>2</v>
      </c>
      <c r="J43" s="63" t="n">
        <f aca="false">COUNTIF(J2:J32,"X")</f>
        <v>1</v>
      </c>
      <c r="K43" s="63" t="n">
        <f aca="false">COUNTIF(K2:K32,"X")</f>
        <v>1</v>
      </c>
      <c r="L43" s="63" t="n">
        <f aca="false">COUNTIF(L2:L32,"X")</f>
        <v>3</v>
      </c>
      <c r="M43" s="63" t="n">
        <f aca="false">COUNTIF(M2:M32,"X")</f>
        <v>1</v>
      </c>
      <c r="N43" s="63" t="n">
        <f aca="false">COUNTIF(N2:N32,"X")</f>
        <v>2</v>
      </c>
      <c r="AB43" s="37"/>
    </row>
    <row r="44" customFormat="false" ht="14.05" hidden="false" customHeight="false" outlineLevel="0" collapsed="false">
      <c r="B44" s="67" t="s">
        <v>50</v>
      </c>
      <c r="C44" s="68" t="n">
        <f aca="false">COUNTIF(P2:P32,"KOS")</f>
        <v>3</v>
      </c>
      <c r="D44" s="68" t="n">
        <f aca="false">COUNTIF(P2:P32,"ŠOŠ")</f>
        <v>6</v>
      </c>
      <c r="E44" s="68" t="n">
        <f aca="false">COUNTIF(P2:P32,"PIN")</f>
        <v>0</v>
      </c>
      <c r="F44" s="68" t="n">
        <f aca="false">COUNTIF(P2:P32,"KON")</f>
        <v>1</v>
      </c>
      <c r="G44" s="68" t="n">
        <f aca="false">COUNTIF(P2:P32,"oro")</f>
        <v>0</v>
      </c>
      <c r="H44" s="68" t="n">
        <f aca="false">COUNTIF(P2:P32,"mio")</f>
        <v>4</v>
      </c>
      <c r="I44" s="68" t="n">
        <f aca="false">COUNTIF(P2:P32,"bož")</f>
        <v>3</v>
      </c>
      <c r="J44" s="68" t="n">
        <f aca="false">COUNTIF(P2:P32,"tom")</f>
        <v>0</v>
      </c>
      <c r="K44" s="68" t="n">
        <f aca="false">COUNTIF(P2:P32,"MŠŠ")</f>
        <v>4</v>
      </c>
      <c r="L44" s="68" t="n">
        <f aca="false">COUNTIF(Q2:Q32,"živ")</f>
        <v>0</v>
      </c>
      <c r="M44" s="68" t="n">
        <f aca="false">COUNTIF(P2:P32,"tal")</f>
        <v>4</v>
      </c>
      <c r="N44" s="68" t="n">
        <f aca="false">COUNTIF(P2:P32,"")</f>
        <v>0</v>
      </c>
      <c r="AB44" s="37"/>
    </row>
    <row r="45" customFormat="false" ht="14.05" hidden="false" customHeight="false" outlineLevel="0" collapsed="false">
      <c r="B45" s="66" t="s">
        <v>73</v>
      </c>
      <c r="C45" s="2" t="n">
        <f aca="false">COUNTIF(C2:C32,"51¶")+COUNTIF(C2:C32,"52¶")+COUNTIF(C2:C32,"kvit¶")</f>
        <v>4</v>
      </c>
      <c r="D45" s="2" t="n">
        <f aca="false">COUNTIF(D2:D32,"51¶")+COUNTIF(D2:D32,"52¶")+COUNTIF(D2:D32,"kvit¶")</f>
        <v>0</v>
      </c>
      <c r="E45" s="2" t="n">
        <f aca="false">COUNTIF(E2:E32,"51¶")+COUNTIF(E2:E32,"52¶")+COUNTIF(E2:E32,"kvit¶")</f>
        <v>2</v>
      </c>
      <c r="F45" s="2" t="n">
        <f aca="false">COUNTIF(F2:F32,"51¶")+COUNTIF(F2:F32,"52¶")+COUNTIF(F2:F32,"kvit¶")</f>
        <v>0</v>
      </c>
      <c r="G45" s="2" t="n">
        <f aca="false">COUNTIF(G2:G32,"51¶")+COUNTIF(G2:G32,"52¶")+COUNTIF(G2:G32,"kvit¶")</f>
        <v>7</v>
      </c>
      <c r="H45" s="2" t="n">
        <f aca="false">COUNTIF(H2:H32,"51¶")+COUNTIF(H2:H32,"52¶")+COUNTIF(H2:H32,"kvit¶")</f>
        <v>3</v>
      </c>
      <c r="I45" s="2" t="n">
        <f aca="false">COUNTIF(I2:I32,"51¶")+COUNTIF(I2:I32,"52¶")+COUNTIF(I2:I32,"kvit¶")</f>
        <v>1</v>
      </c>
      <c r="J45" s="2" t="n">
        <f aca="false">COUNTIF(J2:J32,"51¶")+COUNTIF(J2:J32,"52¶")+COUNTIF(J2:J32,"kvit¶")</f>
        <v>4</v>
      </c>
      <c r="K45" s="2" t="n">
        <f aca="false">COUNTIF(K2:K32,"51¶")+COUNTIF(K2:K32,"52¶")+COUNTIF(K2:K32,"kvit¶")</f>
        <v>3</v>
      </c>
      <c r="L45" s="2" t="n">
        <f aca="false">COUNTIF(L2:L32,"51¶")+COUNTIF(L2:L32,"52¶")+COUNTIF(L2:L32,"kvit¶")</f>
        <v>4</v>
      </c>
      <c r="M45" s="2" t="n">
        <f aca="false">COUNTIF(M2:M32,"51¶")+COUNTIF(M2:M32,"52¶")+COUNTIF(M2:M32,"kvit¶")</f>
        <v>0</v>
      </c>
      <c r="N45" s="2" t="n">
        <f aca="false">COUNTIF(N2:N32,"51¶")+COUNTIF(N2:N32,"52¶")+COUNTIF(N2:N32,"kvit¶")</f>
        <v>0</v>
      </c>
      <c r="AB45" s="37"/>
    </row>
    <row r="46" customFormat="false" ht="14.05" hidden="false" customHeight="false" outlineLevel="0" collapsed="false">
      <c r="B46" s="62" t="str">
        <f aca="false">'Vzorci vnosov'!$A$8</f>
        <v>U</v>
      </c>
      <c r="C46" s="2" t="n">
        <f aca="false">COUNTIF(C2:C32,"U☺")+COUNTIF(C2:C32,"U☻")+COUNTIF(C2:C32,"U")</f>
        <v>0</v>
      </c>
      <c r="D46" s="2" t="n">
        <f aca="false">COUNTIF(D2:D32,"U☺")+COUNTIF(D2:D32,"U☻")+COUNTIF(D2:D32,"U")</f>
        <v>0</v>
      </c>
      <c r="E46" s="2" t="n">
        <f aca="false">COUNTIF(E2:E32,"U☺")+COUNTIF(E2:E32,"U☻")+COUNTIF(E2:E32,"U")</f>
        <v>0</v>
      </c>
      <c r="F46" s="2" t="n">
        <f aca="false">COUNTIF(F2:F32,"U☺")+COUNTIF(F2:F32,"U☻")+COUNTIF(F2:F32,"U")</f>
        <v>0</v>
      </c>
      <c r="G46" s="2" t="n">
        <f aca="false">COUNTIF(G2:G32,"U☺")+COUNTIF(G2:G32,"U☻")+COUNTIF(G2:G32,"U")</f>
        <v>0</v>
      </c>
      <c r="H46" s="2" t="n">
        <f aca="false">COUNTIF(H2:H32,"U☺")+COUNTIF(H2:H32,"U☻")+COUNTIF(H2:H32,"U")</f>
        <v>3</v>
      </c>
      <c r="I46" s="2" t="n">
        <f aca="false">COUNTIF(I2:I32,"U☺")+COUNTIF(I2:I32,"U☻")+COUNTIF(I2:I32,"U")</f>
        <v>3</v>
      </c>
      <c r="J46" s="2" t="n">
        <f aca="false">COUNTIF(J2:J32,"U☺")+COUNTIF(J2:J32,"U☻")+COUNTIF(J2:J32,"U")</f>
        <v>6</v>
      </c>
      <c r="K46" s="2" t="n">
        <f aca="false">COUNTIF(K2:K32,"U☺")+COUNTIF(K2:K32,"U☻")+COUNTIF(K2:K32,"U")</f>
        <v>0</v>
      </c>
      <c r="L46" s="2" t="n">
        <f aca="false">COUNTIF(L2:L32,"U☺")+COUNTIF(L2:L32,"U☻")+COUNTIF(L2:L32,"U")</f>
        <v>4</v>
      </c>
      <c r="M46" s="2" t="n">
        <f aca="false">COUNTIF(M2:M32,"U☺")+COUNTIF(M2:M32,"U☻")+COUNTIF(M2:M32,"U")</f>
        <v>0</v>
      </c>
      <c r="N46" s="2" t="n">
        <f aca="false">COUNTIF(N2:N32,"U☺")+COUNTIF(N2:N32,"U☻")+COUNTIF(N2:N32,"U")</f>
        <v>0</v>
      </c>
      <c r="AB46" s="37"/>
    </row>
    <row r="47" customFormat="false" ht="14.05" hidden="false" customHeight="false" outlineLevel="0" collapsed="false">
      <c r="AB47" s="37"/>
    </row>
    <row r="48" customFormat="false" ht="14.05" hidden="false" customHeight="false" outlineLevel="0" collapsed="false">
      <c r="AB48" s="37"/>
    </row>
    <row r="49" customFormat="false" ht="14.05" hidden="false" customHeight="false" outlineLevel="0" collapsed="false">
      <c r="AB49" s="37"/>
    </row>
    <row r="50" customFormat="false" ht="14.05" hidden="false" customHeight="false" outlineLevel="0" collapsed="false">
      <c r="AB50" s="37"/>
    </row>
    <row r="51" customFormat="false" ht="14.05" hidden="false" customHeight="false" outlineLevel="0" collapsed="false">
      <c r="AB51" s="37"/>
    </row>
    <row r="52" customFormat="false" ht="14.05" hidden="false" customHeight="false" outlineLevel="0" collapsed="false">
      <c r="AB52" s="37"/>
    </row>
    <row r="53" customFormat="false" ht="14.05" hidden="false" customHeight="false" outlineLevel="0" collapsed="false">
      <c r="AB53" s="37"/>
    </row>
    <row r="54" customFormat="false" ht="14.05" hidden="false" customHeight="false" outlineLevel="0" collapsed="false">
      <c r="AB54" s="37"/>
    </row>
    <row r="55" customFormat="false" ht="14.05" hidden="false" customHeight="false" outlineLevel="0" collapsed="false">
      <c r="AB55" s="37"/>
    </row>
    <row r="56" customFormat="false" ht="14.05" hidden="false" customHeight="false" outlineLevel="0" collapsed="false">
      <c r="AB56" s="37"/>
    </row>
    <row r="57" customFormat="false" ht="14.05" hidden="false" customHeight="false" outlineLevel="0" collapsed="false">
      <c r="AB57" s="37"/>
    </row>
    <row r="58" customFormat="false" ht="14.05" hidden="false" customHeight="false" outlineLevel="0" collapsed="false">
      <c r="AB58" s="37"/>
    </row>
    <row r="59" customFormat="false" ht="14.05" hidden="false" customHeight="false" outlineLevel="0" collapsed="false">
      <c r="AB59" s="37"/>
    </row>
    <row r="60" customFormat="false" ht="14.05" hidden="false" customHeight="false" outlineLevel="0" collapsed="false">
      <c r="AB60" s="37"/>
    </row>
    <row r="61" customFormat="false" ht="14.05" hidden="false" customHeight="false" outlineLevel="0" collapsed="false">
      <c r="AB61" s="37"/>
    </row>
    <row r="62" customFormat="false" ht="14.05" hidden="false" customHeight="false" outlineLevel="0" collapsed="false">
      <c r="AB62" s="37"/>
    </row>
    <row r="63" customFormat="false" ht="14.05" hidden="false" customHeight="false" outlineLevel="0" collapsed="false">
      <c r="AB63" s="37"/>
    </row>
    <row r="64" customFormat="false" ht="14.05" hidden="false" customHeight="false" outlineLevel="0" collapsed="false">
      <c r="AB64" s="37"/>
    </row>
    <row r="65" customFormat="false" ht="14.05" hidden="false" customHeight="false" outlineLevel="0" collapsed="false">
      <c r="AB65" s="37"/>
    </row>
    <row r="66" customFormat="false" ht="14.05" hidden="false" customHeight="false" outlineLevel="0" collapsed="false">
      <c r="AB66" s="37"/>
    </row>
    <row r="67" customFormat="false" ht="14.05" hidden="false" customHeight="false" outlineLevel="0" collapsed="false">
      <c r="AB67" s="37"/>
    </row>
    <row r="68" customFormat="false" ht="14.05" hidden="false" customHeight="false" outlineLevel="0" collapsed="false">
      <c r="AB68" s="37"/>
    </row>
    <row r="69" customFormat="false" ht="14.05" hidden="false" customHeight="false" outlineLevel="0" collapsed="false">
      <c r="AB69" s="37"/>
    </row>
    <row r="70" customFormat="false" ht="14.05" hidden="false" customHeight="false" outlineLevel="0" collapsed="false">
      <c r="AB70" s="37"/>
    </row>
    <row r="71" customFormat="false" ht="14.05" hidden="false" customHeight="false" outlineLevel="0" collapsed="false">
      <c r="AB71" s="37"/>
    </row>
    <row r="72" customFormat="false" ht="14.05" hidden="false" customHeight="false" outlineLevel="0" collapsed="false">
      <c r="AB72" s="37"/>
    </row>
    <row r="73" customFormat="false" ht="14.05" hidden="false" customHeight="false" outlineLevel="0" collapsed="false">
      <c r="AB73" s="37"/>
    </row>
    <row r="74" customFormat="false" ht="14.05" hidden="false" customHeight="false" outlineLevel="0" collapsed="false">
      <c r="AB74" s="37"/>
    </row>
    <row r="75" customFormat="false" ht="14.05" hidden="false" customHeight="false" outlineLevel="0" collapsed="false">
      <c r="AB75" s="37"/>
    </row>
    <row r="76" customFormat="false" ht="14.05" hidden="false" customHeight="false" outlineLevel="0" collapsed="false">
      <c r="AB76" s="37"/>
    </row>
    <row r="77" customFormat="false" ht="14.05" hidden="false" customHeight="false" outlineLevel="0" collapsed="false">
      <c r="AB77" s="37"/>
    </row>
    <row r="78" customFormat="false" ht="14.05" hidden="false" customHeight="false" outlineLevel="0" collapsed="false">
      <c r="AB78" s="37"/>
    </row>
    <row r="79" customFormat="false" ht="14.05" hidden="false" customHeight="false" outlineLevel="0" collapsed="false">
      <c r="AB79" s="37"/>
    </row>
    <row r="80" customFormat="false" ht="14.05" hidden="false" customHeight="false" outlineLevel="0" collapsed="false">
      <c r="AB80" s="37"/>
    </row>
    <row r="81" customFormat="false" ht="14.05" hidden="false" customHeight="false" outlineLevel="0" collapsed="false">
      <c r="AB81" s="37"/>
    </row>
    <row r="82" customFormat="false" ht="14.05" hidden="false" customHeight="false" outlineLevel="0" collapsed="false">
      <c r="AB82" s="37"/>
    </row>
    <row r="83" customFormat="false" ht="14.05" hidden="false" customHeight="false" outlineLevel="0" collapsed="false">
      <c r="AB83" s="37"/>
    </row>
    <row r="84" customFormat="false" ht="14.05" hidden="false" customHeight="false" outlineLevel="0" collapsed="false">
      <c r="AB84" s="37"/>
    </row>
    <row r="85" customFormat="false" ht="14.05" hidden="false" customHeight="false" outlineLevel="0" collapsed="false">
      <c r="AB85" s="37"/>
    </row>
    <row r="86" customFormat="false" ht="14.05" hidden="false" customHeight="false" outlineLevel="0" collapsed="false">
      <c r="AB86" s="37"/>
    </row>
    <row r="87" customFormat="false" ht="14.05" hidden="false" customHeight="false" outlineLevel="0" collapsed="false">
      <c r="AB87" s="37"/>
    </row>
    <row r="88" customFormat="false" ht="14.05" hidden="false" customHeight="false" outlineLevel="0" collapsed="false">
      <c r="AB88" s="37"/>
    </row>
    <row r="89" customFormat="false" ht="14.05" hidden="false" customHeight="false" outlineLevel="0" collapsed="false">
      <c r="AB89" s="37"/>
    </row>
    <row r="90" customFormat="false" ht="14.05" hidden="false" customHeight="false" outlineLevel="0" collapsed="false">
      <c r="AB90" s="37"/>
    </row>
    <row r="91" customFormat="false" ht="14.05" hidden="false" customHeight="false" outlineLevel="0" collapsed="false">
      <c r="AB91" s="37"/>
    </row>
    <row r="92" customFormat="false" ht="14.05" hidden="false" customHeight="false" outlineLevel="0" collapsed="false">
      <c r="AB92" s="37"/>
    </row>
    <row r="93" customFormat="false" ht="14.05" hidden="false" customHeight="false" outlineLevel="0" collapsed="false">
      <c r="AB93" s="37"/>
    </row>
    <row r="94" customFormat="false" ht="14.05" hidden="false" customHeight="false" outlineLevel="0" collapsed="false">
      <c r="AB94" s="37"/>
    </row>
    <row r="95" customFormat="false" ht="14.05" hidden="false" customHeight="false" outlineLevel="0" collapsed="false">
      <c r="AB95" s="37"/>
    </row>
    <row r="96" customFormat="false" ht="14.05" hidden="false" customHeight="false" outlineLevel="0" collapsed="false">
      <c r="AB96" s="37"/>
    </row>
    <row r="97" customFormat="false" ht="14.05" hidden="false" customHeight="false" outlineLevel="0" collapsed="false">
      <c r="AB97" s="37"/>
    </row>
    <row r="98" customFormat="false" ht="14.05" hidden="false" customHeight="false" outlineLevel="0" collapsed="false">
      <c r="AB98" s="37"/>
    </row>
    <row r="99" customFormat="false" ht="14.05" hidden="false" customHeight="false" outlineLevel="0" collapsed="false">
      <c r="AB99" s="37"/>
    </row>
    <row r="100" customFormat="false" ht="14.05" hidden="false" customHeight="false" outlineLevel="0" collapsed="false">
      <c r="AB100" s="37"/>
    </row>
    <row r="101" customFormat="false" ht="14.05" hidden="false" customHeight="false" outlineLevel="0" collapsed="false">
      <c r="AB101" s="37"/>
    </row>
    <row r="102" customFormat="false" ht="14.05" hidden="false" customHeight="false" outlineLevel="0" collapsed="false">
      <c r="AB102" s="37"/>
    </row>
    <row r="103" customFormat="false" ht="14.05" hidden="false" customHeight="false" outlineLevel="0" collapsed="false">
      <c r="AB103" s="37"/>
    </row>
    <row r="104" customFormat="false" ht="14.05" hidden="false" customHeight="false" outlineLevel="0" collapsed="false">
      <c r="AB104" s="37"/>
    </row>
    <row r="105" customFormat="false" ht="14.05" hidden="false" customHeight="false" outlineLevel="0" collapsed="false">
      <c r="AB105" s="37"/>
    </row>
    <row r="106" customFormat="false" ht="14.05" hidden="false" customHeight="false" outlineLevel="0" collapsed="false">
      <c r="AB106" s="37"/>
    </row>
    <row r="107" customFormat="false" ht="14.05" hidden="false" customHeight="false" outlineLevel="0" collapsed="false">
      <c r="AB107" s="37"/>
    </row>
    <row r="108" customFormat="false" ht="14.05" hidden="false" customHeight="false" outlineLevel="0" collapsed="false">
      <c r="AB108" s="37"/>
    </row>
    <row r="109" customFormat="false" ht="14.05" hidden="false" customHeight="false" outlineLevel="0" collapsed="false">
      <c r="AB109" s="37"/>
    </row>
    <row r="110" customFormat="false" ht="14.05" hidden="false" customHeight="false" outlineLevel="0" collapsed="false">
      <c r="AB110" s="37"/>
    </row>
    <row r="111" customFormat="false" ht="14.05" hidden="false" customHeight="false" outlineLevel="0" collapsed="false">
      <c r="AB111" s="37"/>
    </row>
    <row r="112" customFormat="false" ht="14.05" hidden="false" customHeight="false" outlineLevel="0" collapsed="false">
      <c r="AB112" s="37"/>
    </row>
    <row r="113" customFormat="false" ht="14.05" hidden="false" customHeight="false" outlineLevel="0" collapsed="false">
      <c r="AB113" s="37"/>
    </row>
    <row r="114" customFormat="false" ht="14.05" hidden="false" customHeight="false" outlineLevel="0" collapsed="false">
      <c r="AB114" s="37"/>
    </row>
    <row r="115" customFormat="false" ht="14.05" hidden="false" customHeight="false" outlineLevel="0" collapsed="false">
      <c r="AB115" s="37"/>
    </row>
    <row r="116" customFormat="false" ht="14.05" hidden="false" customHeight="false" outlineLevel="0" collapsed="false">
      <c r="AB116" s="37"/>
    </row>
    <row r="117" customFormat="false" ht="14.05" hidden="false" customHeight="false" outlineLevel="0" collapsed="false">
      <c r="AB117" s="37"/>
    </row>
    <row r="118" customFormat="false" ht="14.05" hidden="false" customHeight="false" outlineLevel="0" collapsed="false">
      <c r="AB118" s="37"/>
    </row>
    <row r="119" customFormat="false" ht="14.05" hidden="false" customHeight="false" outlineLevel="0" collapsed="false">
      <c r="AB119" s="37"/>
    </row>
    <row r="120" customFormat="false" ht="14.05" hidden="false" customHeight="false" outlineLevel="0" collapsed="false">
      <c r="AB120" s="37"/>
    </row>
    <row r="121" customFormat="false" ht="14.05" hidden="false" customHeight="false" outlineLevel="0" collapsed="false">
      <c r="AB121" s="37"/>
    </row>
    <row r="122" customFormat="false" ht="14.05" hidden="false" customHeight="false" outlineLevel="0" collapsed="false">
      <c r="AB122" s="37"/>
    </row>
    <row r="123" customFormat="false" ht="14.05" hidden="false" customHeight="false" outlineLevel="0" collapsed="false">
      <c r="AB123" s="37"/>
    </row>
    <row r="124" customFormat="false" ht="14.05" hidden="false" customHeight="false" outlineLevel="0" collapsed="false">
      <c r="AB124" s="37"/>
    </row>
    <row r="125" customFormat="false" ht="14.05" hidden="false" customHeight="false" outlineLevel="0" collapsed="false">
      <c r="AB125" s="37"/>
    </row>
    <row r="126" customFormat="false" ht="14.05" hidden="false" customHeight="false" outlineLevel="0" collapsed="false">
      <c r="AB126" s="37"/>
    </row>
    <row r="127" customFormat="false" ht="14.05" hidden="false" customHeight="false" outlineLevel="0" collapsed="false">
      <c r="AB127" s="37"/>
    </row>
    <row r="128" customFormat="false" ht="14.05" hidden="false" customHeight="false" outlineLevel="0" collapsed="false">
      <c r="AB128" s="37"/>
    </row>
    <row r="129" customFormat="false" ht="14.05" hidden="false" customHeight="false" outlineLevel="0" collapsed="false">
      <c r="AB129" s="37"/>
    </row>
    <row r="130" customFormat="false" ht="14.05" hidden="false" customHeight="false" outlineLevel="0" collapsed="false">
      <c r="AB130" s="37"/>
    </row>
    <row r="131" customFormat="false" ht="14.05" hidden="false" customHeight="false" outlineLevel="0" collapsed="false">
      <c r="AB131" s="37"/>
    </row>
    <row r="132" customFormat="false" ht="14.05" hidden="false" customHeight="false" outlineLevel="0" collapsed="false">
      <c r="AB132" s="37"/>
    </row>
    <row r="133" customFormat="false" ht="14.05" hidden="false" customHeight="false" outlineLevel="0" collapsed="false">
      <c r="AB133" s="37"/>
    </row>
    <row r="134" customFormat="false" ht="14.05" hidden="false" customHeight="false" outlineLevel="0" collapsed="false">
      <c r="AB134" s="37"/>
    </row>
    <row r="135" customFormat="false" ht="14.05" hidden="false" customHeight="false" outlineLevel="0" collapsed="false">
      <c r="AB135" s="37"/>
    </row>
    <row r="136" customFormat="false" ht="14.05" hidden="false" customHeight="false" outlineLevel="0" collapsed="false">
      <c r="AB136" s="37"/>
    </row>
    <row r="137" customFormat="false" ht="14.05" hidden="false" customHeight="false" outlineLevel="0" collapsed="false">
      <c r="AB137" s="37"/>
    </row>
    <row r="138" customFormat="false" ht="14.05" hidden="false" customHeight="false" outlineLevel="0" collapsed="false">
      <c r="AB138" s="37"/>
    </row>
    <row r="139" customFormat="false" ht="14.05" hidden="false" customHeight="false" outlineLevel="0" collapsed="false">
      <c r="AB139" s="37"/>
    </row>
    <row r="140" customFormat="false" ht="14.05" hidden="false" customHeight="false" outlineLevel="0" collapsed="false">
      <c r="AB140" s="37"/>
    </row>
    <row r="141" customFormat="false" ht="14.05" hidden="false" customHeight="false" outlineLevel="0" collapsed="false">
      <c r="AB141" s="37"/>
    </row>
    <row r="142" customFormat="false" ht="14.05" hidden="false" customHeight="false" outlineLevel="0" collapsed="false">
      <c r="AB142" s="37"/>
    </row>
    <row r="143" customFormat="false" ht="14.05" hidden="false" customHeight="false" outlineLevel="0" collapsed="false">
      <c r="AB143" s="37"/>
    </row>
    <row r="144" customFormat="false" ht="14.05" hidden="false" customHeight="false" outlineLevel="0" collapsed="false">
      <c r="AB144" s="37"/>
    </row>
    <row r="145" customFormat="false" ht="14.05" hidden="false" customHeight="false" outlineLevel="0" collapsed="false">
      <c r="AB145" s="37"/>
    </row>
  </sheetData>
  <conditionalFormatting sqref="B2:B32">
    <cfRule type="cellIs" priority="2" operator="equal" aboveAverage="0" equalAverage="0" bottom="0" percent="0" rank="0" text="" dxfId="97">
      <formula>"sob"</formula>
    </cfRule>
    <cfRule type="cellIs" priority="3" operator="equal" aboveAverage="0" equalAverage="0" bottom="0" percent="0" rank="0" text="" dxfId="98">
      <formula>"ned"</formula>
    </cfRule>
  </conditionalFormatting>
  <conditionalFormatting sqref="Q2:X32">
    <cfRule type="cellIs" priority="4" operator="lessThan" aboveAverage="0" equalAverage="0" bottom="0" percent="0" rank="0" text="" dxfId="99">
      <formula>1</formula>
    </cfRule>
    <cfRule type="cellIs" priority="5" operator="greaterThan" aboveAverage="0" equalAverage="0" bottom="0" percent="0" rank="0" text="" dxfId="100">
      <formula>1</formula>
    </cfRule>
  </conditionalFormatting>
  <conditionalFormatting sqref="V1">
    <cfRule type="cellIs" priority="6" operator="equal" aboveAverage="0" equalAverage="0" bottom="0" percent="0" rank="0" text="" dxfId="101">
      <formula>"sob"</formula>
    </cfRule>
    <cfRule type="cellIs" priority="7" operator="equal" aboveAverage="0" equalAverage="0" bottom="0" percent="0" rank="0" text="" dxfId="102">
      <formula>"ned"</formula>
    </cfRule>
  </conditionalFormatting>
  <conditionalFormatting sqref="Y2:Y32">
    <cfRule type="cellIs" priority="8" operator="notEqual" aboveAverage="0" equalAverage="0" bottom="0" percent="0" rank="0" text="" dxfId="103">
      <formula>0</formula>
    </cfRule>
  </conditionalFormatting>
  <conditionalFormatting sqref="Z2:Z32">
    <cfRule type="cellIs" priority="9" operator="equal" aboveAverage="0" equalAverage="0" bottom="0" percent="0" rank="0" text="" dxfId="104">
      <formula>1</formula>
    </cfRule>
    <cfRule type="cellIs" priority="10" operator="greaterThan" aboveAverage="0" equalAverage="0" bottom="0" percent="0" rank="0" text="" dxfId="105">
      <formula>1</formula>
    </cfRule>
  </conditionalFormatting>
  <conditionalFormatting sqref="AA2:AA32">
    <cfRule type="cellIs" priority="11" operator="lessThan" aboveAverage="0" equalAverage="0" bottom="0" percent="0" rank="0" text="" dxfId="106">
      <formula>2</formula>
    </cfRule>
    <cfRule type="cellIs" priority="12" operator="greaterThan" aboveAverage="0" equalAverage="0" bottom="0" percent="0" rank="0" text="" dxfId="107">
      <formula>2</formula>
    </cfRule>
  </conditionalFormatting>
  <printOptions headings="false" gridLines="false" gridLinesSet="true" horizontalCentered="false" verticalCentered="false"/>
  <pageMargins left="0.7875" right="0.7875" top="1.05277777777778" bottom="0.886111111111111" header="0.7875" footer="0.511811023622047"/>
  <pageSetup paperSize="9" scale="100" fitToWidth="1" fitToHeight="1" pageOrder="downThenOver" orientation="portrait" blackAndWhite="false" draft="false" cellComments="none" horizontalDpi="300" verticalDpi="300" copies="1"/>
  <headerFooter differentFirst="false" differentOddEven="false">
    <oddHeader>&amp;L&amp;"Times New Roman,Regular"&amp;12Zadnja sprememba: &amp;C&amp;"Arial,Regular"&amp;D   &amp;T</oddHeader>
    <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45"/>
  <sheetViews>
    <sheetView showFormulas="false" showGridLines="true" showRowColHeaders="true" showZeros="true" rightToLeft="false" tabSelected="false" showOutlineSymbols="true" defaultGridColor="true" view="normal" topLeftCell="A1" colorId="64" zoomScale="149" zoomScaleNormal="149" zoomScalePageLayoutView="100" workbookViewId="0">
      <pane xSplit="1" ySplit="1" topLeftCell="B20" activePane="bottomRight" state="frozen"/>
      <selection pane="topLeft" activeCell="A1" activeCellId="0" sqref="A1"/>
      <selection pane="topRight" activeCell="B1" activeCellId="0" sqref="B1"/>
      <selection pane="bottomLeft" activeCell="A20" activeCellId="0" sqref="A20"/>
      <selection pane="bottomRight" activeCell="O25" activeCellId="0" sqref="O25"/>
    </sheetView>
  </sheetViews>
  <sheetFormatPr defaultColWidth="12.8515625" defaultRowHeight="12.8" zeroHeight="false" outlineLevelRow="0" outlineLevelCol="0"/>
  <cols>
    <col collapsed="false" customWidth="true" hidden="false" outlineLevel="0" max="1" min="1" style="21" width="6.88"/>
    <col collapsed="false" customWidth="true" hidden="false" outlineLevel="0" max="2" min="2" style="21" width="3.72"/>
    <col collapsed="false" customWidth="true" hidden="false" outlineLevel="0" max="5" min="3" style="1" width="5.15"/>
    <col collapsed="false" customWidth="true" hidden="false" outlineLevel="0" max="9" min="6" style="1" width="4.58"/>
    <col collapsed="false" customWidth="true" hidden="false" outlineLevel="0" max="10" min="10" style="1" width="5.15"/>
    <col collapsed="false" customWidth="true" hidden="false" outlineLevel="0" max="14" min="11" style="1" width="4.58"/>
    <col collapsed="false" customWidth="true" hidden="false" outlineLevel="0" max="15" min="15" style="1" width="4.87"/>
    <col collapsed="false" customWidth="true" hidden="false" outlineLevel="0" max="16" min="16" style="1" width="4.58"/>
    <col collapsed="false" customWidth="true" hidden="false" outlineLevel="0" max="17" min="17" style="1" width="3.44"/>
    <col collapsed="false" customWidth="true" hidden="false" outlineLevel="0" max="18" min="18" style="1" width="3.01"/>
    <col collapsed="false" customWidth="true" hidden="false" outlineLevel="0" max="19" min="19" style="1" width="2.57"/>
    <col collapsed="false" customWidth="true" hidden="false" outlineLevel="0" max="20" min="20" style="1" width="3.44"/>
    <col collapsed="false" customWidth="true" hidden="false" outlineLevel="0" max="24" min="21" style="1" width="3.58"/>
    <col collapsed="false" customWidth="true" hidden="false" outlineLevel="0" max="25" min="25" style="1" width="3.72"/>
    <col collapsed="false" customWidth="true" hidden="false" outlineLevel="0" max="26" min="26" style="1" width="2.14"/>
    <col collapsed="false" customWidth="true" hidden="false" outlineLevel="0" max="27" min="27" style="1" width="2.72"/>
    <col collapsed="false" customWidth="true" hidden="false" outlineLevel="0" max="28" min="28" style="22" width="7.88"/>
    <col collapsed="false" customWidth="true" hidden="false" outlineLevel="0" max="256" min="29" style="1" width="11.02"/>
  </cols>
  <sheetData>
    <row r="1" s="2" customFormat="true" ht="19.9" hidden="false" customHeight="true" outlineLevel="0" collapsed="false">
      <c r="A1" s="23" t="s">
        <v>37</v>
      </c>
      <c r="B1" s="24"/>
      <c r="C1" s="25" t="s">
        <v>38</v>
      </c>
      <c r="D1" s="25" t="s">
        <v>39</v>
      </c>
      <c r="E1" s="25" t="s">
        <v>40</v>
      </c>
      <c r="F1" s="25" t="s">
        <v>41</v>
      </c>
      <c r="G1" s="25" t="s">
        <v>42</v>
      </c>
      <c r="H1" s="25" t="s">
        <v>43</v>
      </c>
      <c r="I1" s="25" t="s">
        <v>79</v>
      </c>
      <c r="J1" s="25" t="s">
        <v>88</v>
      </c>
      <c r="K1" s="25" t="s">
        <v>46</v>
      </c>
      <c r="L1" s="25" t="str">
        <f aca="false">januar!$L$1</f>
        <v>ŽIV</v>
      </c>
      <c r="M1" s="25" t="s">
        <v>48</v>
      </c>
      <c r="N1" s="25" t="s">
        <v>111</v>
      </c>
      <c r="O1" s="27" t="s">
        <v>49</v>
      </c>
      <c r="P1" s="28" t="s">
        <v>50</v>
      </c>
      <c r="Q1" s="8" t="str">
        <f aca="false">'Vzorci vnosov'!$A$16</f>
        <v>☻</v>
      </c>
      <c r="R1" s="29" t="s">
        <v>17</v>
      </c>
      <c r="S1" s="30" t="str">
        <f aca="false">'Vzorci vnosov'!$A$4</f>
        <v>51</v>
      </c>
      <c r="T1" s="30" t="str">
        <f aca="false">'Vzorci vnosov'!$A$5</f>
        <v>52</v>
      </c>
      <c r="U1" s="31" t="str">
        <f aca="false">'Vzorci vnosov'!$A$25</f>
        <v>51¶</v>
      </c>
      <c r="V1" s="32" t="str">
        <f aca="false">'Vzorci vnosov'!$A$26</f>
        <v>52¶</v>
      </c>
      <c r="W1" s="33" t="str">
        <f aca="false">'Vzorci vnosov'!$A$8</f>
        <v>U</v>
      </c>
      <c r="X1" s="30" t="str">
        <f aca="false">'Vzorci vnosov'!$A$6</f>
        <v>KVIT</v>
      </c>
      <c r="Y1" s="34" t="s">
        <v>51</v>
      </c>
      <c r="Z1" s="35" t="s">
        <v>9</v>
      </c>
      <c r="AA1" s="36" t="s">
        <v>52</v>
      </c>
      <c r="AB1" s="37"/>
    </row>
    <row r="2" s="2" customFormat="true" ht="19.9" hidden="false" customHeight="true" outlineLevel="0" collapsed="false">
      <c r="A2" s="96" t="n">
        <v>41944</v>
      </c>
      <c r="B2" s="97" t="str">
        <f aca="false">TEXT(A2,"Ddd")</f>
        <v>sob</v>
      </c>
      <c r="C2" s="70"/>
      <c r="D2" s="70"/>
      <c r="E2" s="7" t="str">
        <f aca="false">'Vzorci vnosov'!$A$14</f>
        <v>☻</v>
      </c>
      <c r="F2" s="70"/>
      <c r="G2" s="70"/>
      <c r="H2" s="70"/>
      <c r="I2" s="70"/>
      <c r="J2" s="70"/>
      <c r="K2" s="70"/>
      <c r="L2" s="12" t="str">
        <f aca="false">'Vzorci vnosov'!$A$21</f>
        <v>☺</v>
      </c>
      <c r="M2" s="70"/>
      <c r="N2" s="70"/>
      <c r="O2" s="40" t="str">
        <f aca="false">januar!$L$1</f>
        <v>ŽIV</v>
      </c>
      <c r="P2" s="40" t="s">
        <v>79</v>
      </c>
      <c r="Q2" s="42" t="n">
        <f aca="false">COUNTIF(C2:M2,"☻")+COUNTIF(C2:M2,"52☻")+COUNTIF(C2:M2,"51☻")+COUNTIF(C2:M2,"1☻")+COUNTIF(C2:M2,"KVIT☻")+COUNTIF(C2:M2,"U☻")</f>
        <v>1</v>
      </c>
      <c r="R2" s="42" t="n">
        <f aca="false">COUNTIF(C2:M2,"☺")+COUNTIF(C2:M2,"52☺")+COUNTIF(C2:M2,"51☺")+COUNTIF(C2:M2,"1☺")+COUNTIF(C2:M2,"KVIT☺")+COUNTIF(C2:M2,"U☺")</f>
        <v>1</v>
      </c>
      <c r="S2" s="42" t="n">
        <f aca="false">COUNTIF(C2:M2,"51")+COUNTIF(C2:M2,"51$")+COUNTIF(C2:M2,"51☻")</f>
        <v>0</v>
      </c>
      <c r="T2" s="42" t="n">
        <f aca="false">COUNTIF(C2:M2,"52")+COUNTIF(C2:M2,"52$")+COUNTIF(C2:M2,"52☻")</f>
        <v>0</v>
      </c>
      <c r="U2" s="42" t="n">
        <f aca="false">COUNTIF(C2:M2,"51¶")</f>
        <v>0</v>
      </c>
      <c r="V2" s="42" t="n">
        <f aca="false">COUNTIF(C2:M2,"52¶")</f>
        <v>0</v>
      </c>
      <c r="W2" s="42" t="n">
        <f aca="false">COUNTIF(C2:M2,"U")+COUNTIF(C2:M2,"U☻")+COUNTIF(C2:M2,"U☺")</f>
        <v>0</v>
      </c>
      <c r="X2" s="42" t="n">
        <f aca="false">COUNTIF(C2:M2,"KVIT")+COUNTIF(C2:M2,"KVIT☻")+COUNTIF(C2:M2,"kvit$")</f>
        <v>0</v>
      </c>
      <c r="Y2" s="44" t="n">
        <f aca="false">COUNTBLANK(C2:M2)</f>
        <v>9</v>
      </c>
      <c r="Z2" s="44" t="n">
        <f aca="false">COUNTIF(C2:M2,"x")</f>
        <v>0</v>
      </c>
      <c r="AA2" s="42" t="n">
        <f aca="false">COUNTIF(C2:M2,"51")+COUNTIF(C2:M2,"51☻")+COUNTIF(C2:M2,"2")+COUNTIF(C2:M2,"52")+COUNTIF(C2:M2,"52☻")+COUNTIF(C2:M2,"51$")+COUNTIF(C2:M2,"52$")</f>
        <v>0</v>
      </c>
      <c r="AB2" s="3" t="str">
        <f aca="false">'Vzorci vnosov'!$A$2</f>
        <v>51☻</v>
      </c>
    </row>
    <row r="3" customFormat="false" ht="19.9" hidden="false" customHeight="true" outlineLevel="0" collapsed="false">
      <c r="A3" s="96" t="n">
        <v>41945</v>
      </c>
      <c r="B3" s="97" t="str">
        <f aca="false">TEXT(A3,"Ddd")</f>
        <v>ned</v>
      </c>
      <c r="C3" s="70"/>
      <c r="D3" s="70"/>
      <c r="E3" s="7" t="str">
        <f aca="false">'Vzorci vnosov'!$A$14</f>
        <v>☻</v>
      </c>
      <c r="F3" s="70"/>
      <c r="G3" s="70"/>
      <c r="H3" s="70"/>
      <c r="I3" s="12" t="str">
        <f aca="false">'Vzorci vnosov'!$A$21</f>
        <v>☺</v>
      </c>
      <c r="J3" s="70"/>
      <c r="K3" s="70"/>
      <c r="L3" s="70"/>
      <c r="M3" s="70"/>
      <c r="N3" s="70"/>
      <c r="O3" s="40" t="s">
        <v>79</v>
      </c>
      <c r="P3" s="40" t="str">
        <f aca="false">januar!$L$1</f>
        <v>ŽIV</v>
      </c>
      <c r="Q3" s="42" t="n">
        <f aca="false">COUNTIF(C3:M3,"☻")+COUNTIF(C3:M3,"52☻")+COUNTIF(C3:M3,"51☻")+COUNTIF(C3:M3,"1☻")+COUNTIF(C3:M3,"KVIT☻")+COUNTIF(C3:M3,"U☻")</f>
        <v>1</v>
      </c>
      <c r="R3" s="42" t="n">
        <f aca="false">COUNTIF(C3:M3,"☺")+COUNTIF(C3:M3,"52☺")+COUNTIF(C3:M3,"51☺")+COUNTIF(C3:M3,"1☺")+COUNTIF(C3:M3,"KVIT☺")+COUNTIF(C3:M3,"U☺")</f>
        <v>1</v>
      </c>
      <c r="S3" s="42" t="n">
        <f aca="false">COUNTIF(C3:M3,"51")+COUNTIF(C3:M3,"51$")+COUNTIF(C3:M3,"51☻")</f>
        <v>0</v>
      </c>
      <c r="T3" s="42" t="n">
        <f aca="false">COUNTIF(C3:M3,"52")+COUNTIF(C3:M3,"52$")+COUNTIF(C3:M3,"52☻")</f>
        <v>0</v>
      </c>
      <c r="U3" s="42" t="n">
        <f aca="false">COUNTIF(C3:M3,"51¶")</f>
        <v>0</v>
      </c>
      <c r="V3" s="42" t="n">
        <f aca="false">COUNTIF(C3:M3,"52¶")</f>
        <v>0</v>
      </c>
      <c r="W3" s="42" t="n">
        <f aca="false">COUNTIF(C3:M3,"U")+COUNTIF(C3:M3,"U☻")+COUNTIF(C3:M3,"U☺")</f>
        <v>0</v>
      </c>
      <c r="X3" s="42" t="n">
        <f aca="false">COUNTIF(C3:M3,"KVIT")+COUNTIF(C3:M3,"KVIT☻")+COUNTIF(C3:M3,"kvit$")</f>
        <v>0</v>
      </c>
      <c r="Y3" s="44" t="n">
        <f aca="false">COUNTBLANK(C3:M3)</f>
        <v>9</v>
      </c>
      <c r="Z3" s="44" t="n">
        <f aca="false">COUNTIF(C3:M3,"x")</f>
        <v>0</v>
      </c>
      <c r="AA3" s="42" t="n">
        <f aca="false">COUNTIF(C3:M3,"51")+COUNTIF(C3:M3,"51☻")+COUNTIF(C3:M3,"2")+COUNTIF(C3:M3,"52")+COUNTIF(C3:M3,"52☻")+COUNTIF(C3:M3,"51$")+COUNTIF(C3:M3,"52$")</f>
        <v>0</v>
      </c>
      <c r="AB3" s="3" t="str">
        <f aca="false">'Vzorci vnosov'!$A$3</f>
        <v>52☻</v>
      </c>
    </row>
    <row r="4" customFormat="false" ht="19.9" hidden="false" customHeight="true" outlineLevel="0" collapsed="false">
      <c r="A4" s="95" t="n">
        <v>41946</v>
      </c>
      <c r="B4" s="66" t="str">
        <f aca="false">TEXT(A4,"Ddd")</f>
        <v>pon</v>
      </c>
      <c r="C4" s="6" t="str">
        <f aca="false">'Vzorci vnosov'!$A$26</f>
        <v>52¶</v>
      </c>
      <c r="D4" s="3" t="str">
        <f aca="false">'Vzorci vnosov'!$A$6</f>
        <v>KVIT</v>
      </c>
      <c r="E4" s="6" t="str">
        <f aca="false">'Vzorci vnosov'!$A$11</f>
        <v>X</v>
      </c>
      <c r="F4" s="5" t="str">
        <f aca="false">'Vzorci vnosov'!$A$7</f>
        <v>KVIT☻</v>
      </c>
      <c r="G4" s="15" t="str">
        <f aca="false">'Vzorci vnosov'!$A$25</f>
        <v>51¶</v>
      </c>
      <c r="H4" s="4" t="str">
        <f aca="false">'Vzorci vnosov'!$A$8</f>
        <v>U</v>
      </c>
      <c r="I4" s="6" t="str">
        <f aca="false">'Vzorci vnosov'!$A$11</f>
        <v>X</v>
      </c>
      <c r="J4" s="4" t="str">
        <f aca="false">'Vzorci vnosov'!$A$4</f>
        <v>51</v>
      </c>
      <c r="K4" s="4" t="str">
        <f aca="false">'Vzorci vnosov'!$A$4</f>
        <v>51</v>
      </c>
      <c r="L4" s="4" t="str">
        <f aca="false">'Vzorci vnosov'!$A$5</f>
        <v>52</v>
      </c>
      <c r="M4" s="4" t="str">
        <f aca="false">'Vzorci vnosov'!$A$5</f>
        <v>52</v>
      </c>
      <c r="N4" s="3" t="str">
        <f aca="false">'Vzorci vnosov'!$A$6</f>
        <v>KVIT</v>
      </c>
      <c r="O4" s="52" t="s">
        <v>58</v>
      </c>
      <c r="P4" s="25" t="s">
        <v>39</v>
      </c>
      <c r="Q4" s="42" t="n">
        <f aca="false">COUNTIF(C4:M4,"☻")+COUNTIF(C4:M4,"52☻")+COUNTIF(C4:M4,"51☻")+COUNTIF(C4:M4,"1☻")+COUNTIF(C4:M4,"KVIT☻")+COUNTIF(C4:M4,"U☻")</f>
        <v>1</v>
      </c>
      <c r="R4" s="42" t="n">
        <f aca="false">COUNTIF(C4:M4,"☺")+COUNTIF(C4:M4,"52☺")+COUNTIF(C4:M4,"51☺")+COUNTIF(C4:M4,"1☺")+COUNTIF(C4:M4,"KVIT☺")+COUNTIF(C4:M4,"U☺")</f>
        <v>0</v>
      </c>
      <c r="S4" s="42" t="n">
        <f aca="false">COUNTIF(C4:M4,"51")+COUNTIF(C4:M4,"51$")+COUNTIF(C4:M4,"51☻")</f>
        <v>2</v>
      </c>
      <c r="T4" s="42" t="n">
        <f aca="false">COUNTIF(C4:M4,"52")+COUNTIF(C4:M4,"52$")+COUNTIF(C4:M4,"52☻")</f>
        <v>2</v>
      </c>
      <c r="U4" s="42" t="n">
        <f aca="false">COUNTIF(C4:M4,"51¶")</f>
        <v>1</v>
      </c>
      <c r="V4" s="42" t="n">
        <f aca="false">COUNTIF(C4:M4,"52¶")</f>
        <v>1</v>
      </c>
      <c r="W4" s="42" t="n">
        <f aca="false">COUNTIF(C4:M4,"U")+COUNTIF(C4:M4,"U☻")+COUNTIF(C4:M4,"U☺")</f>
        <v>1</v>
      </c>
      <c r="X4" s="42" t="n">
        <f aca="false">COUNTIF(C4:M4,"KVIT")+COUNTIF(C4:M4,"KVIT☻")+COUNTIF(C4:M4,"kvit$")</f>
        <v>2</v>
      </c>
      <c r="Y4" s="44" t="n">
        <f aca="false">COUNTBLANK(C4:M4)</f>
        <v>0</v>
      </c>
      <c r="Z4" s="44" t="n">
        <f aca="false">COUNTIF(C4:M4,"x")</f>
        <v>2</v>
      </c>
      <c r="AA4" s="42" t="n">
        <f aca="false">COUNTIF(C4:M4,"51")+COUNTIF(C4:M4,"51☻")+COUNTIF(C4:M4,"2")+COUNTIF(C4:M4,"52")+COUNTIF(C4:M4,"52☻")+COUNTIF(C4:M4,"51$")+COUNTIF(C4:M4,"52$")</f>
        <v>4</v>
      </c>
      <c r="AB4" s="4" t="str">
        <f aca="false">'Vzorci vnosov'!$A$4</f>
        <v>51</v>
      </c>
      <c r="AD4" s="1" t="s">
        <v>120</v>
      </c>
    </row>
    <row r="5" customFormat="false" ht="19.9" hidden="false" customHeight="true" outlineLevel="0" collapsed="false">
      <c r="A5" s="95" t="n">
        <v>41947</v>
      </c>
      <c r="B5" s="66" t="str">
        <f aca="false">TEXT(A5,"Ddd")</f>
        <v>tor</v>
      </c>
      <c r="C5" s="5" t="str">
        <f aca="false">'Vzorci vnosov'!$A$7</f>
        <v>KVIT☻</v>
      </c>
      <c r="D5" s="3" t="str">
        <f aca="false">'Vzorci vnosov'!$A$6</f>
        <v>KVIT</v>
      </c>
      <c r="E5" s="6" t="str">
        <f aca="false">'Vzorci vnosov'!$A$26</f>
        <v>52¶</v>
      </c>
      <c r="F5" s="6" t="str">
        <f aca="false">'Vzorci vnosov'!$A$11</f>
        <v>X</v>
      </c>
      <c r="G5" s="15" t="str">
        <f aca="false">'Vzorci vnosov'!$A$25</f>
        <v>51¶</v>
      </c>
      <c r="H5" s="4" t="str">
        <f aca="false">'Vzorci vnosov'!$A$5</f>
        <v>52</v>
      </c>
      <c r="I5" s="4" t="str">
        <f aca="false">'Vzorci vnosov'!$A$5</f>
        <v>52</v>
      </c>
      <c r="J5" s="13" t="str">
        <f aca="false">'Vzorci vnosov'!$A$22</f>
        <v>U☺</v>
      </c>
      <c r="K5" s="20" t="s">
        <v>28</v>
      </c>
      <c r="L5" s="4" t="str">
        <f aca="false">'Vzorci vnosov'!$A$4</f>
        <v>51</v>
      </c>
      <c r="M5" s="4" t="str">
        <f aca="false">'Vzorci vnosov'!$A$4</f>
        <v>51</v>
      </c>
      <c r="N5" s="3" t="str">
        <f aca="false">'Vzorci vnosov'!$A$6</f>
        <v>KVIT</v>
      </c>
      <c r="O5" s="46" t="s">
        <v>88</v>
      </c>
      <c r="P5" s="25" t="s">
        <v>39</v>
      </c>
      <c r="Q5" s="42" t="n">
        <f aca="false">COUNTIF(C5:M5,"☻")+COUNTIF(C5:M5,"52☻")+COUNTIF(C5:M5,"51☻")+COUNTIF(C5:M5,"1☻")+COUNTIF(C5:M5,"KVIT☻")+COUNTIF(C5:M5,"U☻")</f>
        <v>1</v>
      </c>
      <c r="R5" s="42" t="n">
        <f aca="false">COUNTIF(C5:M5,"☺")+COUNTIF(C5:M5,"52☺")+COUNTIF(C5:M5,"51☺")+COUNTIF(C5:M5,"1☺")+COUNTIF(C5:M5,"KVIT☺")+COUNTIF(C5:M5,"U☺")</f>
        <v>1</v>
      </c>
      <c r="S5" s="42" t="n">
        <f aca="false">COUNTIF(C5:M5,"51")+COUNTIF(C5:M5,"51$")+COUNTIF(C5:M5,"51☻")</f>
        <v>2</v>
      </c>
      <c r="T5" s="42" t="n">
        <f aca="false">COUNTIF(C5:M5,"52")+COUNTIF(C5:M5,"52$")+COUNTIF(C5:M5,"52☻")</f>
        <v>2</v>
      </c>
      <c r="U5" s="42" t="n">
        <f aca="false">COUNTIF(C5:M5,"51¶")</f>
        <v>1</v>
      </c>
      <c r="V5" s="42" t="n">
        <f aca="false">COUNTIF(C5:M5,"52¶")</f>
        <v>1</v>
      </c>
      <c r="W5" s="42" t="n">
        <f aca="false">COUNTIF(C5:M5,"U")+COUNTIF(C5:M5,"U☻")+COUNTIF(C5:M5,"U☺")</f>
        <v>1</v>
      </c>
      <c r="X5" s="42" t="n">
        <f aca="false">COUNTIF(C5:M5,"KVIT")+COUNTIF(C5:M5,"KVIT☻")+COUNTIF(C5:M5,"kvit$")</f>
        <v>2</v>
      </c>
      <c r="Y5" s="44" t="n">
        <f aca="false">COUNTBLANK(C5:M5)</f>
        <v>0</v>
      </c>
      <c r="Z5" s="44" t="n">
        <f aca="false">COUNTIF(C5:M5,"x")</f>
        <v>1</v>
      </c>
      <c r="AA5" s="42" t="n">
        <f aca="false">COUNTIF(C5:M5,"51")+COUNTIF(C5:M5,"51☻")+COUNTIF(C5:M5,"2")+COUNTIF(C5:M5,"52")+COUNTIF(C5:M5,"52☻")+COUNTIF(C5:M5,"51$")+COUNTIF(C5:M5,"52$")</f>
        <v>4</v>
      </c>
      <c r="AB5" s="4" t="str">
        <f aca="false">'Vzorci vnosov'!$A$5</f>
        <v>52</v>
      </c>
      <c r="AD5" s="51"/>
    </row>
    <row r="6" customFormat="false" ht="19.9" hidden="false" customHeight="true" outlineLevel="0" collapsed="false">
      <c r="A6" s="95" t="n">
        <v>41948</v>
      </c>
      <c r="B6" s="66" t="str">
        <f aca="false">TEXT(A6,"Ddd")</f>
        <v>sre</v>
      </c>
      <c r="C6" s="6" t="str">
        <f aca="false">'Vzorci vnosov'!$A$11</f>
        <v>X</v>
      </c>
      <c r="D6" s="3" t="str">
        <f aca="false">'Vzorci vnosov'!$A$6</f>
        <v>KVIT</v>
      </c>
      <c r="E6" s="4" t="str">
        <f aca="false">'Vzorci vnosov'!$A$5</f>
        <v>52</v>
      </c>
      <c r="F6" s="6" t="str">
        <f aca="false">'Vzorci vnosov'!$A$26</f>
        <v>52¶</v>
      </c>
      <c r="G6" s="37" t="str">
        <f aca="false">'Vzorci vnosov'!$A$28</f>
        <v>KO</v>
      </c>
      <c r="H6" s="13" t="str">
        <f aca="false">'Vzorci vnosov'!$A$22</f>
        <v>U☺</v>
      </c>
      <c r="I6" s="15" t="str">
        <f aca="false">'Vzorci vnosov'!$A$25</f>
        <v>51¶</v>
      </c>
      <c r="J6" s="6" t="str">
        <f aca="false">'Vzorci vnosov'!$A$11</f>
        <v>X</v>
      </c>
      <c r="K6" s="4" t="str">
        <f aca="false">'Vzorci vnosov'!$A$4</f>
        <v>51</v>
      </c>
      <c r="L6" s="4" t="str">
        <f aca="false">'Vzorci vnosov'!$A$4</f>
        <v>51</v>
      </c>
      <c r="M6" s="5" t="str">
        <f aca="false">'Vzorci vnosov'!$A$7</f>
        <v>KVIT☻</v>
      </c>
      <c r="N6" s="3" t="str">
        <f aca="false">'Vzorci vnosov'!$A$6</f>
        <v>KVIT</v>
      </c>
      <c r="O6" s="46" t="s">
        <v>43</v>
      </c>
      <c r="P6" s="25" t="s">
        <v>39</v>
      </c>
      <c r="Q6" s="42" t="n">
        <f aca="false">COUNTIF(C6:M6,"☻")+COUNTIF(C6:M6,"52☻")+COUNTIF(C6:M6,"51☻")+COUNTIF(C6:M6,"1☻")+COUNTIF(C6:M6,"KVIT☻")+COUNTIF(C6:M6,"U☻")</f>
        <v>1</v>
      </c>
      <c r="R6" s="42" t="n">
        <f aca="false">COUNTIF(C6:M6,"☺")+COUNTIF(C6:M6,"52☺")+COUNTIF(C6:M6,"51☺")+COUNTIF(C6:M6,"1☺")+COUNTIF(C6:M6,"KVIT☺")+COUNTIF(C6:M6,"U☺")</f>
        <v>1</v>
      </c>
      <c r="S6" s="42" t="n">
        <f aca="false">COUNTIF(C6:M6,"51")+COUNTIF(C6:M6,"51$")+COUNTIF(C6:M6,"51☻")</f>
        <v>2</v>
      </c>
      <c r="T6" s="42" t="n">
        <f aca="false">COUNTIF(C6:M6,"52")+COUNTIF(C6:M6,"52$")+COUNTIF(C6:M6,"52☻")</f>
        <v>1</v>
      </c>
      <c r="U6" s="42" t="n">
        <f aca="false">COUNTIF(C6:M6,"51¶")</f>
        <v>1</v>
      </c>
      <c r="V6" s="42" t="n">
        <f aca="false">COUNTIF(C6:M6,"52¶")</f>
        <v>1</v>
      </c>
      <c r="W6" s="42" t="n">
        <f aca="false">COUNTIF(C6:M6,"U")+COUNTIF(C6:M6,"U☻")+COUNTIF(C6:M6,"U☺")</f>
        <v>1</v>
      </c>
      <c r="X6" s="42" t="n">
        <f aca="false">COUNTIF(C6:M6,"KVIT")+COUNTIF(C6:M6,"KVIT☻")+COUNTIF(C6:M6,"kvit$")</f>
        <v>2</v>
      </c>
      <c r="Y6" s="44" t="n">
        <f aca="false">COUNTBLANK(C6:M6)</f>
        <v>0</v>
      </c>
      <c r="Z6" s="44" t="n">
        <f aca="false">COUNTIF(C6:M6,"x")</f>
        <v>2</v>
      </c>
      <c r="AA6" s="42" t="n">
        <f aca="false">COUNTIF(C6:M6,"51")+COUNTIF(C6:M6,"51☻")+COUNTIF(C6:M6,"2")+COUNTIF(C6:M6,"52")+COUNTIF(C6:M6,"52☻")+COUNTIF(C6:M6,"51$")+COUNTIF(C6:M6,"52$")</f>
        <v>3</v>
      </c>
      <c r="AB6" s="3" t="str">
        <f aca="false">'Vzorci vnosov'!$A$6</f>
        <v>KVIT</v>
      </c>
    </row>
    <row r="7" customFormat="false" ht="19.9" hidden="false" customHeight="true" outlineLevel="0" collapsed="false">
      <c r="A7" s="95" t="n">
        <v>41949</v>
      </c>
      <c r="B7" s="66" t="str">
        <f aca="false">TEXT(A7,"Ddd")</f>
        <v>čet</v>
      </c>
      <c r="C7" s="6" t="str">
        <f aca="false">'Vzorci vnosov'!$A$26</f>
        <v>52¶</v>
      </c>
      <c r="D7" s="3" t="str">
        <f aca="false">'Vzorci vnosov'!$A$6</f>
        <v>KVIT</v>
      </c>
      <c r="E7" s="4" t="str">
        <f aca="false">'Vzorci vnosov'!$A$4</f>
        <v>51</v>
      </c>
      <c r="F7" s="4" t="str">
        <f aca="false">'Vzorci vnosov'!$A$5</f>
        <v>52</v>
      </c>
      <c r="G7" s="4" t="str">
        <f aca="false">'Vzorci vnosov'!$A$12</f>
        <v>D</v>
      </c>
      <c r="H7" s="46" t="s">
        <v>59</v>
      </c>
      <c r="I7" s="4" t="str">
        <f aca="false">'Vzorci vnosov'!$A$4</f>
        <v>51</v>
      </c>
      <c r="J7" s="15" t="str">
        <f aca="false">'Vzorci vnosov'!$A$25</f>
        <v>51¶</v>
      </c>
      <c r="K7" s="20" t="s">
        <v>28</v>
      </c>
      <c r="L7" s="13" t="str">
        <f aca="false">'Vzorci vnosov'!$A$22</f>
        <v>U☺</v>
      </c>
      <c r="M7" s="6" t="str">
        <f aca="false">'Vzorci vnosov'!$A$11</f>
        <v>X</v>
      </c>
      <c r="N7" s="3" t="str">
        <f aca="false">'Vzorci vnosov'!$A$6</f>
        <v>KVIT</v>
      </c>
      <c r="O7" s="51" t="s">
        <v>69</v>
      </c>
      <c r="P7" s="25" t="s">
        <v>39</v>
      </c>
      <c r="Q7" s="42" t="n">
        <f aca="false">COUNTIF(C7:M7,"☻")+COUNTIF(C7:M7,"52☻")+COUNTIF(C7:M7,"51☻")+COUNTIF(C7:M7,"1☻")+COUNTIF(C7:M7,"KVIT☻")+COUNTIF(C7:M7,"U☻")</f>
        <v>0</v>
      </c>
      <c r="R7" s="42" t="n">
        <f aca="false">COUNTIF(C7:M7,"☺")+COUNTIF(C7:M7,"52☺")+COUNTIF(C7:M7,"51☺")+COUNTIF(C7:M7,"1☺")+COUNTIF(C7:M7,"KVIT☺")+COUNTIF(C7:M7,"U☺")</f>
        <v>1</v>
      </c>
      <c r="S7" s="42" t="n">
        <f aca="false">COUNTIF(C7:M7,"51")+COUNTIF(C7:M7,"51$")+COUNTIF(C7:M7,"51☻")</f>
        <v>2</v>
      </c>
      <c r="T7" s="42" t="n">
        <f aca="false">COUNTIF(C7:M7,"52")+COUNTIF(C7:M7,"52$")+COUNTIF(C7:M7,"52☻")</f>
        <v>1</v>
      </c>
      <c r="U7" s="42" t="n">
        <f aca="false">COUNTIF(C7:M7,"51¶")</f>
        <v>1</v>
      </c>
      <c r="V7" s="42" t="n">
        <f aca="false">COUNTIF(C7:M7,"52¶")</f>
        <v>1</v>
      </c>
      <c r="W7" s="42" t="n">
        <f aca="false">COUNTIF(C7:M7,"U")+COUNTIF(C7:M7,"U☻")+COUNTIF(C7:M7,"U☺")</f>
        <v>1</v>
      </c>
      <c r="X7" s="42" t="n">
        <f aca="false">COUNTIF(C7:M7,"KVIT")+COUNTIF(C7:M7,"KVIT☻")+COUNTIF(C7:M7,"kvit$")</f>
        <v>1</v>
      </c>
      <c r="Y7" s="44" t="n">
        <f aca="false">COUNTBLANK(C7:M7)</f>
        <v>0</v>
      </c>
      <c r="Z7" s="44" t="n">
        <f aca="false">COUNTIF(C7:M7,"x")</f>
        <v>1</v>
      </c>
      <c r="AA7" s="42" t="n">
        <f aca="false">COUNTIF(C7:M7,"51")+COUNTIF(C7:M7,"51☻")+COUNTIF(C7:M7,"2")+COUNTIF(C7:M7,"52")+COUNTIF(C7:M7,"52☻")+COUNTIF(C7:M7,"51$")+COUNTIF(C7:M7,"52$")</f>
        <v>3</v>
      </c>
      <c r="AB7" s="5" t="str">
        <f aca="false">'Vzorci vnosov'!$A$7</f>
        <v>KVIT☻</v>
      </c>
      <c r="AD7" s="25" t="s">
        <v>47</v>
      </c>
    </row>
    <row r="8" customFormat="false" ht="19.9" hidden="false" customHeight="true" outlineLevel="0" collapsed="false">
      <c r="A8" s="95" t="n">
        <v>41950</v>
      </c>
      <c r="B8" s="66" t="str">
        <f aca="false">TEXT(A8,"Ddd")</f>
        <v>pet</v>
      </c>
      <c r="C8" s="4" t="str">
        <f aca="false">'Vzorci vnosov'!$A$5</f>
        <v>52</v>
      </c>
      <c r="D8" s="3" t="str">
        <f aca="false">'Vzorci vnosov'!$A$6</f>
        <v>KVIT</v>
      </c>
      <c r="E8" s="15" t="str">
        <f aca="false">'Vzorci vnosov'!$A$25</f>
        <v>51¶</v>
      </c>
      <c r="F8" s="4" t="str">
        <f aca="false">'Vzorci vnosov'!$A$4</f>
        <v>51</v>
      </c>
      <c r="G8" s="4" t="str">
        <f aca="false">'Vzorci vnosov'!$A$12</f>
        <v>D</v>
      </c>
      <c r="H8" s="6" t="str">
        <f aca="false">'Vzorci vnosov'!$A$26</f>
        <v>52¶</v>
      </c>
      <c r="I8" s="13" t="str">
        <f aca="false">'Vzorci vnosov'!$A$22</f>
        <v>U☺</v>
      </c>
      <c r="J8" s="4" t="str">
        <f aca="false">'Vzorci vnosov'!$A$4</f>
        <v>51</v>
      </c>
      <c r="K8" s="5" t="str">
        <f aca="false">'Vzorci vnosov'!$A$7</f>
        <v>KVIT☻</v>
      </c>
      <c r="L8" s="6" t="str">
        <f aca="false">'Vzorci vnosov'!$A$11</f>
        <v>X</v>
      </c>
      <c r="M8" s="4" t="str">
        <f aca="false">'Vzorci vnosov'!$A$5</f>
        <v>52</v>
      </c>
      <c r="N8" s="3" t="str">
        <f aca="false">'Vzorci vnosov'!$A$6</f>
        <v>KVIT</v>
      </c>
      <c r="O8" s="46" t="s">
        <v>79</v>
      </c>
      <c r="P8" s="25" t="s">
        <v>48</v>
      </c>
      <c r="Q8" s="42" t="n">
        <f aca="false">COUNTIF(C8:M8,"☻")+COUNTIF(C8:M8,"52☻")+COUNTIF(C8:M8,"51☻")+COUNTIF(C8:M8,"1☻")+COUNTIF(C8:M8,"KVIT☻")+COUNTIF(C8:M8,"U☻")</f>
        <v>1</v>
      </c>
      <c r="R8" s="42" t="n">
        <f aca="false">COUNTIF(C8:M8,"☺")+COUNTIF(C8:M8,"52☺")+COUNTIF(C8:M8,"51☺")+COUNTIF(C8:M8,"1☺")+COUNTIF(C8:M8,"KVIT☺")+COUNTIF(C8:M8,"U☺")</f>
        <v>1</v>
      </c>
      <c r="S8" s="42" t="n">
        <f aca="false">COUNTIF(C8:M8,"51")+COUNTIF(C8:M8,"51$")+COUNTIF(C8:M8,"51☻")</f>
        <v>2</v>
      </c>
      <c r="T8" s="42" t="n">
        <f aca="false">COUNTIF(C8:M8,"52")+COUNTIF(C8:M8,"52$")+COUNTIF(C8:M8,"52☻")</f>
        <v>2</v>
      </c>
      <c r="U8" s="42" t="n">
        <f aca="false">COUNTIF(C8:M8,"51¶")</f>
        <v>1</v>
      </c>
      <c r="V8" s="42" t="n">
        <f aca="false">COUNTIF(C8:M8,"52¶")</f>
        <v>1</v>
      </c>
      <c r="W8" s="42" t="n">
        <f aca="false">COUNTIF(C8:M8,"U")+COUNTIF(C8:M8,"U☻")+COUNTIF(C8:M8,"U☺")</f>
        <v>1</v>
      </c>
      <c r="X8" s="42" t="n">
        <f aca="false">COUNTIF(C8:M8,"KVIT")+COUNTIF(C8:M8,"KVIT☻")+COUNTIF(C8:M8,"kvit$")</f>
        <v>2</v>
      </c>
      <c r="Y8" s="44" t="n">
        <f aca="false">COUNTBLANK(C8:M8)</f>
        <v>0</v>
      </c>
      <c r="Z8" s="44" t="n">
        <f aca="false">COUNTIF(C8:M8,"x")</f>
        <v>1</v>
      </c>
      <c r="AA8" s="42" t="n">
        <f aca="false">COUNTIF(C8:M8,"51")+COUNTIF(C8:M8,"51☻")+COUNTIF(C8:M8,"2")+COUNTIF(C8:M8,"52")+COUNTIF(C8:M8,"52☻")+COUNTIF(C8:M8,"51$")+COUNTIF(C8:M8,"52$")</f>
        <v>4</v>
      </c>
      <c r="AB8" s="4" t="str">
        <f aca="false">'Vzorci vnosov'!$A$8</f>
        <v>U</v>
      </c>
      <c r="AD8" s="47" t="s">
        <v>53</v>
      </c>
    </row>
    <row r="9" customFormat="false" ht="19.9" hidden="false" customHeight="true" outlineLevel="0" collapsed="false">
      <c r="A9" s="96" t="n">
        <v>41951</v>
      </c>
      <c r="B9" s="97" t="str">
        <f aca="false">TEXT(A9,"Ddd")</f>
        <v>sob</v>
      </c>
      <c r="C9" s="70"/>
      <c r="D9" s="7" t="str">
        <f aca="false">'Vzorci vnosov'!$A$14</f>
        <v>☻</v>
      </c>
      <c r="E9" s="70"/>
      <c r="F9" s="70"/>
      <c r="G9" s="70"/>
      <c r="H9" s="70"/>
      <c r="I9" s="70"/>
      <c r="J9" s="70"/>
      <c r="K9" s="70"/>
      <c r="L9" s="70"/>
      <c r="M9" s="70"/>
      <c r="N9" s="70"/>
      <c r="O9" s="40" t="s">
        <v>61</v>
      </c>
      <c r="P9" s="40" t="s">
        <v>43</v>
      </c>
      <c r="Q9" s="42" t="n">
        <f aca="false">COUNTIF(C9:M9,"☻")+COUNTIF(C9:M9,"52☻")+COUNTIF(C9:M9,"51☻")+COUNTIF(C9:M9,"1☻")+COUNTIF(C9:M9,"KVIT☻")+COUNTIF(C9:M9,"U☻")</f>
        <v>1</v>
      </c>
      <c r="R9" s="42" t="n">
        <f aca="false">COUNTIF(C9:M9,"☺")+COUNTIF(C9:M9,"52☺")+COUNTIF(C9:M9,"51☺")+COUNTIF(C9:M9,"1☺")+COUNTIF(C9:M9,"KVIT☺")+COUNTIF(C9:M9,"U☺")</f>
        <v>0</v>
      </c>
      <c r="S9" s="42" t="n">
        <f aca="false">COUNTIF(C9:M9,"51")+COUNTIF(C9:M9,"51$")+COUNTIF(C9:M9,"51☻")</f>
        <v>0</v>
      </c>
      <c r="T9" s="42" t="n">
        <f aca="false">COUNTIF(C9:M9,"52")+COUNTIF(C9:M9,"52$")+COUNTIF(C9:M9,"52☻")</f>
        <v>0</v>
      </c>
      <c r="U9" s="42" t="n">
        <f aca="false">COUNTIF(C9:M9,"51¶")</f>
        <v>0</v>
      </c>
      <c r="V9" s="42" t="n">
        <f aca="false">COUNTIF(C9:M9,"52¶")</f>
        <v>0</v>
      </c>
      <c r="W9" s="42" t="n">
        <f aca="false">COUNTIF(C9:M9,"U")+COUNTIF(C9:M9,"U☻")+COUNTIF(C9:M9,"U☺")</f>
        <v>0</v>
      </c>
      <c r="X9" s="42" t="n">
        <f aca="false">COUNTIF(C9:M9,"KVIT")+COUNTIF(C9:M9,"KVIT☻")+COUNTIF(C9:M9,"kvit$")</f>
        <v>0</v>
      </c>
      <c r="Y9" s="44" t="n">
        <f aca="false">COUNTBLANK(C9:M9)</f>
        <v>10</v>
      </c>
      <c r="Z9" s="44" t="n">
        <f aca="false">COUNTIF(C9:M9,"x")</f>
        <v>0</v>
      </c>
      <c r="AA9" s="42" t="n">
        <f aca="false">COUNTIF(C9:M9,"51")+COUNTIF(C9:M9,"51☻")+COUNTIF(C9:M9,"2")+COUNTIF(C9:M9,"52")+COUNTIF(C9:M9,"52☻")+COUNTIF(C9:M9,"51$")+COUNTIF(C9:M9,"52$")</f>
        <v>0</v>
      </c>
      <c r="AB9" s="3" t="str">
        <f aca="false">'Vzorci vnosov'!$A$9</f>
        <v>U☻</v>
      </c>
      <c r="AD9" s="52" t="s">
        <v>67</v>
      </c>
    </row>
    <row r="10" customFormat="false" ht="19.9" hidden="false" customHeight="true" outlineLevel="0" collapsed="false">
      <c r="A10" s="96" t="n">
        <v>41952</v>
      </c>
      <c r="B10" s="97" t="str">
        <f aca="false">TEXT(A10,"Ddd")</f>
        <v>ned</v>
      </c>
      <c r="C10" s="70"/>
      <c r="D10" s="7" t="str">
        <f aca="false">'Vzorci vnosov'!$A$14</f>
        <v>☻</v>
      </c>
      <c r="E10" s="70"/>
      <c r="F10" s="70"/>
      <c r="G10" s="70"/>
      <c r="H10" s="70"/>
      <c r="I10" s="70"/>
      <c r="J10" s="70"/>
      <c r="K10" s="70"/>
      <c r="L10" s="70"/>
      <c r="M10" s="70"/>
      <c r="N10" s="70"/>
      <c r="O10" s="40" t="s">
        <v>61</v>
      </c>
      <c r="P10" s="40" t="s">
        <v>43</v>
      </c>
      <c r="Q10" s="42" t="n">
        <f aca="false">COUNTIF(C10:M10,"☻")+COUNTIF(C10:M10,"52☻")+COUNTIF(C10:M10,"51☻")+COUNTIF(C10:M10,"1☻")+COUNTIF(C10:M10,"KVIT☻")+COUNTIF(C10:M10,"U☻")</f>
        <v>1</v>
      </c>
      <c r="R10" s="42" t="n">
        <f aca="false">COUNTIF(C10:M10,"☺")+COUNTIF(C10:M10,"52☺")+COUNTIF(C10:M10,"51☺")+COUNTIF(C10:M10,"1☺")+COUNTIF(C10:M10,"KVIT☺")+COUNTIF(C10:M10,"U☺")</f>
        <v>0</v>
      </c>
      <c r="S10" s="42" t="n">
        <f aca="false">COUNTIF(C10:M10,"51")+COUNTIF(C10:M10,"51$")+COUNTIF(C10:M10,"51☻")</f>
        <v>0</v>
      </c>
      <c r="T10" s="42" t="n">
        <f aca="false">COUNTIF(C10:M10,"52")+COUNTIF(C10:M10,"52$")+COUNTIF(C10:M10,"52☻")</f>
        <v>0</v>
      </c>
      <c r="U10" s="42" t="n">
        <f aca="false">COUNTIF(C10:M10,"51¶")</f>
        <v>0</v>
      </c>
      <c r="V10" s="42" t="n">
        <f aca="false">COUNTIF(C10:M10,"52¶")</f>
        <v>0</v>
      </c>
      <c r="W10" s="42" t="n">
        <f aca="false">COUNTIF(C10:M10,"U")+COUNTIF(C10:M10,"U☻")+COUNTIF(C10:M10,"U☺")</f>
        <v>0</v>
      </c>
      <c r="X10" s="42" t="n">
        <f aca="false">COUNTIF(C10:M10,"KVIT")+COUNTIF(C10:M10,"KVIT☻")+COUNTIF(C10:M10,"kvit$")</f>
        <v>0</v>
      </c>
      <c r="Y10" s="44" t="n">
        <f aca="false">COUNTBLANK(C10:M10)</f>
        <v>10</v>
      </c>
      <c r="Z10" s="44" t="n">
        <f aca="false">COUNTIF(C10:M10,"x")</f>
        <v>0</v>
      </c>
      <c r="AA10" s="42" t="n">
        <f aca="false">COUNTIF(C10:M10,"51")+COUNTIF(C10:M10,"51☻")+COUNTIF(C10:M10,"2")+COUNTIF(C10:M10,"52")+COUNTIF(C10:M10,"52☻")+COUNTIF(C10:M10,"51$")+COUNTIF(C10:M10,"52$")</f>
        <v>0</v>
      </c>
      <c r="AB10" s="6" t="str">
        <f aca="false">'Vzorci vnosov'!$A$11</f>
        <v>X</v>
      </c>
      <c r="AD10" s="46" t="s">
        <v>60</v>
      </c>
    </row>
    <row r="11" customFormat="false" ht="19.9" hidden="false" customHeight="true" outlineLevel="0" collapsed="false">
      <c r="A11" s="95" t="n">
        <v>41953</v>
      </c>
      <c r="B11" s="66" t="str">
        <f aca="false">TEXT(A11,"Ddd")</f>
        <v>pon</v>
      </c>
      <c r="C11" s="4" t="str">
        <f aca="false">'Vzorci vnosov'!$A$4</f>
        <v>51</v>
      </c>
      <c r="D11" s="46" t="s">
        <v>85</v>
      </c>
      <c r="E11" s="3" t="str">
        <f aca="false">'Vzorci vnosov'!$A$6</f>
        <v>KVIT</v>
      </c>
      <c r="F11" s="5" t="str">
        <f aca="false">'Vzorci vnosov'!$A$7</f>
        <v>KVIT☻</v>
      </c>
      <c r="G11" s="15" t="str">
        <f aca="false">'Vzorci vnosov'!$A$25</f>
        <v>51¶</v>
      </c>
      <c r="H11" s="4" t="str">
        <f aca="false">'Vzorci vnosov'!$A$5</f>
        <v>52</v>
      </c>
      <c r="I11" s="4" t="str">
        <f aca="false">'Vzorci vnosov'!$A$8</f>
        <v>U</v>
      </c>
      <c r="J11" s="4" t="str">
        <f aca="false">'Vzorci vnosov'!$A$12</f>
        <v>D</v>
      </c>
      <c r="K11" s="3" t="str">
        <f aca="false">'Vzorci vnosov'!$A$6</f>
        <v>KVIT</v>
      </c>
      <c r="L11" s="4" t="str">
        <f aca="false">'Vzorci vnosov'!$A$4</f>
        <v>51</v>
      </c>
      <c r="M11" s="6" t="str">
        <f aca="false">'Vzorci vnosov'!$A$26</f>
        <v>52¶</v>
      </c>
      <c r="N11" s="3" t="str">
        <f aca="false">'Vzorci vnosov'!$A$6</f>
        <v>KVIT</v>
      </c>
      <c r="O11" s="46" t="s">
        <v>65</v>
      </c>
      <c r="P11" s="25" t="s">
        <v>46</v>
      </c>
      <c r="Q11" s="42" t="n">
        <f aca="false">COUNTIF(C11:M11,"☻")+COUNTIF(C11:M11,"52☻")+COUNTIF(C11:M11,"51☻")+COUNTIF(C11:M11,"1☻")+COUNTIF(C11:M11,"KVIT☻")+COUNTIF(C11:M11,"U☻")</f>
        <v>1</v>
      </c>
      <c r="R11" s="42" t="n">
        <f aca="false">COUNTIF(C11:M11,"☺")+COUNTIF(C11:M11,"52☺")+COUNTIF(C11:M11,"51☺")+COUNTIF(C11:M11,"1☺")+COUNTIF(C11:M11,"KVIT☺")+COUNTIF(C11:M11,"U☺")</f>
        <v>0</v>
      </c>
      <c r="S11" s="42" t="n">
        <f aca="false">COUNTIF(C11:M11,"51")+COUNTIF(C11:M11,"51$")+COUNTIF(C11:M11,"51☻")</f>
        <v>2</v>
      </c>
      <c r="T11" s="42" t="n">
        <f aca="false">COUNTIF(C11:M11,"52")+COUNTIF(C11:M11,"52$")+COUNTIF(C11:M11,"52☻")</f>
        <v>1</v>
      </c>
      <c r="U11" s="42" t="n">
        <f aca="false">COUNTIF(C11:M11,"51¶")</f>
        <v>1</v>
      </c>
      <c r="V11" s="42" t="n">
        <f aca="false">COUNTIF(C11:M11,"52¶")</f>
        <v>1</v>
      </c>
      <c r="W11" s="42" t="n">
        <f aca="false">COUNTIF(C11:M11,"U")+COUNTIF(C11:M11,"U☻")+COUNTIF(C11:M11,"U☺")</f>
        <v>1</v>
      </c>
      <c r="X11" s="42" t="n">
        <f aca="false">COUNTIF(C11:M11,"KVIT")+COUNTIF(C11:M11,"KVIT☻")+COUNTIF(C11:M11,"kvit$")</f>
        <v>3</v>
      </c>
      <c r="Y11" s="44" t="n">
        <f aca="false">COUNTBLANK(C11:M11)</f>
        <v>0</v>
      </c>
      <c r="Z11" s="44" t="n">
        <f aca="false">COUNTIF(C11:M11,"x")</f>
        <v>0</v>
      </c>
      <c r="AA11" s="42" t="n">
        <f aca="false">COUNTIF(C11:M11,"51")+COUNTIF(C11:M11,"51☻")+COUNTIF(C11:M11,"2")+COUNTIF(C11:M11,"52")+COUNTIF(C11:M11,"52☻")+COUNTIF(C11:M11,"51$")+COUNTIF(C11:M11,"52$")</f>
        <v>3</v>
      </c>
      <c r="AB11" s="4" t="str">
        <f aca="false">'Vzorci vnosov'!$A$12</f>
        <v>D</v>
      </c>
      <c r="AD11" s="47" t="s">
        <v>44</v>
      </c>
    </row>
    <row r="12" customFormat="false" ht="19.9" hidden="false" customHeight="true" outlineLevel="0" collapsed="false">
      <c r="A12" s="95" t="n">
        <v>41954</v>
      </c>
      <c r="B12" s="66" t="str">
        <f aca="false">TEXT(A12,"Ddd")</f>
        <v>tor</v>
      </c>
      <c r="C12" s="4" t="str">
        <f aca="false">'Vzorci vnosov'!$A$4</f>
        <v>51</v>
      </c>
      <c r="D12" s="4" t="str">
        <f aca="false">'Vzorci vnosov'!$A$5</f>
        <v>52</v>
      </c>
      <c r="E12" s="3" t="str">
        <f aca="false">'Vzorci vnosov'!$A$6</f>
        <v>KVIT</v>
      </c>
      <c r="F12" s="6" t="str">
        <f aca="false">'Vzorci vnosov'!$A$11</f>
        <v>X</v>
      </c>
      <c r="G12" s="15" t="str">
        <f aca="false">'Vzorci vnosov'!$A$25</f>
        <v>51¶</v>
      </c>
      <c r="H12" s="4" t="str">
        <f aca="false">'Vzorci vnosov'!$A$5</f>
        <v>52</v>
      </c>
      <c r="I12" s="6" t="str">
        <f aca="false">'Vzorci vnosov'!$A$26</f>
        <v>52¶</v>
      </c>
      <c r="J12" s="4" t="str">
        <f aca="false">'Vzorci vnosov'!$A$12</f>
        <v>D</v>
      </c>
      <c r="K12" s="3" t="str">
        <f aca="false">'Vzorci vnosov'!$A$6</f>
        <v>KVIT</v>
      </c>
      <c r="L12" s="13" t="str">
        <f aca="false">'Vzorci vnosov'!$A$22</f>
        <v>U☺</v>
      </c>
      <c r="M12" s="20" t="s">
        <v>28</v>
      </c>
      <c r="N12" s="5" t="str">
        <f aca="false">'Vzorci vnosov'!$A$7</f>
        <v>KVIT☻</v>
      </c>
      <c r="O12" s="46" t="str">
        <f aca="false">januar!$L$1</f>
        <v>ŽIV</v>
      </c>
      <c r="P12" s="25" t="s">
        <v>46</v>
      </c>
      <c r="Q12" s="42" t="n">
        <f aca="false">COUNTIF(C12:M12,"☻")+COUNTIF(C12:M12,"52☻")+COUNTIF(C12:M12,"51☻")+COUNTIF(C12:M12,"1☻")+COUNTIF(C12:M12,"KVIT☻")+COUNTIF(C12:M12,"U☻")</f>
        <v>0</v>
      </c>
      <c r="R12" s="42" t="n">
        <f aca="false">COUNTIF(C12:M12,"☺")+COUNTIF(C12:M12,"52☺")+COUNTIF(C12:M12,"51☺")+COUNTIF(C12:M12,"1☺")+COUNTIF(C12:M12,"KVIT☺")+COUNTIF(C12:M12,"U☺")</f>
        <v>1</v>
      </c>
      <c r="S12" s="42" t="n">
        <f aca="false">COUNTIF(C12:M12,"51")+COUNTIF(C12:M12,"51$")+COUNTIF(C12:M12,"51☻")</f>
        <v>1</v>
      </c>
      <c r="T12" s="42" t="n">
        <f aca="false">COUNTIF(C12:M12,"52")+COUNTIF(C12:M12,"52$")+COUNTIF(C12:M12,"52☻")</f>
        <v>2</v>
      </c>
      <c r="U12" s="42" t="n">
        <f aca="false">COUNTIF(C12:M12,"51¶")</f>
        <v>1</v>
      </c>
      <c r="V12" s="42" t="n">
        <f aca="false">COUNTIF(C12:M12,"52¶")</f>
        <v>1</v>
      </c>
      <c r="W12" s="42" t="n">
        <f aca="false">COUNTIF(C12:M12,"U")+COUNTIF(C12:M12,"U☻")+COUNTIF(C12:M12,"U☺")</f>
        <v>1</v>
      </c>
      <c r="X12" s="42" t="n">
        <f aca="false">COUNTIF(C12:M12,"KVIT")+COUNTIF(C12:M12,"KVIT☻")+COUNTIF(C12:M12,"kvit$")</f>
        <v>2</v>
      </c>
      <c r="Y12" s="44" t="n">
        <f aca="false">COUNTBLANK(C12:M12)</f>
        <v>0</v>
      </c>
      <c r="Z12" s="44" t="n">
        <f aca="false">COUNTIF(C12:M12,"x")</f>
        <v>1</v>
      </c>
      <c r="AA12" s="42" t="n">
        <f aca="false">COUNTIF(C12:M12,"51")+COUNTIF(C12:M12,"51☻")+COUNTIF(C12:M12,"2")+COUNTIF(C12:M12,"52")+COUNTIF(C12:M12,"52☻")+COUNTIF(C12:M12,"51$")+COUNTIF(C12:M12,"52$")</f>
        <v>3</v>
      </c>
      <c r="AB12" s="3" t="str">
        <f aca="false">'Vzorci vnosov'!$A$13</f>
        <v>BOL</v>
      </c>
    </row>
    <row r="13" customFormat="false" ht="19.9" hidden="false" customHeight="true" outlineLevel="0" collapsed="false">
      <c r="A13" s="95" t="n">
        <v>41955</v>
      </c>
      <c r="B13" s="66" t="str">
        <f aca="false">TEXT(A13,"Ddd")</f>
        <v>sre</v>
      </c>
      <c r="C13" s="3" t="str">
        <f aca="false">'Vzorci vnosov'!$A$2</f>
        <v>51☻</v>
      </c>
      <c r="D13" s="3" t="str">
        <f aca="false">'Vzorci vnosov'!$A$6</f>
        <v>KVIT</v>
      </c>
      <c r="E13" s="3" t="str">
        <f aca="false">'Vzorci vnosov'!$A$6</f>
        <v>KVIT</v>
      </c>
      <c r="F13" s="15" t="str">
        <f aca="false">'Vzorci vnosov'!$A$25</f>
        <v>51¶</v>
      </c>
      <c r="G13" s="37" t="str">
        <f aca="false">'Vzorci vnosov'!$A$28</f>
        <v>KO</v>
      </c>
      <c r="H13" s="13" t="str">
        <f aca="false">'Vzorci vnosov'!$A$22</f>
        <v>U☺</v>
      </c>
      <c r="I13" s="6" t="str">
        <f aca="false">'Vzorci vnosov'!$A$26</f>
        <v>52¶</v>
      </c>
      <c r="J13" s="4" t="str">
        <f aca="false">'Vzorci vnosov'!$A$12</f>
        <v>D</v>
      </c>
      <c r="K13" s="3" t="str">
        <f aca="false">'Vzorci vnosov'!$A$6</f>
        <v>KVIT</v>
      </c>
      <c r="L13" s="6" t="str">
        <f aca="false">'Vzorci vnosov'!$A$11</f>
        <v>X</v>
      </c>
      <c r="M13" s="4" t="str">
        <f aca="false">'Vzorci vnosov'!$A$5</f>
        <v>52</v>
      </c>
      <c r="N13" s="46" t="s">
        <v>85</v>
      </c>
      <c r="O13" s="46" t="s">
        <v>43</v>
      </c>
      <c r="P13" s="25" t="s">
        <v>46</v>
      </c>
      <c r="Q13" s="42" t="n">
        <f aca="false">COUNTIF(C13:M13,"☻")+COUNTIF(C13:M13,"52☻")+COUNTIF(C13:M13,"51☻")+COUNTIF(C13:M13,"1☻")+COUNTIF(C13:M13,"KVIT☻")+COUNTIF(C13:M13,"U☻")</f>
        <v>1</v>
      </c>
      <c r="R13" s="42" t="n">
        <f aca="false">COUNTIF(C13:M13,"☺")+COUNTIF(C13:M13,"52☺")+COUNTIF(C13:M13,"51☺")+COUNTIF(C13:M13,"1☺")+COUNTIF(C13:M13,"KVIT☺")+COUNTIF(C13:M13,"U☺")</f>
        <v>1</v>
      </c>
      <c r="S13" s="42" t="n">
        <f aca="false">COUNTIF(C13:M13,"51")+COUNTIF(C13:M13,"51$")+COUNTIF(C13:M13,"51☻")</f>
        <v>1</v>
      </c>
      <c r="T13" s="42" t="n">
        <f aca="false">COUNTIF(C13:M13,"52")+COUNTIF(C13:M13,"52$")+COUNTIF(C13:M13,"52☻")</f>
        <v>1</v>
      </c>
      <c r="U13" s="42" t="n">
        <f aca="false">COUNTIF(C13:M13,"51¶")</f>
        <v>1</v>
      </c>
      <c r="V13" s="42" t="n">
        <f aca="false">COUNTIF(C13:M13,"52¶")</f>
        <v>1</v>
      </c>
      <c r="W13" s="42" t="n">
        <f aca="false">COUNTIF(C13:M13,"U")+COUNTIF(C13:M13,"U☻")+COUNTIF(C13:M13,"U☺")</f>
        <v>1</v>
      </c>
      <c r="X13" s="42" t="n">
        <f aca="false">COUNTIF(C13:M13,"KVIT")+COUNTIF(C13:M13,"KVIT☻")+COUNTIF(C13:M13,"kvit$")</f>
        <v>3</v>
      </c>
      <c r="Y13" s="44" t="n">
        <f aca="false">COUNTBLANK(C13:M13)</f>
        <v>0</v>
      </c>
      <c r="Z13" s="44" t="n">
        <f aca="false">COUNTIF(C13:M13,"x")</f>
        <v>1</v>
      </c>
      <c r="AA13" s="42" t="n">
        <f aca="false">COUNTIF(C13:M13,"51")+COUNTIF(C13:M13,"51☻")+COUNTIF(C13:M13,"2")+COUNTIF(C13:M13,"52")+COUNTIF(C13:M13,"52☻")+COUNTIF(C13:M13,"51$")+COUNTIF(C13:M13,"52$")</f>
        <v>2</v>
      </c>
      <c r="AB13" s="7" t="str">
        <f aca="false">'Vzorci vnosov'!$A$14</f>
        <v>☻</v>
      </c>
      <c r="AD13" s="3" t="s">
        <v>121</v>
      </c>
    </row>
    <row r="14" customFormat="false" ht="19.9" hidden="false" customHeight="true" outlineLevel="0" collapsed="false">
      <c r="A14" s="95" t="n">
        <v>41956</v>
      </c>
      <c r="B14" s="66" t="str">
        <f aca="false">TEXT(A14,"Ddd")</f>
        <v>čet</v>
      </c>
      <c r="C14" s="3" t="s">
        <v>90</v>
      </c>
      <c r="D14" s="3" t="str">
        <f aca="false">'Vzorci vnosov'!$A$6</f>
        <v>KVIT</v>
      </c>
      <c r="E14" s="5" t="str">
        <f aca="false">'Vzorci vnosov'!$A$7</f>
        <v>KVIT☻</v>
      </c>
      <c r="F14" s="6" t="str">
        <f aca="false">'Vzorci vnosov'!$A$26</f>
        <v>52¶</v>
      </c>
      <c r="G14" s="4" t="str">
        <f aca="false">'Vzorci vnosov'!$A$5</f>
        <v>52</v>
      </c>
      <c r="H14" s="46" t="s">
        <v>59</v>
      </c>
      <c r="I14" s="14" t="str">
        <f aca="false">'Vzorci vnosov'!$A$23</f>
        <v>51☺</v>
      </c>
      <c r="J14" s="4" t="str">
        <f aca="false">'Vzorci vnosov'!$A$12</f>
        <v>D</v>
      </c>
      <c r="K14" s="3" t="str">
        <f aca="false">'Vzorci vnosov'!$A$6</f>
        <v>KVIT</v>
      </c>
      <c r="L14" s="15" t="str">
        <f aca="false">'Vzorci vnosov'!$A$25</f>
        <v>51¶</v>
      </c>
      <c r="M14" s="20" t="s">
        <v>28</v>
      </c>
      <c r="N14" s="3" t="str">
        <f aca="false">'Vzorci vnosov'!$A$6</f>
        <v>KVIT</v>
      </c>
      <c r="O14" s="46" t="s">
        <v>79</v>
      </c>
      <c r="P14" s="25" t="s">
        <v>46</v>
      </c>
      <c r="Q14" s="42" t="n">
        <f aca="false">COUNTIF(C14:M14,"☻")+COUNTIF(C14:M14,"52☻")+COUNTIF(C14:M14,"51☻")+COUNTIF(C14:M14,"1☻")+COUNTIF(C14:M14,"KVIT☻")+COUNTIF(C14:M14,"U☻")</f>
        <v>1</v>
      </c>
      <c r="R14" s="42" t="n">
        <f aca="false">COUNTIF(C14:M14,"☺")+COUNTIF(C14:M14,"52☺")+COUNTIF(C14:M14,"51☺")+COUNTIF(C14:M14,"1☺")+COUNTIF(C14:M14,"KVIT☺")+COUNTIF(C14:M14,"U☺")</f>
        <v>1</v>
      </c>
      <c r="S14" s="42" t="n">
        <f aca="false">COUNTIF(C14:M14,"51")+COUNTIF(C14:M14,"51$")+COUNTIF(C14:M14,"51☻")</f>
        <v>0</v>
      </c>
      <c r="T14" s="42" t="n">
        <f aca="false">COUNTIF(C14:M14,"52")+COUNTIF(C14:M14,"52$")+COUNTIF(C14:M14,"52☻")</f>
        <v>1</v>
      </c>
      <c r="U14" s="42" t="n">
        <f aca="false">COUNTIF(C14:M14,"51¶")</f>
        <v>1</v>
      </c>
      <c r="V14" s="42" t="n">
        <f aca="false">COUNTIF(C14:M14,"52¶")</f>
        <v>1</v>
      </c>
      <c r="W14" s="42" t="n">
        <f aca="false">COUNTIF(C14:M14,"U")+COUNTIF(C14:M14,"U☻")+COUNTIF(C14:M14,"U☺")</f>
        <v>0</v>
      </c>
      <c r="X14" s="42" t="n">
        <f aca="false">COUNTIF(C14:M14,"KVIT")+COUNTIF(C14:M14,"KVIT☻")+COUNTIF(C14:M14,"kvit$")</f>
        <v>3</v>
      </c>
      <c r="Y14" s="44" t="n">
        <f aca="false">COUNTBLANK(C14:M14)</f>
        <v>0</v>
      </c>
      <c r="Z14" s="44" t="n">
        <f aca="false">COUNTIF(C14:M14,"x")</f>
        <v>0</v>
      </c>
      <c r="AA14" s="42" t="n">
        <f aca="false">COUNTIF(C14:M14,"51")+COUNTIF(C14:M14,"51☻")+COUNTIF(C14:M14,"2")+COUNTIF(C14:M14,"52")+COUNTIF(C14:M14,"52☻")+COUNTIF(C14:M14,"51$")+COUNTIF(C14:M14,"52$")</f>
        <v>1</v>
      </c>
      <c r="AB14" s="4" t="str">
        <f aca="false">'Vzorci vnosov'!$A$15</f>
        <v>SO</v>
      </c>
    </row>
    <row r="15" customFormat="false" ht="19.9" hidden="false" customHeight="true" outlineLevel="0" collapsed="false">
      <c r="A15" s="95" t="n">
        <v>41957</v>
      </c>
      <c r="B15" s="66" t="str">
        <f aca="false">TEXT(A15,"Ddd")</f>
        <v>pet</v>
      </c>
      <c r="C15" s="4" t="str">
        <f aca="false">'Vzorci vnosov'!$A$4</f>
        <v>51</v>
      </c>
      <c r="D15" s="46" t="s">
        <v>85</v>
      </c>
      <c r="E15" s="6" t="str">
        <f aca="false">'Vzorci vnosov'!$A$11</f>
        <v>X</v>
      </c>
      <c r="F15" s="4" t="str">
        <f aca="false">'Vzorci vnosov'!$A$5</f>
        <v>52</v>
      </c>
      <c r="G15" s="11" t="str">
        <f aca="false">'Vzorci vnosov'!$A$20</f>
        <v>☺</v>
      </c>
      <c r="H15" s="15" t="str">
        <f aca="false">'Vzorci vnosov'!$A$25</f>
        <v>51¶</v>
      </c>
      <c r="I15" s="6" t="str">
        <f aca="false">'Vzorci vnosov'!$A$11</f>
        <v>X</v>
      </c>
      <c r="J15" s="4" t="str">
        <f aca="false">'Vzorci vnosov'!$A$12</f>
        <v>D</v>
      </c>
      <c r="K15" s="3" t="str">
        <f aca="false">'Vzorci vnosov'!$A$6</f>
        <v>KVIT</v>
      </c>
      <c r="L15" s="6" t="str">
        <f aca="false">'Vzorci vnosov'!$A$26</f>
        <v>52¶</v>
      </c>
      <c r="M15" s="3" t="str">
        <f aca="false">'Vzorci vnosov'!$A$9</f>
        <v>U☻</v>
      </c>
      <c r="N15" s="3" t="str">
        <f aca="false">'Vzorci vnosov'!$A$6</f>
        <v>KVIT</v>
      </c>
      <c r="O15" s="46" t="s">
        <v>42</v>
      </c>
      <c r="P15" s="25" t="s">
        <v>39</v>
      </c>
      <c r="Q15" s="42" t="n">
        <f aca="false">COUNTIF(C15:M15,"☻")+COUNTIF(C15:M15,"52☻")+COUNTIF(C15:M15,"51☻")+COUNTIF(C15:M15,"1☻")+COUNTIF(C15:M15,"KVIT☻")+COUNTIF(C15:M15,"U☻")</f>
        <v>1</v>
      </c>
      <c r="R15" s="42" t="n">
        <f aca="false">COUNTIF(C15:M15,"☺")+COUNTIF(C15:M15,"52☺")+COUNTIF(C15:M15,"51☺")+COUNTIF(C15:M15,"1☺")+COUNTIF(C15:M15,"KVIT☺")+COUNTIF(C15:M15,"U☺")</f>
        <v>1</v>
      </c>
      <c r="S15" s="42" t="n">
        <f aca="false">COUNTIF(C15:M15,"51")+COUNTIF(C15:M15,"51$")+COUNTIF(C15:M15,"51☻")</f>
        <v>1</v>
      </c>
      <c r="T15" s="42" t="n">
        <f aca="false">COUNTIF(C15:M15,"52")+COUNTIF(C15:M15,"52$")+COUNTIF(C15:M15,"52☻")</f>
        <v>1</v>
      </c>
      <c r="U15" s="42" t="n">
        <f aca="false">COUNTIF(C15:M15,"51¶")</f>
        <v>1</v>
      </c>
      <c r="V15" s="42" t="n">
        <f aca="false">COUNTIF(C15:M15,"52¶")</f>
        <v>1</v>
      </c>
      <c r="W15" s="42" t="n">
        <f aca="false">COUNTIF(C15:M15,"U")+COUNTIF(C15:M15,"U☻")+COUNTIF(C15:M15,"U☺")</f>
        <v>1</v>
      </c>
      <c r="X15" s="42" t="n">
        <f aca="false">COUNTIF(C15:M15,"KVIT")+COUNTIF(C15:M15,"KVIT☻")+COUNTIF(C15:M15,"kvit$")</f>
        <v>1</v>
      </c>
      <c r="Y15" s="44" t="n">
        <f aca="false">COUNTBLANK(C15:M15)</f>
        <v>0</v>
      </c>
      <c r="Z15" s="44" t="n">
        <f aca="false">COUNTIF(C15:M15,"x")</f>
        <v>2</v>
      </c>
      <c r="AA15" s="42" t="n">
        <f aca="false">COUNTIF(C15:M15,"51")+COUNTIF(C15:M15,"51☻")+COUNTIF(C15:M15,"2")+COUNTIF(C15:M15,"52")+COUNTIF(C15:M15,"52☻")+COUNTIF(C15:M15,"51$")+COUNTIF(C15:M15,"52$")</f>
        <v>2</v>
      </c>
      <c r="AB15" s="8" t="str">
        <f aca="false">'Vzorci vnosov'!$A$16</f>
        <v>☻</v>
      </c>
    </row>
    <row r="16" customFormat="false" ht="19.9" hidden="false" customHeight="true" outlineLevel="0" collapsed="false">
      <c r="A16" s="96" t="n">
        <v>41958</v>
      </c>
      <c r="B16" s="97" t="str">
        <f aca="false">TEXT(A16,"Ddd")</f>
        <v>sob</v>
      </c>
      <c r="C16" s="12" t="str">
        <f aca="false">'Vzorci vnosov'!$A$21</f>
        <v>☺</v>
      </c>
      <c r="D16" s="70"/>
      <c r="E16" s="70"/>
      <c r="F16" s="70"/>
      <c r="G16" s="70"/>
      <c r="H16" s="70"/>
      <c r="I16" s="70"/>
      <c r="J16" s="70"/>
      <c r="K16" s="7" t="str">
        <f aca="false">'Vzorci vnosov'!$A$14</f>
        <v>☻</v>
      </c>
      <c r="L16" s="70"/>
      <c r="M16" s="70"/>
      <c r="N16" s="70"/>
      <c r="O16" s="40" t="s">
        <v>38</v>
      </c>
      <c r="P16" s="40" t="s">
        <v>48</v>
      </c>
      <c r="Q16" s="42" t="n">
        <f aca="false">COUNTIF(C16:M16,"☻")+COUNTIF(C16:M16,"52☻")+COUNTIF(C16:M16,"51☻")+COUNTIF(C16:M16,"1☻")+COUNTIF(C16:M16,"KVIT☻")+COUNTIF(C16:M16,"U☻")</f>
        <v>1</v>
      </c>
      <c r="R16" s="42" t="n">
        <f aca="false">COUNTIF(C16:M16,"☺")+COUNTIF(C16:M16,"52☺")+COUNTIF(C16:M16,"51☺")+COUNTIF(C16:M16,"1☺")+COUNTIF(C16:M16,"KVIT☺")+COUNTIF(C16:M16,"U☺")</f>
        <v>1</v>
      </c>
      <c r="S16" s="42" t="n">
        <f aca="false">COUNTIF(C16:M16,"51")+COUNTIF(C16:M16,"51$")+COUNTIF(C16:M16,"51☻")</f>
        <v>0</v>
      </c>
      <c r="T16" s="42" t="n">
        <f aca="false">COUNTIF(C16:M16,"52")+COUNTIF(C16:M16,"52$")+COUNTIF(C16:M16,"52☻")</f>
        <v>0</v>
      </c>
      <c r="U16" s="42" t="n">
        <f aca="false">COUNTIF(C16:M16,"51¶")</f>
        <v>0</v>
      </c>
      <c r="V16" s="42" t="n">
        <f aca="false">COUNTIF(C16:M16,"52¶")</f>
        <v>0</v>
      </c>
      <c r="W16" s="42" t="n">
        <f aca="false">COUNTIF(C16:M16,"U")+COUNTIF(C16:M16,"U☻")+COUNTIF(C16:M16,"U☺")</f>
        <v>0</v>
      </c>
      <c r="X16" s="42" t="n">
        <f aca="false">COUNTIF(C16:M16,"KVIT")+COUNTIF(C16:M16,"KVIT☻")+COUNTIF(C16:M16,"kvit$")</f>
        <v>0</v>
      </c>
      <c r="Y16" s="44" t="n">
        <f aca="false">COUNTBLANK(C16:M16)</f>
        <v>9</v>
      </c>
      <c r="Z16" s="44" t="n">
        <f aca="false">COUNTIF(C16:M16,"x")</f>
        <v>0</v>
      </c>
      <c r="AA16" s="42" t="n">
        <f aca="false">COUNTIF(C16:M16,"51")+COUNTIF(C16:M16,"51☻")+COUNTIF(C16:M16,"2")+COUNTIF(C16:M16,"52")+COUNTIF(C16:M16,"52☻")+COUNTIF(C16:M16,"51$")+COUNTIF(C16:M16,"52$")</f>
        <v>0</v>
      </c>
      <c r="AB16" s="9" t="str">
        <f aca="false">'Vzorci vnosov'!$A$17</f>
        <v>51$</v>
      </c>
    </row>
    <row r="17" customFormat="false" ht="19.9" hidden="false" customHeight="true" outlineLevel="0" collapsed="false">
      <c r="A17" s="96" t="n">
        <v>41959</v>
      </c>
      <c r="B17" s="97" t="str">
        <f aca="false">TEXT(A17,"Ddd")</f>
        <v>ned</v>
      </c>
      <c r="C17" s="70"/>
      <c r="D17" s="70"/>
      <c r="E17" s="70"/>
      <c r="F17" s="70"/>
      <c r="G17" s="70"/>
      <c r="H17" s="70"/>
      <c r="I17" s="70"/>
      <c r="J17" s="70"/>
      <c r="K17" s="7" t="str">
        <f aca="false">'Vzorci vnosov'!$A$14</f>
        <v>☻</v>
      </c>
      <c r="L17" s="70"/>
      <c r="M17" s="70"/>
      <c r="N17" s="70"/>
      <c r="O17" s="100" t="s">
        <v>69</v>
      </c>
      <c r="P17" s="40" t="s">
        <v>48</v>
      </c>
      <c r="Q17" s="42" t="n">
        <f aca="false">COUNTIF(C17:M17,"☻")+COUNTIF(C17:M17,"52☻")+COUNTIF(C17:M17,"51☻")+COUNTIF(C17:M17,"1☻")+COUNTIF(C17:M17,"KVIT☻")+COUNTIF(C17:M17,"U☻")</f>
        <v>1</v>
      </c>
      <c r="R17" s="42" t="n">
        <f aca="false">COUNTIF(C17:M17,"☺")+COUNTIF(C17:M17,"52☺")+COUNTIF(C17:M17,"51☺")+COUNTIF(C17:M17,"1☺")+COUNTIF(C17:M17,"KVIT☺")+COUNTIF(C17:M17,"U☺")</f>
        <v>0</v>
      </c>
      <c r="S17" s="42" t="n">
        <f aca="false">COUNTIF(C17:M17,"51")+COUNTIF(C17:M17,"51$")+COUNTIF(C17:M17,"51☻")</f>
        <v>0</v>
      </c>
      <c r="T17" s="42" t="n">
        <f aca="false">COUNTIF(C17:M17,"52")+COUNTIF(C17:M17,"52$")+COUNTIF(C17:M17,"52☻")</f>
        <v>0</v>
      </c>
      <c r="U17" s="42" t="n">
        <f aca="false">COUNTIF(C17:M17,"51¶")</f>
        <v>0</v>
      </c>
      <c r="V17" s="42" t="n">
        <f aca="false">COUNTIF(C17:M17,"52¶")</f>
        <v>0</v>
      </c>
      <c r="W17" s="42" t="n">
        <f aca="false">COUNTIF(C17:M17,"U")+COUNTIF(C17:M17,"U☻")+COUNTIF(C17:M17,"U☺")</f>
        <v>0</v>
      </c>
      <c r="X17" s="42" t="n">
        <f aca="false">COUNTIF(C17:M17,"KVIT")+COUNTIF(C17:M17,"KVIT☻")+COUNTIF(C17:M17,"kvit$")</f>
        <v>0</v>
      </c>
      <c r="Y17" s="44" t="n">
        <f aca="false">COUNTBLANK(C17:M17)</f>
        <v>10</v>
      </c>
      <c r="Z17" s="44" t="n">
        <f aca="false">COUNTIF(C17:M17,"x")</f>
        <v>0</v>
      </c>
      <c r="AA17" s="42" t="n">
        <f aca="false">COUNTIF(C17:M17,"51")+COUNTIF(C17:M17,"51☻")+COUNTIF(C17:M17,"2")+COUNTIF(C17:M17,"52")+COUNTIF(C17:M17,"52☻")+COUNTIF(C17:M17,"51$")+COUNTIF(C17:M17,"52$")</f>
        <v>0</v>
      </c>
      <c r="AB17" s="9" t="str">
        <f aca="false">'Vzorci vnosov'!$A$18</f>
        <v>52$</v>
      </c>
    </row>
    <row r="18" customFormat="false" ht="19.9" hidden="false" customHeight="true" outlineLevel="0" collapsed="false">
      <c r="A18" s="95" t="n">
        <v>41960</v>
      </c>
      <c r="B18" s="66" t="str">
        <f aca="false">TEXT(A18,"Ddd")</f>
        <v>pon</v>
      </c>
      <c r="C18" s="4" t="str">
        <f aca="false">'Vzorci vnosov'!$A$5</f>
        <v>52</v>
      </c>
      <c r="D18" s="5" t="str">
        <f aca="false">'Vzorci vnosov'!$A$7</f>
        <v>KVIT☻</v>
      </c>
      <c r="E18" s="3" t="str">
        <f aca="false">'Vzorci vnosov'!$A$6</f>
        <v>KVIT</v>
      </c>
      <c r="F18" s="3" t="str">
        <f aca="false">'Vzorci vnosov'!$A$6</f>
        <v>KVIT</v>
      </c>
      <c r="G18" s="15" t="str">
        <f aca="false">'Vzorci vnosov'!$A$25</f>
        <v>51¶</v>
      </c>
      <c r="H18" s="4" t="str">
        <f aca="false">'Vzorci vnosov'!$A$8</f>
        <v>U</v>
      </c>
      <c r="I18" s="4" t="str">
        <f aca="false">'Vzorci vnosov'!$A$4</f>
        <v>51</v>
      </c>
      <c r="J18" s="4" t="str">
        <f aca="false">'Vzorci vnosov'!$A$15</f>
        <v>SO</v>
      </c>
      <c r="K18" s="6" t="str">
        <f aca="false">'Vzorci vnosov'!$A$11</f>
        <v>X</v>
      </c>
      <c r="L18" s="6" t="str">
        <f aca="false">'Vzorci vnosov'!$A$26</f>
        <v>52¶</v>
      </c>
      <c r="M18" s="4" t="str">
        <f aca="false">'Vzorci vnosov'!$A$5</f>
        <v>52</v>
      </c>
      <c r="N18" s="3" t="str">
        <f aca="false">'Vzorci vnosov'!$A$6</f>
        <v>KVIT</v>
      </c>
      <c r="O18" s="46" t="s">
        <v>60</v>
      </c>
      <c r="P18" s="25" t="s">
        <v>65</v>
      </c>
      <c r="Q18" s="42" t="n">
        <f aca="false">COUNTIF(C18:M18,"☻")+COUNTIF(C18:M18,"52☻")+COUNTIF(C18:M18,"51☻")+COUNTIF(C18:M18,"1☻")+COUNTIF(C18:M18,"KVIT☻")+COUNTIF(C18:M18,"U☻")</f>
        <v>1</v>
      </c>
      <c r="R18" s="42" t="n">
        <f aca="false">COUNTIF(C18:M18,"☺")+COUNTIF(C18:M18,"52☺")+COUNTIF(C18:M18,"51☺")+COUNTIF(C18:M18,"1☺")+COUNTIF(C18:M18,"KVIT☺")+COUNTIF(C18:M18,"U☺")</f>
        <v>0</v>
      </c>
      <c r="S18" s="42" t="n">
        <f aca="false">COUNTIF(C18:M18,"51")+COUNTIF(C18:M18,"51$")+COUNTIF(C18:M18,"51☻")</f>
        <v>1</v>
      </c>
      <c r="T18" s="42" t="n">
        <f aca="false">COUNTIF(C18:M18,"52")+COUNTIF(C18:M18,"52$")+COUNTIF(C18:M18,"52☻")</f>
        <v>2</v>
      </c>
      <c r="U18" s="42" t="n">
        <f aca="false">COUNTIF(C18:M18,"51¶")</f>
        <v>1</v>
      </c>
      <c r="V18" s="42" t="n">
        <f aca="false">COUNTIF(C18:M18,"52¶")</f>
        <v>1</v>
      </c>
      <c r="W18" s="42" t="n">
        <f aca="false">COUNTIF(C18:M18,"U")+COUNTIF(C18:M18,"U☻")+COUNTIF(C18:M18,"U☺")</f>
        <v>1</v>
      </c>
      <c r="X18" s="42" t="n">
        <f aca="false">COUNTIF(C18:M18,"KVIT")+COUNTIF(C18:M18,"KVIT☻")+COUNTIF(C18:M18,"kvit$")</f>
        <v>3</v>
      </c>
      <c r="Y18" s="44" t="n">
        <f aca="false">COUNTBLANK(C18:M18)</f>
        <v>0</v>
      </c>
      <c r="Z18" s="44" t="n">
        <f aca="false">COUNTIF(C18:M18,"x")</f>
        <v>1</v>
      </c>
      <c r="AA18" s="42" t="n">
        <f aca="false">COUNTIF(C18:M18,"51")+COUNTIF(C18:M18,"51☻")+COUNTIF(C18:M18,"2")+COUNTIF(C18:M18,"52")+COUNTIF(C18:M18,"52☻")+COUNTIF(C18:M18,"51$")+COUNTIF(C18:M18,"52$")</f>
        <v>3</v>
      </c>
      <c r="AB18" s="10" t="str">
        <f aca="false">'Vzorci vnosov'!$A$19</f>
        <v>KVIT$</v>
      </c>
    </row>
    <row r="19" customFormat="false" ht="19.9" hidden="false" customHeight="true" outlineLevel="0" collapsed="false">
      <c r="A19" s="95" t="n">
        <v>41961</v>
      </c>
      <c r="B19" s="66" t="str">
        <f aca="false">TEXT(A19,"Ddd")</f>
        <v>tor</v>
      </c>
      <c r="C19" s="5" t="str">
        <f aca="false">'Vzorci vnosov'!$A$7</f>
        <v>KVIT☻</v>
      </c>
      <c r="D19" s="46" t="s">
        <v>85</v>
      </c>
      <c r="E19" s="3" t="str">
        <f aca="false">'Vzorci vnosov'!$A$6</f>
        <v>KVIT</v>
      </c>
      <c r="F19" s="3" t="str">
        <f aca="false">'Vzorci vnosov'!$A$6</f>
        <v>KVIT</v>
      </c>
      <c r="G19" s="15" t="str">
        <f aca="false">'Vzorci vnosov'!$A$25</f>
        <v>51¶</v>
      </c>
      <c r="H19" s="4" t="str">
        <f aca="false">'Vzorci vnosov'!$A$4</f>
        <v>51</v>
      </c>
      <c r="I19" s="4" t="str">
        <f aca="false">'Vzorci vnosov'!$A$8</f>
        <v>U</v>
      </c>
      <c r="J19" s="4" t="str">
        <f aca="false">'Vzorci vnosov'!$A$15</f>
        <v>SO</v>
      </c>
      <c r="K19" s="6" t="str">
        <f aca="false">'Vzorci vnosov'!$A$26</f>
        <v>52¶</v>
      </c>
      <c r="L19" s="4" t="str">
        <f aca="false">'Vzorci vnosov'!$A$5</f>
        <v>52</v>
      </c>
      <c r="M19" s="20" t="s">
        <v>28</v>
      </c>
      <c r="N19" s="3" t="str">
        <f aca="false">'Vzorci vnosov'!$A$6</f>
        <v>KVIT</v>
      </c>
      <c r="O19" s="46" t="s">
        <v>65</v>
      </c>
      <c r="P19" s="25" t="str">
        <f aca="false">januar!$L$1</f>
        <v>ŽIV</v>
      </c>
      <c r="Q19" s="42" t="n">
        <f aca="false">COUNTIF(C19:M19,"☻")+COUNTIF(C19:M19,"52☻")+COUNTIF(C19:M19,"51☻")+COUNTIF(C19:M19,"1☻")+COUNTIF(C19:M19,"KVIT☻")+COUNTIF(C19:M19,"U☻")</f>
        <v>1</v>
      </c>
      <c r="R19" s="42" t="n">
        <f aca="false">COUNTIF(C19:M19,"☺")+COUNTIF(C19:M19,"52☺")+COUNTIF(C19:M19,"51☺")+COUNTIF(C19:M19,"1☺")+COUNTIF(C19:M19,"KVIT☺")+COUNTIF(C19:M19,"U☺")</f>
        <v>0</v>
      </c>
      <c r="S19" s="42" t="n">
        <f aca="false">COUNTIF(C19:M19,"51")+COUNTIF(C19:M19,"51$")+COUNTIF(C19:M19,"51☻")</f>
        <v>1</v>
      </c>
      <c r="T19" s="42" t="n">
        <f aca="false">COUNTIF(C19:M19,"52")+COUNTIF(C19:M19,"52$")+COUNTIF(C19:M19,"52☻")</f>
        <v>1</v>
      </c>
      <c r="U19" s="42" t="n">
        <f aca="false">COUNTIF(C19:M19,"51¶")</f>
        <v>1</v>
      </c>
      <c r="V19" s="42" t="n">
        <f aca="false">COUNTIF(C19:M19,"52¶")</f>
        <v>1</v>
      </c>
      <c r="W19" s="42" t="n">
        <f aca="false">COUNTIF(C19:M19,"U")+COUNTIF(C19:M19,"U☻")+COUNTIF(C19:M19,"U☺")</f>
        <v>1</v>
      </c>
      <c r="X19" s="42" t="n">
        <f aca="false">COUNTIF(C19:M19,"KVIT")+COUNTIF(C19:M19,"KVIT☻")+COUNTIF(C19:M19,"kvit$")</f>
        <v>3</v>
      </c>
      <c r="Y19" s="44" t="n">
        <f aca="false">COUNTBLANK(C19:M19)</f>
        <v>0</v>
      </c>
      <c r="Z19" s="44" t="n">
        <f aca="false">COUNTIF(C19:M19,"x")</f>
        <v>0</v>
      </c>
      <c r="AA19" s="42" t="n">
        <f aca="false">COUNTIF(C19:M19,"51")+COUNTIF(C19:M19,"51☻")+COUNTIF(C19:M19,"2")+COUNTIF(C19:M19,"52")+COUNTIF(C19:M19,"52☻")+COUNTIF(C19:M19,"51$")+COUNTIF(C19:M19,"52$")</f>
        <v>2</v>
      </c>
      <c r="AB19" s="11" t="str">
        <f aca="false">'Vzorci vnosov'!$A$20</f>
        <v>☺</v>
      </c>
    </row>
    <row r="20" customFormat="false" ht="19.9" hidden="false" customHeight="true" outlineLevel="0" collapsed="false">
      <c r="A20" s="95" t="n">
        <v>41962</v>
      </c>
      <c r="B20" s="66" t="str">
        <f aca="false">TEXT(A20,"Ddd")</f>
        <v>sre</v>
      </c>
      <c r="C20" s="6" t="str">
        <f aca="false">'Vzorci vnosov'!$A$11</f>
        <v>X</v>
      </c>
      <c r="D20" s="3" t="str">
        <f aca="false">'Vzorci vnosov'!$A$2</f>
        <v>51☻</v>
      </c>
      <c r="E20" s="3" t="str">
        <f aca="false">'Vzorci vnosov'!$A$6</f>
        <v>KVIT</v>
      </c>
      <c r="F20" s="3" t="str">
        <f aca="false">'Vzorci vnosov'!$A$6</f>
        <v>KVIT</v>
      </c>
      <c r="G20" s="37" t="str">
        <f aca="false">'Vzorci vnosov'!$A$28</f>
        <v>KO</v>
      </c>
      <c r="H20" s="19" t="s">
        <v>27</v>
      </c>
      <c r="I20" s="4" t="str">
        <f aca="false">'Vzorci vnosov'!$A$5</f>
        <v>52</v>
      </c>
      <c r="J20" s="6" t="str">
        <f aca="false">'Vzorci vnosov'!$A$26</f>
        <v>52¶</v>
      </c>
      <c r="K20" s="46" t="s">
        <v>118</v>
      </c>
      <c r="L20" s="4" t="str">
        <f aca="false">'Vzorci vnosov'!$A$8</f>
        <v>U</v>
      </c>
      <c r="M20" s="15" t="str">
        <f aca="false">'Vzorci vnosov'!$A$25</f>
        <v>51¶</v>
      </c>
      <c r="N20" s="3" t="str">
        <f aca="false">'Vzorci vnosov'!$A$6</f>
        <v>KVIT</v>
      </c>
      <c r="O20" s="46" t="s">
        <v>43</v>
      </c>
      <c r="P20" s="25" t="s">
        <v>65</v>
      </c>
      <c r="Q20" s="42" t="n">
        <f aca="false">COUNTIF(C20:M20,"☻")+COUNTIF(C20:M20,"52☻")+COUNTIF(C20:M20,"51☻")+COUNTIF(C20:M20,"1☻")+COUNTIF(C20:M20,"KVIT☻")+COUNTIF(C20:M20,"U☻")</f>
        <v>1</v>
      </c>
      <c r="R20" s="42" t="n">
        <f aca="false">COUNTIF(C20:M20,"☺")+COUNTIF(C20:M20,"52☺")+COUNTIF(C20:M20,"51☺")+COUNTIF(C20:M20,"1☺")+COUNTIF(C20:M20,"KVIT☺")+COUNTIF(C20:M20,"U☺")</f>
        <v>0</v>
      </c>
      <c r="S20" s="42" t="n">
        <f aca="false">COUNTIF(C20:M20,"51")+COUNTIF(C20:M20,"51$")+COUNTIF(C20:M20,"51☻")</f>
        <v>1</v>
      </c>
      <c r="T20" s="42" t="n">
        <f aca="false">COUNTIF(C20:M20,"52")+COUNTIF(C20:M20,"52$")+COUNTIF(C20:M20,"52☻")</f>
        <v>1</v>
      </c>
      <c r="U20" s="42" t="n">
        <f aca="false">COUNTIF(C20:M20,"51¶")</f>
        <v>1</v>
      </c>
      <c r="V20" s="42" t="n">
        <f aca="false">COUNTIF(C20:M20,"52¶")</f>
        <v>1</v>
      </c>
      <c r="W20" s="42" t="n">
        <f aca="false">COUNTIF(C20:M20,"U")+COUNTIF(C20:M20,"U☻")+COUNTIF(C20:M20,"U☺")</f>
        <v>1</v>
      </c>
      <c r="X20" s="42" t="n">
        <f aca="false">COUNTIF(C20:M20,"KVIT")+COUNTIF(C20:M20,"KVIT☻")+COUNTIF(C20:M20,"kvit$")</f>
        <v>2</v>
      </c>
      <c r="Y20" s="44" t="n">
        <f aca="false">COUNTBLANK(C20:M20)</f>
        <v>0</v>
      </c>
      <c r="Z20" s="44" t="n">
        <f aca="false">COUNTIF(C20:M20,"x")</f>
        <v>1</v>
      </c>
      <c r="AA20" s="42" t="n">
        <f aca="false">COUNTIF(C20:M20,"51")+COUNTIF(C20:M20,"51☻")+COUNTIF(C20:M20,"2")+COUNTIF(C20:M20,"52")+COUNTIF(C20:M20,"52☻")+COUNTIF(C20:M20,"51$")+COUNTIF(C20:M20,"52$")</f>
        <v>2</v>
      </c>
      <c r="AB20" s="12" t="str">
        <f aca="false">'Vzorci vnosov'!$A$21</f>
        <v>☺</v>
      </c>
    </row>
    <row r="21" customFormat="false" ht="19.9" hidden="false" customHeight="true" outlineLevel="0" collapsed="false">
      <c r="A21" s="95" t="n">
        <v>41963</v>
      </c>
      <c r="B21" s="66" t="str">
        <f aca="false">TEXT(A21,"Ddd")</f>
        <v>čet</v>
      </c>
      <c r="C21" s="6" t="str">
        <f aca="false">'Vzorci vnosov'!$A$26</f>
        <v>52¶</v>
      </c>
      <c r="D21" s="20" t="s">
        <v>28</v>
      </c>
      <c r="E21" s="3" t="str">
        <f aca="false">'Vzorci vnosov'!$A$6</f>
        <v>KVIT</v>
      </c>
      <c r="F21" s="3" t="str">
        <f aca="false">'Vzorci vnosov'!$A$6</f>
        <v>KVIT</v>
      </c>
      <c r="G21" s="4" t="str">
        <f aca="false">'Vzorci vnosov'!$A$5</f>
        <v>52</v>
      </c>
      <c r="H21" s="6" t="str">
        <f aca="false">'Vzorci vnosov'!$A$11</f>
        <v>X</v>
      </c>
      <c r="I21" s="6" t="str">
        <f aca="false">'Vzorci vnosov'!$A$26</f>
        <v>52¶</v>
      </c>
      <c r="J21" s="13" t="str">
        <f aca="false">'Vzorci vnosov'!$A$22</f>
        <v>U☺</v>
      </c>
      <c r="K21" s="3" t="s">
        <v>32</v>
      </c>
      <c r="L21" s="4" t="str">
        <f aca="false">'Vzorci vnosov'!$A$4</f>
        <v>51</v>
      </c>
      <c r="M21" s="4" t="str">
        <f aca="false">'Vzorci vnosov'!$A$4</f>
        <v>51</v>
      </c>
      <c r="N21" s="3" t="str">
        <f aca="false">'Vzorci vnosov'!$A$6</f>
        <v>KVIT</v>
      </c>
      <c r="O21" s="46" t="s">
        <v>88</v>
      </c>
      <c r="P21" s="25" t="s">
        <v>41</v>
      </c>
      <c r="Q21" s="42" t="n">
        <f aca="false">COUNTIF(C21:M21,"☻")+COUNTIF(C21:M21,"52☻")+COUNTIF(C21:M21,"51☻")+COUNTIF(C21:M21,"1☻")+COUNTIF(C21:M21,"KVIT☻")+COUNTIF(C21:M21,"U☻")</f>
        <v>0</v>
      </c>
      <c r="R21" s="42" t="n">
        <f aca="false">COUNTIF(C21:M21,"☺")+COUNTIF(C21:M21,"52☺")+COUNTIF(C21:M21,"51☺")+COUNTIF(C21:M21,"1☺")+COUNTIF(C21:M21,"KVIT☺")+COUNTIF(C21:M21,"U☺")</f>
        <v>1</v>
      </c>
      <c r="S21" s="42" t="n">
        <f aca="false">COUNTIF(C21:M21,"51")+COUNTIF(C21:M21,"51$")+COUNTIF(C21:M21,"51☻")</f>
        <v>2</v>
      </c>
      <c r="T21" s="42" t="n">
        <f aca="false">COUNTIF(C21:M21,"52")+COUNTIF(C21:M21,"52$")+COUNTIF(C21:M21,"52☻")</f>
        <v>1</v>
      </c>
      <c r="U21" s="42" t="n">
        <f aca="false">COUNTIF(C21:M21,"51¶")</f>
        <v>0</v>
      </c>
      <c r="V21" s="42" t="n">
        <f aca="false">COUNTIF(C21:M21,"52¶")</f>
        <v>2</v>
      </c>
      <c r="W21" s="42" t="n">
        <f aca="false">COUNTIF(C21:M21,"U")+COUNTIF(C21:M21,"U☻")+COUNTIF(C21:M21,"U☺")</f>
        <v>1</v>
      </c>
      <c r="X21" s="42" t="n">
        <f aca="false">COUNTIF(C21:M21,"KVIT")+COUNTIF(C21:M21,"KVIT☻")+COUNTIF(C21:M21,"kvit$")</f>
        <v>2</v>
      </c>
      <c r="Y21" s="44" t="n">
        <f aca="false">COUNTBLANK(C21:M21)</f>
        <v>0</v>
      </c>
      <c r="Z21" s="44" t="n">
        <f aca="false">COUNTIF(C21:M21,"x")</f>
        <v>1</v>
      </c>
      <c r="AA21" s="42" t="n">
        <f aca="false">COUNTIF(C21:M21,"51")+COUNTIF(C21:M21,"51☻")+COUNTIF(C21:M21,"2")+COUNTIF(C21:M21,"52")+COUNTIF(C21:M21,"52☻")+COUNTIF(C21:M21,"51$")+COUNTIF(C21:M21,"52$")</f>
        <v>3</v>
      </c>
      <c r="AB21" s="13" t="str">
        <f aca="false">'Vzorci vnosov'!$A$22</f>
        <v>U☺</v>
      </c>
    </row>
    <row r="22" customFormat="false" ht="19.9" hidden="false" customHeight="true" outlineLevel="0" collapsed="false">
      <c r="A22" s="95" t="n">
        <v>41964</v>
      </c>
      <c r="B22" s="66" t="str">
        <f aca="false">TEXT(A22,"Ddd")</f>
        <v>pet</v>
      </c>
      <c r="C22" s="4" t="str">
        <f aca="false">'Vzorci vnosov'!$A$4</f>
        <v>51</v>
      </c>
      <c r="D22" s="46" t="s">
        <v>85</v>
      </c>
      <c r="E22" s="3" t="str">
        <f aca="false">'Vzorci vnosov'!$A$6</f>
        <v>KVIT</v>
      </c>
      <c r="F22" s="3" t="str">
        <f aca="false">'Vzorci vnosov'!$A$6</f>
        <v>KVIT</v>
      </c>
      <c r="G22" s="4" t="str">
        <f aca="false">'Vzorci vnosov'!$A$15</f>
        <v>SO</v>
      </c>
      <c r="H22" s="4" t="str">
        <f aca="false">'Vzorci vnosov'!$A$8</f>
        <v>U</v>
      </c>
      <c r="I22" s="15" t="str">
        <f aca="false">'Vzorci vnosov'!$A$25</f>
        <v>51¶</v>
      </c>
      <c r="J22" s="6" t="str">
        <f aca="false">'Vzorci vnosov'!$A$11</f>
        <v>X</v>
      </c>
      <c r="K22" s="6" t="str">
        <f aca="false">'Vzorci vnosov'!$A$11</f>
        <v>X</v>
      </c>
      <c r="L22" s="4" t="str">
        <f aca="false">'Vzorci vnosov'!$A$5</f>
        <v>52</v>
      </c>
      <c r="M22" s="5" t="str">
        <f aca="false">'Vzorci vnosov'!$A$7</f>
        <v>KVIT☻</v>
      </c>
      <c r="N22" s="3" t="str">
        <f aca="false">'Vzorci vnosov'!$A$6</f>
        <v>KVIT</v>
      </c>
      <c r="O22" s="46" t="s">
        <v>60</v>
      </c>
      <c r="P22" s="25" t="s">
        <v>41</v>
      </c>
      <c r="Q22" s="42" t="n">
        <f aca="false">COUNTIF(C22:M22,"☻")+COUNTIF(C22:M22,"52☻")+COUNTIF(C22:M22,"51☻")+COUNTIF(C22:M22,"1☻")+COUNTIF(C22:M22,"KVIT☻")+COUNTIF(C22:M22,"U☻")</f>
        <v>1</v>
      </c>
      <c r="R22" s="42" t="n">
        <f aca="false">COUNTIF(C22:M22,"☺")+COUNTIF(C22:M22,"52☺")+COUNTIF(C22:M22,"51☺")+COUNTIF(C22:M22,"1☺")+COUNTIF(C22:M22,"KVIT☺")+COUNTIF(C22:M22,"U☺")</f>
        <v>0</v>
      </c>
      <c r="S22" s="42" t="n">
        <f aca="false">COUNTIF(C22:M22,"51")+COUNTIF(C22:M22,"51$")+COUNTIF(C22:M22,"51☻")</f>
        <v>1</v>
      </c>
      <c r="T22" s="42" t="n">
        <f aca="false">COUNTIF(C22:M22,"52")+COUNTIF(C22:M22,"52$")+COUNTIF(C22:M22,"52☻")</f>
        <v>1</v>
      </c>
      <c r="U22" s="42" t="n">
        <f aca="false">COUNTIF(C22:M22,"51¶")</f>
        <v>1</v>
      </c>
      <c r="V22" s="42" t="n">
        <f aca="false">COUNTIF(C22:M22,"52¶")</f>
        <v>0</v>
      </c>
      <c r="W22" s="42" t="n">
        <f aca="false">COUNTIF(C22:M22,"U")+COUNTIF(C22:M22,"U☻")+COUNTIF(C22:M22,"U☺")</f>
        <v>1</v>
      </c>
      <c r="X22" s="42" t="n">
        <f aca="false">COUNTIF(C22:M22,"KVIT")+COUNTIF(C22:M22,"KVIT☻")+COUNTIF(C22:M22,"kvit$")</f>
        <v>3</v>
      </c>
      <c r="Y22" s="44" t="n">
        <f aca="false">COUNTBLANK(C22:M22)</f>
        <v>0</v>
      </c>
      <c r="Z22" s="44" t="n">
        <f aca="false">COUNTIF(C22:M22,"x")</f>
        <v>2</v>
      </c>
      <c r="AA22" s="42" t="n">
        <f aca="false">COUNTIF(C22:M22,"51")+COUNTIF(C22:M22,"51☻")+COUNTIF(C22:M22,"2")+COUNTIF(C22:M22,"52")+COUNTIF(C22:M22,"52☻")+COUNTIF(C22:M22,"51$")+COUNTIF(C22:M22,"52$")</f>
        <v>2</v>
      </c>
      <c r="AB22" s="14" t="str">
        <f aca="false">'Vzorci vnosov'!$A$23</f>
        <v>51☺</v>
      </c>
      <c r="AD22" s="37" t="str">
        <f aca="false">'Vzorci vnosov'!$A$28</f>
        <v>KO</v>
      </c>
    </row>
    <row r="23" customFormat="false" ht="19.9" hidden="false" customHeight="true" outlineLevel="0" collapsed="false">
      <c r="A23" s="96" t="n">
        <v>41965</v>
      </c>
      <c r="B23" s="97" t="str">
        <f aca="false">TEXT(A23,"Ddd")</f>
        <v>sob</v>
      </c>
      <c r="C23" s="70"/>
      <c r="D23" s="70"/>
      <c r="E23" s="70"/>
      <c r="F23" s="70"/>
      <c r="G23" s="70"/>
      <c r="H23" s="12" t="str">
        <f aca="false">'Vzorci vnosov'!$A$21</f>
        <v>☺</v>
      </c>
      <c r="I23" s="70"/>
      <c r="J23" s="70"/>
      <c r="K23" s="70"/>
      <c r="L23" s="70"/>
      <c r="M23" s="70"/>
      <c r="N23" s="7" t="str">
        <f aca="false">'Vzorci vnosov'!$A$14</f>
        <v>☻</v>
      </c>
      <c r="O23" s="40" t="s">
        <v>43</v>
      </c>
      <c r="P23" s="40" t="s">
        <v>41</v>
      </c>
      <c r="Q23" s="42" t="n">
        <f aca="false">COUNTIF(C23:M23,"☻")+COUNTIF(C23:M23,"52☻")+COUNTIF(C23:M23,"51☻")+COUNTIF(C23:M23,"1☻")+COUNTIF(C23:M23,"KVIT☻")+COUNTIF(C23:M23,"U☻")</f>
        <v>0</v>
      </c>
      <c r="R23" s="42" t="n">
        <f aca="false">COUNTIF(C23:M23,"☺")+COUNTIF(C23:M23,"52☺")+COUNTIF(C23:M23,"51☺")+COUNTIF(C23:M23,"1☺")+COUNTIF(C23:M23,"KVIT☺")+COUNTIF(C23:M23,"U☺")</f>
        <v>1</v>
      </c>
      <c r="S23" s="42" t="n">
        <f aca="false">COUNTIF(C23:M23,"51")+COUNTIF(C23:M23,"51$")+COUNTIF(C23:M23,"51☻")</f>
        <v>0</v>
      </c>
      <c r="T23" s="42" t="n">
        <f aca="false">COUNTIF(C23:M23,"52")+COUNTIF(C23:M23,"52$")+COUNTIF(C23:M23,"52☻")</f>
        <v>0</v>
      </c>
      <c r="U23" s="42" t="n">
        <f aca="false">COUNTIF(C23:M23,"51¶")</f>
        <v>0</v>
      </c>
      <c r="V23" s="42" t="n">
        <f aca="false">COUNTIF(C23:M23,"52¶")</f>
        <v>0</v>
      </c>
      <c r="W23" s="42" t="n">
        <f aca="false">COUNTIF(C23:M23,"U")+COUNTIF(C23:M23,"U☻")+COUNTIF(C23:M23,"U☺")</f>
        <v>0</v>
      </c>
      <c r="X23" s="42" t="n">
        <f aca="false">COUNTIF(C23:M23,"KVIT")+COUNTIF(C23:M23,"KVIT☻")+COUNTIF(C23:M23,"kvit$")</f>
        <v>0</v>
      </c>
      <c r="Y23" s="44" t="n">
        <f aca="false">COUNTBLANK(C23:M23)</f>
        <v>10</v>
      </c>
      <c r="Z23" s="44" t="n">
        <f aca="false">COUNTIF(C23:M23,"x")</f>
        <v>0</v>
      </c>
      <c r="AA23" s="42" t="n">
        <f aca="false">COUNTIF(C23:M23,"51")+COUNTIF(C23:M23,"51☻")+COUNTIF(C23:M23,"2")+COUNTIF(C23:M23,"52")+COUNTIF(C23:M23,"52☻")+COUNTIF(C23:M23,"51$")+COUNTIF(C23:M23,"52$")</f>
        <v>0</v>
      </c>
      <c r="AB23" s="14" t="str">
        <f aca="false">'Vzorci vnosov'!$A$24</f>
        <v>52☺</v>
      </c>
    </row>
    <row r="24" customFormat="false" ht="19.9" hidden="false" customHeight="true" outlineLevel="0" collapsed="false">
      <c r="A24" s="96" t="n">
        <v>41966</v>
      </c>
      <c r="B24" s="97" t="str">
        <f aca="false">TEXT(A24,"Ddd")</f>
        <v>ned</v>
      </c>
      <c r="C24" s="70"/>
      <c r="D24" s="70"/>
      <c r="E24" s="70"/>
      <c r="F24" s="7" t="str">
        <f aca="false">'Vzorci vnosov'!$A$14</f>
        <v>☻</v>
      </c>
      <c r="G24" s="70"/>
      <c r="H24" s="12" t="str">
        <f aca="false">'Vzorci vnosov'!$A$21</f>
        <v>☺</v>
      </c>
      <c r="I24" s="70"/>
      <c r="J24" s="70"/>
      <c r="K24" s="70"/>
      <c r="L24" s="70"/>
      <c r="M24" s="70"/>
      <c r="N24" s="70"/>
      <c r="O24" s="40" t="s">
        <v>43</v>
      </c>
      <c r="P24" s="40" t="s">
        <v>79</v>
      </c>
      <c r="Q24" s="42" t="n">
        <f aca="false">COUNTIF(C24:M24,"☻")+COUNTIF(C24:M24,"52☻")+COUNTIF(C24:M24,"51☻")+COUNTIF(C24:M24,"1☻")+COUNTIF(C24:M24,"KVIT☻")+COUNTIF(C24:M24,"U☻")</f>
        <v>1</v>
      </c>
      <c r="R24" s="42" t="n">
        <f aca="false">COUNTIF(C24:M24,"☺")+COUNTIF(C24:M24,"52☺")+COUNTIF(C24:M24,"51☺")+COUNTIF(C24:M24,"1☺")+COUNTIF(C24:M24,"KVIT☺")+COUNTIF(C24:M24,"U☺")</f>
        <v>1</v>
      </c>
      <c r="S24" s="42" t="n">
        <f aca="false">COUNTIF(C24:M24,"51")+COUNTIF(C24:M24,"51$")+COUNTIF(C24:M24,"51☻")</f>
        <v>0</v>
      </c>
      <c r="T24" s="42" t="n">
        <f aca="false">COUNTIF(C24:M24,"52")+COUNTIF(C24:M24,"52$")+COUNTIF(C24:M24,"52☻")</f>
        <v>0</v>
      </c>
      <c r="U24" s="42" t="n">
        <f aca="false">COUNTIF(C24:M24,"51¶")</f>
        <v>0</v>
      </c>
      <c r="V24" s="42" t="n">
        <f aca="false">COUNTIF(C24:M24,"52¶")</f>
        <v>0</v>
      </c>
      <c r="W24" s="42" t="n">
        <f aca="false">COUNTIF(C24:M24,"U")+COUNTIF(C24:M24,"U☻")+COUNTIF(C24:M24,"U☺")</f>
        <v>0</v>
      </c>
      <c r="X24" s="42" t="n">
        <f aca="false">COUNTIF(C24:M24,"KVIT")+COUNTIF(C24:M24,"KVIT☻")+COUNTIF(C24:M24,"kvit$")</f>
        <v>0</v>
      </c>
      <c r="Y24" s="44" t="n">
        <f aca="false">COUNTBLANK(C24:M24)</f>
        <v>9</v>
      </c>
      <c r="Z24" s="44" t="n">
        <f aca="false">COUNTIF(C24:M24,"x")</f>
        <v>0</v>
      </c>
      <c r="AA24" s="42" t="n">
        <f aca="false">COUNTIF(C24:M24,"51")+COUNTIF(C24:M24,"51☻")+COUNTIF(C24:M24,"2")+COUNTIF(C24:M24,"52")+COUNTIF(C24:M24,"52☻")+COUNTIF(C24:M24,"51$")+COUNTIF(C24:M24,"52$")</f>
        <v>0</v>
      </c>
      <c r="AB24" s="15" t="str">
        <f aca="false">'Vzorci vnosov'!$A$25</f>
        <v>51¶</v>
      </c>
      <c r="AD24" s="1" t="s">
        <v>122</v>
      </c>
    </row>
    <row r="25" customFormat="false" ht="19.9" hidden="false" customHeight="true" outlineLevel="0" collapsed="false">
      <c r="A25" s="95" t="n">
        <v>41967</v>
      </c>
      <c r="B25" s="66" t="str">
        <f aca="false">TEXT(A25,"Ddd")</f>
        <v>pon</v>
      </c>
      <c r="C25" s="4" t="str">
        <f aca="false">'Vzorci vnosov'!$A$12</f>
        <v>D</v>
      </c>
      <c r="D25" s="5" t="str">
        <f aca="false">'Vzorci vnosov'!$A$7</f>
        <v>KVIT☻</v>
      </c>
      <c r="E25" s="6" t="str">
        <f aca="false">'Vzorci vnosov'!$A$26</f>
        <v>52¶</v>
      </c>
      <c r="F25" s="6" t="str">
        <f aca="false">'Vzorci vnosov'!$A$11</f>
        <v>X</v>
      </c>
      <c r="G25" s="15" t="str">
        <f aca="false">'Vzorci vnosov'!$A$25</f>
        <v>51¶</v>
      </c>
      <c r="H25" s="6" t="str">
        <f aca="false">'Vzorci vnosov'!$A$11</f>
        <v>X</v>
      </c>
      <c r="I25" s="4" t="str">
        <f aca="false">'Vzorci vnosov'!$A$5</f>
        <v>52</v>
      </c>
      <c r="J25" s="4" t="str">
        <f aca="false">'Vzorci vnosov'!$A$8</f>
        <v>U</v>
      </c>
      <c r="K25" s="4" t="str">
        <f aca="false">'Vzorci vnosov'!$A$12</f>
        <v>D</v>
      </c>
      <c r="L25" s="4" t="str">
        <f aca="false">'Vzorci vnosov'!$A$4</f>
        <v>51</v>
      </c>
      <c r="M25" s="3" t="str">
        <f aca="false">'Vzorci vnosov'!$A$6</f>
        <v>KVIT</v>
      </c>
      <c r="N25" s="46" t="s">
        <v>85</v>
      </c>
      <c r="O25" s="52" t="s">
        <v>58</v>
      </c>
      <c r="P25" s="25" t="s">
        <v>79</v>
      </c>
      <c r="Q25" s="42" t="n">
        <f aca="false">COUNTIF(C25:M25,"☻")+COUNTIF(C25:M25,"52☻")+COUNTIF(C25:M25,"51☻")+COUNTIF(C25:M25,"1☻")+COUNTIF(C25:M25,"KVIT☻")+COUNTIF(C25:M25,"U☻")</f>
        <v>1</v>
      </c>
      <c r="R25" s="42" t="n">
        <f aca="false">COUNTIF(C25:M25,"☺")+COUNTIF(C25:M25,"52☺")+COUNTIF(C25:M25,"51☺")+COUNTIF(C25:M25,"1☺")+COUNTIF(C25:M25,"KVIT☺")+COUNTIF(C25:M25,"U☺")</f>
        <v>0</v>
      </c>
      <c r="S25" s="42" t="n">
        <f aca="false">COUNTIF(C25:M25,"51")+COUNTIF(C25:M25,"51$")+COUNTIF(C25:M25,"51☻")</f>
        <v>1</v>
      </c>
      <c r="T25" s="42" t="n">
        <f aca="false">COUNTIF(C25:M25,"52")+COUNTIF(C25:M25,"52$")+COUNTIF(C25:M25,"52☻")</f>
        <v>1</v>
      </c>
      <c r="U25" s="42" t="n">
        <f aca="false">COUNTIF(C25:M25,"51¶")</f>
        <v>1</v>
      </c>
      <c r="V25" s="42" t="n">
        <f aca="false">COUNTIF(C25:M25,"52¶")</f>
        <v>1</v>
      </c>
      <c r="W25" s="42" t="n">
        <f aca="false">COUNTIF(C25:M25,"U")+COUNTIF(C25:M25,"U☻")+COUNTIF(C25:M25,"U☺")</f>
        <v>1</v>
      </c>
      <c r="X25" s="42" t="n">
        <f aca="false">COUNTIF(C25:M25,"KVIT")+COUNTIF(C25:M25,"KVIT☻")+COUNTIF(C25:M25,"kvit$")</f>
        <v>2</v>
      </c>
      <c r="Y25" s="44" t="n">
        <f aca="false">COUNTBLANK(C25:M25)</f>
        <v>0</v>
      </c>
      <c r="Z25" s="44" t="n">
        <f aca="false">COUNTIF(C25:M25,"x")</f>
        <v>2</v>
      </c>
      <c r="AA25" s="42" t="n">
        <f aca="false">COUNTIF(C25:M25,"51")+COUNTIF(C25:M25,"51☻")+COUNTIF(C25:M25,"2")+COUNTIF(C25:M25,"52")+COUNTIF(C25:M25,"52☻")+COUNTIF(C25:M25,"51$")+COUNTIF(C25:M25,"52$")</f>
        <v>2</v>
      </c>
      <c r="AB25" s="6" t="str">
        <f aca="false">'Vzorci vnosov'!$A$26</f>
        <v>52¶</v>
      </c>
    </row>
    <row r="26" customFormat="false" ht="19.9" hidden="false" customHeight="true" outlineLevel="0" collapsed="false">
      <c r="A26" s="95" t="n">
        <v>41968</v>
      </c>
      <c r="B26" s="66" t="str">
        <f aca="false">TEXT(A26,"Ddd")</f>
        <v>tor</v>
      </c>
      <c r="C26" s="5" t="str">
        <f aca="false">'Vzorci vnosov'!$A$7</f>
        <v>KVIT☻</v>
      </c>
      <c r="D26" s="4" t="str">
        <f aca="false">'Vzorci vnosov'!$A$4</f>
        <v>51</v>
      </c>
      <c r="E26" s="6" t="str">
        <f aca="false">'Vzorci vnosov'!$A$26</f>
        <v>52¶</v>
      </c>
      <c r="F26" s="3" t="str">
        <f aca="false">'Vzorci vnosov'!$A$6</f>
        <v>KVIT</v>
      </c>
      <c r="G26" s="15" t="str">
        <f aca="false">'Vzorci vnosov'!$A$25</f>
        <v>51¶</v>
      </c>
      <c r="H26" s="4" t="str">
        <f aca="false">'Vzorci vnosov'!$A$4</f>
        <v>51</v>
      </c>
      <c r="I26" s="4" t="str">
        <f aca="false">'Vzorci vnosov'!$A$5</f>
        <v>52</v>
      </c>
      <c r="J26" s="20" t="s">
        <v>28</v>
      </c>
      <c r="K26" s="4" t="str">
        <f aca="false">'Vzorci vnosov'!$A$12</f>
        <v>D</v>
      </c>
      <c r="L26" s="4" t="str">
        <f aca="false">'Vzorci vnosov'!$A$8</f>
        <v>U</v>
      </c>
      <c r="M26" s="3" t="str">
        <f aca="false">'Vzorci vnosov'!$A$6</f>
        <v>KVIT</v>
      </c>
      <c r="N26" s="46" t="s">
        <v>85</v>
      </c>
      <c r="O26" s="51" t="s">
        <v>69</v>
      </c>
      <c r="P26" s="25" t="s">
        <v>48</v>
      </c>
      <c r="Q26" s="42" t="n">
        <f aca="false">COUNTIF(C26:M26,"☻")+COUNTIF(C26:M26,"52☻")+COUNTIF(C26:M26,"51☻")+COUNTIF(C26:M26,"1☻")+COUNTIF(C26:M26,"KVIT☻")+COUNTIF(C26:M26,"U☻")</f>
        <v>1</v>
      </c>
      <c r="R26" s="42" t="n">
        <f aca="false">COUNTIF(C26:M26,"☺")+COUNTIF(C26:M26,"52☺")+COUNTIF(C26:M26,"51☺")+COUNTIF(C26:M26,"1☺")+COUNTIF(C26:M26,"KVIT☺")+COUNTIF(C26:M26,"U☺")</f>
        <v>0</v>
      </c>
      <c r="S26" s="42" t="n">
        <f aca="false">COUNTIF(C26:M26,"51")+COUNTIF(C26:M26,"51$")+COUNTIF(C26:M26,"51☻")</f>
        <v>2</v>
      </c>
      <c r="T26" s="42" t="n">
        <f aca="false">COUNTIF(C26:M26,"52")+COUNTIF(C26:M26,"52$")+COUNTIF(C26:M26,"52☻")</f>
        <v>1</v>
      </c>
      <c r="U26" s="42" t="n">
        <f aca="false">COUNTIF(C26:M26,"51¶")</f>
        <v>1</v>
      </c>
      <c r="V26" s="42" t="n">
        <f aca="false">COUNTIF(C26:M26,"52¶")</f>
        <v>1</v>
      </c>
      <c r="W26" s="42" t="n">
        <f aca="false">COUNTIF(C26:M26,"U")+COUNTIF(C26:M26,"U☻")+COUNTIF(C26:M26,"U☺")</f>
        <v>1</v>
      </c>
      <c r="X26" s="42" t="n">
        <f aca="false">COUNTIF(C26:M26,"KVIT")+COUNTIF(C26:M26,"KVIT☻")+COUNTIF(C26:M26,"kvit$")</f>
        <v>3</v>
      </c>
      <c r="Y26" s="44" t="n">
        <f aca="false">COUNTBLANK(C26:M26)</f>
        <v>0</v>
      </c>
      <c r="Z26" s="44" t="n">
        <f aca="false">COUNTIF(C26:M26,"x")</f>
        <v>0</v>
      </c>
      <c r="AA26" s="42" t="n">
        <f aca="false">COUNTIF(C26:M26,"51")+COUNTIF(C26:M26,"51☻")+COUNTIF(C26:M26,"2")+COUNTIF(C26:M26,"52")+COUNTIF(C26:M26,"52☻")+COUNTIF(C26:M26,"51$")+COUNTIF(C26:M26,"52$")</f>
        <v>3</v>
      </c>
      <c r="AB26" s="16" t="str">
        <f aca="false">'Vzorci vnosov'!$A$27</f>
        <v>KVIT☺</v>
      </c>
    </row>
    <row r="27" customFormat="false" ht="19.9" hidden="false" customHeight="true" outlineLevel="0" collapsed="false">
      <c r="A27" s="95" t="n">
        <v>41969</v>
      </c>
      <c r="B27" s="66" t="str">
        <f aca="false">TEXT(A27,"Ddd")</f>
        <v>sre</v>
      </c>
      <c r="C27" s="6" t="str">
        <f aca="false">'Vzorci vnosov'!$A$11</f>
        <v>X</v>
      </c>
      <c r="D27" s="4" t="str">
        <f aca="false">'Vzorci vnosov'!$A$5</f>
        <v>52</v>
      </c>
      <c r="E27" s="3" t="str">
        <f aca="false">'Vzorci vnosov'!$A$2</f>
        <v>51☻</v>
      </c>
      <c r="F27" s="46" t="s">
        <v>118</v>
      </c>
      <c r="G27" s="37" t="str">
        <f aca="false">'Vzorci vnosov'!$A$28</f>
        <v>KO</v>
      </c>
      <c r="H27" s="46" t="s">
        <v>59</v>
      </c>
      <c r="I27" s="4" t="str">
        <f aca="false">'Vzorci vnosov'!$A$4</f>
        <v>51</v>
      </c>
      <c r="J27" s="6" t="str">
        <f aca="false">'Vzorci vnosov'!$A$26</f>
        <v>52¶</v>
      </c>
      <c r="K27" s="4" t="str">
        <f aca="false">'Vzorci vnosov'!$A$12</f>
        <v>D</v>
      </c>
      <c r="L27" s="4" t="str">
        <f aca="false">'Vzorci vnosov'!$A$8</f>
        <v>U</v>
      </c>
      <c r="M27" s="3" t="str">
        <f aca="false">'Vzorci vnosov'!$A$6</f>
        <v>KVIT</v>
      </c>
      <c r="N27" s="3" t="str">
        <f aca="false">'Vzorci vnosov'!$A$6</f>
        <v>KVIT</v>
      </c>
      <c r="O27" s="52" t="s">
        <v>67</v>
      </c>
      <c r="P27" s="25" t="s">
        <v>48</v>
      </c>
      <c r="Q27" s="42" t="n">
        <f aca="false">COUNTIF(C27:M27,"☻")+COUNTIF(C27:M27,"52☻")+COUNTIF(C27:M27,"51☻")+COUNTIF(C27:M27,"1☻")+COUNTIF(C27:M27,"KVIT☻")+COUNTIF(C27:M27,"U☻")</f>
        <v>1</v>
      </c>
      <c r="R27" s="42" t="n">
        <f aca="false">COUNTIF(C27:M27,"☺")+COUNTIF(C27:M27,"52☺")+COUNTIF(C27:M27,"51☺")+COUNTIF(C27:M27,"1☺")+COUNTIF(C27:M27,"KVIT☺")+COUNTIF(C27:M27,"U☺")</f>
        <v>0</v>
      </c>
      <c r="S27" s="42" t="n">
        <f aca="false">COUNTIF(C27:M27,"51")+COUNTIF(C27:M27,"51$")+COUNTIF(C27:M27,"51☻")</f>
        <v>2</v>
      </c>
      <c r="T27" s="42" t="n">
        <f aca="false">COUNTIF(C27:M27,"52")+COUNTIF(C27:M27,"52$")+COUNTIF(C27:M27,"52☻")</f>
        <v>1</v>
      </c>
      <c r="U27" s="42" t="n">
        <f aca="false">COUNTIF(C27:M27,"51¶")</f>
        <v>0</v>
      </c>
      <c r="V27" s="42" t="n">
        <f aca="false">COUNTIF(C27:M27,"52¶")</f>
        <v>1</v>
      </c>
      <c r="W27" s="42" t="n">
        <f aca="false">COUNTIF(C27:M27,"U")+COUNTIF(C27:M27,"U☻")+COUNTIF(C27:M27,"U☺")</f>
        <v>1</v>
      </c>
      <c r="X27" s="42" t="n">
        <f aca="false">COUNTIF(C27:M27,"KVIT")+COUNTIF(C27:M27,"KVIT☻")+COUNTIF(C27:M27,"kvit$")</f>
        <v>1</v>
      </c>
      <c r="Y27" s="44" t="n">
        <f aca="false">COUNTBLANK(C27:M27)</f>
        <v>0</v>
      </c>
      <c r="Z27" s="44" t="n">
        <f aca="false">COUNTIF(C27:M27,"x")</f>
        <v>1</v>
      </c>
      <c r="AA27" s="42" t="n">
        <f aca="false">COUNTIF(C27:M27,"51")+COUNTIF(C27:M27,"51☻")+COUNTIF(C27:M27,"2")+COUNTIF(C27:M27,"52")+COUNTIF(C27:M27,"52☻")+COUNTIF(C27:M27,"51$")+COUNTIF(C27:M27,"52$")</f>
        <v>3</v>
      </c>
      <c r="AB27" s="37" t="str">
        <f aca="false">'Vzorci vnosov'!$A$28</f>
        <v>KO</v>
      </c>
    </row>
    <row r="28" customFormat="false" ht="19.9" hidden="false" customHeight="true" outlineLevel="0" collapsed="false">
      <c r="A28" s="95" t="n">
        <v>41970</v>
      </c>
      <c r="B28" s="66" t="str">
        <f aca="false">TEXT(A28,"Ddd")</f>
        <v>čet</v>
      </c>
      <c r="C28" s="6" t="str">
        <f aca="false">'Vzorci vnosov'!$A$26</f>
        <v>52¶</v>
      </c>
      <c r="D28" s="4" t="str">
        <f aca="false">'Vzorci vnosov'!$A$15</f>
        <v>SO</v>
      </c>
      <c r="E28" s="6" t="str">
        <f aca="false">'Vzorci vnosov'!$A$11</f>
        <v>X</v>
      </c>
      <c r="F28" s="3" t="str">
        <f aca="false">'Vzorci vnosov'!$A$6</f>
        <v>KVIT</v>
      </c>
      <c r="G28" s="4" t="str">
        <f aca="false">'Vzorci vnosov'!$A$5</f>
        <v>52</v>
      </c>
      <c r="H28" s="46" t="s">
        <v>59</v>
      </c>
      <c r="I28" s="4" t="str">
        <f aca="false">'Vzorci vnosov'!$A$4</f>
        <v>51</v>
      </c>
      <c r="J28" s="20" t="s">
        <v>28</v>
      </c>
      <c r="K28" s="46" t="s">
        <v>118</v>
      </c>
      <c r="L28" s="13" t="str">
        <f aca="false">'Vzorci vnosov'!$A$22</f>
        <v>U☺</v>
      </c>
      <c r="M28" s="3" t="str">
        <f aca="false">'Vzorci vnosov'!$A$6</f>
        <v>KVIT</v>
      </c>
      <c r="N28" s="4" t="str">
        <f aca="false">'Vzorci vnosov'!$A$15</f>
        <v>SO</v>
      </c>
      <c r="O28" s="51" t="s">
        <v>69</v>
      </c>
      <c r="P28" s="25" t="s">
        <v>48</v>
      </c>
      <c r="Q28" s="42" t="n">
        <f aca="false">COUNTIF(C28:M28,"☻")+COUNTIF(C28:M28,"52☻")+COUNTIF(C28:M28,"51☻")+COUNTIF(C28:M28,"1☻")+COUNTIF(C28:M28,"KVIT☻")+COUNTIF(C28:M28,"U☻")</f>
        <v>0</v>
      </c>
      <c r="R28" s="42" t="n">
        <f aca="false">COUNTIF(C28:M28,"☺")+COUNTIF(C28:M28,"52☺")+COUNTIF(C28:M28,"51☺")+COUNTIF(C28:M28,"1☺")+COUNTIF(C28:M28,"KVIT☺")+COUNTIF(C28:M28,"U☺")</f>
        <v>1</v>
      </c>
      <c r="S28" s="42" t="n">
        <f aca="false">COUNTIF(C28:M28,"51")+COUNTIF(C28:M28,"51$")+COUNTIF(C28:M28,"51☻")</f>
        <v>1</v>
      </c>
      <c r="T28" s="42" t="n">
        <f aca="false">COUNTIF(C28:M28,"52")+COUNTIF(C28:M28,"52$")+COUNTIF(C28:M28,"52☻")</f>
        <v>1</v>
      </c>
      <c r="U28" s="42" t="n">
        <f aca="false">COUNTIF(C28:M28,"51¶")</f>
        <v>0</v>
      </c>
      <c r="V28" s="42" t="n">
        <f aca="false">COUNTIF(C28:M28,"52¶")</f>
        <v>1</v>
      </c>
      <c r="W28" s="42" t="n">
        <f aca="false">COUNTIF(C28:M28,"U")+COUNTIF(C28:M28,"U☻")+COUNTIF(C28:M28,"U☺")</f>
        <v>1</v>
      </c>
      <c r="X28" s="42" t="n">
        <f aca="false">COUNTIF(C28:M28,"KVIT")+COUNTIF(C28:M28,"KVIT☻")+COUNTIF(C28:M28,"kvit$")</f>
        <v>2</v>
      </c>
      <c r="Y28" s="44" t="n">
        <f aca="false">COUNTBLANK(C28:M28)</f>
        <v>0</v>
      </c>
      <c r="Z28" s="44" t="n">
        <f aca="false">COUNTIF(C28:M28,"x")</f>
        <v>1</v>
      </c>
      <c r="AA28" s="42" t="n">
        <f aca="false">COUNTIF(C28:M28,"51")+COUNTIF(C28:M28,"51☻")+COUNTIF(C28:M28,"2")+COUNTIF(C28:M28,"52")+COUNTIF(C28:M28,"52☻")+COUNTIF(C28:M28,"51$")+COUNTIF(C28:M28,"52$")</f>
        <v>2</v>
      </c>
      <c r="AB28" s="19" t="s">
        <v>123</v>
      </c>
    </row>
    <row r="29" customFormat="false" ht="19.9" hidden="false" customHeight="true" outlineLevel="0" collapsed="false">
      <c r="A29" s="95" t="n">
        <v>41971</v>
      </c>
      <c r="B29" s="66" t="str">
        <f aca="false">TEXT(A29,"Ddd")</f>
        <v>pet</v>
      </c>
      <c r="C29" s="4" t="str">
        <f aca="false">'Vzorci vnosov'!$A$12</f>
        <v>D</v>
      </c>
      <c r="D29" s="6" t="str">
        <f aca="false">'Vzorci vnosov'!$A$26</f>
        <v>52¶</v>
      </c>
      <c r="E29" s="4" t="str">
        <f aca="false">'Vzorci vnosov'!$A$4</f>
        <v>51</v>
      </c>
      <c r="F29" s="5" t="str">
        <f aca="false">'Vzorci vnosov'!$A$7</f>
        <v>KVIT☻</v>
      </c>
      <c r="G29" s="11" t="str">
        <f aca="false">'Vzorci vnosov'!$A$20</f>
        <v>☺</v>
      </c>
      <c r="H29" s="4" t="str">
        <f aca="false">'Vzorci vnosov'!$A$5</f>
        <v>52</v>
      </c>
      <c r="I29" s="4" t="str">
        <f aca="false">'Vzorci vnosov'!$A$5</f>
        <v>52</v>
      </c>
      <c r="J29" s="3" t="s">
        <v>121</v>
      </c>
      <c r="K29" s="3" t="str">
        <f aca="false">'Vzorci vnosov'!$A$6</f>
        <v>KVIT</v>
      </c>
      <c r="L29" s="4" t="str">
        <f aca="false">'Vzorci vnosov'!$A$8</f>
        <v>U</v>
      </c>
      <c r="M29" s="3" t="str">
        <f aca="false">'Vzorci vnosov'!$A$6</f>
        <v>KVIT</v>
      </c>
      <c r="N29" s="4" t="str">
        <f aca="false">'Vzorci vnosov'!$A$15</f>
        <v>SO</v>
      </c>
      <c r="O29" s="46" t="s">
        <v>42</v>
      </c>
      <c r="P29" s="25" t="s">
        <v>43</v>
      </c>
      <c r="Q29" s="42" t="n">
        <f aca="false">COUNTIF(C29:M29,"☻")+COUNTIF(C29:M29,"52☻")+COUNTIF(C29:M29,"51☻")+COUNTIF(C29:M29,"1☻")+COUNTIF(C29:M29,"KVIT☻")+COUNTIF(C29:M29,"U☻")</f>
        <v>1</v>
      </c>
      <c r="R29" s="42" t="n">
        <f aca="false">COUNTIF(C29:M29,"☺")+COUNTIF(C29:M29,"52☺")+COUNTIF(C29:M29,"51☺")+COUNTIF(C29:M29,"1☺")+COUNTIF(C29:M29,"KVIT☺")+COUNTIF(C29:M29,"U☺")</f>
        <v>1</v>
      </c>
      <c r="S29" s="42" t="n">
        <f aca="false">COUNTIF(C29:M29,"51")+COUNTIF(C29:M29,"51$")+COUNTIF(C29:M29,"51☻")</f>
        <v>1</v>
      </c>
      <c r="T29" s="42" t="n">
        <f aca="false">COUNTIF(C29:M29,"52")+COUNTIF(C29:M29,"52$")+COUNTIF(C29:M29,"52☻")</f>
        <v>2</v>
      </c>
      <c r="U29" s="42" t="n">
        <f aca="false">COUNTIF(C29:M29,"51¶")</f>
        <v>0</v>
      </c>
      <c r="V29" s="42" t="n">
        <f aca="false">COUNTIF(C29:M29,"52¶")</f>
        <v>1</v>
      </c>
      <c r="W29" s="42" t="n">
        <f aca="false">COUNTIF(C29:M29,"U")+COUNTIF(C29:M29,"U☻")+COUNTIF(C29:M29,"U☺")</f>
        <v>1</v>
      </c>
      <c r="X29" s="42" t="n">
        <f aca="false">COUNTIF(C29:M29,"KVIT")+COUNTIF(C29:M29,"KVIT☻")+COUNTIF(C29:M29,"kvit$")</f>
        <v>3</v>
      </c>
      <c r="Y29" s="44" t="n">
        <f aca="false">COUNTBLANK(C29:M29)</f>
        <v>0</v>
      </c>
      <c r="Z29" s="44" t="n">
        <f aca="false">COUNTIF(C29:M29,"x")</f>
        <v>0</v>
      </c>
      <c r="AA29" s="42" t="n">
        <f aca="false">COUNTIF(C29:M29,"51")+COUNTIF(C29:M29,"51☻")+COUNTIF(C29:M29,"2")+COUNTIF(C29:M29,"52")+COUNTIF(C29:M29,"52☻")+COUNTIF(C29:M29,"51$")+COUNTIF(C29:M29,"52$")</f>
        <v>3</v>
      </c>
      <c r="AB29" s="19" t="s">
        <v>123</v>
      </c>
      <c r="AC29" s="3" t="s">
        <v>29</v>
      </c>
    </row>
    <row r="30" customFormat="false" ht="19.9" hidden="false" customHeight="true" outlineLevel="0" collapsed="false">
      <c r="A30" s="96" t="n">
        <v>41972</v>
      </c>
      <c r="B30" s="97" t="str">
        <f aca="false">TEXT(A30,"Ddd")</f>
        <v>sob</v>
      </c>
      <c r="C30" s="70"/>
      <c r="D30" s="70"/>
      <c r="E30" s="70"/>
      <c r="F30" s="70"/>
      <c r="G30" s="12" t="str">
        <f aca="false">'Vzorci vnosov'!$A$21</f>
        <v>☺</v>
      </c>
      <c r="H30" s="70"/>
      <c r="I30" s="70"/>
      <c r="J30" s="70"/>
      <c r="K30" s="70"/>
      <c r="L30" s="70"/>
      <c r="M30" s="7" t="str">
        <f aca="false">'Vzorci vnosov'!$A$14</f>
        <v>☻</v>
      </c>
      <c r="N30" s="71" t="str">
        <f aca="false">'Vzorci vnosov'!$A$15</f>
        <v>SO</v>
      </c>
      <c r="O30" s="40" t="s">
        <v>42</v>
      </c>
      <c r="P30" s="40" t="s">
        <v>43</v>
      </c>
      <c r="Q30" s="42" t="n">
        <f aca="false">COUNTIF(C30:M30,"☻")+COUNTIF(C30:M30,"52☻")+COUNTIF(C30:M30,"51☻")+COUNTIF(C30:M30,"1☻")+COUNTIF(C30:M30,"KVIT☻")+COUNTIF(C30:M30,"U☻")</f>
        <v>1</v>
      </c>
      <c r="R30" s="42" t="n">
        <f aca="false">COUNTIF(C30:M30,"☺")+COUNTIF(C30:M30,"52☺")+COUNTIF(C30:M30,"51☺")+COUNTIF(C30:M30,"1☺")+COUNTIF(C30:M30,"KVIT☺")+COUNTIF(C30:M30,"U☺")</f>
        <v>1</v>
      </c>
      <c r="S30" s="42" t="n">
        <f aca="false">COUNTIF(C30:M30,"51")+COUNTIF(C30:M30,"51$")+COUNTIF(C30:M30,"51☻")</f>
        <v>0</v>
      </c>
      <c r="T30" s="42" t="n">
        <f aca="false">COUNTIF(C30:M30,"52")+COUNTIF(C30:M30,"52$")+COUNTIF(C30:M30,"52☻")</f>
        <v>0</v>
      </c>
      <c r="U30" s="42" t="n">
        <f aca="false">COUNTIF(C30:M30,"51¶")</f>
        <v>0</v>
      </c>
      <c r="V30" s="42" t="n">
        <f aca="false">COUNTIF(C30:M30,"52¶")</f>
        <v>0</v>
      </c>
      <c r="W30" s="42" t="n">
        <f aca="false">COUNTIF(C30:M30,"U")+COUNTIF(C30:M30,"U☻")+COUNTIF(C30:M30,"U☺")</f>
        <v>0</v>
      </c>
      <c r="X30" s="42" t="n">
        <f aca="false">COUNTIF(C30:M30,"KVIT")+COUNTIF(C30:M30,"KVIT☻")+COUNTIF(C30:M30,"kvit$")</f>
        <v>0</v>
      </c>
      <c r="Y30" s="44" t="n">
        <f aca="false">COUNTBLANK(C30:M30)</f>
        <v>9</v>
      </c>
      <c r="Z30" s="44" t="n">
        <f aca="false">COUNTIF(C30:M30,"x")</f>
        <v>0</v>
      </c>
      <c r="AA30" s="42" t="n">
        <f aca="false">COUNTIF(C30:M30,"51")+COUNTIF(C30:M30,"51☻")+COUNTIF(C30:M30,"2")+COUNTIF(C30:M30,"52")+COUNTIF(C30:M30,"52☻")+COUNTIF(C30:M30,"51$")+COUNTIF(C30:M30,"52$")</f>
        <v>0</v>
      </c>
      <c r="AB30" s="19" t="s">
        <v>27</v>
      </c>
    </row>
    <row r="31" customFormat="false" ht="19.9" hidden="false" customHeight="true" outlineLevel="0" collapsed="false">
      <c r="A31" s="96" t="n">
        <v>41973</v>
      </c>
      <c r="B31" s="97" t="str">
        <f aca="false">TEXT(A31,"Ddd")</f>
        <v>ned</v>
      </c>
      <c r="C31" s="70"/>
      <c r="D31" s="70"/>
      <c r="E31" s="70"/>
      <c r="F31" s="70"/>
      <c r="G31" s="70"/>
      <c r="H31" s="70"/>
      <c r="I31" s="70"/>
      <c r="J31" s="70"/>
      <c r="K31" s="70"/>
      <c r="L31" s="70"/>
      <c r="M31" s="7" t="str">
        <f aca="false">'Vzorci vnosov'!$A$14</f>
        <v>☻</v>
      </c>
      <c r="N31" s="70"/>
      <c r="O31" s="40" t="s">
        <v>65</v>
      </c>
      <c r="P31" s="40" t="s">
        <v>43</v>
      </c>
      <c r="Q31" s="42" t="n">
        <f aca="false">COUNTIF(C31:M31,"☻")+COUNTIF(C31:M31,"52☻")+COUNTIF(C31:M31,"51☻")+COUNTIF(C31:M31,"1☻")+COUNTIF(C31:M31,"KVIT☻")+COUNTIF(C31:M31,"U☻")</f>
        <v>1</v>
      </c>
      <c r="R31" s="42" t="n">
        <f aca="false">COUNTIF(C31:M31,"☺")+COUNTIF(C31:M31,"52☺")+COUNTIF(C31:M31,"51☺")+COUNTIF(C31:M31,"1☺")+COUNTIF(C31:M31,"KVIT☺")+COUNTIF(C31:M31,"U☺")</f>
        <v>0</v>
      </c>
      <c r="S31" s="42" t="n">
        <f aca="false">COUNTIF(C31:M31,"51")+COUNTIF(C31:M31,"51$")+COUNTIF(C31:M31,"51☻")</f>
        <v>0</v>
      </c>
      <c r="T31" s="42" t="n">
        <f aca="false">COUNTIF(C31:M31,"52")+COUNTIF(C31:M31,"52$")+COUNTIF(C31:M31,"52☻")</f>
        <v>0</v>
      </c>
      <c r="U31" s="42" t="n">
        <f aca="false">COUNTIF(C31:M31,"51¶")</f>
        <v>0</v>
      </c>
      <c r="V31" s="42" t="n">
        <f aca="false">COUNTIF(C31:M31,"52¶")</f>
        <v>0</v>
      </c>
      <c r="W31" s="42" t="n">
        <f aca="false">COUNTIF(C31:M31,"U")+COUNTIF(C31:M31,"U☻")+COUNTIF(C31:M31,"U☺")</f>
        <v>0</v>
      </c>
      <c r="X31" s="42" t="n">
        <f aca="false">COUNTIF(C31:M31,"KVIT")+COUNTIF(C31:M31,"KVIT☻")+COUNTIF(C31:M31,"kvit$")</f>
        <v>0</v>
      </c>
      <c r="Y31" s="44" t="n">
        <f aca="false">COUNTBLANK(C31:M31)</f>
        <v>10</v>
      </c>
      <c r="Z31" s="44" t="n">
        <f aca="false">COUNTIF(C31:M31,"x")</f>
        <v>0</v>
      </c>
      <c r="AA31" s="42" t="n">
        <f aca="false">COUNTIF(C31:M31,"51")+COUNTIF(C31:M31,"51☻")+COUNTIF(C31:M31,"2")+COUNTIF(C31:M31,"52")+COUNTIF(C31:M31,"52☻")+COUNTIF(C31:M31,"51$")+COUNTIF(C31:M31,"52$")</f>
        <v>0</v>
      </c>
      <c r="AB31" s="20" t="s">
        <v>28</v>
      </c>
    </row>
    <row r="33" customFormat="false" ht="12.85" hidden="false" customHeight="false" outlineLevel="0" collapsed="false"/>
    <row r="34" customFormat="false" ht="23.95" hidden="false" customHeight="false" outlineLevel="0" collapsed="false">
      <c r="C34" s="25" t="str">
        <f aca="false">november!$C$1</f>
        <v>KOS</v>
      </c>
      <c r="D34" s="25" t="str">
        <f aca="false">november!$D$1</f>
        <v>ŠOŠ</v>
      </c>
      <c r="E34" s="25" t="str">
        <f aca="false">november!$E$1</f>
        <v>PIN</v>
      </c>
      <c r="F34" s="25" t="str">
        <f aca="false">november!$F$1</f>
        <v>KON</v>
      </c>
      <c r="G34" s="25" t="str">
        <f aca="false">november!$G$1</f>
        <v>ORO</v>
      </c>
      <c r="H34" s="25" t="str">
        <f aca="false">november!$H$1</f>
        <v>MIO</v>
      </c>
      <c r="I34" s="25" t="str">
        <f aca="false">november!$I$1</f>
        <v>BOŽ</v>
      </c>
      <c r="J34" s="25" t="str">
        <f aca="false">november!$J$1</f>
        <v>TOM</v>
      </c>
      <c r="K34" s="25" t="str">
        <f aca="false">november!$K$1</f>
        <v>MŠŠ</v>
      </c>
      <c r="L34" s="25" t="str">
        <f aca="false">november!$L$1</f>
        <v>ŽIV</v>
      </c>
      <c r="M34" s="25" t="str">
        <f aca="false">november!$M$1</f>
        <v>TAL</v>
      </c>
      <c r="N34" s="25" t="str">
        <f aca="false">november!$N$1</f>
        <v>POD</v>
      </c>
      <c r="AB34" s="37"/>
    </row>
    <row r="35" customFormat="false" ht="21" hidden="false" customHeight="true" outlineLevel="0" collapsed="false">
      <c r="B35" s="54" t="str">
        <f aca="false">'Vzorci vnosov'!$A$20</f>
        <v>☺</v>
      </c>
      <c r="C35" s="55" t="n">
        <f aca="false">COUNTIF(C2:C32,"☺")+COUNTIF(C2:C32,"51☺")+COUNTIF(C2:C32,"52☺")+COUNTIF(C2:C32,"1☺")+COUNTIF(C2:C32,"kvit☺")+COUNTIF(C2:C32,"U☺")</f>
        <v>1</v>
      </c>
      <c r="D35" s="55" t="n">
        <f aca="false">COUNTIF(D2:D32,"☺")+COUNTIF(D2:D32,"51☺")+COUNTIF(D2:D32,"52☺")+COUNTIF(D2:D32,"1☺")+COUNTIF(D2:D32,"kvit☺")+COUNTIF(D2:D32,"U☺")</f>
        <v>0</v>
      </c>
      <c r="E35" s="55" t="n">
        <f aca="false">COUNTIF(E2:E32,"☺")+COUNTIF(E2:E32,"51☺")+COUNTIF(E2:E32,"52☺")+COUNTIF(E2:E32,"1☺")+COUNTIF(E2:E32,"kvit☺")+COUNTIF(E2:E32,"U☺")</f>
        <v>0</v>
      </c>
      <c r="F35" s="55" t="n">
        <f aca="false">COUNTIF(F2:F32,"☺")+COUNTIF(F2:F32,"51☺")+COUNTIF(F2:F32,"52☺")+COUNTIF(F2:F32,"1☺")+COUNTIF(F2:F32,"kvit☺")+COUNTIF(F2:F32,"U☺")</f>
        <v>0</v>
      </c>
      <c r="G35" s="55" t="n">
        <f aca="false">COUNTIF(G2:G32,"☺")+COUNTIF(G2:G32,"51☺")+COUNTIF(G2:G32,"52☺")+COUNTIF(G2:G32,"1☺")+COUNTIF(G2:G32,"kvit☺")+COUNTIF(G2:G32,"U☺")</f>
        <v>3</v>
      </c>
      <c r="H35" s="55" t="n">
        <f aca="false">COUNTIF(H2:H32,"☺")+COUNTIF(H2:H32,"51☺")+COUNTIF(H2:H32,"52☺")+COUNTIF(H2:H32,"1☺")+COUNTIF(H2:H32,"kvit☺")+COUNTIF(H2:H32,"U☺")</f>
        <v>4</v>
      </c>
      <c r="I35" s="55" t="n">
        <f aca="false">COUNTIF(I2:I32,"☺")+COUNTIF(I2:I32,"51☺")+COUNTIF(I2:I32,"52☺")+COUNTIF(I2:I32,"1☺")+COUNTIF(I2:I32,"kvit☺")+COUNTIF(I2:I32,"U☺")</f>
        <v>3</v>
      </c>
      <c r="J35" s="55" t="n">
        <f aca="false">COUNTIF(J2:J32,"☺")+COUNTIF(J2:J32,"51☺")+COUNTIF(J2:J32,"52☺")+COUNTIF(J2:J32,"1☺")+COUNTIF(J2:J32,"kvit☺")+COUNTIF(J2:J32,"U☺")</f>
        <v>2</v>
      </c>
      <c r="K35" s="55" t="n">
        <f aca="false">COUNTIF(K2:K32,"☺")+COUNTIF(K2:K32,"51☺")+COUNTIF(K2:K32,"52☺")+COUNTIF(K2:K32,"1☺")+COUNTIF(K2:K32,"kvit☺")+COUNTIF(K2:K32,"U☺")</f>
        <v>0</v>
      </c>
      <c r="L35" s="55" t="n">
        <f aca="false">COUNTIF(L2:L32,"☺")+COUNTIF(L2:L32,"51☺")+COUNTIF(L2:L32,"52☺")+COUNTIF(L2:L32,"1☺")+COUNTIF(L2:L32,"kvit☺")+COUNTIF(L2:L32,"U☺")</f>
        <v>4</v>
      </c>
      <c r="M35" s="55" t="n">
        <f aca="false">COUNTIF(M2:M32,"☺")+COUNTIF(M2:M32,"51☺")+COUNTIF(M2:M32,"52☺")+COUNTIF(M2:M32,"1☺")+COUNTIF(M2:M32,"kvit☺")+COUNTIF(M2:M32,"U☺")</f>
        <v>0</v>
      </c>
      <c r="N35" s="55" t="n">
        <f aca="false">oktober!$N$35</f>
        <v>0</v>
      </c>
      <c r="AB35" s="37"/>
    </row>
    <row r="36" s="36" customFormat="true" ht="19.9" hidden="false" customHeight="true" outlineLevel="0" collapsed="false">
      <c r="A36" s="56"/>
      <c r="B36" s="57" t="s">
        <v>12</v>
      </c>
      <c r="C36" s="2" t="n">
        <f aca="false">COUNTIF(C2:C32,"☻")+COUNTIF(C2:C32,"51☻")+COUNTIF(C2:C32,"52☻")+COUNTIF(C2:C32,"1☻")+COUNTIF(C2:C32,"kvit☻")+COUNTIF(C2:C32,"U☻")</f>
        <v>4</v>
      </c>
      <c r="D36" s="2" t="n">
        <f aca="false">COUNTIF(D2:D32,"☻")+COUNTIF(D2:D32,"51☻")+COUNTIF(D2:D32,"52☻")+COUNTIF(D2:D32,"1☻")+COUNTIF(D2:D32,"kvit☻")+COUNTIF(D2:D32,"U☻")</f>
        <v>5</v>
      </c>
      <c r="E36" s="2" t="n">
        <f aca="false">COUNTIF(E2:E32,"☻")+COUNTIF(E2:E32,"51☻")+COUNTIF(E2:E32,"52☻")+COUNTIF(E2:E32,"1☻")+COUNTIF(E2:E32,"kvit☻")+COUNTIF(E2:E32,"U☻")</f>
        <v>4</v>
      </c>
      <c r="F36" s="2" t="n">
        <f aca="false">COUNTIF(F2:F32,"☻")+COUNTIF(F2:F32,"51☻")+COUNTIF(F2:F32,"52☻")+COUNTIF(F2:F32,"1☻")+COUNTIF(F2:F32,"kvit☻")+COUNTIF(F2:F32,"U☻")</f>
        <v>4</v>
      </c>
      <c r="G36" s="2" t="n">
        <f aca="false">COUNTIF(G2:G32,"☻")+COUNTIF(G2:G32,"51☻")+COUNTIF(G2:G32,"52☻")+COUNTIF(G2:G32,"1☻")+COUNTIF(G2:G32,"kvit☻")+COUNTIF(G2:G32,"U☻")</f>
        <v>0</v>
      </c>
      <c r="H36" s="2" t="n">
        <f aca="false">COUNTIF(H2:H32,"☻")+COUNTIF(H2:H32,"51☻")+COUNTIF(H2:H32,"52☻")+COUNTIF(H2:H32,"1☻")+COUNTIF(H2:H32,"kvit☻")+COUNTIF(H2:H32,"U☻")</f>
        <v>0</v>
      </c>
      <c r="I36" s="2" t="n">
        <f aca="false">COUNTIF(I2:I32,"☻")+COUNTIF(I2:I32,"51☻")+COUNTIF(I2:I32,"52☻")+COUNTIF(I2:I32,"1☻")+COUNTIF(I2:I32,"kvit☻")+COUNTIF(I2:I32,"U☻")</f>
        <v>0</v>
      </c>
      <c r="J36" s="2" t="n">
        <f aca="false">COUNTIF(J2:J32,"☻")+COUNTIF(J2:J32,"51☻")+COUNTIF(J2:J32,"52☻")+COUNTIF(J2:J32,"1☻")+COUNTIF(J2:J32,"kvit☻")+COUNTIF(J2:J32,"U☻")</f>
        <v>0</v>
      </c>
      <c r="K36" s="2" t="n">
        <f aca="false">COUNTIF(K2:K32,"☻")+COUNTIF(K2:K32,"51☻")+COUNTIF(K2:K32,"52☻")+COUNTIF(K2:K32,"1☻")+COUNTIF(K2:K32,"kvit☻")+COUNTIF(K2:K32,"U☻")</f>
        <v>3</v>
      </c>
      <c r="L36" s="2" t="n">
        <f aca="false">COUNTIF(L2:L32,"☻")+COUNTIF(L2:L32,"51☻")+COUNTIF(L2:L32,"52☻")+COUNTIF(L2:L32,"1☻")+COUNTIF(L2:L32,"kvit☻")+COUNTIF(L2:L32,"U☻")</f>
        <v>0</v>
      </c>
      <c r="M36" s="2" t="n">
        <f aca="false">COUNTIF(M2:M32,"☻")+COUNTIF(M2:M32,"51☻")+COUNTIF(M2:M32,"52☻")+COUNTIF(M2:M32,"1☻")+COUNTIF(M2:M32,"kvit☻")+COUNTIF(M2:M32,"U☻")</f>
        <v>5</v>
      </c>
      <c r="N36" s="2" t="n">
        <f aca="false">oktober!$N$36</f>
        <v>2</v>
      </c>
      <c r="O36" s="2"/>
      <c r="P36" s="58"/>
      <c r="Q36" s="35"/>
      <c r="R36" s="35"/>
      <c r="S36" s="35"/>
      <c r="T36" s="35"/>
      <c r="U36" s="35"/>
      <c r="V36" s="35"/>
      <c r="W36" s="35"/>
      <c r="X36" s="35"/>
      <c r="Y36" s="35"/>
      <c r="AB36" s="37"/>
    </row>
    <row r="37" s="36" customFormat="true" ht="19.9" hidden="false" customHeight="true" outlineLevel="0" collapsed="false">
      <c r="A37" s="56"/>
      <c r="B37" s="57" t="s">
        <v>71</v>
      </c>
      <c r="C37" s="59" t="n">
        <f aca="false">SUM(C35:C36)</f>
        <v>5</v>
      </c>
      <c r="D37" s="59" t="n">
        <f aca="false">SUM(D35:D36)</f>
        <v>5</v>
      </c>
      <c r="E37" s="59" t="n">
        <f aca="false">SUM(E35:E36)</f>
        <v>4</v>
      </c>
      <c r="F37" s="59" t="n">
        <f aca="false">SUM(F35:F36)</f>
        <v>4</v>
      </c>
      <c r="G37" s="59" t="n">
        <f aca="false">SUM(G35:G36)</f>
        <v>3</v>
      </c>
      <c r="H37" s="59" t="n">
        <f aca="false">SUM(H35:H36)</f>
        <v>4</v>
      </c>
      <c r="I37" s="59" t="n">
        <f aca="false">SUM(I35:I36)</f>
        <v>3</v>
      </c>
      <c r="J37" s="59" t="n">
        <f aca="false">SUM(J35:J36)</f>
        <v>2</v>
      </c>
      <c r="K37" s="59" t="n">
        <f aca="false">SUM(K35:K36)</f>
        <v>3</v>
      </c>
      <c r="L37" s="59" t="n">
        <f aca="false">SUM(L35:L36)</f>
        <v>4</v>
      </c>
      <c r="M37" s="59" t="n">
        <f aca="false">SUM(M35:M36)</f>
        <v>5</v>
      </c>
      <c r="N37" s="59" t="n">
        <f aca="false">oktober!$N$37</f>
        <v>2</v>
      </c>
      <c r="O37" s="2"/>
      <c r="P37" s="58"/>
      <c r="Q37" s="35"/>
      <c r="R37" s="35"/>
      <c r="S37" s="35"/>
      <c r="T37" s="35"/>
      <c r="U37" s="35"/>
      <c r="V37" s="35"/>
      <c r="W37" s="35"/>
      <c r="X37" s="35"/>
      <c r="Y37" s="35"/>
      <c r="AB37" s="37"/>
    </row>
    <row r="38" s="36" customFormat="true" ht="19.9" hidden="false" customHeight="true" outlineLevel="0" collapsed="false">
      <c r="A38" s="56"/>
      <c r="B38" s="60" t="s">
        <v>4</v>
      </c>
      <c r="C38" s="2" t="n">
        <f aca="false">COUNTIF(C2:C32,"KVIT")+COUNTIF(C2:C32,"51KVIT")+COUNTIF(C2:C32,"52KVIT")+COUNTIF(C2:C32,"1KVIT")</f>
        <v>0</v>
      </c>
      <c r="D38" s="2" t="n">
        <f aca="false">COUNTIF(D2:D32,"KVIT")+COUNTIF(D2:D32,"51KVIT")+COUNTIF(D2:D32,"52KVIT")+COUNTIF(D2:D32,"1KVIT")</f>
        <v>7</v>
      </c>
      <c r="E38" s="2" t="n">
        <f aca="false">COUNTIF(E2:E32,"KVIT")+COUNTIF(E2:E32,"51KVIT")+COUNTIF(E2:E32,"52KVIT")+COUNTIF(E2:E32,"1KVIT")</f>
        <v>8</v>
      </c>
      <c r="F38" s="2" t="n">
        <f aca="false">COUNTIF(F2:F32,"KVIT")+COUNTIF(F2:F32,"51KVIT")+COUNTIF(F2:F32,"52KVIT")+COUNTIF(F2:F32,"1KVIT")</f>
        <v>7</v>
      </c>
      <c r="G38" s="2" t="n">
        <f aca="false">COUNTIF(G2:G32,"KVIT")+COUNTIF(G2:G32,"51KVIT")+COUNTIF(G2:G32,"52KVIT")+COUNTIF(G2:G32,"1KVIT")</f>
        <v>0</v>
      </c>
      <c r="H38" s="2" t="n">
        <f aca="false">COUNTIF(H2:H32,"KVIT")+COUNTIF(H2:H32,"51KVIT")+COUNTIF(H2:H32,"52KVIT")+COUNTIF(H2:H32,"1KVIT")</f>
        <v>0</v>
      </c>
      <c r="I38" s="2" t="n">
        <f aca="false">COUNTIF(I2:I32,"KVIT")+COUNTIF(I2:I32,"51KVIT")+COUNTIF(I2:I32,"52KVIT")+COUNTIF(I2:I32,"1KVIT")</f>
        <v>0</v>
      </c>
      <c r="J38" s="2" t="n">
        <f aca="false">COUNTIF(J2:J32,"KVIT")+COUNTIF(J2:J32,"51KVIT")+COUNTIF(J2:J32,"52KVIT")+COUNTIF(J2:J32,"1KVIT")</f>
        <v>0</v>
      </c>
      <c r="K38" s="2" t="n">
        <f aca="false">COUNTIF(K2:K32,"KVIT")+COUNTIF(K2:K32,"51KVIT")+COUNTIF(K2:K32,"52KVIT")+COUNTIF(K2:K32,"1KVIT")</f>
        <v>6</v>
      </c>
      <c r="L38" s="2" t="n">
        <f aca="false">COUNTIF(L2:L32,"KVIT")+COUNTIF(L2:L32,"51KVIT")+COUNTIF(L2:L32,"52KVIT")+COUNTIF(L2:L32,"1KVIT")</f>
        <v>0</v>
      </c>
      <c r="M38" s="2" t="n">
        <f aca="false">COUNTIF(M2:M32,"KVIT")+COUNTIF(M2:M32,"51KVIT")+COUNTIF(M2:M32,"52KVIT")+COUNTIF(M2:M32,"1KVIT")</f>
        <v>5</v>
      </c>
      <c r="N38" s="2" t="n">
        <f aca="false">oktober!$N$38</f>
        <v>9</v>
      </c>
      <c r="O38" s="2"/>
      <c r="P38" s="2"/>
      <c r="Q38" s="35"/>
      <c r="R38" s="35"/>
      <c r="S38" s="35"/>
      <c r="T38" s="35"/>
      <c r="U38" s="35"/>
      <c r="V38" s="35"/>
      <c r="W38" s="35"/>
      <c r="X38" s="35"/>
      <c r="Y38" s="35"/>
      <c r="AB38" s="37"/>
    </row>
    <row r="39" s="61" customFormat="true" ht="14.05" hidden="false" customHeight="false" outlineLevel="0" collapsed="false">
      <c r="A39" s="56"/>
      <c r="B39" s="60" t="s">
        <v>72</v>
      </c>
      <c r="C39" s="2" t="n">
        <f aca="false">COUNTIF(C2:C32,"51$")+COUNTIF(C2:C32,"52$")+COUNTIF(C2:C32,"kvit$")</f>
        <v>0</v>
      </c>
      <c r="D39" s="2" t="n">
        <f aca="false">COUNTIF(D2:D32,"51$")+COUNTIF(D2:D32,"52$")+COUNTIF(D2:D32,"kvit$")</f>
        <v>0</v>
      </c>
      <c r="E39" s="2" t="n">
        <f aca="false">COUNTIF(E2:E32,"51$")+COUNTIF(E2:E32,"52$")+COUNTIF(E2:E32,"kvit$")</f>
        <v>0</v>
      </c>
      <c r="F39" s="2" t="n">
        <f aca="false">COUNTIF(F2:F32,"51$")+COUNTIF(F2:F32,"52$")+COUNTIF(F2:F32,"kvit$")</f>
        <v>0</v>
      </c>
      <c r="G39" s="2" t="n">
        <f aca="false">COUNTIF(G2:G32,"51$")+COUNTIF(G2:G32,"52$")+COUNTIF(G2:G32,"kvit$")</f>
        <v>0</v>
      </c>
      <c r="H39" s="2" t="n">
        <f aca="false">COUNTIF(H2:H32,"51$")+COUNTIF(H2:H32,"52$")+COUNTIF(H2:H32,"kvit$")</f>
        <v>0</v>
      </c>
      <c r="I39" s="2" t="n">
        <f aca="false">COUNTIF(I2:I32,"51$")+COUNTIF(I2:I32,"52$")+COUNTIF(I2:I32,"kvit$")</f>
        <v>0</v>
      </c>
      <c r="J39" s="2" t="n">
        <f aca="false">COUNTIF(J2:J32,"51$")+COUNTIF(J2:J32,"52$")+COUNTIF(J2:J32,"kvit$")</f>
        <v>0</v>
      </c>
      <c r="K39" s="2" t="n">
        <f aca="false">COUNTIF(K2:K32,"51$")+COUNTIF(K2:K32,"52$")+COUNTIF(K2:K32,"kvit$")</f>
        <v>0</v>
      </c>
      <c r="L39" s="2" t="n">
        <f aca="false">COUNTIF(L2:L32,"51$")+COUNTIF(L2:L32,"52$")+COUNTIF(L2:L32,"kvit$")</f>
        <v>0</v>
      </c>
      <c r="M39" s="2" t="n">
        <f aca="false">COUNTIF(M2:M32,"51$")+COUNTIF(M2:M32,"52$")+COUNTIF(M2:M32,"kvit$")</f>
        <v>0</v>
      </c>
      <c r="N39" s="2" t="n">
        <f aca="false">oktober!$N$39</f>
        <v>0</v>
      </c>
      <c r="O39" s="2"/>
      <c r="P39" s="2"/>
      <c r="Q39" s="35"/>
      <c r="R39" s="35"/>
      <c r="S39" s="35"/>
      <c r="T39" s="35"/>
      <c r="U39" s="35"/>
      <c r="V39" s="35"/>
      <c r="W39" s="35"/>
      <c r="X39" s="35"/>
      <c r="Y39" s="35"/>
      <c r="Z39" s="36"/>
      <c r="AA39" s="36"/>
      <c r="AB39" s="37"/>
      <c r="AC39" s="36"/>
    </row>
    <row r="40" customFormat="false" ht="14.05" hidden="false" customHeight="false" outlineLevel="0" collapsed="false">
      <c r="B40" s="62" t="str">
        <f aca="false">'Vzorci vnosov'!$A$12</f>
        <v>D</v>
      </c>
      <c r="C40" s="63" t="n">
        <f aca="false">COUNTIF(C2:C32,"D")</f>
        <v>2</v>
      </c>
      <c r="D40" s="63" t="n">
        <f aca="false">COUNTIF(D2:D32,"D")</f>
        <v>0</v>
      </c>
      <c r="E40" s="63" t="n">
        <f aca="false">COUNTIF(E2:E32,"D")</f>
        <v>0</v>
      </c>
      <c r="F40" s="63" t="n">
        <f aca="false">COUNTIF(F2:F32,"D")</f>
        <v>0</v>
      </c>
      <c r="G40" s="63" t="n">
        <f aca="false">COUNTIF(G2:G32,"D")</f>
        <v>2</v>
      </c>
      <c r="H40" s="63" t="n">
        <f aca="false">COUNTIF(H2:H32,"D")</f>
        <v>0</v>
      </c>
      <c r="I40" s="63" t="n">
        <f aca="false">COUNTIF(I2:I32,"D")</f>
        <v>0</v>
      </c>
      <c r="J40" s="63" t="n">
        <f aca="false">COUNTIF(J2:J32,"D")</f>
        <v>5</v>
      </c>
      <c r="K40" s="63" t="n">
        <f aca="false">COUNTIF(K2:K32,"D")</f>
        <v>3</v>
      </c>
      <c r="L40" s="63" t="n">
        <f aca="false">COUNTIF(L2:L32,"D")</f>
        <v>0</v>
      </c>
      <c r="M40" s="63" t="n">
        <f aca="false">COUNTIF(M2:M32,"D")</f>
        <v>0</v>
      </c>
      <c r="N40" s="63" t="n">
        <f aca="false">oktober!$N$40</f>
        <v>4</v>
      </c>
      <c r="O40" s="64"/>
      <c r="P40" s="64"/>
      <c r="AB40" s="37"/>
    </row>
    <row r="41" customFormat="false" ht="14.05" hidden="false" customHeight="false" outlineLevel="0" collapsed="false">
      <c r="B41" s="62" t="str">
        <f aca="false">'Vzorci vnosov'!$A$15</f>
        <v>SO</v>
      </c>
      <c r="C41" s="63" t="n">
        <f aca="false">COUNTIF(C2:C32,"SO")</f>
        <v>0</v>
      </c>
      <c r="D41" s="63" t="n">
        <f aca="false">COUNTIF(D2:D32,"SO")</f>
        <v>1</v>
      </c>
      <c r="E41" s="63" t="n">
        <f aca="false">COUNTIF(E2:E32,"SO")</f>
        <v>0</v>
      </c>
      <c r="F41" s="63" t="n">
        <f aca="false">COUNTIF(F2:F32,"SO")</f>
        <v>0</v>
      </c>
      <c r="G41" s="63" t="n">
        <f aca="false">COUNTIF(G2:G32,"SO")</f>
        <v>1</v>
      </c>
      <c r="H41" s="63" t="n">
        <f aca="false">COUNTIF(H2:H32,"SO")</f>
        <v>0</v>
      </c>
      <c r="I41" s="63" t="n">
        <f aca="false">COUNTIF(I2:I32,"SO")</f>
        <v>0</v>
      </c>
      <c r="J41" s="63" t="n">
        <f aca="false">COUNTIF(J2:J32,"SO")</f>
        <v>2</v>
      </c>
      <c r="K41" s="63" t="n">
        <f aca="false">COUNTIF(K2:K32,"SO")</f>
        <v>0</v>
      </c>
      <c r="L41" s="63" t="n">
        <f aca="false">COUNTIF(L2:L32,"SO")</f>
        <v>0</v>
      </c>
      <c r="M41" s="63" t="n">
        <f aca="false">COUNTIF(M2:M32,"SO")</f>
        <v>0</v>
      </c>
      <c r="N41" s="63" t="n">
        <f aca="false">oktober!$N$41</f>
        <v>0</v>
      </c>
      <c r="AB41" s="37"/>
    </row>
    <row r="42" customFormat="false" ht="14.05" hidden="false" customHeight="false" outlineLevel="0" collapsed="false">
      <c r="B42" s="65" t="str">
        <f aca="false">'Vzorci vnosov'!$A$13</f>
        <v>BOL</v>
      </c>
      <c r="C42" s="63" t="n">
        <f aca="false">COUNTIF(C2:C32,"BOL")</f>
        <v>0</v>
      </c>
      <c r="D42" s="63" t="n">
        <f aca="false">COUNTIF(D2:D32,"BOL")</f>
        <v>0</v>
      </c>
      <c r="E42" s="63" t="n">
        <f aca="false">COUNTIF(E2:E32,"BOL")</f>
        <v>0</v>
      </c>
      <c r="F42" s="63" t="n">
        <f aca="false">COUNTIF(F2:F32,"BOL")</f>
        <v>0</v>
      </c>
      <c r="G42" s="63" t="n">
        <f aca="false">COUNTIF(G2:G32,"BOL")</f>
        <v>0</v>
      </c>
      <c r="H42" s="63" t="n">
        <f aca="false">COUNTIF(H2:H32,"BOL")</f>
        <v>0</v>
      </c>
      <c r="I42" s="63" t="n">
        <f aca="false">COUNTIF(I2:I32,"BOL")</f>
        <v>0</v>
      </c>
      <c r="J42" s="63" t="n">
        <f aca="false">COUNTIF(J2:J32,"BOL")</f>
        <v>0</v>
      </c>
      <c r="K42" s="63" t="n">
        <f aca="false">COUNTIF(K2:K32,"BOL")</f>
        <v>0</v>
      </c>
      <c r="L42" s="63" t="n">
        <f aca="false">COUNTIF(L2:L32,"BOL")</f>
        <v>0</v>
      </c>
      <c r="M42" s="63" t="n">
        <f aca="false">COUNTIF(M2:M32,"BOL")</f>
        <v>0</v>
      </c>
      <c r="N42" s="63" t="n">
        <f aca="false">oktober!$N$42</f>
        <v>0</v>
      </c>
      <c r="AB42" s="37"/>
    </row>
    <row r="43" customFormat="false" ht="14.05" hidden="false" customHeight="false" outlineLevel="0" collapsed="false">
      <c r="B43" s="66" t="str">
        <f aca="false">'Vzorci vnosov'!$A$11</f>
        <v>X</v>
      </c>
      <c r="C43" s="63" t="n">
        <f aca="false">COUNTIF(C2:C32,"X")</f>
        <v>3</v>
      </c>
      <c r="D43" s="63" t="n">
        <f aca="false">COUNTIF(D2:D32,"X")</f>
        <v>0</v>
      </c>
      <c r="E43" s="63" t="n">
        <f aca="false">COUNTIF(E2:E32,"X")</f>
        <v>3</v>
      </c>
      <c r="F43" s="63" t="n">
        <f aca="false">COUNTIF(F2:F32,"X")</f>
        <v>3</v>
      </c>
      <c r="G43" s="63" t="n">
        <f aca="false">COUNTIF(G2:G32,"X")</f>
        <v>0</v>
      </c>
      <c r="H43" s="63" t="n">
        <f aca="false">COUNTIF(H2:H32,"X")</f>
        <v>2</v>
      </c>
      <c r="I43" s="63" t="n">
        <f aca="false">COUNTIF(I2:I32,"X")</f>
        <v>2</v>
      </c>
      <c r="J43" s="63" t="n">
        <f aca="false">COUNTIF(J2:J32,"X")</f>
        <v>2</v>
      </c>
      <c r="K43" s="63" t="n">
        <f aca="false">COUNTIF(K2:K32,"X")</f>
        <v>2</v>
      </c>
      <c r="L43" s="63" t="n">
        <f aca="false">COUNTIF(L2:L32,"X")</f>
        <v>2</v>
      </c>
      <c r="M43" s="63" t="n">
        <f aca="false">COUNTIF(M2:M32,"X")</f>
        <v>1</v>
      </c>
      <c r="N43" s="63" t="n">
        <f aca="false">oktober!$N$43</f>
        <v>2</v>
      </c>
      <c r="AB43" s="37"/>
    </row>
    <row r="44" customFormat="false" ht="14.05" hidden="false" customHeight="false" outlineLevel="0" collapsed="false">
      <c r="B44" s="67" t="s">
        <v>50</v>
      </c>
      <c r="C44" s="68" t="n">
        <f aca="false">COUNTIF(P2:P32,"KOS")</f>
        <v>0</v>
      </c>
      <c r="D44" s="68" t="n">
        <f aca="false">COUNTIF(P2:P32,"ŠOŠ")</f>
        <v>5</v>
      </c>
      <c r="E44" s="68" t="n">
        <f aca="false">COUNTIF(P2:P32,"PIN")</f>
        <v>0</v>
      </c>
      <c r="F44" s="68" t="n">
        <f aca="false">COUNTIF(P2:P32,"KON")</f>
        <v>3</v>
      </c>
      <c r="G44" s="68" t="n">
        <f aca="false">COUNTIF(P2:P32,"oro")</f>
        <v>0</v>
      </c>
      <c r="H44" s="68" t="n">
        <f aca="false">COUNTIF(P2:P32,"mio")</f>
        <v>5</v>
      </c>
      <c r="I44" s="68" t="n">
        <f aca="false">COUNTIF(P2:P32,"bož")</f>
        <v>3</v>
      </c>
      <c r="J44" s="68" t="n">
        <f aca="false">COUNTIF(P2:P32,"tom")</f>
        <v>0</v>
      </c>
      <c r="K44" s="68" t="n">
        <f aca="false">COUNTIF(P2:P32,"MŠŠ")</f>
        <v>4</v>
      </c>
      <c r="L44" s="68" t="n">
        <f aca="false">COUNTIF(Q2:Q32,"živ")</f>
        <v>0</v>
      </c>
      <c r="M44" s="68" t="n">
        <f aca="false">COUNTIF(P2:P32,"tal")</f>
        <v>6</v>
      </c>
      <c r="N44" s="68" t="n">
        <f aca="false">COUNTIF(P2:P32,"")</f>
        <v>0</v>
      </c>
      <c r="AB44" s="37"/>
    </row>
    <row r="45" customFormat="false" ht="14.05" hidden="false" customHeight="false" outlineLevel="0" collapsed="false">
      <c r="B45" s="66" t="s">
        <v>73</v>
      </c>
      <c r="C45" s="2" t="n">
        <f aca="false">COUNTIF(C2:C32,"51¶")+COUNTIF(C2:C32,"52¶")+COUNTIF(C2:C32,"kvit¶")</f>
        <v>4</v>
      </c>
      <c r="D45" s="2" t="n">
        <f aca="false">COUNTIF(D2:D32,"51¶")+COUNTIF(D2:D32,"52¶")+COUNTIF(D2:D32,"kvit¶")</f>
        <v>1</v>
      </c>
      <c r="E45" s="2" t="n">
        <f aca="false">COUNTIF(E2:E32,"51¶")+COUNTIF(E2:E32,"52¶")+COUNTIF(E2:E32,"kvit¶")</f>
        <v>4</v>
      </c>
      <c r="F45" s="2" t="n">
        <f aca="false">COUNTIF(F2:F32,"51¶")+COUNTIF(F2:F32,"52¶")+COUNTIF(F2:F32,"kvit¶")</f>
        <v>3</v>
      </c>
      <c r="G45" s="2" t="n">
        <f aca="false">COUNTIF(G2:G32,"51¶")+COUNTIF(G2:G32,"52¶")+COUNTIF(G2:G32,"kvit¶")</f>
        <v>8</v>
      </c>
      <c r="H45" s="2" t="n">
        <f aca="false">COUNTIF(H2:H32,"51¶")+COUNTIF(H2:H32,"52¶")+COUNTIF(H2:H32,"kvit¶")</f>
        <v>2</v>
      </c>
      <c r="I45" s="2" t="n">
        <f aca="false">COUNTIF(I2:I32,"51¶")+COUNTIF(I2:I32,"52¶")+COUNTIF(I2:I32,"kvit¶")</f>
        <v>5</v>
      </c>
      <c r="J45" s="2" t="n">
        <f aca="false">COUNTIF(J2:J32,"51¶")+COUNTIF(J2:J32,"52¶")+COUNTIF(J2:J32,"kvit¶")</f>
        <v>3</v>
      </c>
      <c r="K45" s="2" t="n">
        <f aca="false">COUNTIF(K2:K32,"51¶")+COUNTIF(K2:K32,"52¶")+COUNTIF(K2:K32,"kvit¶")</f>
        <v>1</v>
      </c>
      <c r="L45" s="2" t="n">
        <f aca="false">COUNTIF(L2:L32,"51¶")+COUNTIF(L2:L32,"52¶")+COUNTIF(L2:L32,"kvit¶")</f>
        <v>3</v>
      </c>
      <c r="M45" s="2" t="n">
        <f aca="false">COUNTIF(M2:M32,"51¶")+COUNTIF(M2:M32,"52¶")+COUNTIF(M2:M32,"kvit¶")</f>
        <v>2</v>
      </c>
      <c r="N45" s="2" t="n">
        <f aca="false">oktober!$N$45</f>
        <v>0</v>
      </c>
      <c r="AB45" s="37"/>
    </row>
    <row r="46" customFormat="false" ht="14.05" hidden="false" customHeight="false" outlineLevel="0" collapsed="false">
      <c r="B46" s="62" t="str">
        <f aca="false">'Vzorci vnosov'!$A$8</f>
        <v>U</v>
      </c>
      <c r="C46" s="2" t="n">
        <f aca="false">COUNTIF(C2:C32,"U☺")+COUNTIF(C2:C32,"U☻")+COUNTIF(C2:C32,"U")</f>
        <v>0</v>
      </c>
      <c r="D46" s="2" t="n">
        <f aca="false">COUNTIF(D2:D32,"U☺")+COUNTIF(D2:D32,"U☻")+COUNTIF(D2:D32,"U")</f>
        <v>0</v>
      </c>
      <c r="E46" s="2" t="n">
        <f aca="false">COUNTIF(E2:E32,"U☺")+COUNTIF(E2:E32,"U☻")+COUNTIF(E2:E32,"U")</f>
        <v>0</v>
      </c>
      <c r="F46" s="2" t="n">
        <f aca="false">COUNTIF(F2:F32,"U☺")+COUNTIF(F2:F32,"U☻")+COUNTIF(F2:F32,"U")</f>
        <v>0</v>
      </c>
      <c r="G46" s="2" t="n">
        <f aca="false">COUNTIF(G2:G32,"U☺")+COUNTIF(G2:G32,"U☻")+COUNTIF(G2:G32,"U")</f>
        <v>0</v>
      </c>
      <c r="H46" s="2" t="n">
        <f aca="false">COUNTIF(H2:H32,"U☺")+COUNTIF(H2:H32,"U☻")+COUNTIF(H2:H32,"U")</f>
        <v>5</v>
      </c>
      <c r="I46" s="2" t="n">
        <f aca="false">COUNTIF(I2:I32,"U☺")+COUNTIF(I2:I32,"U☻")+COUNTIF(I2:I32,"U")</f>
        <v>3</v>
      </c>
      <c r="J46" s="2" t="n">
        <f aca="false">COUNTIF(J2:J32,"U☺")+COUNTIF(J2:J32,"U☻")+COUNTIF(J2:J32,"U")</f>
        <v>3</v>
      </c>
      <c r="K46" s="2" t="n">
        <f aca="false">COUNTIF(K2:K32,"U☺")+COUNTIF(K2:K32,"U☻")+COUNTIF(K2:K32,"U")</f>
        <v>0</v>
      </c>
      <c r="L46" s="2" t="n">
        <f aca="false">COUNTIF(L2:L32,"U☺")+COUNTIF(L2:L32,"U☻")+COUNTIF(L2:L32,"U")</f>
        <v>7</v>
      </c>
      <c r="M46" s="2" t="n">
        <f aca="false">COUNTIF(M2:M32,"U☺")+COUNTIF(M2:M32,"U☻")+COUNTIF(M2:M32,"U")</f>
        <v>1</v>
      </c>
      <c r="N46" s="2" t="n">
        <f aca="false">oktober!$N$46</f>
        <v>0</v>
      </c>
      <c r="AB46" s="37"/>
    </row>
    <row r="47" customFormat="false" ht="14.05" hidden="false" customHeight="false" outlineLevel="0" collapsed="false">
      <c r="AB47" s="37"/>
    </row>
    <row r="48" customFormat="false" ht="14.05" hidden="false" customHeight="false" outlineLevel="0" collapsed="false">
      <c r="AB48" s="37"/>
    </row>
    <row r="49" customFormat="false" ht="14.05" hidden="false" customHeight="false" outlineLevel="0" collapsed="false">
      <c r="AB49" s="37"/>
    </row>
    <row r="50" customFormat="false" ht="14.05" hidden="false" customHeight="false" outlineLevel="0" collapsed="false">
      <c r="AB50" s="37"/>
    </row>
    <row r="51" customFormat="false" ht="14.05" hidden="false" customHeight="false" outlineLevel="0" collapsed="false">
      <c r="AB51" s="37"/>
    </row>
    <row r="52" customFormat="false" ht="14.05" hidden="false" customHeight="false" outlineLevel="0" collapsed="false">
      <c r="AB52" s="37"/>
    </row>
    <row r="53" customFormat="false" ht="14.05" hidden="false" customHeight="false" outlineLevel="0" collapsed="false">
      <c r="AB53" s="37"/>
    </row>
    <row r="54" customFormat="false" ht="14.05" hidden="false" customHeight="false" outlineLevel="0" collapsed="false">
      <c r="AB54" s="37"/>
    </row>
    <row r="55" customFormat="false" ht="14.05" hidden="false" customHeight="false" outlineLevel="0" collapsed="false">
      <c r="AB55" s="37"/>
    </row>
    <row r="56" customFormat="false" ht="14.05" hidden="false" customHeight="false" outlineLevel="0" collapsed="false">
      <c r="AB56" s="37"/>
    </row>
    <row r="57" customFormat="false" ht="14.05" hidden="false" customHeight="false" outlineLevel="0" collapsed="false">
      <c r="AB57" s="37"/>
    </row>
    <row r="58" customFormat="false" ht="14.05" hidden="false" customHeight="false" outlineLevel="0" collapsed="false">
      <c r="AB58" s="37"/>
    </row>
    <row r="59" customFormat="false" ht="14.05" hidden="false" customHeight="false" outlineLevel="0" collapsed="false">
      <c r="AB59" s="37"/>
    </row>
    <row r="60" customFormat="false" ht="14.05" hidden="false" customHeight="false" outlineLevel="0" collapsed="false">
      <c r="AB60" s="37"/>
    </row>
    <row r="61" customFormat="false" ht="14.05" hidden="false" customHeight="false" outlineLevel="0" collapsed="false">
      <c r="AB61" s="37"/>
    </row>
    <row r="62" customFormat="false" ht="14.05" hidden="false" customHeight="false" outlineLevel="0" collapsed="false">
      <c r="AB62" s="37"/>
    </row>
    <row r="63" customFormat="false" ht="14.05" hidden="false" customHeight="false" outlineLevel="0" collapsed="false">
      <c r="AB63" s="37"/>
    </row>
    <row r="64" customFormat="false" ht="14.05" hidden="false" customHeight="false" outlineLevel="0" collapsed="false">
      <c r="AB64" s="37"/>
    </row>
    <row r="65" customFormat="false" ht="14.05" hidden="false" customHeight="false" outlineLevel="0" collapsed="false">
      <c r="AB65" s="37"/>
    </row>
    <row r="66" customFormat="false" ht="14.05" hidden="false" customHeight="false" outlineLevel="0" collapsed="false">
      <c r="AB66" s="37"/>
    </row>
    <row r="67" customFormat="false" ht="14.05" hidden="false" customHeight="false" outlineLevel="0" collapsed="false">
      <c r="AB67" s="37"/>
    </row>
    <row r="68" customFormat="false" ht="14.05" hidden="false" customHeight="false" outlineLevel="0" collapsed="false">
      <c r="AB68" s="37"/>
    </row>
    <row r="69" customFormat="false" ht="14.05" hidden="false" customHeight="false" outlineLevel="0" collapsed="false">
      <c r="AB69" s="37"/>
    </row>
    <row r="70" customFormat="false" ht="14.05" hidden="false" customHeight="false" outlineLevel="0" collapsed="false">
      <c r="AB70" s="37"/>
    </row>
    <row r="71" customFormat="false" ht="14.05" hidden="false" customHeight="false" outlineLevel="0" collapsed="false">
      <c r="AB71" s="37"/>
    </row>
    <row r="72" customFormat="false" ht="14.05" hidden="false" customHeight="false" outlineLevel="0" collapsed="false">
      <c r="AB72" s="37"/>
    </row>
    <row r="73" customFormat="false" ht="14.05" hidden="false" customHeight="false" outlineLevel="0" collapsed="false">
      <c r="AB73" s="37"/>
    </row>
    <row r="74" customFormat="false" ht="14.05" hidden="false" customHeight="false" outlineLevel="0" collapsed="false">
      <c r="AB74" s="37"/>
    </row>
    <row r="75" customFormat="false" ht="14.05" hidden="false" customHeight="false" outlineLevel="0" collapsed="false">
      <c r="AB75" s="37"/>
    </row>
    <row r="76" customFormat="false" ht="14.05" hidden="false" customHeight="false" outlineLevel="0" collapsed="false">
      <c r="AB76" s="37"/>
    </row>
    <row r="77" customFormat="false" ht="14.05" hidden="false" customHeight="false" outlineLevel="0" collapsed="false">
      <c r="AB77" s="37"/>
    </row>
    <row r="78" customFormat="false" ht="14.05" hidden="false" customHeight="false" outlineLevel="0" collapsed="false">
      <c r="AB78" s="37"/>
    </row>
    <row r="79" customFormat="false" ht="14.05" hidden="false" customHeight="false" outlineLevel="0" collapsed="false">
      <c r="AB79" s="37"/>
    </row>
    <row r="80" customFormat="false" ht="14.05" hidden="false" customHeight="false" outlineLevel="0" collapsed="false">
      <c r="AB80" s="37"/>
    </row>
    <row r="81" customFormat="false" ht="14.05" hidden="false" customHeight="false" outlineLevel="0" collapsed="false">
      <c r="AB81" s="37"/>
    </row>
    <row r="82" customFormat="false" ht="14.05" hidden="false" customHeight="false" outlineLevel="0" collapsed="false">
      <c r="AB82" s="37"/>
    </row>
    <row r="83" customFormat="false" ht="14.05" hidden="false" customHeight="false" outlineLevel="0" collapsed="false">
      <c r="AB83" s="37"/>
    </row>
    <row r="84" customFormat="false" ht="14.05" hidden="false" customHeight="false" outlineLevel="0" collapsed="false">
      <c r="AB84" s="37"/>
    </row>
    <row r="85" customFormat="false" ht="14.05" hidden="false" customHeight="false" outlineLevel="0" collapsed="false">
      <c r="AB85" s="37"/>
    </row>
    <row r="86" customFormat="false" ht="14.05" hidden="false" customHeight="false" outlineLevel="0" collapsed="false">
      <c r="AB86" s="37"/>
    </row>
    <row r="87" customFormat="false" ht="14.05" hidden="false" customHeight="false" outlineLevel="0" collapsed="false">
      <c r="AB87" s="37"/>
    </row>
    <row r="88" customFormat="false" ht="14.05" hidden="false" customHeight="false" outlineLevel="0" collapsed="false">
      <c r="AB88" s="37"/>
    </row>
    <row r="89" customFormat="false" ht="14.05" hidden="false" customHeight="false" outlineLevel="0" collapsed="false">
      <c r="AB89" s="37"/>
    </row>
    <row r="90" customFormat="false" ht="14.05" hidden="false" customHeight="false" outlineLevel="0" collapsed="false">
      <c r="AB90" s="37"/>
    </row>
    <row r="91" customFormat="false" ht="14.05" hidden="false" customHeight="false" outlineLevel="0" collapsed="false">
      <c r="AB91" s="37"/>
    </row>
    <row r="92" customFormat="false" ht="14.05" hidden="false" customHeight="false" outlineLevel="0" collapsed="false">
      <c r="AB92" s="37"/>
    </row>
    <row r="93" customFormat="false" ht="14.05" hidden="false" customHeight="false" outlineLevel="0" collapsed="false">
      <c r="AB93" s="37"/>
    </row>
    <row r="94" customFormat="false" ht="14.05" hidden="false" customHeight="false" outlineLevel="0" collapsed="false">
      <c r="AB94" s="37"/>
    </row>
    <row r="95" customFormat="false" ht="14.05" hidden="false" customHeight="false" outlineLevel="0" collapsed="false">
      <c r="AB95" s="37"/>
    </row>
    <row r="96" customFormat="false" ht="14.05" hidden="false" customHeight="false" outlineLevel="0" collapsed="false">
      <c r="AB96" s="37"/>
    </row>
    <row r="97" customFormat="false" ht="14.05" hidden="false" customHeight="false" outlineLevel="0" collapsed="false">
      <c r="AB97" s="37"/>
    </row>
    <row r="98" customFormat="false" ht="14.05" hidden="false" customHeight="false" outlineLevel="0" collapsed="false">
      <c r="AB98" s="37"/>
    </row>
    <row r="99" customFormat="false" ht="14.05" hidden="false" customHeight="false" outlineLevel="0" collapsed="false">
      <c r="AB99" s="37"/>
    </row>
    <row r="100" customFormat="false" ht="14.05" hidden="false" customHeight="false" outlineLevel="0" collapsed="false">
      <c r="AB100" s="37"/>
    </row>
    <row r="101" customFormat="false" ht="14.05" hidden="false" customHeight="false" outlineLevel="0" collapsed="false">
      <c r="AB101" s="37"/>
    </row>
    <row r="102" customFormat="false" ht="14.05" hidden="false" customHeight="false" outlineLevel="0" collapsed="false">
      <c r="AB102" s="37"/>
    </row>
    <row r="103" customFormat="false" ht="14.05" hidden="false" customHeight="false" outlineLevel="0" collapsed="false">
      <c r="AB103" s="37"/>
    </row>
    <row r="104" customFormat="false" ht="14.05" hidden="false" customHeight="false" outlineLevel="0" collapsed="false">
      <c r="AB104" s="37"/>
    </row>
    <row r="105" customFormat="false" ht="14.05" hidden="false" customHeight="false" outlineLevel="0" collapsed="false">
      <c r="AB105" s="37"/>
    </row>
    <row r="106" customFormat="false" ht="14.05" hidden="false" customHeight="false" outlineLevel="0" collapsed="false">
      <c r="AB106" s="37"/>
    </row>
    <row r="107" customFormat="false" ht="14.05" hidden="false" customHeight="false" outlineLevel="0" collapsed="false">
      <c r="AB107" s="37"/>
    </row>
    <row r="108" customFormat="false" ht="14.05" hidden="false" customHeight="false" outlineLevel="0" collapsed="false">
      <c r="AB108" s="37"/>
    </row>
    <row r="109" customFormat="false" ht="14.05" hidden="false" customHeight="false" outlineLevel="0" collapsed="false">
      <c r="AB109" s="37"/>
    </row>
    <row r="110" customFormat="false" ht="14.05" hidden="false" customHeight="false" outlineLevel="0" collapsed="false">
      <c r="AB110" s="37"/>
    </row>
    <row r="111" customFormat="false" ht="14.05" hidden="false" customHeight="false" outlineLevel="0" collapsed="false">
      <c r="AB111" s="37"/>
    </row>
    <row r="112" customFormat="false" ht="14.05" hidden="false" customHeight="false" outlineLevel="0" collapsed="false">
      <c r="AB112" s="37"/>
    </row>
    <row r="113" customFormat="false" ht="14.05" hidden="false" customHeight="false" outlineLevel="0" collapsed="false">
      <c r="AB113" s="37"/>
    </row>
    <row r="114" customFormat="false" ht="14.05" hidden="false" customHeight="false" outlineLevel="0" collapsed="false">
      <c r="AB114" s="37"/>
    </row>
    <row r="115" customFormat="false" ht="14.05" hidden="false" customHeight="false" outlineLevel="0" collapsed="false">
      <c r="AB115" s="37"/>
    </row>
    <row r="116" customFormat="false" ht="14.05" hidden="false" customHeight="false" outlineLevel="0" collapsed="false">
      <c r="AB116" s="37"/>
    </row>
    <row r="117" customFormat="false" ht="14.05" hidden="false" customHeight="false" outlineLevel="0" collapsed="false">
      <c r="AB117" s="37"/>
    </row>
    <row r="118" customFormat="false" ht="14.05" hidden="false" customHeight="false" outlineLevel="0" collapsed="false">
      <c r="AB118" s="37"/>
    </row>
    <row r="119" customFormat="false" ht="14.05" hidden="false" customHeight="false" outlineLevel="0" collapsed="false">
      <c r="AB119" s="37"/>
    </row>
    <row r="120" customFormat="false" ht="14.05" hidden="false" customHeight="false" outlineLevel="0" collapsed="false">
      <c r="AB120" s="37"/>
    </row>
    <row r="121" customFormat="false" ht="14.05" hidden="false" customHeight="false" outlineLevel="0" collapsed="false">
      <c r="AB121" s="37"/>
    </row>
    <row r="122" customFormat="false" ht="14.05" hidden="false" customHeight="false" outlineLevel="0" collapsed="false">
      <c r="AB122" s="37"/>
    </row>
    <row r="123" customFormat="false" ht="14.05" hidden="false" customHeight="false" outlineLevel="0" collapsed="false">
      <c r="AB123" s="37"/>
    </row>
    <row r="124" customFormat="false" ht="14.05" hidden="false" customHeight="false" outlineLevel="0" collapsed="false">
      <c r="AB124" s="37"/>
    </row>
    <row r="125" customFormat="false" ht="14.05" hidden="false" customHeight="false" outlineLevel="0" collapsed="false">
      <c r="AB125" s="37"/>
    </row>
    <row r="126" customFormat="false" ht="14.05" hidden="false" customHeight="false" outlineLevel="0" collapsed="false">
      <c r="AB126" s="37"/>
    </row>
    <row r="127" customFormat="false" ht="14.05" hidden="false" customHeight="false" outlineLevel="0" collapsed="false">
      <c r="AB127" s="37"/>
    </row>
    <row r="128" customFormat="false" ht="14.05" hidden="false" customHeight="false" outlineLevel="0" collapsed="false">
      <c r="AB128" s="37"/>
    </row>
    <row r="129" customFormat="false" ht="14.05" hidden="false" customHeight="false" outlineLevel="0" collapsed="false">
      <c r="AB129" s="37"/>
    </row>
    <row r="130" customFormat="false" ht="14.05" hidden="false" customHeight="false" outlineLevel="0" collapsed="false">
      <c r="AB130" s="37"/>
    </row>
    <row r="131" customFormat="false" ht="14.05" hidden="false" customHeight="false" outlineLevel="0" collapsed="false">
      <c r="AB131" s="37"/>
    </row>
    <row r="132" customFormat="false" ht="14.05" hidden="false" customHeight="false" outlineLevel="0" collapsed="false">
      <c r="AB132" s="37"/>
    </row>
    <row r="133" customFormat="false" ht="14.05" hidden="false" customHeight="false" outlineLevel="0" collapsed="false">
      <c r="AB133" s="37"/>
    </row>
    <row r="134" customFormat="false" ht="14.05" hidden="false" customHeight="false" outlineLevel="0" collapsed="false">
      <c r="AB134" s="37"/>
    </row>
    <row r="135" customFormat="false" ht="14.05" hidden="false" customHeight="false" outlineLevel="0" collapsed="false">
      <c r="AB135" s="37"/>
    </row>
    <row r="136" customFormat="false" ht="14.05" hidden="false" customHeight="false" outlineLevel="0" collapsed="false">
      <c r="AB136" s="37"/>
    </row>
    <row r="137" customFormat="false" ht="14.05" hidden="false" customHeight="false" outlineLevel="0" collapsed="false">
      <c r="AB137" s="37"/>
    </row>
    <row r="138" customFormat="false" ht="14.05" hidden="false" customHeight="false" outlineLevel="0" collapsed="false">
      <c r="AB138" s="37"/>
    </row>
    <row r="139" customFormat="false" ht="14.05" hidden="false" customHeight="false" outlineLevel="0" collapsed="false">
      <c r="AB139" s="37"/>
    </row>
    <row r="140" customFormat="false" ht="14.05" hidden="false" customHeight="false" outlineLevel="0" collapsed="false">
      <c r="AB140" s="37"/>
    </row>
    <row r="141" customFormat="false" ht="14.05" hidden="false" customHeight="false" outlineLevel="0" collapsed="false">
      <c r="AB141" s="37"/>
    </row>
    <row r="142" customFormat="false" ht="14.05" hidden="false" customHeight="false" outlineLevel="0" collapsed="false">
      <c r="AB142" s="37"/>
    </row>
    <row r="143" customFormat="false" ht="14.05" hidden="false" customHeight="false" outlineLevel="0" collapsed="false">
      <c r="AB143" s="37"/>
    </row>
    <row r="144" customFormat="false" ht="14.05" hidden="false" customHeight="false" outlineLevel="0" collapsed="false">
      <c r="AB144" s="37"/>
    </row>
    <row r="145" customFormat="false" ht="14.05" hidden="false" customHeight="false" outlineLevel="0" collapsed="false">
      <c r="AB145" s="37"/>
    </row>
  </sheetData>
  <conditionalFormatting sqref="B2:B31">
    <cfRule type="cellIs" priority="2" operator="equal" aboveAverage="0" equalAverage="0" bottom="0" percent="0" rank="0" text="" dxfId="108">
      <formula>"sob"</formula>
    </cfRule>
    <cfRule type="cellIs" priority="3" operator="equal" aboveAverage="0" equalAverage="0" bottom="0" percent="0" rank="0" text="" dxfId="109">
      <formula>"ned"</formula>
    </cfRule>
  </conditionalFormatting>
  <conditionalFormatting sqref="Q2:X31">
    <cfRule type="cellIs" priority="4" operator="lessThan" aboveAverage="0" equalAverage="0" bottom="0" percent="0" rank="0" text="" dxfId="110">
      <formula>1</formula>
    </cfRule>
    <cfRule type="cellIs" priority="5" operator="greaterThan" aboveAverage="0" equalAverage="0" bottom="0" percent="0" rank="0" text="" dxfId="111">
      <formula>1</formula>
    </cfRule>
  </conditionalFormatting>
  <conditionalFormatting sqref="V1">
    <cfRule type="cellIs" priority="6" operator="equal" aboveAverage="0" equalAverage="0" bottom="0" percent="0" rank="0" text="" dxfId="112">
      <formula>"sob"</formula>
    </cfRule>
    <cfRule type="cellIs" priority="7" operator="equal" aboveAverage="0" equalAverage="0" bottom="0" percent="0" rank="0" text="" dxfId="113">
      <formula>"ned"</formula>
    </cfRule>
  </conditionalFormatting>
  <conditionalFormatting sqref="Y2:Y31">
    <cfRule type="cellIs" priority="8" operator="notEqual" aboveAverage="0" equalAverage="0" bottom="0" percent="0" rank="0" text="" dxfId="114">
      <formula>0</formula>
    </cfRule>
  </conditionalFormatting>
  <conditionalFormatting sqref="Z2:Z31">
    <cfRule type="cellIs" priority="9" operator="equal" aboveAverage="0" equalAverage="0" bottom="0" percent="0" rank="0" text="" dxfId="115">
      <formula>1</formula>
    </cfRule>
    <cfRule type="cellIs" priority="10" operator="greaterThan" aboveAverage="0" equalAverage="0" bottom="0" percent="0" rank="0" text="" dxfId="116">
      <formula>1</formula>
    </cfRule>
  </conditionalFormatting>
  <conditionalFormatting sqref="AA2:AA31">
    <cfRule type="cellIs" priority="11" operator="lessThan" aboveAverage="0" equalAverage="0" bottom="0" percent="0" rank="0" text="" dxfId="117">
      <formula>2</formula>
    </cfRule>
    <cfRule type="cellIs" priority="12" operator="greaterThan" aboveAverage="0" equalAverage="0" bottom="0" percent="0" rank="0" text="" dxfId="118">
      <formula>2</formula>
    </cfRule>
  </conditionalFormatting>
  <printOptions headings="false" gridLines="false" gridLinesSet="true" horizontalCentered="false" verticalCentered="false"/>
  <pageMargins left="0.7875" right="0.7875" top="1.05277777777778" bottom="0.886111111111111" header="0.7875" footer="0.511811023622047"/>
  <pageSetup paperSize="9" scale="100" fitToWidth="1" fitToHeight="1" pageOrder="downThenOver" orientation="portrait" blackAndWhite="false" draft="false" cellComments="none" horizontalDpi="300" verticalDpi="300" copies="1"/>
  <headerFooter differentFirst="false" differentOddEven="false">
    <oddHeader>&amp;L&amp;"Times New Roman,Regular"&amp;12Zadnja sprememba: &amp;C&amp;"Arial,Regular"&amp;D   &amp;T</oddHeader>
    <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45"/>
  <sheetViews>
    <sheetView showFormulas="false" showGridLines="true" showRowColHeaders="true" showZeros="true" rightToLeft="false" tabSelected="true" showOutlineSymbols="true" defaultGridColor="true" view="normal" topLeftCell="A1" colorId="64" zoomScale="149" zoomScaleNormal="149"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C5" activeCellId="0" sqref="AC5"/>
    </sheetView>
  </sheetViews>
  <sheetFormatPr defaultColWidth="12.8515625" defaultRowHeight="12.8" zeroHeight="false" outlineLevelRow="0" outlineLevelCol="0"/>
  <cols>
    <col collapsed="false" customWidth="true" hidden="false" outlineLevel="0" max="1" min="1" style="21" width="7.31"/>
    <col collapsed="false" customWidth="true" hidden="false" outlineLevel="0" max="2" min="2" style="21" width="3.44"/>
    <col collapsed="false" customWidth="true" hidden="false" outlineLevel="0" max="6" min="3" style="1" width="4.58"/>
    <col collapsed="false" customWidth="true" hidden="false" outlineLevel="0" max="7" min="7" style="1" width="4.82"/>
    <col collapsed="false" customWidth="true" hidden="false" outlineLevel="0" max="9" min="8" style="1" width="4.58"/>
    <col collapsed="false" customWidth="true" hidden="false" outlineLevel="0" max="10" min="10" style="1" width="4.82"/>
    <col collapsed="false" customWidth="true" hidden="false" outlineLevel="0" max="11" min="11" style="1" width="4.72"/>
    <col collapsed="false" customWidth="true" hidden="false" outlineLevel="0" max="12" min="12" style="1" width="4.58"/>
    <col collapsed="false" customWidth="true" hidden="false" outlineLevel="0" max="13" min="13" style="1" width="4.91"/>
    <col collapsed="false" customWidth="true" hidden="false" outlineLevel="0" max="14" min="14" style="1" width="4.58"/>
    <col collapsed="false" customWidth="true" hidden="false" outlineLevel="0" max="15" min="15" style="1" width="4.96"/>
    <col collapsed="false" customWidth="true" hidden="false" outlineLevel="0" max="16" min="16" style="1" width="5.01"/>
    <col collapsed="false" customWidth="true" hidden="false" outlineLevel="0" max="17" min="17" style="1" width="3.44"/>
    <col collapsed="false" customWidth="true" hidden="false" outlineLevel="0" max="18" min="18" style="1" width="3.01"/>
    <col collapsed="false" customWidth="true" hidden="false" outlineLevel="0" max="19" min="19" style="1" width="2.57"/>
    <col collapsed="false" customWidth="true" hidden="false" outlineLevel="0" max="20" min="20" style="1" width="3.44"/>
    <col collapsed="false" customWidth="true" hidden="false" outlineLevel="0" max="24" min="21" style="1" width="3.58"/>
    <col collapsed="false" customWidth="true" hidden="false" outlineLevel="0" max="25" min="25" style="1" width="3.72"/>
    <col collapsed="false" customWidth="true" hidden="false" outlineLevel="0" max="26" min="26" style="1" width="2.14"/>
    <col collapsed="false" customWidth="true" hidden="false" outlineLevel="0" max="27" min="27" style="1" width="2.72"/>
    <col collapsed="false" customWidth="true" hidden="false" outlineLevel="0" max="28" min="28" style="22" width="7.88"/>
    <col collapsed="false" customWidth="true" hidden="false" outlineLevel="0" max="256" min="29" style="1" width="11.02"/>
  </cols>
  <sheetData>
    <row r="1" s="2" customFormat="true" ht="19.9" hidden="false" customHeight="true" outlineLevel="0" collapsed="false">
      <c r="A1" s="23" t="s">
        <v>37</v>
      </c>
      <c r="B1" s="24"/>
      <c r="C1" s="25" t="s">
        <v>38</v>
      </c>
      <c r="D1" s="25" t="s">
        <v>39</v>
      </c>
      <c r="E1" s="25" t="s">
        <v>40</v>
      </c>
      <c r="F1" s="25" t="s">
        <v>41</v>
      </c>
      <c r="G1" s="25" t="s">
        <v>42</v>
      </c>
      <c r="H1" s="25" t="s">
        <v>43</v>
      </c>
      <c r="I1" s="25" t="s">
        <v>79</v>
      </c>
      <c r="J1" s="25" t="s">
        <v>88</v>
      </c>
      <c r="K1" s="25" t="s">
        <v>46</v>
      </c>
      <c r="L1" s="25" t="str">
        <f aca="false">januar!$L$1</f>
        <v>ŽIV</v>
      </c>
      <c r="M1" s="25" t="s">
        <v>48</v>
      </c>
      <c r="N1" s="25" t="s">
        <v>111</v>
      </c>
      <c r="O1" s="27" t="s">
        <v>49</v>
      </c>
      <c r="P1" s="28" t="s">
        <v>50</v>
      </c>
      <c r="Q1" s="8" t="str">
        <f aca="false">'Vzorci vnosov'!$A$16</f>
        <v>☻</v>
      </c>
      <c r="R1" s="29" t="s">
        <v>17</v>
      </c>
      <c r="S1" s="30" t="str">
        <f aca="false">'Vzorci vnosov'!$A$4</f>
        <v>51</v>
      </c>
      <c r="T1" s="30" t="str">
        <f aca="false">'Vzorci vnosov'!$A$5</f>
        <v>52</v>
      </c>
      <c r="U1" s="31" t="str">
        <f aca="false">'Vzorci vnosov'!$A$25</f>
        <v>51¶</v>
      </c>
      <c r="V1" s="32" t="str">
        <f aca="false">'Vzorci vnosov'!$A$26</f>
        <v>52¶</v>
      </c>
      <c r="W1" s="33" t="str">
        <f aca="false">'Vzorci vnosov'!$A$8</f>
        <v>U</v>
      </c>
      <c r="X1" s="30" t="str">
        <f aca="false">'Vzorci vnosov'!$A$6</f>
        <v>KVIT</v>
      </c>
      <c r="Y1" s="34" t="s">
        <v>51</v>
      </c>
      <c r="Z1" s="35" t="s">
        <v>9</v>
      </c>
      <c r="AA1" s="36" t="s">
        <v>52</v>
      </c>
      <c r="AB1" s="37"/>
    </row>
    <row r="2" s="2" customFormat="true" ht="19.9" hidden="false" customHeight="true" outlineLevel="0" collapsed="false">
      <c r="A2" s="95" t="n">
        <v>41974</v>
      </c>
      <c r="B2" s="66" t="str">
        <f aca="false">TEXT(A2,"Ddd")</f>
        <v>pon</v>
      </c>
      <c r="C2" s="4" t="str">
        <f aca="false">'Vzorci vnosov'!$A$12</f>
        <v>D</v>
      </c>
      <c r="D2" s="46" t="s">
        <v>85</v>
      </c>
      <c r="E2" s="4" t="str">
        <f aca="false">'Vzorci vnosov'!$A$12</f>
        <v>D</v>
      </c>
      <c r="F2" s="3" t="str">
        <f aca="false">'Vzorci vnosov'!$A$6</f>
        <v>KVIT</v>
      </c>
      <c r="G2" s="15" t="str">
        <f aca="false">'Vzorci vnosov'!$A$25</f>
        <v>51¶</v>
      </c>
      <c r="H2" s="4" t="str">
        <f aca="false">'Vzorci vnosov'!$A$5</f>
        <v>52</v>
      </c>
      <c r="I2" s="4" t="str">
        <f aca="false">'Vzorci vnosov'!$A$8</f>
        <v>U</v>
      </c>
      <c r="J2" s="50" t="s">
        <v>121</v>
      </c>
      <c r="K2" s="3" t="str">
        <f aca="false">'Vzorci vnosov'!$A$6</f>
        <v>KVIT</v>
      </c>
      <c r="L2" s="4" t="str">
        <f aca="false">'Vzorci vnosov'!$A$4</f>
        <v>51</v>
      </c>
      <c r="M2" s="6" t="str">
        <f aca="false">'Vzorci vnosov'!$A$11</f>
        <v>X</v>
      </c>
      <c r="N2" s="5" t="str">
        <f aca="false">'Vzorci vnosov'!$A$7</f>
        <v>KVIT☻</v>
      </c>
      <c r="O2" s="52" t="s">
        <v>67</v>
      </c>
      <c r="P2" s="25" t="s">
        <v>65</v>
      </c>
      <c r="Q2" s="42" t="n">
        <f aca="false">COUNTIF(C2:M2,"☻")+COUNTIF(C2:M2,"52☻")+COUNTIF(C2:M2,"51☻")+COUNTIF(C2:M2,"1☻")+COUNTIF(C2:M2,"KVIT☻")+COUNTIF(C2:M2,"U☻")</f>
        <v>0</v>
      </c>
      <c r="R2" s="42" t="n">
        <f aca="false">COUNTIF(C2:M2,"☺")+COUNTIF(C2:M2,"52☺")+COUNTIF(C2:M2,"51☺")+COUNTIF(C2:M2,"1☺")+COUNTIF(C2:M2,"KVIT☺")+COUNTIF(C2:M2,"U☺")</f>
        <v>0</v>
      </c>
      <c r="S2" s="42" t="n">
        <f aca="false">COUNTIF(C2:M2,"51")+COUNTIF(C2:M2,"51$")+COUNTIF(C2:M2,"51☻")</f>
        <v>1</v>
      </c>
      <c r="T2" s="42" t="n">
        <f aca="false">COUNTIF(C2:M2,"52")+COUNTIF(C2:M2,"52$")+COUNTIF(C2:M2,"52☻")</f>
        <v>1</v>
      </c>
      <c r="U2" s="42" t="n">
        <f aca="false">COUNTIF(C2:M2,"51¶")</f>
        <v>1</v>
      </c>
      <c r="V2" s="42" t="n">
        <f aca="false">COUNTIF(C2:M2,"52¶")</f>
        <v>0</v>
      </c>
      <c r="W2" s="42" t="n">
        <f aca="false">COUNTIF(C2:M2,"U")+COUNTIF(C2:M2,"U☻")+COUNTIF(C2:M2,"U☺")</f>
        <v>1</v>
      </c>
      <c r="X2" s="42" t="n">
        <f aca="false">COUNTIF(C2:M2,"KVIT")+COUNTIF(C2:M2,"KVIT☻")+COUNTIF(C2:M2,"kvit$")</f>
        <v>2</v>
      </c>
      <c r="Y2" s="44" t="n">
        <f aca="false">COUNTBLANK(C2:M2)</f>
        <v>0</v>
      </c>
      <c r="Z2" s="44" t="n">
        <f aca="false">COUNTIF(C2:M2,"x")</f>
        <v>1</v>
      </c>
      <c r="AA2" s="42" t="n">
        <f aca="false">COUNTIF(C2:M2,"51")+COUNTIF(C2:M2,"51☻")+COUNTIF(C2:M2,"2")+COUNTIF(C2:M2,"52")+COUNTIF(C2:M2,"52☻")+COUNTIF(C2:M2,"51$")+COUNTIF(C2:M2,"52$")</f>
        <v>2</v>
      </c>
      <c r="AB2" s="3" t="str">
        <f aca="false">'Vzorci vnosov'!$A$2</f>
        <v>51☻</v>
      </c>
    </row>
    <row r="3" customFormat="false" ht="19.9" hidden="false" customHeight="true" outlineLevel="0" collapsed="false">
      <c r="A3" s="95" t="n">
        <v>41975</v>
      </c>
      <c r="B3" s="66" t="str">
        <f aca="false">TEXT(A3,"Ddd")</f>
        <v>tor</v>
      </c>
      <c r="C3" s="4" t="str">
        <f aca="false">'Vzorci vnosov'!$A$12</f>
        <v>D</v>
      </c>
      <c r="D3" s="20" t="s">
        <v>28</v>
      </c>
      <c r="E3" s="4" t="str">
        <f aca="false">'Vzorci vnosov'!$A$12</f>
        <v>D</v>
      </c>
      <c r="F3" s="3" t="str">
        <f aca="false">'Vzorci vnosov'!$A$6</f>
        <v>KVIT</v>
      </c>
      <c r="G3" s="15" t="str">
        <f aca="false">'Vzorci vnosov'!$A$25</f>
        <v>51¶</v>
      </c>
      <c r="H3" s="4" t="str">
        <f aca="false">'Vzorci vnosov'!$A$8</f>
        <v>U</v>
      </c>
      <c r="I3" s="4" t="str">
        <f aca="false">'Vzorci vnosov'!$A$4</f>
        <v>51</v>
      </c>
      <c r="J3" s="4" t="str">
        <f aca="false">'Vzorci vnosov'!$A$5</f>
        <v>52</v>
      </c>
      <c r="K3" s="3" t="str">
        <f aca="false">'Vzorci vnosov'!$A$6</f>
        <v>KVIT</v>
      </c>
      <c r="L3" s="6" t="str">
        <f aca="false">'Vzorci vnosov'!$A$26</f>
        <v>52¶</v>
      </c>
      <c r="M3" s="3" t="str">
        <f aca="false">'Vzorci vnosov'!$A$6</f>
        <v>KVIT</v>
      </c>
      <c r="N3" s="6" t="str">
        <f aca="false">'Vzorci vnosov'!$A$11</f>
        <v>X</v>
      </c>
      <c r="O3" s="51" t="s">
        <v>97</v>
      </c>
      <c r="P3" s="25" t="s">
        <v>65</v>
      </c>
      <c r="Q3" s="42" t="n">
        <f aca="false">COUNTIF(C3:M3,"☻")+COUNTIF(C3:M3,"52☻")+COUNTIF(C3:M3,"51☻")+COUNTIF(C3:M3,"1☻")+COUNTIF(C3:M3,"KVIT☻")+COUNTIF(C3:M3,"U☻")</f>
        <v>0</v>
      </c>
      <c r="R3" s="42" t="n">
        <f aca="false">COUNTIF(C3:M3,"☺")+COUNTIF(C3:M3,"52☺")+COUNTIF(C3:M3,"51☺")+COUNTIF(C3:M3,"1☺")+COUNTIF(C3:M3,"KVIT☺")+COUNTIF(C3:M3,"U☺")</f>
        <v>0</v>
      </c>
      <c r="S3" s="42" t="n">
        <f aca="false">COUNTIF(C3:M3,"51")+COUNTIF(C3:M3,"51$")+COUNTIF(C3:M3,"51☻")</f>
        <v>1</v>
      </c>
      <c r="T3" s="42" t="n">
        <f aca="false">COUNTIF(C3:M3,"52")+COUNTIF(C3:M3,"52$")+COUNTIF(C3:M3,"52☻")</f>
        <v>1</v>
      </c>
      <c r="U3" s="42" t="n">
        <f aca="false">COUNTIF(C3:M3,"51¶")</f>
        <v>1</v>
      </c>
      <c r="V3" s="42" t="n">
        <f aca="false">COUNTIF(C3:M3,"52¶")</f>
        <v>1</v>
      </c>
      <c r="W3" s="42" t="n">
        <f aca="false">COUNTIF(C3:M3,"U")+COUNTIF(C3:M3,"U☻")+COUNTIF(C3:M3,"U☺")</f>
        <v>1</v>
      </c>
      <c r="X3" s="42" t="n">
        <f aca="false">COUNTIF(C3:M3,"KVIT")+COUNTIF(C3:M3,"KVIT☻")+COUNTIF(C3:M3,"kvit$")</f>
        <v>3</v>
      </c>
      <c r="Y3" s="44" t="n">
        <f aca="false">COUNTBLANK(C3:M3)</f>
        <v>0</v>
      </c>
      <c r="Z3" s="44" t="n">
        <f aca="false">COUNTIF(C3:M3,"x")</f>
        <v>0</v>
      </c>
      <c r="AA3" s="42" t="n">
        <f aca="false">COUNTIF(C3:M3,"51")+COUNTIF(C3:M3,"51☻")+COUNTIF(C3:M3,"2")+COUNTIF(C3:M3,"52")+COUNTIF(C3:M3,"52☻")+COUNTIF(C3:M3,"51$")+COUNTIF(C3:M3,"52$")</f>
        <v>2</v>
      </c>
      <c r="AB3" s="3" t="str">
        <f aca="false">'Vzorci vnosov'!$A$3</f>
        <v>52☻</v>
      </c>
    </row>
    <row r="4" customFormat="false" ht="19.9" hidden="false" customHeight="true" outlineLevel="0" collapsed="false">
      <c r="A4" s="95" t="n">
        <v>41976</v>
      </c>
      <c r="B4" s="66" t="str">
        <f aca="false">TEXT(A4,"Ddd")</f>
        <v>sre</v>
      </c>
      <c r="C4" s="4" t="str">
        <f aca="false">'Vzorci vnosov'!$A$12</f>
        <v>D</v>
      </c>
      <c r="D4" s="4" t="str">
        <f aca="false">'Vzorci vnosov'!$A$5</f>
        <v>52</v>
      </c>
      <c r="E4" s="4" t="str">
        <f aca="false">'Vzorci vnosov'!$A$12</f>
        <v>D</v>
      </c>
      <c r="F4" s="46" t="s">
        <v>118</v>
      </c>
      <c r="G4" s="37" t="str">
        <f aca="false">'Vzorci vnosov'!$A$28</f>
        <v>KO</v>
      </c>
      <c r="H4" s="46" t="s">
        <v>59</v>
      </c>
      <c r="I4" s="15" t="str">
        <f aca="false">'Vzorci vnosov'!$A$25</f>
        <v>51¶</v>
      </c>
      <c r="J4" s="4" t="str">
        <f aca="false">'Vzorci vnosov'!$A$8</f>
        <v>U</v>
      </c>
      <c r="K4" s="3" t="str">
        <f aca="false">'Vzorci vnosov'!$A$6</f>
        <v>KVIT</v>
      </c>
      <c r="L4" s="4" t="str">
        <f aca="false">'Vzorci vnosov'!$A$4</f>
        <v>51</v>
      </c>
      <c r="M4" s="5" t="str">
        <f aca="false">'Vzorci vnosov'!$A$7</f>
        <v>KVIT☻</v>
      </c>
      <c r="N4" s="46" t="s">
        <v>85</v>
      </c>
      <c r="O4" s="52" t="s">
        <v>58</v>
      </c>
      <c r="P4" s="25" t="s">
        <v>65</v>
      </c>
      <c r="Q4" s="42" t="n">
        <f aca="false">COUNTIF(C4:M4,"☻")+COUNTIF(C4:M4,"52☻")+COUNTIF(C4:M4,"51☻")+COUNTIF(C4:M4,"1☻")+COUNTIF(C4:M4,"KVIT☻")+COUNTIF(C4:M4,"U☻")</f>
        <v>1</v>
      </c>
      <c r="R4" s="42" t="n">
        <f aca="false">COUNTIF(C4:M4,"☺")+COUNTIF(C4:M4,"52☺")+COUNTIF(C4:M4,"51☺")+COUNTIF(C4:M4,"1☺")+COUNTIF(C4:M4,"KVIT☺")+COUNTIF(C4:M4,"U☺")</f>
        <v>0</v>
      </c>
      <c r="S4" s="42" t="n">
        <f aca="false">COUNTIF(C4:M4,"51")+COUNTIF(C4:M4,"51$")+COUNTIF(C4:M4,"51☻")</f>
        <v>1</v>
      </c>
      <c r="T4" s="42" t="n">
        <f aca="false">COUNTIF(C4:M4,"52")+COUNTIF(C4:M4,"52$")+COUNTIF(C4:M4,"52☻")</f>
        <v>1</v>
      </c>
      <c r="U4" s="42" t="n">
        <f aca="false">COUNTIF(C4:M4,"51¶")</f>
        <v>1</v>
      </c>
      <c r="V4" s="42" t="n">
        <f aca="false">COUNTIF(C4:M4,"52¶")</f>
        <v>0</v>
      </c>
      <c r="W4" s="42" t="n">
        <f aca="false">COUNTIF(C4:M4,"U")+COUNTIF(C4:M4,"U☻")+COUNTIF(C4:M4,"U☺")</f>
        <v>1</v>
      </c>
      <c r="X4" s="42" t="n">
        <f aca="false">COUNTIF(C4:M4,"KVIT")+COUNTIF(C4:M4,"KVIT☻")+COUNTIF(C4:M4,"kvit$")</f>
        <v>2</v>
      </c>
      <c r="Y4" s="44" t="n">
        <f aca="false">COUNTBLANK(C4:M4)</f>
        <v>0</v>
      </c>
      <c r="Z4" s="44" t="n">
        <f aca="false">COUNTIF(C4:M4,"x")</f>
        <v>0</v>
      </c>
      <c r="AA4" s="42" t="n">
        <f aca="false">COUNTIF(C4:M4,"51")+COUNTIF(C4:M4,"51☻")+COUNTIF(C4:M4,"2")+COUNTIF(C4:M4,"52")+COUNTIF(C4:M4,"52☻")+COUNTIF(C4:M4,"51$")+COUNTIF(C4:M4,"52$")</f>
        <v>2</v>
      </c>
      <c r="AB4" s="4" t="str">
        <f aca="false">'Vzorci vnosov'!$A$4</f>
        <v>51</v>
      </c>
    </row>
    <row r="5" customFormat="false" ht="19.9" hidden="false" customHeight="true" outlineLevel="0" collapsed="false">
      <c r="A5" s="95" t="n">
        <v>41977</v>
      </c>
      <c r="B5" s="66" t="str">
        <f aca="false">TEXT(A5,"Ddd")</f>
        <v>čet</v>
      </c>
      <c r="C5" s="4" t="str">
        <f aca="false">'Vzorci vnosov'!$A$12</f>
        <v>D</v>
      </c>
      <c r="D5" s="20" t="s">
        <v>28</v>
      </c>
      <c r="E5" s="3" t="str">
        <f aca="false">'Vzorci vnosov'!$A$6</f>
        <v>KVIT</v>
      </c>
      <c r="F5" s="6" t="str">
        <f aca="false">'Vzorci vnosov'!$A$26</f>
        <v>52¶</v>
      </c>
      <c r="G5" s="15" t="str">
        <f aca="false">'Vzorci vnosov'!$A$25</f>
        <v>51¶</v>
      </c>
      <c r="H5" s="4" t="str">
        <f aca="false">'Vzorci vnosov'!$A$5</f>
        <v>52</v>
      </c>
      <c r="I5" s="4" t="str">
        <f aca="false">'Vzorci vnosov'!$A$4</f>
        <v>51</v>
      </c>
      <c r="J5" s="13" t="str">
        <f aca="false">'Vzorci vnosov'!$A$22</f>
        <v>U☺</v>
      </c>
      <c r="K5" s="5" t="str">
        <f aca="false">'Vzorci vnosov'!$A$7</f>
        <v>KVIT☻</v>
      </c>
      <c r="L5" s="46" t="s">
        <v>59</v>
      </c>
      <c r="M5" s="6" t="str">
        <f aca="false">'Vzorci vnosov'!$A$11</f>
        <v>X</v>
      </c>
      <c r="N5" s="46" t="s">
        <v>85</v>
      </c>
      <c r="O5" s="46" t="s">
        <v>88</v>
      </c>
      <c r="P5" s="25" t="s">
        <v>65</v>
      </c>
      <c r="Q5" s="42" t="n">
        <f aca="false">COUNTIF(C5:M5,"☻")+COUNTIF(C5:M5,"52☻")+COUNTIF(C5:M5,"51☻")+COUNTIF(C5:M5,"1☻")+COUNTIF(C5:M5,"KVIT☻")+COUNTIF(C5:M5,"U☻")</f>
        <v>1</v>
      </c>
      <c r="R5" s="42" t="n">
        <f aca="false">COUNTIF(C5:M5,"☺")+COUNTIF(C5:M5,"52☺")+COUNTIF(C5:M5,"51☺")+COUNTIF(C5:M5,"1☺")+COUNTIF(C5:M5,"KVIT☺")+COUNTIF(C5:M5,"U☺")</f>
        <v>1</v>
      </c>
      <c r="S5" s="42" t="n">
        <f aca="false">COUNTIF(C5:M5,"51")+COUNTIF(C5:M5,"51$")+COUNTIF(C5:M5,"51☻")</f>
        <v>1</v>
      </c>
      <c r="T5" s="42" t="n">
        <f aca="false">COUNTIF(C5:M5,"52")+COUNTIF(C5:M5,"52$")+COUNTIF(C5:M5,"52☻")</f>
        <v>1</v>
      </c>
      <c r="U5" s="42" t="n">
        <f aca="false">COUNTIF(C5:M5,"51¶")</f>
        <v>1</v>
      </c>
      <c r="V5" s="42" t="n">
        <f aca="false">COUNTIF(C5:M5,"52¶")</f>
        <v>1</v>
      </c>
      <c r="W5" s="42" t="n">
        <f aca="false">COUNTIF(C5:M5,"U")+COUNTIF(C5:M5,"U☻")+COUNTIF(C5:M5,"U☺")</f>
        <v>1</v>
      </c>
      <c r="X5" s="42" t="n">
        <f aca="false">COUNTIF(C5:M5,"KVIT")+COUNTIF(C5:M5,"KVIT☻")+COUNTIF(C5:M5,"kvit$")</f>
        <v>2</v>
      </c>
      <c r="Y5" s="44" t="n">
        <f aca="false">COUNTBLANK(C5:M5)</f>
        <v>0</v>
      </c>
      <c r="Z5" s="44" t="n">
        <f aca="false">COUNTIF(C5:M5,"x")</f>
        <v>1</v>
      </c>
      <c r="AA5" s="42" t="n">
        <f aca="false">COUNTIF(C5:M5,"51")+COUNTIF(C5:M5,"51☻")+COUNTIF(C5:M5,"2")+COUNTIF(C5:M5,"52")+COUNTIF(C5:M5,"52☻")+COUNTIF(C5:M5,"51$")+COUNTIF(C5:M5,"52$")</f>
        <v>2</v>
      </c>
      <c r="AB5" s="4" t="str">
        <f aca="false">'Vzorci vnosov'!$A$5</f>
        <v>52</v>
      </c>
      <c r="AD5" s="46" t="s">
        <v>65</v>
      </c>
    </row>
    <row r="6" customFormat="false" ht="19.9" hidden="false" customHeight="true" outlineLevel="0" collapsed="false">
      <c r="A6" s="95" t="n">
        <v>41978</v>
      </c>
      <c r="B6" s="66" t="str">
        <f aca="false">TEXT(A6,"Ddd")</f>
        <v>pet</v>
      </c>
      <c r="C6" s="4" t="str">
        <f aca="false">'Vzorci vnosov'!$A$12</f>
        <v>D</v>
      </c>
      <c r="D6" s="4" t="str">
        <f aca="false">'Vzorci vnosov'!$A$8</f>
        <v>U</v>
      </c>
      <c r="E6" s="3" t="str">
        <f aca="false">'Vzorci vnosov'!$A$6</f>
        <v>KVIT</v>
      </c>
      <c r="F6" s="3" t="str">
        <f aca="false">'Vzorci vnosov'!$A$6</f>
        <v>KVIT</v>
      </c>
      <c r="G6" s="37" t="str">
        <f aca="false">'Vzorci vnosov'!$A$28</f>
        <v>KO</v>
      </c>
      <c r="H6" s="4" t="str">
        <f aca="false">'Vzorci vnosov'!$A$4</f>
        <v>51</v>
      </c>
      <c r="I6" s="4" t="str">
        <f aca="false">'Vzorci vnosov'!$A$5</f>
        <v>52</v>
      </c>
      <c r="J6" s="6" t="str">
        <f aca="false">'Vzorci vnosov'!$A$11</f>
        <v>X</v>
      </c>
      <c r="K6" s="6" t="str">
        <f aca="false">'Vzorci vnosov'!$A$11</f>
        <v>X</v>
      </c>
      <c r="L6" s="15" t="str">
        <f aca="false">'Vzorci vnosov'!$A$25</f>
        <v>51¶</v>
      </c>
      <c r="M6" s="3" t="str">
        <f aca="false">'Vzorci vnosov'!$A$6</f>
        <v>KVIT</v>
      </c>
      <c r="N6" s="46" t="s">
        <v>85</v>
      </c>
      <c r="O6" s="51" t="s">
        <v>124</v>
      </c>
      <c r="P6" s="25" t="s">
        <v>39</v>
      </c>
      <c r="Q6" s="42" t="n">
        <f aca="false">COUNTIF(C6:M6,"☻")+COUNTIF(C6:M6,"52☻")+COUNTIF(C6:M6,"51☻")+COUNTIF(C6:M6,"1☻")+COUNTIF(C6:M6,"KVIT☻")+COUNTIF(C6:M6,"U☻")</f>
        <v>0</v>
      </c>
      <c r="R6" s="42" t="n">
        <f aca="false">COUNTIF(C6:M6,"☺")+COUNTIF(C6:M6,"52☺")+COUNTIF(C6:M6,"51☺")+COUNTIF(C6:M6,"1☺")+COUNTIF(C6:M6,"KVIT☺")+COUNTIF(C6:M6,"U☺")</f>
        <v>0</v>
      </c>
      <c r="S6" s="42" t="n">
        <f aca="false">COUNTIF(C6:M6,"51")+COUNTIF(C6:M6,"51$")+COUNTIF(C6:M6,"51☻")</f>
        <v>1</v>
      </c>
      <c r="T6" s="42" t="n">
        <f aca="false">COUNTIF(C6:M6,"52")+COUNTIF(C6:M6,"52$")+COUNTIF(C6:M6,"52☻")</f>
        <v>1</v>
      </c>
      <c r="U6" s="42" t="n">
        <f aca="false">COUNTIF(C6:M6,"51¶")</f>
        <v>1</v>
      </c>
      <c r="V6" s="42" t="n">
        <f aca="false">COUNTIF(C6:M6,"52¶")</f>
        <v>0</v>
      </c>
      <c r="W6" s="42" t="n">
        <f aca="false">COUNTIF(C6:M6,"U")+COUNTIF(C6:M6,"U☻")+COUNTIF(C6:M6,"U☺")</f>
        <v>1</v>
      </c>
      <c r="X6" s="42" t="n">
        <f aca="false">COUNTIF(C6:M6,"KVIT")+COUNTIF(C6:M6,"KVIT☻")+COUNTIF(C6:M6,"kvit$")</f>
        <v>3</v>
      </c>
      <c r="Y6" s="44" t="n">
        <f aca="false">COUNTBLANK(C6:M6)</f>
        <v>0</v>
      </c>
      <c r="Z6" s="44" t="n">
        <f aca="false">COUNTIF(C6:M6,"x")</f>
        <v>2</v>
      </c>
      <c r="AA6" s="42" t="n">
        <f aca="false">COUNTIF(C6:M6,"51")+COUNTIF(C6:M6,"51☻")+COUNTIF(C6:M6,"2")+COUNTIF(C6:M6,"52")+COUNTIF(C6:M6,"52☻")+COUNTIF(C6:M6,"51$")+COUNTIF(C6:M6,"52$")</f>
        <v>2</v>
      </c>
      <c r="AB6" s="3" t="str">
        <f aca="false">'Vzorci vnosov'!$A$6</f>
        <v>KVIT</v>
      </c>
      <c r="AD6" s="25" t="s">
        <v>41</v>
      </c>
    </row>
    <row r="7" customFormat="false" ht="19.9" hidden="false" customHeight="true" outlineLevel="0" collapsed="false">
      <c r="A7" s="96" t="n">
        <v>41979</v>
      </c>
      <c r="B7" s="97" t="str">
        <f aca="false">TEXT(A7,"Ddd")</f>
        <v>sob</v>
      </c>
      <c r="C7" s="69"/>
      <c r="D7" s="69"/>
      <c r="E7" s="7" t="str">
        <f aca="false">'Vzorci vnosov'!$A$14</f>
        <v>☻</v>
      </c>
      <c r="F7" s="69"/>
      <c r="G7" s="69"/>
      <c r="H7" s="69"/>
      <c r="I7" s="69"/>
      <c r="J7" s="69"/>
      <c r="K7" s="69"/>
      <c r="L7" s="12" t="str">
        <f aca="false">'Vzorci vnosov'!$A$21</f>
        <v>☺</v>
      </c>
      <c r="M7" s="69"/>
      <c r="N7" s="69"/>
      <c r="O7" s="40" t="str">
        <f aca="false">januar!$L$1</f>
        <v>ŽIV</v>
      </c>
      <c r="P7" s="40" t="s">
        <v>79</v>
      </c>
      <c r="Q7" s="42" t="n">
        <f aca="false">COUNTIF(C7:M7,"☻")+COUNTIF(C7:M7,"52☻")+COUNTIF(C7:M7,"51☻")+COUNTIF(C7:M7,"1☻")+COUNTIF(C7:M7,"KVIT☻")+COUNTIF(C7:M7,"U☻")</f>
        <v>1</v>
      </c>
      <c r="R7" s="42" t="n">
        <f aca="false">COUNTIF(C7:M7,"☺")+COUNTIF(C7:M7,"52☺")+COUNTIF(C7:M7,"51☺")+COUNTIF(C7:M7,"1☺")+COUNTIF(C7:M7,"KVIT☺")+COUNTIF(C7:M7,"U☺")</f>
        <v>1</v>
      </c>
      <c r="S7" s="42" t="n">
        <f aca="false">COUNTIF(C7:M7,"51")+COUNTIF(C7:M7,"51$")+COUNTIF(C7:M7,"51☻")</f>
        <v>0</v>
      </c>
      <c r="T7" s="42" t="n">
        <f aca="false">COUNTIF(C7:M7,"52")+COUNTIF(C7:M7,"52$")+COUNTIF(C7:M7,"52☻")</f>
        <v>0</v>
      </c>
      <c r="U7" s="42" t="n">
        <f aca="false">COUNTIF(C7:M7,"51¶")</f>
        <v>0</v>
      </c>
      <c r="V7" s="42" t="n">
        <f aca="false">COUNTIF(C7:M7,"52¶")</f>
        <v>0</v>
      </c>
      <c r="W7" s="42" t="n">
        <f aca="false">COUNTIF(C7:M7,"U")+COUNTIF(C7:M7,"U☻")+COUNTIF(C7:M7,"U☺")</f>
        <v>0</v>
      </c>
      <c r="X7" s="42" t="n">
        <f aca="false">COUNTIF(C7:M7,"KVIT")+COUNTIF(C7:M7,"KVIT☻")+COUNTIF(C7:M7,"kvit$")</f>
        <v>0</v>
      </c>
      <c r="Y7" s="44" t="n">
        <f aca="false">COUNTBLANK(C7:M7)</f>
        <v>9</v>
      </c>
      <c r="Z7" s="44" t="n">
        <f aca="false">COUNTIF(C7:M7,"x")</f>
        <v>0</v>
      </c>
      <c r="AA7" s="42" t="n">
        <f aca="false">COUNTIF(C7:M7,"51")+COUNTIF(C7:M7,"51☻")+COUNTIF(C7:M7,"2")+COUNTIF(C7:M7,"52")+COUNTIF(C7:M7,"52☻")+COUNTIF(C7:M7,"51$")+COUNTIF(C7:M7,"52$")</f>
        <v>0</v>
      </c>
      <c r="AB7" s="5" t="str">
        <f aca="false">'Vzorci vnosov'!$A$7</f>
        <v>KVIT☻</v>
      </c>
      <c r="AD7" s="25" t="s">
        <v>43</v>
      </c>
    </row>
    <row r="8" customFormat="false" ht="19.9" hidden="false" customHeight="true" outlineLevel="0" collapsed="false">
      <c r="A8" s="96" t="n">
        <v>41980</v>
      </c>
      <c r="B8" s="97" t="str">
        <f aca="false">TEXT(A8,"Ddd")</f>
        <v>ned</v>
      </c>
      <c r="C8" s="69"/>
      <c r="D8" s="69"/>
      <c r="E8" s="7" t="str">
        <f aca="false">'Vzorci vnosov'!$A$14</f>
        <v>☻</v>
      </c>
      <c r="F8" s="69"/>
      <c r="G8" s="69"/>
      <c r="H8" s="69"/>
      <c r="I8" s="69"/>
      <c r="J8" s="69"/>
      <c r="K8" s="69"/>
      <c r="L8" s="69"/>
      <c r="M8" s="12" t="str">
        <f aca="false">'Vzorci vnosov'!$A$21</f>
        <v>☺</v>
      </c>
      <c r="N8" s="69"/>
      <c r="O8" s="40" t="s">
        <v>48</v>
      </c>
      <c r="P8" s="40" t="s">
        <v>79</v>
      </c>
      <c r="Q8" s="42" t="n">
        <f aca="false">COUNTIF(C8:M8,"☻")+COUNTIF(C8:M8,"52☻")+COUNTIF(C8:M8,"51☻")+COUNTIF(C8:M8,"1☻")+COUNTIF(C8:M8,"KVIT☻")+COUNTIF(C8:M8,"U☻")</f>
        <v>1</v>
      </c>
      <c r="R8" s="42" t="n">
        <f aca="false">COUNTIF(C8:M8,"☺")+COUNTIF(C8:M8,"52☺")+COUNTIF(C8:M8,"51☺")+COUNTIF(C8:M8,"1☺")+COUNTIF(C8:M8,"KVIT☺")+COUNTIF(C8:M8,"U☺")</f>
        <v>1</v>
      </c>
      <c r="S8" s="42" t="n">
        <f aca="false">COUNTIF(C8:M8,"51")+COUNTIF(C8:M8,"51$")+COUNTIF(C8:M8,"51☻")</f>
        <v>0</v>
      </c>
      <c r="T8" s="42" t="n">
        <f aca="false">COUNTIF(C8:M8,"52")+COUNTIF(C8:M8,"52$")+COUNTIF(C8:M8,"52☻")</f>
        <v>0</v>
      </c>
      <c r="U8" s="42" t="n">
        <f aca="false">COUNTIF(C8:M8,"51¶")</f>
        <v>0</v>
      </c>
      <c r="V8" s="42" t="n">
        <f aca="false">COUNTIF(C8:M8,"52¶")</f>
        <v>0</v>
      </c>
      <c r="W8" s="42" t="n">
        <f aca="false">COUNTIF(C8:M8,"U")+COUNTIF(C8:M8,"U☻")+COUNTIF(C8:M8,"U☺")</f>
        <v>0</v>
      </c>
      <c r="X8" s="42" t="n">
        <f aca="false">COUNTIF(C8:M8,"KVIT")+COUNTIF(C8:M8,"KVIT☻")+COUNTIF(C8:M8,"kvit$")</f>
        <v>0</v>
      </c>
      <c r="Y8" s="44" t="n">
        <f aca="false">COUNTBLANK(C8:M8)</f>
        <v>9</v>
      </c>
      <c r="Z8" s="44" t="n">
        <f aca="false">COUNTIF(C8:M8,"x")</f>
        <v>0</v>
      </c>
      <c r="AA8" s="42" t="n">
        <f aca="false">COUNTIF(C8:M8,"51")+COUNTIF(C8:M8,"51☻")+COUNTIF(C8:M8,"2")+COUNTIF(C8:M8,"52")+COUNTIF(C8:M8,"52☻")+COUNTIF(C8:M8,"51$")+COUNTIF(C8:M8,"52$")</f>
        <v>0</v>
      </c>
      <c r="AB8" s="4" t="str">
        <f aca="false">'Vzorci vnosov'!$A$8</f>
        <v>U</v>
      </c>
      <c r="AD8" s="46" t="s">
        <v>110</v>
      </c>
    </row>
    <row r="9" customFormat="false" ht="19.9" hidden="false" customHeight="true" outlineLevel="0" collapsed="false">
      <c r="A9" s="95" t="n">
        <v>41981</v>
      </c>
      <c r="B9" s="66" t="str">
        <f aca="false">TEXT(A9,"Ddd")</f>
        <v>pon</v>
      </c>
      <c r="C9" s="4" t="str">
        <f aca="false">'Vzorci vnosov'!$A$5</f>
        <v>52</v>
      </c>
      <c r="D9" s="6" t="str">
        <f aca="false">'Vzorci vnosov'!$A$26</f>
        <v>52¶</v>
      </c>
      <c r="E9" s="6" t="str">
        <f aca="false">'Vzorci vnosov'!$A$11</f>
        <v>X</v>
      </c>
      <c r="F9" s="3" t="str">
        <f aca="false">'Vzorci vnosov'!$A$6</f>
        <v>KVIT</v>
      </c>
      <c r="G9" s="11" t="str">
        <f aca="false">'Vzorci vnosov'!$A$20</f>
        <v>☺</v>
      </c>
      <c r="H9" s="4" t="str">
        <f aca="false">'Vzorci vnosov'!$A$4</f>
        <v>51</v>
      </c>
      <c r="I9" s="4" t="str">
        <f aca="false">'Vzorci vnosov'!$A$8</f>
        <v>U</v>
      </c>
      <c r="J9" s="4" t="str">
        <f aca="false">'Vzorci vnosov'!$A$12</f>
        <v>D</v>
      </c>
      <c r="K9" s="3" t="str">
        <f aca="false">'Vzorci vnosov'!$A$6</f>
        <v>KVIT</v>
      </c>
      <c r="L9" s="15" t="str">
        <f aca="false">'Vzorci vnosov'!$A$25</f>
        <v>51¶</v>
      </c>
      <c r="M9" s="6" t="str">
        <f aca="false">'Vzorci vnosov'!$A$11</f>
        <v>X</v>
      </c>
      <c r="N9" s="3" t="str">
        <f aca="false">'Vzorci vnosov'!$A$6</f>
        <v>KVIT</v>
      </c>
      <c r="O9" s="46" t="s">
        <v>65</v>
      </c>
      <c r="P9" s="25" t="s">
        <v>79</v>
      </c>
      <c r="Q9" s="42" t="n">
        <f aca="false">COUNTIF(C9:M9,"☻")+COUNTIF(C9:M9,"52☻")+COUNTIF(C9:M9,"51☻")+COUNTIF(C9:M9,"1☻")+COUNTIF(C9:M9,"KVIT☻")+COUNTIF(C9:M9,"U☻")</f>
        <v>0</v>
      </c>
      <c r="R9" s="42" t="n">
        <f aca="false">COUNTIF(C9:M9,"☺")+COUNTIF(C9:M9,"52☺")+COUNTIF(C9:M9,"51☺")+COUNTIF(C9:M9,"1☺")+COUNTIF(C9:M9,"KVIT☺")+COUNTIF(C9:M9,"U☺")</f>
        <v>1</v>
      </c>
      <c r="S9" s="42" t="n">
        <f aca="false">COUNTIF(C9:M9,"51")+COUNTIF(C9:M9,"51$")+COUNTIF(C9:M9,"51☻")</f>
        <v>1</v>
      </c>
      <c r="T9" s="42" t="n">
        <f aca="false">COUNTIF(C9:M9,"52")+COUNTIF(C9:M9,"52$")+COUNTIF(C9:M9,"52☻")</f>
        <v>1</v>
      </c>
      <c r="U9" s="42" t="n">
        <f aca="false">COUNTIF(C9:M9,"51¶")</f>
        <v>1</v>
      </c>
      <c r="V9" s="42" t="n">
        <f aca="false">COUNTIF(C9:M9,"52¶")</f>
        <v>1</v>
      </c>
      <c r="W9" s="42" t="n">
        <f aca="false">COUNTIF(C9:M9,"U")+COUNTIF(C9:M9,"U☻")+COUNTIF(C9:M9,"U☺")</f>
        <v>1</v>
      </c>
      <c r="X9" s="42" t="n">
        <f aca="false">COUNTIF(C9:M9,"KVIT")+COUNTIF(C9:M9,"KVIT☻")+COUNTIF(C9:M9,"kvit$")</f>
        <v>2</v>
      </c>
      <c r="Y9" s="44" t="n">
        <f aca="false">COUNTBLANK(C9:M9)</f>
        <v>0</v>
      </c>
      <c r="Z9" s="44" t="n">
        <f aca="false">COUNTIF(C9:M9,"x")</f>
        <v>2</v>
      </c>
      <c r="AA9" s="42" t="n">
        <f aca="false">COUNTIF(C9:M9,"51")+COUNTIF(C9:M9,"51☻")+COUNTIF(C9:M9,"2")+COUNTIF(C9:M9,"52")+COUNTIF(C9:M9,"52☻")+COUNTIF(C9:M9,"51$")+COUNTIF(C9:M9,"52$")</f>
        <v>2</v>
      </c>
      <c r="AB9" s="3" t="str">
        <f aca="false">'Vzorci vnosov'!$A$9</f>
        <v>U☻</v>
      </c>
      <c r="AD9" s="51" t="s">
        <v>124</v>
      </c>
    </row>
    <row r="10" customFormat="false" ht="19.9" hidden="false" customHeight="true" outlineLevel="0" collapsed="false">
      <c r="A10" s="95" t="n">
        <v>41982</v>
      </c>
      <c r="B10" s="66" t="str">
        <f aca="false">TEXT(A10,"Ddd")</f>
        <v>tor</v>
      </c>
      <c r="C10" s="4" t="str">
        <f aca="false">'Vzorci vnosov'!$A$5</f>
        <v>52</v>
      </c>
      <c r="D10" s="4" t="str">
        <f aca="false">'Vzorci vnosov'!$A$5</f>
        <v>52</v>
      </c>
      <c r="E10" s="15" t="str">
        <f aca="false">'Vzorci vnosov'!$A$25</f>
        <v>51¶</v>
      </c>
      <c r="F10" s="3" t="str">
        <f aca="false">'Vzorci vnosov'!$A$6</f>
        <v>KVIT</v>
      </c>
      <c r="G10" s="6" t="str">
        <f aca="false">'Vzorci vnosov'!$A$11</f>
        <v>X</v>
      </c>
      <c r="H10" s="4" t="str">
        <f aca="false">'Vzorci vnosov'!$A$8</f>
        <v>U</v>
      </c>
      <c r="I10" s="4" t="str">
        <f aca="false">'Vzorci vnosov'!$A$4</f>
        <v>51</v>
      </c>
      <c r="J10" s="4" t="str">
        <f aca="false">'Vzorci vnosov'!$A$12</f>
        <v>D</v>
      </c>
      <c r="K10" s="3" t="str">
        <f aca="false">'Vzorci vnosov'!$A$6</f>
        <v>KVIT</v>
      </c>
      <c r="L10" s="4" t="str">
        <f aca="false">'Vzorci vnosov'!$A$4</f>
        <v>51</v>
      </c>
      <c r="M10" s="20" t="s">
        <v>28</v>
      </c>
      <c r="N10" s="3" t="str">
        <f aca="false">'Vzorci vnosov'!$A$6</f>
        <v>KVIT</v>
      </c>
      <c r="O10" s="51" t="s">
        <v>97</v>
      </c>
      <c r="P10" s="25" t="s">
        <v>65</v>
      </c>
      <c r="Q10" s="42" t="n">
        <f aca="false">COUNTIF(C10:M10,"☻")+COUNTIF(C10:M10,"52☻")+COUNTIF(C10:M10,"51☻")+COUNTIF(C10:M10,"1☻")+COUNTIF(C10:M10,"KVIT☻")+COUNTIF(C10:M10,"U☻")</f>
        <v>0</v>
      </c>
      <c r="R10" s="42" t="n">
        <f aca="false">COUNTIF(C10:M10,"☺")+COUNTIF(C10:M10,"52☺")+COUNTIF(C10:M10,"51☺")+COUNTIF(C10:M10,"1☺")+COUNTIF(C10:M10,"KVIT☺")+COUNTIF(C10:M10,"U☺")</f>
        <v>0</v>
      </c>
      <c r="S10" s="42" t="n">
        <f aca="false">COUNTIF(C10:M10,"51")+COUNTIF(C10:M10,"51$")+COUNTIF(C10:M10,"51☻")</f>
        <v>2</v>
      </c>
      <c r="T10" s="42" t="n">
        <f aca="false">COUNTIF(C10:M10,"52")+COUNTIF(C10:M10,"52$")+COUNTIF(C10:M10,"52☻")</f>
        <v>2</v>
      </c>
      <c r="U10" s="42" t="n">
        <f aca="false">COUNTIF(C10:M10,"51¶")</f>
        <v>1</v>
      </c>
      <c r="V10" s="42" t="n">
        <f aca="false">COUNTIF(C10:M10,"52¶")</f>
        <v>0</v>
      </c>
      <c r="W10" s="42" t="n">
        <f aca="false">COUNTIF(C10:M10,"U")+COUNTIF(C10:M10,"U☻")+COUNTIF(C10:M10,"U☺")</f>
        <v>1</v>
      </c>
      <c r="X10" s="42" t="n">
        <f aca="false">COUNTIF(C10:M10,"KVIT")+COUNTIF(C10:M10,"KVIT☻")+COUNTIF(C10:M10,"kvit$")</f>
        <v>2</v>
      </c>
      <c r="Y10" s="44" t="n">
        <f aca="false">COUNTBLANK(C10:M10)</f>
        <v>0</v>
      </c>
      <c r="Z10" s="44" t="n">
        <f aca="false">COUNTIF(C10:M10,"x")</f>
        <v>1</v>
      </c>
      <c r="AA10" s="42" t="n">
        <f aca="false">COUNTIF(C10:M10,"51")+COUNTIF(C10:M10,"51☻")+COUNTIF(C10:M10,"2")+COUNTIF(C10:M10,"52")+COUNTIF(C10:M10,"52☻")+COUNTIF(C10:M10,"51$")+COUNTIF(C10:M10,"52$")</f>
        <v>4</v>
      </c>
      <c r="AB10" s="6" t="str">
        <f aca="false">'Vzorci vnosov'!$A$11</f>
        <v>X</v>
      </c>
      <c r="AC10" s="4" t="str">
        <f aca="false">'Vzorci vnosov'!$A$8</f>
        <v>U</v>
      </c>
    </row>
    <row r="11" customFormat="false" ht="19.9" hidden="false" customHeight="true" outlineLevel="0" collapsed="false">
      <c r="A11" s="95" t="n">
        <v>41983</v>
      </c>
      <c r="B11" s="66" t="str">
        <f aca="false">TEXT(A11,"Ddd")</f>
        <v>sre</v>
      </c>
      <c r="C11" s="6" t="str">
        <f aca="false">'Vzorci vnosov'!$A$11</f>
        <v>X</v>
      </c>
      <c r="D11" s="46" t="s">
        <v>85</v>
      </c>
      <c r="E11" s="6" t="str">
        <f aca="false">'Vzorci vnosov'!$A$26</f>
        <v>52¶</v>
      </c>
      <c r="F11" s="3" t="str">
        <f aca="false">'Vzorci vnosov'!$A$6</f>
        <v>KVIT</v>
      </c>
      <c r="G11" s="101" t="s">
        <v>121</v>
      </c>
      <c r="H11" s="13" t="str">
        <f aca="false">'Vzorci vnosov'!$A$22</f>
        <v>U☺</v>
      </c>
      <c r="I11" s="4" t="str">
        <f aca="false">'Vzorci vnosov'!$A$5</f>
        <v>52</v>
      </c>
      <c r="J11" s="4" t="str">
        <f aca="false">'Vzorci vnosov'!$A$12</f>
        <v>D</v>
      </c>
      <c r="K11" s="15" t="str">
        <f aca="false">'Vzorci vnosov'!$A$25</f>
        <v>51¶</v>
      </c>
      <c r="L11" s="4" t="str">
        <f aca="false">'Vzorci vnosov'!$A$4</f>
        <v>51</v>
      </c>
      <c r="M11" s="4" t="str">
        <f aca="false">'Vzorci vnosov'!$A$12</f>
        <v>D</v>
      </c>
      <c r="N11" s="5" t="str">
        <f aca="false">'Vzorci vnosov'!$A$7</f>
        <v>KVIT☻</v>
      </c>
      <c r="O11" s="46" t="s">
        <v>43</v>
      </c>
      <c r="P11" s="25" t="s">
        <v>79</v>
      </c>
      <c r="Q11" s="42" t="n">
        <f aca="false">COUNTIF(C11:M11,"☻")+COUNTIF(C11:M11,"52☻")+COUNTIF(C11:M11,"51☻")+COUNTIF(C11:M11,"1☻")+COUNTIF(C11:M11,"KVIT☻")+COUNTIF(C11:M11,"U☻")</f>
        <v>0</v>
      </c>
      <c r="R11" s="42" t="n">
        <f aca="false">COUNTIF(C11:M11,"☺")+COUNTIF(C11:M11,"52☺")+COUNTIF(C11:M11,"51☺")+COUNTIF(C11:M11,"1☺")+COUNTIF(C11:M11,"KVIT☺")+COUNTIF(C11:M11,"U☺")</f>
        <v>1</v>
      </c>
      <c r="S11" s="42" t="n">
        <f aca="false">COUNTIF(C11:M11,"51")+COUNTIF(C11:M11,"51$")+COUNTIF(C11:M11,"51☻")</f>
        <v>1</v>
      </c>
      <c r="T11" s="42" t="n">
        <f aca="false">COUNTIF(C11:M11,"52")+COUNTIF(C11:M11,"52$")+COUNTIF(C11:M11,"52☻")</f>
        <v>1</v>
      </c>
      <c r="U11" s="42" t="n">
        <f aca="false">COUNTIF(C11:M11,"51¶")</f>
        <v>1</v>
      </c>
      <c r="V11" s="42" t="n">
        <f aca="false">COUNTIF(C11:M11,"52¶")</f>
        <v>1</v>
      </c>
      <c r="W11" s="42" t="n">
        <f aca="false">COUNTIF(C11:M11,"U")+COUNTIF(C11:M11,"U☻")+COUNTIF(C11:M11,"U☺")</f>
        <v>1</v>
      </c>
      <c r="X11" s="42" t="n">
        <f aca="false">COUNTIF(C11:M11,"KVIT")+COUNTIF(C11:M11,"KVIT☻")+COUNTIF(C11:M11,"kvit$")</f>
        <v>1</v>
      </c>
      <c r="Y11" s="44" t="n">
        <f aca="false">COUNTBLANK(C11:M11)</f>
        <v>0</v>
      </c>
      <c r="Z11" s="44" t="n">
        <f aca="false">COUNTIF(C11:M11,"x")</f>
        <v>1</v>
      </c>
      <c r="AA11" s="42" t="n">
        <f aca="false">COUNTIF(C11:M11,"51")+COUNTIF(C11:M11,"51☻")+COUNTIF(C11:M11,"2")+COUNTIF(C11:M11,"52")+COUNTIF(C11:M11,"52☻")+COUNTIF(C11:M11,"51$")+COUNTIF(C11:M11,"52$")</f>
        <v>2</v>
      </c>
      <c r="AB11" s="4" t="str">
        <f aca="false">'Vzorci vnosov'!$A$12</f>
        <v>D</v>
      </c>
    </row>
    <row r="12" customFormat="false" ht="19.9" hidden="false" customHeight="true" outlineLevel="0" collapsed="false">
      <c r="A12" s="95" t="n">
        <v>41984</v>
      </c>
      <c r="B12" s="66" t="str">
        <f aca="false">TEXT(A12,"Ddd")</f>
        <v>čet</v>
      </c>
      <c r="C12" s="3" t="s">
        <v>125</v>
      </c>
      <c r="D12" s="4" t="str">
        <f aca="false">'Vzorci vnosov'!$A$12</f>
        <v>D</v>
      </c>
      <c r="E12" s="16" t="str">
        <f aca="false">'Vzorci vnosov'!$A$27</f>
        <v>KVIT☺</v>
      </c>
      <c r="F12" s="5" t="str">
        <f aca="false">'Vzorci vnosov'!$A$7</f>
        <v>KVIT☻</v>
      </c>
      <c r="G12" s="101" t="s">
        <v>121</v>
      </c>
      <c r="H12" s="6" t="str">
        <f aca="false">'Vzorci vnosov'!$A$11</f>
        <v>X</v>
      </c>
      <c r="I12" s="4" t="str">
        <f aca="false">'Vzorci vnosov'!$A$5</f>
        <v>52</v>
      </c>
      <c r="J12" s="4" t="str">
        <f aca="false">'Vzorci vnosov'!$A$12</f>
        <v>D</v>
      </c>
      <c r="K12" s="4" t="str">
        <f aca="false">'Vzorci vnosov'!$A$4</f>
        <v>51</v>
      </c>
      <c r="L12" s="3" t="s">
        <v>125</v>
      </c>
      <c r="M12" s="4" t="str">
        <f aca="false">'Vzorci vnosov'!$A$15</f>
        <v>SO</v>
      </c>
      <c r="N12" s="6" t="str">
        <f aca="false">'Vzorci vnosov'!$A$11</f>
        <v>X</v>
      </c>
      <c r="O12" s="46" t="s">
        <v>40</v>
      </c>
      <c r="P12" s="25" t="str">
        <f aca="false">januar!$L$1</f>
        <v>ŽIV</v>
      </c>
      <c r="Q12" s="42" t="n">
        <f aca="false">COUNTIF(C12:M12,"☻")+COUNTIF(C12:M12,"52☻")+COUNTIF(C12:M12,"51☻")+COUNTIF(C12:M12,"1☻")+COUNTIF(C12:M12,"KVIT☻")+COUNTIF(C12:M12,"U☻")</f>
        <v>1</v>
      </c>
      <c r="R12" s="42" t="n">
        <f aca="false">COUNTIF(C12:M12,"☺")+COUNTIF(C12:M12,"52☺")+COUNTIF(C12:M12,"51☺")+COUNTIF(C12:M12,"1☺")+COUNTIF(C12:M12,"KVIT☺")+COUNTIF(C12:M12,"U☺")</f>
        <v>1</v>
      </c>
      <c r="S12" s="42" t="n">
        <f aca="false">COUNTIF(C12:M12,"51")+COUNTIF(C12:M12,"51$")+COUNTIF(C12:M12,"51☻")</f>
        <v>1</v>
      </c>
      <c r="T12" s="42" t="n">
        <f aca="false">COUNTIF(C12:M12,"52")+COUNTIF(C12:M12,"52$")+COUNTIF(C12:M12,"52☻")</f>
        <v>1</v>
      </c>
      <c r="U12" s="42" t="n">
        <f aca="false">COUNTIF(C12:M12,"51¶")</f>
        <v>0</v>
      </c>
      <c r="V12" s="42" t="n">
        <f aca="false">COUNTIF(C12:M12,"52¶")</f>
        <v>0</v>
      </c>
      <c r="W12" s="42" t="n">
        <f aca="false">COUNTIF(C12:M12,"U")+COUNTIF(C12:M12,"U☻")+COUNTIF(C12:M12,"U☺")</f>
        <v>0</v>
      </c>
      <c r="X12" s="42" t="n">
        <f aca="false">COUNTIF(C12:M12,"KVIT")+COUNTIF(C12:M12,"KVIT☻")+COUNTIF(C12:M12,"kvit$")</f>
        <v>1</v>
      </c>
      <c r="Y12" s="44" t="n">
        <f aca="false">COUNTBLANK(C12:M12)</f>
        <v>0</v>
      </c>
      <c r="Z12" s="44" t="n">
        <f aca="false">COUNTIF(C12:M12,"x")</f>
        <v>1</v>
      </c>
      <c r="AA12" s="42" t="n">
        <f aca="false">COUNTIF(C12:M12,"51")+COUNTIF(C12:M12,"51☻")+COUNTIF(C12:M12,"2")+COUNTIF(C12:M12,"52")+COUNTIF(C12:M12,"52☻")+COUNTIF(C12:M12,"51$")+COUNTIF(C12:M12,"52$")</f>
        <v>2</v>
      </c>
      <c r="AB12" s="3" t="str">
        <f aca="false">'Vzorci vnosov'!$A$13</f>
        <v>BOL</v>
      </c>
      <c r="AC12" s="37" t="str">
        <f aca="false">'Vzorci vnosov'!$A$28</f>
        <v>KO</v>
      </c>
    </row>
    <row r="13" customFormat="false" ht="19.9" hidden="false" customHeight="true" outlineLevel="0" collapsed="false">
      <c r="A13" s="95" t="n">
        <v>41985</v>
      </c>
      <c r="B13" s="66" t="str">
        <f aca="false">TEXT(A13,"Ddd")</f>
        <v>pet</v>
      </c>
      <c r="C13" s="3" t="s">
        <v>126</v>
      </c>
      <c r="D13" s="4" t="str">
        <f aca="false">'Vzorci vnosov'!$A$12</f>
        <v>D</v>
      </c>
      <c r="E13" s="6" t="str">
        <f aca="false">'Vzorci vnosov'!$A$11</f>
        <v>X</v>
      </c>
      <c r="F13" s="6" t="str">
        <f aca="false">'Vzorci vnosov'!$A$11</f>
        <v>X</v>
      </c>
      <c r="G13" s="101" t="s">
        <v>121</v>
      </c>
      <c r="H13" s="4" t="str">
        <f aca="false">'Vzorci vnosov'!$A$5</f>
        <v>52</v>
      </c>
      <c r="I13" s="14" t="str">
        <f aca="false">'Vzorci vnosov'!$A$23</f>
        <v>51☺</v>
      </c>
      <c r="J13" s="4" t="str">
        <f aca="false">'Vzorci vnosov'!$A$12</f>
        <v>D</v>
      </c>
      <c r="K13" s="5" t="str">
        <f aca="false">'Vzorci vnosov'!$A$7</f>
        <v>KVIT☻</v>
      </c>
      <c r="L13" s="3" t="s">
        <v>126</v>
      </c>
      <c r="M13" s="4" t="str">
        <f aca="false">'Vzorci vnosov'!$A$15</f>
        <v>SO</v>
      </c>
      <c r="N13" s="3" t="str">
        <f aca="false">'Vzorci vnosov'!$A$6</f>
        <v>KVIT</v>
      </c>
      <c r="O13" s="46" t="s">
        <v>79</v>
      </c>
      <c r="P13" s="25" t="str">
        <f aca="false">januar!$L$1</f>
        <v>ŽIV</v>
      </c>
      <c r="Q13" s="42" t="n">
        <f aca="false">COUNTIF(C13:M13,"☻")+COUNTIF(C13:M13,"52☻")+COUNTIF(C13:M13,"51☻")+COUNTIF(C13:M13,"1☻")+COUNTIF(C13:M13,"KVIT☻")+COUNTIF(C13:M13,"U☻")</f>
        <v>1</v>
      </c>
      <c r="R13" s="42" t="n">
        <f aca="false">COUNTIF(C13:M13,"☺")+COUNTIF(C13:M13,"52☺")+COUNTIF(C13:M13,"51☺")+COUNTIF(C13:M13,"1☺")+COUNTIF(C13:M13,"KVIT☺")+COUNTIF(C13:M13,"U☺")</f>
        <v>1</v>
      </c>
      <c r="S13" s="42" t="n">
        <f aca="false">COUNTIF(C13:M13,"51")+COUNTIF(C13:M13,"51$")+COUNTIF(C13:M13,"51☻")</f>
        <v>0</v>
      </c>
      <c r="T13" s="42" t="n">
        <f aca="false">COUNTIF(C13:M13,"52")+COUNTIF(C13:M13,"52$")+COUNTIF(C13:M13,"52☻")</f>
        <v>1</v>
      </c>
      <c r="U13" s="42" t="n">
        <f aca="false">COUNTIF(C13:M13,"51¶")</f>
        <v>0</v>
      </c>
      <c r="V13" s="42" t="n">
        <f aca="false">COUNTIF(C13:M13,"52¶")</f>
        <v>0</v>
      </c>
      <c r="W13" s="42" t="n">
        <f aca="false">COUNTIF(C13:M13,"U")+COUNTIF(C13:M13,"U☻")+COUNTIF(C13:M13,"U☺")</f>
        <v>0</v>
      </c>
      <c r="X13" s="42" t="n">
        <f aca="false">COUNTIF(C13:M13,"KVIT")+COUNTIF(C13:M13,"KVIT☻")+COUNTIF(C13:M13,"kvit$")</f>
        <v>1</v>
      </c>
      <c r="Y13" s="44" t="n">
        <f aca="false">COUNTBLANK(C13:M13)</f>
        <v>0</v>
      </c>
      <c r="Z13" s="44" t="n">
        <f aca="false">COUNTIF(C13:M13,"x")</f>
        <v>2</v>
      </c>
      <c r="AA13" s="42" t="n">
        <f aca="false">COUNTIF(C13:M13,"51")+COUNTIF(C13:M13,"51☻")+COUNTIF(C13:M13,"2")+COUNTIF(C13:M13,"52")+COUNTIF(C13:M13,"52☻")+COUNTIF(C13:M13,"51$")+COUNTIF(C13:M13,"52$")</f>
        <v>1</v>
      </c>
      <c r="AB13" s="7" t="str">
        <f aca="false">'Vzorci vnosov'!$A$14</f>
        <v>☻</v>
      </c>
      <c r="AC13" s="50" t="s">
        <v>121</v>
      </c>
    </row>
    <row r="14" customFormat="false" ht="19.9" hidden="false" customHeight="true" outlineLevel="0" collapsed="false">
      <c r="A14" s="96" t="n">
        <v>41986</v>
      </c>
      <c r="B14" s="97" t="str">
        <f aca="false">TEXT(A14,"Ddd")</f>
        <v>sob</v>
      </c>
      <c r="C14" s="7" t="str">
        <f aca="false">'Vzorci vnosov'!$A$14</f>
        <v>☻</v>
      </c>
      <c r="D14" s="69"/>
      <c r="E14" s="69"/>
      <c r="F14" s="69"/>
      <c r="G14" s="102"/>
      <c r="H14" s="69"/>
      <c r="I14" s="12" t="str">
        <f aca="false">'Vzorci vnosov'!$A$21</f>
        <v>☺</v>
      </c>
      <c r="J14" s="69"/>
      <c r="K14" s="69"/>
      <c r="L14" s="69"/>
      <c r="M14" s="71" t="str">
        <f aca="false">'Vzorci vnosov'!$A$15</f>
        <v>SO</v>
      </c>
      <c r="N14" s="69"/>
      <c r="O14" s="40" t="s">
        <v>79</v>
      </c>
      <c r="P14" s="40" t="str">
        <f aca="false">januar!$L$1</f>
        <v>ŽIV</v>
      </c>
      <c r="Q14" s="42" t="n">
        <f aca="false">COUNTIF(C14:M14,"☻")+COUNTIF(C14:M14,"52☻")+COUNTIF(C14:M14,"51☻")+COUNTIF(C14:M14,"1☻")+COUNTIF(C14:M14,"KVIT☻")+COUNTIF(C14:M14,"U☻")</f>
        <v>1</v>
      </c>
      <c r="R14" s="42" t="n">
        <f aca="false">COUNTIF(C14:M14,"☺")+COUNTIF(C14:M14,"52☺")+COUNTIF(C14:M14,"51☺")+COUNTIF(C14:M14,"1☺")+COUNTIF(C14:M14,"KVIT☺")+COUNTIF(C14:M14,"U☺")</f>
        <v>1</v>
      </c>
      <c r="S14" s="42" t="n">
        <f aca="false">COUNTIF(C14:M14,"51")+COUNTIF(C14:M14,"51$")+COUNTIF(C14:M14,"51☻")</f>
        <v>0</v>
      </c>
      <c r="T14" s="42" t="n">
        <f aca="false">COUNTIF(C14:M14,"52")+COUNTIF(C14:M14,"52$")+COUNTIF(C14:M14,"52☻")</f>
        <v>0</v>
      </c>
      <c r="U14" s="42" t="n">
        <f aca="false">COUNTIF(C14:M14,"51¶")</f>
        <v>0</v>
      </c>
      <c r="V14" s="42" t="n">
        <f aca="false">COUNTIF(C14:M14,"52¶")</f>
        <v>0</v>
      </c>
      <c r="W14" s="42" t="n">
        <f aca="false">COUNTIF(C14:M14,"U")+COUNTIF(C14:M14,"U☻")+COUNTIF(C14:M14,"U☺")</f>
        <v>0</v>
      </c>
      <c r="X14" s="42" t="n">
        <f aca="false">COUNTIF(C14:M14,"KVIT")+COUNTIF(C14:M14,"KVIT☻")+COUNTIF(C14:M14,"kvit$")</f>
        <v>0</v>
      </c>
      <c r="Y14" s="44" t="n">
        <f aca="false">COUNTBLANK(C14:M14)</f>
        <v>8</v>
      </c>
      <c r="Z14" s="44" t="n">
        <f aca="false">COUNTIF(C14:M14,"x")</f>
        <v>0</v>
      </c>
      <c r="AA14" s="42" t="n">
        <f aca="false">COUNTIF(C14:M14,"51")+COUNTIF(C14:M14,"51☻")+COUNTIF(C14:M14,"2")+COUNTIF(C14:M14,"52")+COUNTIF(C14:M14,"52☻")+COUNTIF(C14:M14,"51$")+COUNTIF(C14:M14,"52$")</f>
        <v>0</v>
      </c>
      <c r="AB14" s="4" t="str">
        <f aca="false">'Vzorci vnosov'!$A$15</f>
        <v>SO</v>
      </c>
    </row>
    <row r="15" customFormat="false" ht="19.9" hidden="false" customHeight="true" outlineLevel="0" collapsed="false">
      <c r="A15" s="96" t="n">
        <v>41987</v>
      </c>
      <c r="B15" s="97" t="str">
        <f aca="false">TEXT(A15,"Ddd")</f>
        <v>ned</v>
      </c>
      <c r="C15" s="12" t="str">
        <f aca="false">'Vzorci vnosov'!$A$21</f>
        <v>☺</v>
      </c>
      <c r="D15" s="69"/>
      <c r="E15" s="69"/>
      <c r="F15" s="69"/>
      <c r="G15" s="69"/>
      <c r="H15" s="69"/>
      <c r="I15" s="69"/>
      <c r="J15" s="69"/>
      <c r="K15" s="69"/>
      <c r="L15" s="69"/>
      <c r="M15" s="71" t="str">
        <f aca="false">'Vzorci vnosov'!$A$15</f>
        <v>SO</v>
      </c>
      <c r="N15" s="7" t="str">
        <f aca="false">'Vzorci vnosov'!$A$14</f>
        <v>☻</v>
      </c>
      <c r="O15" s="40" t="s">
        <v>38</v>
      </c>
      <c r="P15" s="40" t="str">
        <f aca="false">januar!$L$1</f>
        <v>ŽIV</v>
      </c>
      <c r="Q15" s="42" t="n">
        <f aca="false">COUNTIF(C15:M15,"☻")+COUNTIF(C15:M15,"52☻")+COUNTIF(C15:M15,"51☻")+COUNTIF(C15:M15,"1☻")+COUNTIF(C15:M15,"KVIT☻")+COUNTIF(C15:M15,"U☻")</f>
        <v>0</v>
      </c>
      <c r="R15" s="42" t="n">
        <f aca="false">COUNTIF(C15:M15,"☺")+COUNTIF(C15:M15,"52☺")+COUNTIF(C15:M15,"51☺")+COUNTIF(C15:M15,"1☺")+COUNTIF(C15:M15,"KVIT☺")+COUNTIF(C15:M15,"U☺")</f>
        <v>1</v>
      </c>
      <c r="S15" s="42" t="n">
        <f aca="false">COUNTIF(C15:M15,"51")+COUNTIF(C15:M15,"51$")+COUNTIF(C15:M15,"51☻")</f>
        <v>0</v>
      </c>
      <c r="T15" s="42" t="n">
        <f aca="false">COUNTIF(C15:M15,"52")+COUNTIF(C15:M15,"52$")+COUNTIF(C15:M15,"52☻")</f>
        <v>0</v>
      </c>
      <c r="U15" s="42" t="n">
        <f aca="false">COUNTIF(C15:M15,"51¶")</f>
        <v>0</v>
      </c>
      <c r="V15" s="42" t="n">
        <f aca="false">COUNTIF(C15:M15,"52¶")</f>
        <v>0</v>
      </c>
      <c r="W15" s="42" t="n">
        <f aca="false">COUNTIF(C15:M15,"U")+COUNTIF(C15:M15,"U☻")+COUNTIF(C15:M15,"U☺")</f>
        <v>0</v>
      </c>
      <c r="X15" s="42" t="n">
        <f aca="false">COUNTIF(C15:M15,"KVIT")+COUNTIF(C15:M15,"KVIT☻")+COUNTIF(C15:M15,"kvit$")</f>
        <v>0</v>
      </c>
      <c r="Y15" s="44" t="n">
        <f aca="false">COUNTBLANK(C15:M15)</f>
        <v>9</v>
      </c>
      <c r="Z15" s="44" t="n">
        <f aca="false">COUNTIF(C15:M15,"x")</f>
        <v>0</v>
      </c>
      <c r="AA15" s="42" t="n">
        <f aca="false">COUNTIF(C15:M15,"51")+COUNTIF(C15:M15,"51☻")+COUNTIF(C15:M15,"2")+COUNTIF(C15:M15,"52")+COUNTIF(C15:M15,"52☻")+COUNTIF(C15:M15,"51$")+COUNTIF(C15:M15,"52$")</f>
        <v>0</v>
      </c>
      <c r="AB15" s="8" t="str">
        <f aca="false">'Vzorci vnosov'!$A$16</f>
        <v>☻</v>
      </c>
    </row>
    <row r="16" customFormat="false" ht="19.9" hidden="false" customHeight="true" outlineLevel="0" collapsed="false">
      <c r="A16" s="95" t="n">
        <v>41988</v>
      </c>
      <c r="B16" s="66" t="str">
        <f aca="false">TEXT(A16,"Ddd")</f>
        <v>pon</v>
      </c>
      <c r="C16" s="6" t="str">
        <f aca="false">'Vzorci vnosov'!$A$11</f>
        <v>X</v>
      </c>
      <c r="D16" s="3" t="str">
        <f aca="false">'Vzorci vnosov'!$A$6</f>
        <v>KVIT</v>
      </c>
      <c r="E16" s="6" t="str">
        <f aca="false">'Vzorci vnosov'!$A$26</f>
        <v>52¶</v>
      </c>
      <c r="F16" s="3" t="str">
        <f aca="false">'Vzorci vnosov'!$A$6</f>
        <v>KVIT</v>
      </c>
      <c r="G16" s="15" t="str">
        <f aca="false">'Vzorci vnosov'!$A$25</f>
        <v>51¶</v>
      </c>
      <c r="H16" s="4" t="str">
        <f aca="false">'Vzorci vnosov'!$A$5</f>
        <v>52</v>
      </c>
      <c r="I16" s="4" t="str">
        <f aca="false">'Vzorci vnosov'!$A$4</f>
        <v>51</v>
      </c>
      <c r="J16" s="13" t="str">
        <f aca="false">'Vzorci vnosov'!$A$22</f>
        <v>U☺</v>
      </c>
      <c r="K16" s="5" t="str">
        <f aca="false">'Vzorci vnosov'!$A$7</f>
        <v>KVIT☻</v>
      </c>
      <c r="L16" s="4" t="str">
        <f aca="false">'Vzorci vnosov'!$A$4</f>
        <v>51</v>
      </c>
      <c r="M16" s="4" t="str">
        <f aca="false">'Vzorci vnosov'!$A$15</f>
        <v>SO</v>
      </c>
      <c r="N16" s="46" t="s">
        <v>85</v>
      </c>
      <c r="O16" s="46" t="s">
        <v>88</v>
      </c>
      <c r="P16" s="25" t="s">
        <v>39</v>
      </c>
      <c r="Q16" s="42" t="n">
        <f aca="false">COUNTIF(C16:M16,"☻")+COUNTIF(C16:M16,"52☻")+COUNTIF(C16:M16,"51☻")+COUNTIF(C16:M16,"1☻")+COUNTIF(C16:M16,"KVIT☻")+COUNTIF(C16:M16,"U☻")</f>
        <v>1</v>
      </c>
      <c r="R16" s="42" t="n">
        <f aca="false">COUNTIF(C16:M16,"☺")+COUNTIF(C16:M16,"52☺")+COUNTIF(C16:M16,"51☺")+COUNTIF(C16:M16,"1☺")+COUNTIF(C16:M16,"KVIT☺")+COUNTIF(C16:M16,"U☺")</f>
        <v>1</v>
      </c>
      <c r="S16" s="42" t="n">
        <f aca="false">COUNTIF(C16:M16,"51")+COUNTIF(C16:M16,"51$")+COUNTIF(C16:M16,"51☻")</f>
        <v>2</v>
      </c>
      <c r="T16" s="42" t="n">
        <f aca="false">COUNTIF(C16:M16,"52")+COUNTIF(C16:M16,"52$")+COUNTIF(C16:M16,"52☻")</f>
        <v>1</v>
      </c>
      <c r="U16" s="42" t="n">
        <f aca="false">COUNTIF(C16:M16,"51¶")</f>
        <v>1</v>
      </c>
      <c r="V16" s="42" t="n">
        <f aca="false">COUNTIF(C16:M16,"52¶")</f>
        <v>1</v>
      </c>
      <c r="W16" s="42" t="n">
        <f aca="false">COUNTIF(C16:M16,"U")+COUNTIF(C16:M16,"U☻")+COUNTIF(C16:M16,"U☺")</f>
        <v>1</v>
      </c>
      <c r="X16" s="42" t="n">
        <f aca="false">COUNTIF(C16:M16,"KVIT")+COUNTIF(C16:M16,"KVIT☻")+COUNTIF(C16:M16,"kvit$")</f>
        <v>3</v>
      </c>
      <c r="Y16" s="44" t="n">
        <f aca="false">COUNTBLANK(C16:M16)</f>
        <v>0</v>
      </c>
      <c r="Z16" s="44" t="n">
        <f aca="false">COUNTIF(C16:M16,"x")</f>
        <v>1</v>
      </c>
      <c r="AA16" s="42" t="n">
        <f aca="false">COUNTIF(C16:M16,"51")+COUNTIF(C16:M16,"51☻")+COUNTIF(C16:M16,"2")+COUNTIF(C16:M16,"52")+COUNTIF(C16:M16,"52☻")+COUNTIF(C16:M16,"51$")+COUNTIF(C16:M16,"52$")</f>
        <v>3</v>
      </c>
      <c r="AB16" s="9" t="str">
        <f aca="false">'Vzorci vnosov'!$A$17</f>
        <v>51$</v>
      </c>
    </row>
    <row r="17" customFormat="false" ht="19.9" hidden="false" customHeight="true" outlineLevel="0" collapsed="false">
      <c r="A17" s="95" t="n">
        <v>41989</v>
      </c>
      <c r="B17" s="66" t="str">
        <f aca="false">TEXT(A17,"Ddd")</f>
        <v>tor</v>
      </c>
      <c r="C17" s="20" t="s">
        <v>28</v>
      </c>
      <c r="D17" s="3" t="str">
        <f aca="false">'Vzorci vnosov'!$A$6</f>
        <v>KVIT</v>
      </c>
      <c r="E17" s="3" t="str">
        <f aca="false">'Vzorci vnosov'!$A$2</f>
        <v>51☻</v>
      </c>
      <c r="F17" s="3" t="str">
        <f aca="false">'Vzorci vnosov'!$A$6</f>
        <v>KVIT</v>
      </c>
      <c r="G17" s="15" t="str">
        <f aca="false">'Vzorci vnosov'!$A$25</f>
        <v>51¶</v>
      </c>
      <c r="H17" s="4" t="str">
        <f aca="false">'Vzorci vnosov'!$A$5</f>
        <v>52</v>
      </c>
      <c r="I17" s="6" t="str">
        <f aca="false">'Vzorci vnosov'!$A$26</f>
        <v>52¶</v>
      </c>
      <c r="J17" s="6" t="str">
        <f aca="false">'Vzorci vnosov'!$A$11</f>
        <v>X</v>
      </c>
      <c r="K17" s="6" t="str">
        <f aca="false">'Vzorci vnosov'!$A$11</f>
        <v>X</v>
      </c>
      <c r="L17" s="4" t="str">
        <f aca="false">'Vzorci vnosov'!$A$8</f>
        <v>U</v>
      </c>
      <c r="M17" s="4" t="str">
        <f aca="false">'Vzorci vnosov'!$A$15</f>
        <v>SO</v>
      </c>
      <c r="N17" s="3" t="str">
        <f aca="false">'Vzorci vnosov'!$A$6</f>
        <v>KVIT</v>
      </c>
      <c r="O17" s="46" t="s">
        <v>65</v>
      </c>
      <c r="P17" s="25" t="s">
        <v>39</v>
      </c>
      <c r="Q17" s="42" t="n">
        <f aca="false">COUNTIF(C17:M17,"☻")+COUNTIF(C17:M17,"52☻")+COUNTIF(C17:M17,"51☻")+COUNTIF(C17:M17,"1☻")+COUNTIF(C17:M17,"KVIT☻")+COUNTIF(C17:M17,"U☻")</f>
        <v>1</v>
      </c>
      <c r="R17" s="42" t="n">
        <f aca="false">COUNTIF(C17:M17,"☺")+COUNTIF(C17:M17,"52☺")+COUNTIF(C17:M17,"51☺")+COUNTIF(C17:M17,"1☺")+COUNTIF(C17:M17,"KVIT☺")+COUNTIF(C17:M17,"U☺")</f>
        <v>0</v>
      </c>
      <c r="S17" s="42" t="n">
        <f aca="false">COUNTIF(C17:M17,"51")+COUNTIF(C17:M17,"51$")+COUNTIF(C17:M17,"51☻")</f>
        <v>1</v>
      </c>
      <c r="T17" s="42" t="n">
        <f aca="false">COUNTIF(C17:M17,"52")+COUNTIF(C17:M17,"52$")+COUNTIF(C17:M17,"52☻")</f>
        <v>1</v>
      </c>
      <c r="U17" s="42" t="n">
        <f aca="false">COUNTIF(C17:M17,"51¶")</f>
        <v>1</v>
      </c>
      <c r="V17" s="42" t="n">
        <f aca="false">COUNTIF(C17:M17,"52¶")</f>
        <v>1</v>
      </c>
      <c r="W17" s="42" t="n">
        <f aca="false">COUNTIF(C17:M17,"U")+COUNTIF(C17:M17,"U☻")+COUNTIF(C17:M17,"U☺")</f>
        <v>1</v>
      </c>
      <c r="X17" s="42" t="n">
        <f aca="false">COUNTIF(C17:M17,"KVIT")+COUNTIF(C17:M17,"KVIT☻")+COUNTIF(C17:M17,"kvit$")</f>
        <v>2</v>
      </c>
      <c r="Y17" s="44" t="n">
        <f aca="false">COUNTBLANK(C17:M17)</f>
        <v>0</v>
      </c>
      <c r="Z17" s="44" t="n">
        <f aca="false">COUNTIF(C17:M17,"x")</f>
        <v>2</v>
      </c>
      <c r="AA17" s="42" t="n">
        <f aca="false">COUNTIF(C17:M17,"51")+COUNTIF(C17:M17,"51☻")+COUNTIF(C17:M17,"2")+COUNTIF(C17:M17,"52")+COUNTIF(C17:M17,"52☻")+COUNTIF(C17:M17,"51$")+COUNTIF(C17:M17,"52$")</f>
        <v>2</v>
      </c>
      <c r="AB17" s="9" t="str">
        <f aca="false">'Vzorci vnosov'!$A$18</f>
        <v>52$</v>
      </c>
      <c r="AD17" s="1" t="s">
        <v>122</v>
      </c>
    </row>
    <row r="18" customFormat="false" ht="19.9" hidden="false" customHeight="true" outlineLevel="0" collapsed="false">
      <c r="A18" s="95" t="n">
        <v>41990</v>
      </c>
      <c r="B18" s="66" t="str">
        <f aca="false">TEXT(A18,"Ddd")</f>
        <v>sre</v>
      </c>
      <c r="C18" s="15" t="str">
        <f aca="false">'Vzorci vnosov'!$A$25</f>
        <v>51¶</v>
      </c>
      <c r="D18" s="5" t="str">
        <f aca="false">'Vzorci vnosov'!$A$7</f>
        <v>KVIT☻</v>
      </c>
      <c r="E18" s="6" t="str">
        <f aca="false">'Vzorci vnosov'!$A$11</f>
        <v>X</v>
      </c>
      <c r="F18" s="4" t="str">
        <f aca="false">'Vzorci vnosov'!$A$15</f>
        <v>SO</v>
      </c>
      <c r="G18" s="37" t="str">
        <f aca="false">'Vzorci vnosov'!$A$28</f>
        <v>KO</v>
      </c>
      <c r="H18" s="4" t="str">
        <f aca="false">'Vzorci vnosov'!$A$5</f>
        <v>52</v>
      </c>
      <c r="I18" s="4" t="str">
        <f aca="false">'Vzorci vnosov'!$A$4</f>
        <v>51</v>
      </c>
      <c r="J18" s="20" t="s">
        <v>34</v>
      </c>
      <c r="K18" s="46" t="s">
        <v>118</v>
      </c>
      <c r="L18" s="13" t="str">
        <f aca="false">'Vzorci vnosov'!$A$22</f>
        <v>U☺</v>
      </c>
      <c r="M18" s="4" t="str">
        <f aca="false">'Vzorci vnosov'!$A$15</f>
        <v>SO</v>
      </c>
      <c r="N18" s="3" t="str">
        <f aca="false">'Vzorci vnosov'!$A$6</f>
        <v>KVIT</v>
      </c>
      <c r="O18" s="46" t="str">
        <f aca="false">januar!$L$1</f>
        <v>ŽIV</v>
      </c>
      <c r="P18" s="25" t="s">
        <v>43</v>
      </c>
      <c r="Q18" s="42" t="n">
        <f aca="false">COUNTIF(C18:M18,"☻")+COUNTIF(C18:M18,"52☻")+COUNTIF(C18:M18,"51☻")+COUNTIF(C18:M18,"1☻")+COUNTIF(C18:M18,"KVIT☻")+COUNTIF(C18:M18,"U☻")</f>
        <v>1</v>
      </c>
      <c r="R18" s="42" t="n">
        <f aca="false">COUNTIF(C18:M18,"☺")+COUNTIF(C18:M18,"52☺")+COUNTIF(C18:M18,"51☺")+COUNTIF(C18:M18,"1☺")+COUNTIF(C18:M18,"KVIT☺")+COUNTIF(C18:M18,"U☺")</f>
        <v>1</v>
      </c>
      <c r="S18" s="42" t="n">
        <f aca="false">COUNTIF(C18:M18,"51")+COUNTIF(C18:M18,"51$")+COUNTIF(C18:M18,"51☻")</f>
        <v>1</v>
      </c>
      <c r="T18" s="42" t="n">
        <f aca="false">COUNTIF(C18:M18,"52")+COUNTIF(C18:M18,"52$")+COUNTIF(C18:M18,"52☻")</f>
        <v>1</v>
      </c>
      <c r="U18" s="42" t="n">
        <f aca="false">COUNTIF(C18:M18,"51¶")</f>
        <v>1</v>
      </c>
      <c r="V18" s="42" t="n">
        <f aca="false">COUNTIF(C18:M18,"52¶")</f>
        <v>0</v>
      </c>
      <c r="W18" s="42" t="n">
        <f aca="false">COUNTIF(C18:M18,"U")+COUNTIF(C18:M18,"U☻")+COUNTIF(C18:M18,"U☺")</f>
        <v>1</v>
      </c>
      <c r="X18" s="42" t="n">
        <f aca="false">COUNTIF(C18:M18,"KVIT")+COUNTIF(C18:M18,"KVIT☻")+COUNTIF(C18:M18,"kvit$")</f>
        <v>1</v>
      </c>
      <c r="Y18" s="44" t="n">
        <f aca="false">COUNTBLANK(C18:M18)</f>
        <v>0</v>
      </c>
      <c r="Z18" s="44" t="n">
        <f aca="false">COUNTIF(C18:M18,"x")</f>
        <v>1</v>
      </c>
      <c r="AA18" s="42" t="n">
        <f aca="false">COUNTIF(C18:M18,"51")+COUNTIF(C18:M18,"51☻")+COUNTIF(C18:M18,"2")+COUNTIF(C18:M18,"52")+COUNTIF(C18:M18,"52☻")+COUNTIF(C18:M18,"51$")+COUNTIF(C18:M18,"52$")</f>
        <v>2</v>
      </c>
      <c r="AB18" s="10" t="str">
        <f aca="false">'Vzorci vnosov'!$A$19</f>
        <v>KVIT$</v>
      </c>
    </row>
    <row r="19" customFormat="false" ht="19.9" hidden="false" customHeight="true" outlineLevel="0" collapsed="false">
      <c r="A19" s="95" t="n">
        <v>41991</v>
      </c>
      <c r="B19" s="66" t="str">
        <f aca="false">TEXT(A19,"Ddd")</f>
        <v>čet</v>
      </c>
      <c r="C19" s="20" t="s">
        <v>28</v>
      </c>
      <c r="D19" s="46" t="s">
        <v>85</v>
      </c>
      <c r="E19" s="6" t="str">
        <f aca="false">'Vzorci vnosov'!$A$26</f>
        <v>52¶</v>
      </c>
      <c r="F19" s="5" t="str">
        <f aca="false">'Vzorci vnosov'!$A$7</f>
        <v>KVIT☻</v>
      </c>
      <c r="G19" s="4" t="str">
        <f aca="false">'Vzorci vnosov'!$A$5</f>
        <v>52</v>
      </c>
      <c r="H19" s="4" t="str">
        <f aca="false">'Vzorci vnosov'!$A$4</f>
        <v>51</v>
      </c>
      <c r="I19" s="20" t="s">
        <v>34</v>
      </c>
      <c r="J19" s="4" t="str">
        <f aca="false">'Vzorci vnosov'!$A$8</f>
        <v>U</v>
      </c>
      <c r="K19" s="46" t="s">
        <v>118</v>
      </c>
      <c r="L19" s="6" t="str">
        <f aca="false">'Vzorci vnosov'!$A$11</f>
        <v>X</v>
      </c>
      <c r="M19" s="4" t="str">
        <f aca="false">'Vzorci vnosov'!$A$15</f>
        <v>SO</v>
      </c>
      <c r="N19" s="3" t="str">
        <f aca="false">'Vzorci vnosov'!$A$6</f>
        <v>KVIT</v>
      </c>
      <c r="O19" s="52" t="s">
        <v>58</v>
      </c>
      <c r="P19" s="25" t="s">
        <v>43</v>
      </c>
      <c r="Q19" s="42" t="n">
        <f aca="false">COUNTIF(C19:M19,"☻")+COUNTIF(C19:M19,"52☻")+COUNTIF(C19:M19,"51☻")+COUNTIF(C19:M19,"1☻")+COUNTIF(C19:M19,"KVIT☻")+COUNTIF(C19:M19,"U☻")</f>
        <v>1</v>
      </c>
      <c r="R19" s="42" t="n">
        <f aca="false">COUNTIF(C19:M19,"☺")+COUNTIF(C19:M19,"52☺")+COUNTIF(C19:M19,"51☺")+COUNTIF(C19:M19,"1☺")+COUNTIF(C19:M19,"KVIT☺")+COUNTIF(C19:M19,"U☺")</f>
        <v>0</v>
      </c>
      <c r="S19" s="42" t="n">
        <f aca="false">COUNTIF(C19:M19,"51")+COUNTIF(C19:M19,"51$")+COUNTIF(C19:M19,"51☻")</f>
        <v>1</v>
      </c>
      <c r="T19" s="42" t="n">
        <f aca="false">COUNTIF(C19:M19,"52")+COUNTIF(C19:M19,"52$")+COUNTIF(C19:M19,"52☻")</f>
        <v>1</v>
      </c>
      <c r="U19" s="42" t="n">
        <f aca="false">COUNTIF(C19:M19,"51¶")</f>
        <v>0</v>
      </c>
      <c r="V19" s="42" t="n">
        <f aca="false">COUNTIF(C19:M19,"52¶")</f>
        <v>1</v>
      </c>
      <c r="W19" s="42" t="n">
        <f aca="false">COUNTIF(C19:M19,"U")+COUNTIF(C19:M19,"U☻")+COUNTIF(C19:M19,"U☺")</f>
        <v>1</v>
      </c>
      <c r="X19" s="42" t="n">
        <f aca="false">COUNTIF(C19:M19,"KVIT")+COUNTIF(C19:M19,"KVIT☻")+COUNTIF(C19:M19,"kvit$")</f>
        <v>1</v>
      </c>
      <c r="Y19" s="44" t="n">
        <f aca="false">COUNTBLANK(C19:M19)</f>
        <v>0</v>
      </c>
      <c r="Z19" s="44" t="n">
        <f aca="false">COUNTIF(C19:M19,"x")</f>
        <v>1</v>
      </c>
      <c r="AA19" s="42" t="n">
        <f aca="false">COUNTIF(C19:M19,"51")+COUNTIF(C19:M19,"51☻")+COUNTIF(C19:M19,"2")+COUNTIF(C19:M19,"52")+COUNTIF(C19:M19,"52☻")+COUNTIF(C19:M19,"51$")+COUNTIF(C19:M19,"52$")</f>
        <v>2</v>
      </c>
      <c r="AB19" s="11" t="str">
        <f aca="false">'Vzorci vnosov'!$A$20</f>
        <v>☺</v>
      </c>
    </row>
    <row r="20" customFormat="false" ht="19.9" hidden="false" customHeight="true" outlineLevel="0" collapsed="false">
      <c r="A20" s="95" t="n">
        <v>41992</v>
      </c>
      <c r="B20" s="66" t="str">
        <f aca="false">TEXT(A20,"Ddd")</f>
        <v>pet</v>
      </c>
      <c r="C20" s="5" t="str">
        <f aca="false">'Vzorci vnosov'!$A$7</f>
        <v>KVIT☻</v>
      </c>
      <c r="D20" s="3" t="str">
        <f aca="false">'Vzorci vnosov'!$A$6</f>
        <v>KVIT</v>
      </c>
      <c r="E20" s="6" t="str">
        <f aca="false">'Vzorci vnosov'!$A$26</f>
        <v>52¶</v>
      </c>
      <c r="F20" s="4" t="str">
        <f aca="false">'Vzorci vnosov'!$A$15</f>
        <v>SO</v>
      </c>
      <c r="G20" s="11" t="str">
        <f aca="false">'Vzorci vnosov'!$A$20</f>
        <v>☺</v>
      </c>
      <c r="H20" s="15" t="str">
        <f aca="false">'Vzorci vnosov'!$A$25</f>
        <v>51¶</v>
      </c>
      <c r="I20" s="4" t="str">
        <f aca="false">'Vzorci vnosov'!$A$8</f>
        <v>U</v>
      </c>
      <c r="J20" s="4" t="str">
        <f aca="false">'Vzorci vnosov'!$A$5</f>
        <v>52</v>
      </c>
      <c r="K20" s="4" t="str">
        <f aca="false">'Vzorci vnosov'!$A$4</f>
        <v>51</v>
      </c>
      <c r="L20" s="4" t="str">
        <f aca="false">'Vzorci vnosov'!$A$12</f>
        <v>D</v>
      </c>
      <c r="M20" s="4" t="str">
        <f aca="false">'Vzorci vnosov'!$A$15</f>
        <v>SO</v>
      </c>
      <c r="N20" s="3" t="str">
        <f aca="false">'Vzorci vnosov'!$A$6</f>
        <v>KVIT</v>
      </c>
      <c r="O20" s="46" t="s">
        <v>42</v>
      </c>
      <c r="P20" s="25" t="s">
        <v>46</v>
      </c>
      <c r="Q20" s="42" t="n">
        <f aca="false">COUNTIF(C20:M20,"☻")+COUNTIF(C20:M20,"52☻")+COUNTIF(C20:M20,"51☻")+COUNTIF(C20:M20,"1☻")+COUNTIF(C20:M20,"KVIT☻")+COUNTIF(C20:M20,"U☻")</f>
        <v>1</v>
      </c>
      <c r="R20" s="42" t="n">
        <f aca="false">COUNTIF(C20:M20,"☺")+COUNTIF(C20:M20,"52☺")+COUNTIF(C20:M20,"51☺")+COUNTIF(C20:M20,"1☺")+COUNTIF(C20:M20,"KVIT☺")+COUNTIF(C20:M20,"U☺")</f>
        <v>1</v>
      </c>
      <c r="S20" s="42" t="n">
        <f aca="false">COUNTIF(C20:M20,"51")+COUNTIF(C20:M20,"51$")+COUNTIF(C20:M20,"51☻")</f>
        <v>1</v>
      </c>
      <c r="T20" s="42" t="n">
        <f aca="false">COUNTIF(C20:M20,"52")+COUNTIF(C20:M20,"52$")+COUNTIF(C20:M20,"52☻")</f>
        <v>1</v>
      </c>
      <c r="U20" s="42" t="n">
        <f aca="false">COUNTIF(C20:M20,"51¶")</f>
        <v>1</v>
      </c>
      <c r="V20" s="42" t="n">
        <f aca="false">COUNTIF(C20:M20,"52¶")</f>
        <v>1</v>
      </c>
      <c r="W20" s="42" t="n">
        <f aca="false">COUNTIF(C20:M20,"U")+COUNTIF(C20:M20,"U☻")+COUNTIF(C20:M20,"U☺")</f>
        <v>1</v>
      </c>
      <c r="X20" s="42" t="n">
        <f aca="false">COUNTIF(C20:M20,"KVIT")+COUNTIF(C20:M20,"KVIT☻")+COUNTIF(C20:M20,"kvit$")</f>
        <v>2</v>
      </c>
      <c r="Y20" s="44" t="n">
        <f aca="false">COUNTBLANK(C20:M20)</f>
        <v>0</v>
      </c>
      <c r="Z20" s="44" t="n">
        <f aca="false">COUNTIF(C20:M20,"x")</f>
        <v>0</v>
      </c>
      <c r="AA20" s="42" t="n">
        <f aca="false">COUNTIF(C20:M20,"51")+COUNTIF(C20:M20,"51☻")+COUNTIF(C20:M20,"2")+COUNTIF(C20:M20,"52")+COUNTIF(C20:M20,"52☻")+COUNTIF(C20:M20,"51$")+COUNTIF(C20:M20,"52$")</f>
        <v>2</v>
      </c>
      <c r="AB20" s="12" t="str">
        <f aca="false">'Vzorci vnosov'!$A$21</f>
        <v>☺</v>
      </c>
    </row>
    <row r="21" customFormat="false" ht="19.9" hidden="false" customHeight="true" outlineLevel="0" collapsed="false">
      <c r="A21" s="96" t="n">
        <v>41993</v>
      </c>
      <c r="B21" s="97" t="str">
        <f aca="false">TEXT(A21,"Ddd")</f>
        <v>sob</v>
      </c>
      <c r="C21" s="69"/>
      <c r="D21" s="7" t="str">
        <f aca="false">'Vzorci vnosov'!$A$14</f>
        <v>☻</v>
      </c>
      <c r="E21" s="69"/>
      <c r="F21" s="69"/>
      <c r="G21" s="69"/>
      <c r="H21" s="69"/>
      <c r="I21" s="69"/>
      <c r="J21" s="69"/>
      <c r="K21" s="69"/>
      <c r="L21" s="69"/>
      <c r="M21" s="69"/>
      <c r="N21" s="69"/>
      <c r="O21" s="40" t="s">
        <v>61</v>
      </c>
      <c r="P21" s="40" t="s">
        <v>43</v>
      </c>
      <c r="Q21" s="42" t="n">
        <f aca="false">COUNTIF(C21:M21,"☻")+COUNTIF(C21:M21,"52☻")+COUNTIF(C21:M21,"51☻")+COUNTIF(C21:M21,"1☻")+COUNTIF(C21:M21,"KVIT☻")+COUNTIF(C21:M21,"U☻")</f>
        <v>1</v>
      </c>
      <c r="R21" s="42" t="n">
        <f aca="false">COUNTIF(C21:M21,"☺")+COUNTIF(C21:M21,"52☺")+COUNTIF(C21:M21,"51☺")+COUNTIF(C21:M21,"1☺")+COUNTIF(C21:M21,"KVIT☺")+COUNTIF(C21:M21,"U☺")</f>
        <v>0</v>
      </c>
      <c r="S21" s="42" t="n">
        <f aca="false">COUNTIF(C21:M21,"51")+COUNTIF(C21:M21,"51$")+COUNTIF(C21:M21,"51☻")</f>
        <v>0</v>
      </c>
      <c r="T21" s="42" t="n">
        <f aca="false">COUNTIF(C21:M21,"52")+COUNTIF(C21:M21,"52$")+COUNTIF(C21:M21,"52☻")</f>
        <v>0</v>
      </c>
      <c r="U21" s="42" t="n">
        <f aca="false">COUNTIF(C21:M21,"51¶")</f>
        <v>0</v>
      </c>
      <c r="V21" s="42" t="n">
        <f aca="false">COUNTIF(C21:M21,"52¶")</f>
        <v>0</v>
      </c>
      <c r="W21" s="42" t="n">
        <f aca="false">COUNTIF(C21:M21,"U")+COUNTIF(C21:M21,"U☻")+COUNTIF(C21:M21,"U☺")</f>
        <v>0</v>
      </c>
      <c r="X21" s="42" t="n">
        <f aca="false">COUNTIF(C21:M21,"KVIT")+COUNTIF(C21:M21,"KVIT☻")+COUNTIF(C21:M21,"kvit$")</f>
        <v>0</v>
      </c>
      <c r="Y21" s="44" t="n">
        <f aca="false">COUNTBLANK(C21:M21)</f>
        <v>10</v>
      </c>
      <c r="Z21" s="44" t="n">
        <f aca="false">COUNTIF(C21:M21,"x")</f>
        <v>0</v>
      </c>
      <c r="AA21" s="42" t="n">
        <f aca="false">COUNTIF(C21:M21,"51")+COUNTIF(C21:M21,"51☻")+COUNTIF(C21:M21,"2")+COUNTIF(C21:M21,"52")+COUNTIF(C21:M21,"52☻")+COUNTIF(C21:M21,"51$")+COUNTIF(C21:M21,"52$")</f>
        <v>0</v>
      </c>
      <c r="AB21" s="13" t="str">
        <f aca="false">'Vzorci vnosov'!$A$22</f>
        <v>U☺</v>
      </c>
    </row>
    <row r="22" customFormat="false" ht="19.9" hidden="false" customHeight="true" outlineLevel="0" collapsed="false">
      <c r="A22" s="96" t="n">
        <v>41994</v>
      </c>
      <c r="B22" s="97" t="str">
        <f aca="false">TEXT(A22,"Ddd")</f>
        <v>ned</v>
      </c>
      <c r="C22" s="69"/>
      <c r="D22" s="7" t="str">
        <f aca="false">'Vzorci vnosov'!$A$14</f>
        <v>☻</v>
      </c>
      <c r="E22" s="69"/>
      <c r="F22" s="69"/>
      <c r="G22" s="69"/>
      <c r="H22" s="69"/>
      <c r="I22" s="69"/>
      <c r="J22" s="69"/>
      <c r="K22" s="69"/>
      <c r="L22" s="69"/>
      <c r="M22" s="69"/>
      <c r="N22" s="69"/>
      <c r="O22" s="40" t="s">
        <v>61</v>
      </c>
      <c r="P22" s="40" t="s">
        <v>43</v>
      </c>
      <c r="Q22" s="42" t="n">
        <f aca="false">COUNTIF(C22:M22,"☻")+COUNTIF(C22:M22,"52☻")+COUNTIF(C22:M22,"51☻")+COUNTIF(C22:M22,"1☻")+COUNTIF(C22:M22,"KVIT☻")+COUNTIF(C22:M22,"U☻")</f>
        <v>1</v>
      </c>
      <c r="R22" s="42" t="n">
        <f aca="false">COUNTIF(C22:M22,"☺")+COUNTIF(C22:M22,"52☺")+COUNTIF(C22:M22,"51☺")+COUNTIF(C22:M22,"1☺")+COUNTIF(C22:M22,"KVIT☺")+COUNTIF(C22:M22,"U☺")</f>
        <v>0</v>
      </c>
      <c r="S22" s="42" t="n">
        <f aca="false">COUNTIF(C22:M22,"51")+COUNTIF(C22:M22,"51$")+COUNTIF(C22:M22,"51☻")</f>
        <v>0</v>
      </c>
      <c r="T22" s="42" t="n">
        <f aca="false">COUNTIF(C22:M22,"52")+COUNTIF(C22:M22,"52$")+COUNTIF(C22:M22,"52☻")</f>
        <v>0</v>
      </c>
      <c r="U22" s="42" t="n">
        <f aca="false">COUNTIF(C22:M22,"51¶")</f>
        <v>0</v>
      </c>
      <c r="V22" s="42" t="n">
        <f aca="false">COUNTIF(C22:M22,"52¶")</f>
        <v>0</v>
      </c>
      <c r="W22" s="42" t="n">
        <f aca="false">COUNTIF(C22:M22,"U")+COUNTIF(C22:M22,"U☻")+COUNTIF(C22:M22,"U☺")</f>
        <v>0</v>
      </c>
      <c r="X22" s="42" t="n">
        <f aca="false">COUNTIF(C22:M22,"KVIT")+COUNTIF(C22:M22,"KVIT☻")+COUNTIF(C22:M22,"kvit$")</f>
        <v>0</v>
      </c>
      <c r="Y22" s="44" t="n">
        <f aca="false">COUNTBLANK(C22:M22)</f>
        <v>10</v>
      </c>
      <c r="Z22" s="44" t="n">
        <f aca="false">COUNTIF(C22:M22,"x")</f>
        <v>0</v>
      </c>
      <c r="AA22" s="42" t="n">
        <f aca="false">COUNTIF(C22:M22,"51")+COUNTIF(C22:M22,"51☻")+COUNTIF(C22:M22,"2")+COUNTIF(C22:M22,"52")+COUNTIF(C22:M22,"52☻")+COUNTIF(C22:M22,"51$")+COUNTIF(C22:M22,"52$")</f>
        <v>0</v>
      </c>
      <c r="AB22" s="14" t="str">
        <f aca="false">'Vzorci vnosov'!$A$23</f>
        <v>51☺</v>
      </c>
    </row>
    <row r="23" customFormat="false" ht="19.9" hidden="false" customHeight="true" outlineLevel="0" collapsed="false">
      <c r="A23" s="95" t="n">
        <v>41995</v>
      </c>
      <c r="B23" s="66" t="str">
        <f aca="false">TEXT(A23,"Ddd")</f>
        <v>pon</v>
      </c>
      <c r="C23" s="3" t="str">
        <f aca="false">'Vzorci vnosov'!$A$6</f>
        <v>KVIT</v>
      </c>
      <c r="D23" s="46" t="s">
        <v>85</v>
      </c>
      <c r="E23" s="6" t="str">
        <f aca="false">'Vzorci vnosov'!$A$26</f>
        <v>52¶</v>
      </c>
      <c r="F23" s="6" t="str">
        <f aca="false">'Vzorci vnosov'!$A$11</f>
        <v>X</v>
      </c>
      <c r="G23" s="4" t="str">
        <f aca="false">'Vzorci vnosov'!$A$12</f>
        <v>D</v>
      </c>
      <c r="H23" s="13" t="str">
        <f aca="false">'Vzorci vnosov'!$A$22</f>
        <v>U☺</v>
      </c>
      <c r="I23" s="4" t="str">
        <f aca="false">'Vzorci vnosov'!$A$5</f>
        <v>52</v>
      </c>
      <c r="J23" s="4" t="str">
        <f aca="false">'Vzorci vnosov'!$A$4</f>
        <v>51</v>
      </c>
      <c r="K23" s="15" t="str">
        <f aca="false">'Vzorci vnosov'!$A$25</f>
        <v>51¶</v>
      </c>
      <c r="L23" s="4" t="str">
        <f aca="false">'Vzorci vnosov'!$A$4</f>
        <v>51</v>
      </c>
      <c r="M23" s="5" t="str">
        <f aca="false">'Vzorci vnosov'!$A$7</f>
        <v>KVIT☻</v>
      </c>
      <c r="N23" s="3" t="str">
        <f aca="false">'Vzorci vnosov'!$A$6</f>
        <v>KVIT</v>
      </c>
      <c r="O23" s="46" t="s">
        <v>43</v>
      </c>
      <c r="P23" s="25" t="s">
        <v>38</v>
      </c>
      <c r="Q23" s="42" t="n">
        <f aca="false">COUNTIF(C23:M23,"☻")+COUNTIF(C23:M23,"52☻")+COUNTIF(C23:M23,"51☻")+COUNTIF(C23:M23,"1☻")+COUNTIF(C23:M23,"KVIT☻")+COUNTIF(C23:M23,"U☻")</f>
        <v>1</v>
      </c>
      <c r="R23" s="42" t="n">
        <f aca="false">COUNTIF(C23:M23,"☺")+COUNTIF(C23:M23,"52☺")+COUNTIF(C23:M23,"51☺")+COUNTIF(C23:M23,"1☺")+COUNTIF(C23:M23,"KVIT☺")+COUNTIF(C23:M23,"U☺")</f>
        <v>1</v>
      </c>
      <c r="S23" s="42" t="n">
        <f aca="false">COUNTIF(C23:M23,"51")+COUNTIF(C23:M23,"51$")+COUNTIF(C23:M23,"51☻")</f>
        <v>2</v>
      </c>
      <c r="T23" s="42" t="n">
        <f aca="false">COUNTIF(C23:M23,"52")+COUNTIF(C23:M23,"52$")+COUNTIF(C23:M23,"52☻")</f>
        <v>1</v>
      </c>
      <c r="U23" s="42" t="n">
        <f aca="false">COUNTIF(C23:M23,"51¶")</f>
        <v>1</v>
      </c>
      <c r="V23" s="42" t="n">
        <f aca="false">COUNTIF(C23:M23,"52¶")</f>
        <v>1</v>
      </c>
      <c r="W23" s="42" t="n">
        <f aca="false">COUNTIF(C23:M23,"U")+COUNTIF(C23:M23,"U☻")+COUNTIF(C23:M23,"U☺")</f>
        <v>1</v>
      </c>
      <c r="X23" s="42" t="n">
        <f aca="false">COUNTIF(C23:M23,"KVIT")+COUNTIF(C23:M23,"KVIT☻")+COUNTIF(C23:M23,"kvit$")</f>
        <v>2</v>
      </c>
      <c r="Y23" s="44" t="n">
        <f aca="false">COUNTBLANK(C23:M23)</f>
        <v>0</v>
      </c>
      <c r="Z23" s="44" t="n">
        <f aca="false">COUNTIF(C23:M23,"x")</f>
        <v>1</v>
      </c>
      <c r="AA23" s="42" t="n">
        <f aca="false">COUNTIF(C23:M23,"51")+COUNTIF(C23:M23,"51☻")+COUNTIF(C23:M23,"2")+COUNTIF(C23:M23,"52")+COUNTIF(C23:M23,"52☻")+COUNTIF(C23:M23,"51$")+COUNTIF(C23:M23,"52$")</f>
        <v>3</v>
      </c>
      <c r="AB23" s="14" t="str">
        <f aca="false">'Vzorci vnosov'!$A$24</f>
        <v>52☺</v>
      </c>
    </row>
    <row r="24" customFormat="false" ht="19.9" hidden="false" customHeight="true" outlineLevel="0" collapsed="false">
      <c r="A24" s="95" t="n">
        <v>41996</v>
      </c>
      <c r="B24" s="66" t="str">
        <f aca="false">TEXT(A24,"Ddd")</f>
        <v>tor</v>
      </c>
      <c r="C24" s="5" t="str">
        <f aca="false">'Vzorci vnosov'!$A$7</f>
        <v>KVIT☻</v>
      </c>
      <c r="D24" s="15" t="str">
        <f aca="false">'Vzorci vnosov'!$A$25</f>
        <v>51¶</v>
      </c>
      <c r="E24" s="4" t="str">
        <f aca="false">'Vzorci vnosov'!$A$5</f>
        <v>52</v>
      </c>
      <c r="F24" s="3" t="str">
        <f aca="false">'Vzorci vnosov'!$A$6</f>
        <v>KVIT</v>
      </c>
      <c r="G24" s="4" t="str">
        <f aca="false">'Vzorci vnosov'!$A$12</f>
        <v>D</v>
      </c>
      <c r="H24" s="6" t="str">
        <f aca="false">'Vzorci vnosov'!$A$11</f>
        <v>X</v>
      </c>
      <c r="I24" s="13" t="str">
        <f aca="false">'Vzorci vnosov'!$A$22</f>
        <v>U☺</v>
      </c>
      <c r="J24" s="6" t="str">
        <f aca="false">'Vzorci vnosov'!$A$26</f>
        <v>52¶</v>
      </c>
      <c r="K24" s="20" t="s">
        <v>28</v>
      </c>
      <c r="L24" s="4" t="str">
        <f aca="false">'Vzorci vnosov'!$A$4</f>
        <v>51</v>
      </c>
      <c r="M24" s="46" t="s">
        <v>110</v>
      </c>
      <c r="N24" s="46" t="s">
        <v>110</v>
      </c>
      <c r="O24" s="46" t="s">
        <v>79</v>
      </c>
      <c r="P24" s="25" t="s">
        <v>41</v>
      </c>
      <c r="Q24" s="42" t="n">
        <f aca="false">COUNTIF(C24:M24,"☻")+COUNTIF(C24:M24,"52☻")+COUNTIF(C24:M24,"51☻")+COUNTIF(C24:M24,"1☻")+COUNTIF(C24:M24,"KVIT☻")+COUNTIF(C24:M24,"U☻")</f>
        <v>1</v>
      </c>
      <c r="R24" s="42" t="n">
        <f aca="false">COUNTIF(C24:M24,"☺")+COUNTIF(C24:M24,"52☺")+COUNTIF(C24:M24,"51☺")+COUNTIF(C24:M24,"1☺")+COUNTIF(C24:M24,"KVIT☺")+COUNTIF(C24:M24,"U☺")</f>
        <v>1</v>
      </c>
      <c r="S24" s="42" t="n">
        <f aca="false">COUNTIF(C24:M24,"51")+COUNTIF(C24:M24,"51$")+COUNTIF(C24:M24,"51☻")</f>
        <v>1</v>
      </c>
      <c r="T24" s="42" t="n">
        <f aca="false">COUNTIF(C24:M24,"52")+COUNTIF(C24:M24,"52$")+COUNTIF(C24:M24,"52☻")</f>
        <v>1</v>
      </c>
      <c r="U24" s="42" t="n">
        <f aca="false">COUNTIF(C24:M24,"51¶")</f>
        <v>1</v>
      </c>
      <c r="V24" s="42" t="n">
        <f aca="false">COUNTIF(C24:M24,"52¶")</f>
        <v>1</v>
      </c>
      <c r="W24" s="42" t="n">
        <f aca="false">COUNTIF(C24:M24,"U")+COUNTIF(C24:M24,"U☻")+COUNTIF(C24:M24,"U☺")</f>
        <v>1</v>
      </c>
      <c r="X24" s="42" t="n">
        <f aca="false">COUNTIF(C24:M24,"KVIT")+COUNTIF(C24:M24,"KVIT☻")+COUNTIF(C24:M24,"kvit$")</f>
        <v>2</v>
      </c>
      <c r="Y24" s="44" t="n">
        <f aca="false">COUNTBLANK(C24:M24)</f>
        <v>0</v>
      </c>
      <c r="Z24" s="44" t="n">
        <f aca="false">COUNTIF(C24:M24,"x")</f>
        <v>1</v>
      </c>
      <c r="AA24" s="42" t="n">
        <f aca="false">COUNTIF(C24:M24,"51")+COUNTIF(C24:M24,"51☻")+COUNTIF(C24:M24,"2")+COUNTIF(C24:M24,"52")+COUNTIF(C24:M24,"52☻")+COUNTIF(C24:M24,"51$")+COUNTIF(C24:M24,"52$")</f>
        <v>2</v>
      </c>
      <c r="AB24" s="15" t="str">
        <f aca="false">'Vzorci vnosov'!$A$25</f>
        <v>51¶</v>
      </c>
    </row>
    <row r="25" customFormat="false" ht="19.9" hidden="false" customHeight="true" outlineLevel="0" collapsed="false">
      <c r="A25" s="95" t="n">
        <v>41997</v>
      </c>
      <c r="B25" s="66" t="str">
        <f aca="false">TEXT(A25,"Ddd")</f>
        <v>sre</v>
      </c>
      <c r="C25" s="6" t="str">
        <f aca="false">'Vzorci vnosov'!$A$11</f>
        <v>X</v>
      </c>
      <c r="D25" s="5" t="str">
        <f aca="false">'Vzorci vnosov'!$A$7</f>
        <v>KVIT☻</v>
      </c>
      <c r="E25" s="3" t="str">
        <f aca="false">'Vzorci vnosov'!$A$6</f>
        <v>KVIT</v>
      </c>
      <c r="F25" s="3" t="str">
        <f aca="false">'Vzorci vnosov'!$A$6</f>
        <v>KVIT</v>
      </c>
      <c r="G25" s="4" t="str">
        <f aca="false">'Vzorci vnosov'!$A$12</f>
        <v>D</v>
      </c>
      <c r="H25" s="15" t="str">
        <f aca="false">'Vzorci vnosov'!$A$25</f>
        <v>51¶</v>
      </c>
      <c r="I25" s="6" t="str">
        <f aca="false">'Vzorci vnosov'!$A$11</f>
        <v>X</v>
      </c>
      <c r="J25" s="4" t="str">
        <f aca="false">'Vzorci vnosov'!$A$4</f>
        <v>51</v>
      </c>
      <c r="K25" s="4" t="str">
        <f aca="false">'Vzorci vnosov'!$A$5</f>
        <v>52</v>
      </c>
      <c r="L25" s="4" t="str">
        <f aca="false">'Vzorci vnosov'!$A$8</f>
        <v>U</v>
      </c>
      <c r="M25" s="3" t="str">
        <f aca="false">'Vzorci vnosov'!$A$6</f>
        <v>KVIT</v>
      </c>
      <c r="N25" s="4" t="str">
        <f aca="false">'Vzorci vnosov'!$A$12</f>
        <v>D</v>
      </c>
      <c r="O25" s="52" t="s">
        <v>67</v>
      </c>
      <c r="P25" s="25" t="str">
        <f aca="false">januar!$L$1</f>
        <v>ŽIV</v>
      </c>
      <c r="Q25" s="42" t="n">
        <f aca="false">COUNTIF(C25:M25,"☻")+COUNTIF(C25:M25,"52☻")+COUNTIF(C25:M25,"51☻")+COUNTIF(C25:M25,"1☻")+COUNTIF(C25:M25,"KVIT☻")+COUNTIF(C25:M25,"U☻")</f>
        <v>1</v>
      </c>
      <c r="R25" s="42" t="n">
        <f aca="false">COUNTIF(C25:M25,"☺")+COUNTIF(C25:M25,"52☺")+COUNTIF(C25:M25,"51☺")+COUNTIF(C25:M25,"1☺")+COUNTIF(C25:M25,"KVIT☺")+COUNTIF(C25:M25,"U☺")</f>
        <v>0</v>
      </c>
      <c r="S25" s="42" t="n">
        <f aca="false">COUNTIF(C25:M25,"51")+COUNTIF(C25:M25,"51$")+COUNTIF(C25:M25,"51☻")</f>
        <v>1</v>
      </c>
      <c r="T25" s="42" t="n">
        <f aca="false">COUNTIF(C25:M25,"52")+COUNTIF(C25:M25,"52$")+COUNTIF(C25:M25,"52☻")</f>
        <v>1</v>
      </c>
      <c r="U25" s="42" t="n">
        <f aca="false">COUNTIF(C25:M25,"51¶")</f>
        <v>1</v>
      </c>
      <c r="V25" s="42" t="n">
        <f aca="false">COUNTIF(C25:M25,"52¶")</f>
        <v>0</v>
      </c>
      <c r="W25" s="42" t="n">
        <f aca="false">COUNTIF(C25:M25,"U")+COUNTIF(C25:M25,"U☻")+COUNTIF(C25:M25,"U☺")</f>
        <v>1</v>
      </c>
      <c r="X25" s="42" t="n">
        <f aca="false">COUNTIF(C25:M25,"KVIT")+COUNTIF(C25:M25,"KVIT☻")+COUNTIF(C25:M25,"kvit$")</f>
        <v>4</v>
      </c>
      <c r="Y25" s="44" t="n">
        <f aca="false">COUNTBLANK(C25:M25)</f>
        <v>0</v>
      </c>
      <c r="Z25" s="44" t="n">
        <f aca="false">COUNTIF(C25:M25,"x")</f>
        <v>2</v>
      </c>
      <c r="AA25" s="42" t="n">
        <f aca="false">COUNTIF(C25:M25,"51")+COUNTIF(C25:M25,"51☻")+COUNTIF(C25:M25,"2")+COUNTIF(C25:M25,"52")+COUNTIF(C25:M25,"52☻")+COUNTIF(C25:M25,"51$")+COUNTIF(C25:M25,"52$")</f>
        <v>2</v>
      </c>
      <c r="AB25" s="6" t="str">
        <f aca="false">'Vzorci vnosov'!$A$26</f>
        <v>52¶</v>
      </c>
    </row>
    <row r="26" customFormat="false" ht="19.9" hidden="false" customHeight="true" outlineLevel="0" collapsed="false">
      <c r="A26" s="96" t="n">
        <v>41998</v>
      </c>
      <c r="B26" s="97" t="str">
        <f aca="false">TEXT(A26,"Ddd")</f>
        <v>čet</v>
      </c>
      <c r="C26" s="69"/>
      <c r="D26" s="69"/>
      <c r="E26" s="69"/>
      <c r="F26" s="7" t="str">
        <f aca="false">'Vzorci vnosov'!$A$14</f>
        <v>☻</v>
      </c>
      <c r="G26" s="69"/>
      <c r="H26" s="69"/>
      <c r="I26" s="69"/>
      <c r="J26" s="69"/>
      <c r="K26" s="69"/>
      <c r="L26" s="69"/>
      <c r="M26" s="69"/>
      <c r="N26" s="69"/>
      <c r="O26" s="40" t="s">
        <v>65</v>
      </c>
      <c r="P26" s="40" t="s">
        <v>39</v>
      </c>
      <c r="Q26" s="42" t="n">
        <f aca="false">COUNTIF(C26:M26,"☻")+COUNTIF(C26:M26,"52☻")+COUNTIF(C26:M26,"51☻")+COUNTIF(C26:M26,"1☻")+COUNTIF(C26:M26,"KVIT☻")+COUNTIF(C26:M26,"U☻")</f>
        <v>1</v>
      </c>
      <c r="R26" s="42" t="n">
        <f aca="false">COUNTIF(C26:M26,"☺")+COUNTIF(C26:M26,"52☺")+COUNTIF(C26:M26,"51☺")+COUNTIF(C26:M26,"1☺")+COUNTIF(C26:M26,"KVIT☺")+COUNTIF(C26:M26,"U☺")</f>
        <v>0</v>
      </c>
      <c r="S26" s="42" t="n">
        <f aca="false">COUNTIF(C26:M26,"51")+COUNTIF(C26:M26,"51$")+COUNTIF(C26:M26,"51☻")</f>
        <v>0</v>
      </c>
      <c r="T26" s="42" t="n">
        <f aca="false">COUNTIF(C26:M26,"52")+COUNTIF(C26:M26,"52$")+COUNTIF(C26:M26,"52☻")</f>
        <v>0</v>
      </c>
      <c r="U26" s="42" t="n">
        <f aca="false">COUNTIF(C26:M26,"51¶")</f>
        <v>0</v>
      </c>
      <c r="V26" s="42" t="n">
        <f aca="false">COUNTIF(C26:M26,"52¶")</f>
        <v>0</v>
      </c>
      <c r="W26" s="42" t="n">
        <f aca="false">COUNTIF(C26:M26,"U")+COUNTIF(C26:M26,"U☻")+COUNTIF(C26:M26,"U☺")</f>
        <v>0</v>
      </c>
      <c r="X26" s="42" t="n">
        <f aca="false">COUNTIF(C26:M26,"KVIT")+COUNTIF(C26:M26,"KVIT☻")+COUNTIF(C26:M26,"kvit$")</f>
        <v>0</v>
      </c>
      <c r="Y26" s="44" t="n">
        <f aca="false">COUNTBLANK(C26:M26)</f>
        <v>10</v>
      </c>
      <c r="Z26" s="44" t="n">
        <f aca="false">COUNTIF(C26:M26,"x")</f>
        <v>0</v>
      </c>
      <c r="AA26" s="42" t="n">
        <f aca="false">COUNTIF(C26:M26,"51")+COUNTIF(C26:M26,"51☻")+COUNTIF(C26:M26,"2")+COUNTIF(C26:M26,"52")+COUNTIF(C26:M26,"52☻")+COUNTIF(C26:M26,"51$")+COUNTIF(C26:M26,"52$")</f>
        <v>0</v>
      </c>
      <c r="AB26" s="16" t="str">
        <f aca="false">'Vzorci vnosov'!$A$27</f>
        <v>KVIT☺</v>
      </c>
    </row>
    <row r="27" customFormat="false" ht="19.9" hidden="false" customHeight="true" outlineLevel="0" collapsed="false">
      <c r="A27" s="96" t="n">
        <v>41999</v>
      </c>
      <c r="B27" s="97" t="str">
        <f aca="false">TEXT(A27,"Ddd")</f>
        <v>pet</v>
      </c>
      <c r="C27" s="69"/>
      <c r="D27" s="69"/>
      <c r="E27" s="69"/>
      <c r="F27" s="7" t="str">
        <f aca="false">'Vzorci vnosov'!$A$14</f>
        <v>☻</v>
      </c>
      <c r="G27" s="69"/>
      <c r="H27" s="69"/>
      <c r="I27" s="69"/>
      <c r="J27" s="69"/>
      <c r="K27" s="69"/>
      <c r="L27" s="69"/>
      <c r="M27" s="69"/>
      <c r="N27" s="69"/>
      <c r="O27" s="70" t="s">
        <v>69</v>
      </c>
      <c r="P27" s="40" t="s">
        <v>39</v>
      </c>
      <c r="Q27" s="42" t="n">
        <f aca="false">COUNTIF(C27:M27,"☻")+COUNTIF(C27:M27,"52☻")+COUNTIF(C27:M27,"51☻")+COUNTIF(C27:M27,"1☻")+COUNTIF(C27:M27,"KVIT☻")+COUNTIF(C27:M27,"U☻")</f>
        <v>1</v>
      </c>
      <c r="R27" s="42" t="n">
        <f aca="false">COUNTIF(C27:M27,"☺")+COUNTIF(C27:M27,"52☺")+COUNTIF(C27:M27,"51☺")+COUNTIF(C27:M27,"1☺")+COUNTIF(C27:M27,"KVIT☺")+COUNTIF(C27:M27,"U☺")</f>
        <v>0</v>
      </c>
      <c r="S27" s="42" t="n">
        <f aca="false">COUNTIF(C27:M27,"51")+COUNTIF(C27:M27,"51$")+COUNTIF(C27:M27,"51☻")</f>
        <v>0</v>
      </c>
      <c r="T27" s="42" t="n">
        <f aca="false">COUNTIF(C27:M27,"52")+COUNTIF(C27:M27,"52$")+COUNTIF(C27:M27,"52☻")</f>
        <v>0</v>
      </c>
      <c r="U27" s="42" t="n">
        <f aca="false">COUNTIF(C27:M27,"51¶")</f>
        <v>0</v>
      </c>
      <c r="V27" s="42" t="n">
        <f aca="false">COUNTIF(C27:M27,"52¶")</f>
        <v>0</v>
      </c>
      <c r="W27" s="42" t="n">
        <f aca="false">COUNTIF(C27:M27,"U")+COUNTIF(C27:M27,"U☻")+COUNTIF(C27:M27,"U☺")</f>
        <v>0</v>
      </c>
      <c r="X27" s="42" t="n">
        <f aca="false">COUNTIF(C27:M27,"KVIT")+COUNTIF(C27:M27,"KVIT☻")+COUNTIF(C27:M27,"kvit$")</f>
        <v>0</v>
      </c>
      <c r="Y27" s="44" t="n">
        <f aca="false">COUNTBLANK(C27:M27)</f>
        <v>10</v>
      </c>
      <c r="Z27" s="44" t="n">
        <f aca="false">COUNTIF(C27:M27,"x")</f>
        <v>0</v>
      </c>
      <c r="AA27" s="42" t="n">
        <f aca="false">COUNTIF(C27:M27,"51")+COUNTIF(C27:M27,"51☻")+COUNTIF(C27:M27,"2")+COUNTIF(C27:M27,"52")+COUNTIF(C27:M27,"52☻")+COUNTIF(C27:M27,"51$")+COUNTIF(C27:M27,"52$")</f>
        <v>0</v>
      </c>
      <c r="AB27" s="37" t="str">
        <f aca="false">'Vzorci vnosov'!$A$28</f>
        <v>KO</v>
      </c>
    </row>
    <row r="28" customFormat="false" ht="19.9" hidden="false" customHeight="true" outlineLevel="0" collapsed="false">
      <c r="A28" s="96" t="n">
        <v>42000</v>
      </c>
      <c r="B28" s="97" t="str">
        <f aca="false">TEXT(A28,"Ddd")</f>
        <v>sob</v>
      </c>
      <c r="C28" s="69"/>
      <c r="D28" s="69"/>
      <c r="E28" s="69"/>
      <c r="F28" s="69"/>
      <c r="G28" s="69"/>
      <c r="H28" s="12" t="str">
        <f aca="false">'Vzorci vnosov'!$A$21</f>
        <v>☺</v>
      </c>
      <c r="I28" s="69"/>
      <c r="J28" s="69"/>
      <c r="K28" s="7" t="str">
        <f aca="false">'Vzorci vnosov'!$A$14</f>
        <v>☻</v>
      </c>
      <c r="L28" s="69"/>
      <c r="M28" s="69"/>
      <c r="N28" s="69"/>
      <c r="O28" s="40" t="s">
        <v>43</v>
      </c>
      <c r="P28" s="40" t="s">
        <v>48</v>
      </c>
      <c r="Q28" s="42" t="n">
        <f aca="false">COUNTIF(C28:M28,"☻")+COUNTIF(C28:M28,"52☻")+COUNTIF(C28:M28,"51☻")+COUNTIF(C28:M28,"1☻")+COUNTIF(C28:M28,"KVIT☻")+COUNTIF(C28:M28,"U☻")</f>
        <v>1</v>
      </c>
      <c r="R28" s="42" t="n">
        <f aca="false">COUNTIF(C28:M28,"☺")+COUNTIF(C28:M28,"52☺")+COUNTIF(C28:M28,"51☺")+COUNTIF(C28:M28,"1☺")+COUNTIF(C28:M28,"KVIT☺")+COUNTIF(C28:M28,"U☺")</f>
        <v>1</v>
      </c>
      <c r="S28" s="42" t="n">
        <f aca="false">COUNTIF(C28:M28,"51")+COUNTIF(C28:M28,"51$")+COUNTIF(C28:M28,"51☻")</f>
        <v>0</v>
      </c>
      <c r="T28" s="42" t="n">
        <f aca="false">COUNTIF(C28:M28,"52")+COUNTIF(C28:M28,"52$")+COUNTIF(C28:M28,"52☻")</f>
        <v>0</v>
      </c>
      <c r="U28" s="42" t="n">
        <f aca="false">COUNTIF(C28:M28,"51¶")</f>
        <v>0</v>
      </c>
      <c r="V28" s="42" t="n">
        <f aca="false">COUNTIF(C28:M28,"52¶")</f>
        <v>0</v>
      </c>
      <c r="W28" s="42" t="n">
        <f aca="false">COUNTIF(C28:M28,"U")+COUNTIF(C28:M28,"U☻")+COUNTIF(C28:M28,"U☺")</f>
        <v>0</v>
      </c>
      <c r="X28" s="42" t="n">
        <f aca="false">COUNTIF(C28:M28,"KVIT")+COUNTIF(C28:M28,"KVIT☻")+COUNTIF(C28:M28,"kvit$")</f>
        <v>0</v>
      </c>
      <c r="Y28" s="44" t="n">
        <f aca="false">COUNTBLANK(C28:M28)</f>
        <v>9</v>
      </c>
      <c r="Z28" s="44" t="n">
        <f aca="false">COUNTIF(C28:M28,"x")</f>
        <v>0</v>
      </c>
      <c r="AA28" s="42" t="n">
        <f aca="false">COUNTIF(C28:M28,"51")+COUNTIF(C28:M28,"51☻")+COUNTIF(C28:M28,"2")+COUNTIF(C28:M28,"52")+COUNTIF(C28:M28,"52☻")+COUNTIF(C28:M28,"51$")+COUNTIF(C28:M28,"52$")</f>
        <v>0</v>
      </c>
      <c r="AB28" s="37" t="str">
        <f aca="false">'Vzorci vnosov'!$A$29</f>
        <v>Rt</v>
      </c>
    </row>
    <row r="29" customFormat="false" ht="19.9" hidden="false" customHeight="true" outlineLevel="0" collapsed="false">
      <c r="A29" s="96" t="n">
        <v>42001</v>
      </c>
      <c r="B29" s="97" t="str">
        <f aca="false">TEXT(A29,"Ddd")</f>
        <v>ned</v>
      </c>
      <c r="C29" s="69"/>
      <c r="D29" s="69"/>
      <c r="E29" s="69"/>
      <c r="F29" s="69"/>
      <c r="G29" s="69"/>
      <c r="H29" s="12" t="str">
        <f aca="false">'Vzorci vnosov'!$A$21</f>
        <v>☺</v>
      </c>
      <c r="I29" s="69"/>
      <c r="J29" s="69"/>
      <c r="K29" s="7" t="str">
        <f aca="false">'Vzorci vnosov'!$A$14</f>
        <v>☻</v>
      </c>
      <c r="L29" s="69"/>
      <c r="M29" s="69"/>
      <c r="N29" s="69"/>
      <c r="O29" s="40" t="s">
        <v>43</v>
      </c>
      <c r="P29" s="40" t="s">
        <v>48</v>
      </c>
      <c r="Q29" s="42" t="n">
        <f aca="false">COUNTIF(C29:M29,"☻")+COUNTIF(C29:M29,"52☻")+COUNTIF(C29:M29,"51☻")+COUNTIF(C29:M29,"1☻")+COUNTIF(C29:M29,"KVIT☻")+COUNTIF(C29:M29,"U☻")</f>
        <v>1</v>
      </c>
      <c r="R29" s="42" t="n">
        <f aca="false">COUNTIF(C29:M29,"☺")+COUNTIF(C29:M29,"52☺")+COUNTIF(C29:M29,"51☺")+COUNTIF(C29:M29,"1☺")+COUNTIF(C29:M29,"KVIT☺")+COUNTIF(C29:M29,"U☺")</f>
        <v>1</v>
      </c>
      <c r="S29" s="42" t="n">
        <f aca="false">COUNTIF(C29:M29,"51")+COUNTIF(C29:M29,"51$")+COUNTIF(C29:M29,"51☻")</f>
        <v>0</v>
      </c>
      <c r="T29" s="42" t="n">
        <f aca="false">COUNTIF(C29:M29,"52")+COUNTIF(C29:M29,"52$")+COUNTIF(C29:M29,"52☻")</f>
        <v>0</v>
      </c>
      <c r="U29" s="42" t="n">
        <f aca="false">COUNTIF(C29:M29,"51¶")</f>
        <v>0</v>
      </c>
      <c r="V29" s="42" t="n">
        <f aca="false">COUNTIF(C29:M29,"52¶")</f>
        <v>0</v>
      </c>
      <c r="W29" s="42" t="n">
        <f aca="false">COUNTIF(C29:M29,"U")+COUNTIF(C29:M29,"U☻")+COUNTIF(C29:M29,"U☺")</f>
        <v>0</v>
      </c>
      <c r="X29" s="42" t="n">
        <f aca="false">COUNTIF(C29:M29,"KVIT")+COUNTIF(C29:M29,"KVIT☻")+COUNTIF(C29:M29,"kvit$")</f>
        <v>0</v>
      </c>
      <c r="Y29" s="44" t="n">
        <f aca="false">COUNTBLANK(C29:M29)</f>
        <v>9</v>
      </c>
      <c r="Z29" s="44" t="n">
        <f aca="false">COUNTIF(C29:M29,"x")</f>
        <v>0</v>
      </c>
      <c r="AA29" s="42" t="n">
        <f aca="false">COUNTIF(C29:M29,"51")+COUNTIF(C29:M29,"51☻")+COUNTIF(C29:M29,"2")+COUNTIF(C29:M29,"52")+COUNTIF(C29:M29,"52☻")+COUNTIF(C29:M29,"51$")+COUNTIF(C29:M29,"52$")</f>
        <v>0</v>
      </c>
      <c r="AB29" s="37" t="str">
        <f aca="false">'Vzorci vnosov'!$A$30</f>
        <v>Rt☻</v>
      </c>
    </row>
    <row r="30" customFormat="false" ht="19.9" hidden="false" customHeight="true" outlineLevel="0" collapsed="false">
      <c r="A30" s="95" t="n">
        <v>42002</v>
      </c>
      <c r="B30" s="66" t="str">
        <f aca="false">TEXT(A30,"Ddd")</f>
        <v>pon</v>
      </c>
      <c r="C30" s="4" t="str">
        <f aca="false">'Vzorci vnosov'!$A$5</f>
        <v>52</v>
      </c>
      <c r="D30" s="5" t="str">
        <f aca="false">'Vzorci vnosov'!$A$7</f>
        <v>KVIT☻</v>
      </c>
      <c r="E30" s="4" t="str">
        <f aca="false">'Vzorci vnosov'!$A$4</f>
        <v>51</v>
      </c>
      <c r="F30" s="4" t="str">
        <f aca="false">'Vzorci vnosov'!$A$12</f>
        <v>D</v>
      </c>
      <c r="G30" s="4" t="str">
        <f aca="false">'Vzorci vnosov'!$A$12</f>
        <v>D</v>
      </c>
      <c r="H30" s="6" t="str">
        <f aca="false">'Vzorci vnosov'!$A$11</f>
        <v>X</v>
      </c>
      <c r="I30" s="6" t="str">
        <f aca="false">'Vzorci vnosov'!$A$26</f>
        <v>52¶</v>
      </c>
      <c r="J30" s="14" t="str">
        <f aca="false">'Vzorci vnosov'!$A$23</f>
        <v>51☺</v>
      </c>
      <c r="K30" s="6" t="str">
        <f aca="false">'Vzorci vnosov'!$A$11</f>
        <v>X</v>
      </c>
      <c r="L30" s="4" t="str">
        <f aca="false">'Vzorci vnosov'!$A$12</f>
        <v>D</v>
      </c>
      <c r="M30" s="3" t="str">
        <f aca="false">'Vzorci vnosov'!$A$6</f>
        <v>KVIT</v>
      </c>
      <c r="N30" s="4" t="str">
        <f aca="false">'Vzorci vnosov'!$A$12</f>
        <v>D</v>
      </c>
      <c r="O30" s="46" t="s">
        <v>88</v>
      </c>
      <c r="P30" s="25" t="s">
        <v>48</v>
      </c>
      <c r="Q30" s="42" t="n">
        <f aca="false">COUNTIF(C30:M30,"☻")+COUNTIF(C30:M30,"52☻")+COUNTIF(C30:M30,"51☻")+COUNTIF(C30:M30,"1☻")+COUNTIF(C30:M30,"KVIT☻")+COUNTIF(C30:M30,"U☻")</f>
        <v>1</v>
      </c>
      <c r="R30" s="42" t="n">
        <f aca="false">COUNTIF(C30:M30,"☺")+COUNTIF(C30:M30,"52☺")+COUNTIF(C30:M30,"51☺")+COUNTIF(C30:M30,"1☺")+COUNTIF(C30:M30,"KVIT☺")+COUNTIF(C30:M30,"U☺")</f>
        <v>1</v>
      </c>
      <c r="S30" s="42" t="n">
        <f aca="false">COUNTIF(C30:M30,"51")+COUNTIF(C30:M30,"51$")+COUNTIF(C30:M30,"51☻")</f>
        <v>1</v>
      </c>
      <c r="T30" s="42" t="n">
        <f aca="false">COUNTIF(C30:M30,"52")+COUNTIF(C30:M30,"52$")+COUNTIF(C30:M30,"52☻")</f>
        <v>1</v>
      </c>
      <c r="U30" s="42" t="n">
        <f aca="false">COUNTIF(C30:M30,"51¶")</f>
        <v>0</v>
      </c>
      <c r="V30" s="42" t="n">
        <f aca="false">COUNTIF(C30:M30,"52¶")</f>
        <v>1</v>
      </c>
      <c r="W30" s="42" t="n">
        <f aca="false">COUNTIF(C30:M30,"U")+COUNTIF(C30:M30,"U☻")+COUNTIF(C30:M30,"U☺")</f>
        <v>0</v>
      </c>
      <c r="X30" s="42" t="n">
        <f aca="false">COUNTIF(C30:M30,"KVIT")+COUNTIF(C30:M30,"KVIT☻")+COUNTIF(C30:M30,"kvit$")</f>
        <v>2</v>
      </c>
      <c r="Y30" s="44" t="n">
        <f aca="false">COUNTBLANK(C30:M30)</f>
        <v>0</v>
      </c>
      <c r="Z30" s="44" t="n">
        <f aca="false">COUNTIF(C30:M30,"x")</f>
        <v>2</v>
      </c>
      <c r="AA30" s="42" t="n">
        <f aca="false">COUNTIF(C30:M30,"51")+COUNTIF(C30:M30,"51☻")+COUNTIF(C30:M30,"2")+COUNTIF(C30:M30,"52")+COUNTIF(C30:M30,"52☻")+COUNTIF(C30:M30,"51$")+COUNTIF(C30:M30,"52$")</f>
        <v>2</v>
      </c>
    </row>
    <row r="31" customFormat="false" ht="19.9" hidden="false" customHeight="true" outlineLevel="0" collapsed="false">
      <c r="A31" s="95" t="n">
        <v>42003</v>
      </c>
      <c r="B31" s="66" t="str">
        <f aca="false">TEXT(A31,"Ddd")</f>
        <v>tor</v>
      </c>
      <c r="C31" s="3" t="str">
        <f aca="false">'Vzorci vnosov'!$A$6</f>
        <v>KVIT</v>
      </c>
      <c r="D31" s="6" t="str">
        <f aca="false">'Vzorci vnosov'!$A$11</f>
        <v>X</v>
      </c>
      <c r="E31" s="5" t="str">
        <f aca="false">'Vzorci vnosov'!$A$7</f>
        <v>KVIT☻</v>
      </c>
      <c r="F31" s="4" t="str">
        <f aca="false">'Vzorci vnosov'!$A$12</f>
        <v>D</v>
      </c>
      <c r="G31" s="4" t="str">
        <f aca="false">'Vzorci vnosov'!$A$12</f>
        <v>D</v>
      </c>
      <c r="H31" s="20" t="s">
        <v>28</v>
      </c>
      <c r="I31" s="4" t="str">
        <f aca="false">'Vzorci vnosov'!$A$5</f>
        <v>52</v>
      </c>
      <c r="J31" s="6" t="str">
        <f aca="false">'Vzorci vnosov'!$A$11</f>
        <v>X</v>
      </c>
      <c r="K31" s="15" t="str">
        <f aca="false">'Vzorci vnosov'!$A$25</f>
        <v>51¶</v>
      </c>
      <c r="L31" s="4" t="str">
        <f aca="false">'Vzorci vnosov'!$A$4</f>
        <v>51</v>
      </c>
      <c r="M31" s="3" t="str">
        <f aca="false">'Vzorci vnosov'!$A$6</f>
        <v>KVIT</v>
      </c>
      <c r="N31" s="4" t="str">
        <f aca="false">'Vzorci vnosov'!$A$12</f>
        <v>D</v>
      </c>
      <c r="O31" s="52" t="s">
        <v>67</v>
      </c>
      <c r="P31" s="25" t="s">
        <v>39</v>
      </c>
      <c r="Q31" s="42" t="n">
        <f aca="false">COUNTIF(C31:M31,"☻")+COUNTIF(C31:M31,"52☻")+COUNTIF(C31:M31,"51☻")+COUNTIF(C31:M31,"1☻")+COUNTIF(C31:M31,"KVIT☻")+COUNTIF(C31:M31,"U☻")</f>
        <v>1</v>
      </c>
      <c r="R31" s="42" t="n">
        <f aca="false">COUNTIF(C31:M31,"☺")+COUNTIF(C31:M31,"52☺")+COUNTIF(C31:M31,"51☺")+COUNTIF(C31:M31,"1☺")+COUNTIF(C31:M31,"KVIT☺")+COUNTIF(C31:M31,"U☺")</f>
        <v>0</v>
      </c>
      <c r="S31" s="42" t="n">
        <f aca="false">COUNTIF(C31:M31,"51")+COUNTIF(C31:M31,"51$")+COUNTIF(C31:M31,"51☻")</f>
        <v>1</v>
      </c>
      <c r="T31" s="42" t="n">
        <f aca="false">COUNTIF(C31:M31,"52")+COUNTIF(C31:M31,"52$")+COUNTIF(C31:M31,"52☻")</f>
        <v>1</v>
      </c>
      <c r="U31" s="42" t="n">
        <f aca="false">COUNTIF(C31:M31,"51¶")</f>
        <v>1</v>
      </c>
      <c r="V31" s="42" t="n">
        <f aca="false">COUNTIF(C31:M31,"52¶")</f>
        <v>0</v>
      </c>
      <c r="W31" s="42" t="n">
        <f aca="false">COUNTIF(C31:M31,"U")+COUNTIF(C31:M31,"U☻")+COUNTIF(C31:M31,"U☺")</f>
        <v>0</v>
      </c>
      <c r="X31" s="42" t="n">
        <f aca="false">COUNTIF(C31:M31,"KVIT")+COUNTIF(C31:M31,"KVIT☻")+COUNTIF(C31:M31,"kvit$")</f>
        <v>3</v>
      </c>
      <c r="Y31" s="44" t="n">
        <f aca="false">COUNTBLANK(C31:M31)</f>
        <v>0</v>
      </c>
      <c r="Z31" s="44" t="n">
        <f aca="false">COUNTIF(C31:M31,"x")</f>
        <v>2</v>
      </c>
      <c r="AA31" s="42" t="n">
        <f aca="false">COUNTIF(C31:M31,"51")+COUNTIF(C31:M31,"51☻")+COUNTIF(C31:M31,"2")+COUNTIF(C31:M31,"52")+COUNTIF(C31:M31,"52☻")+COUNTIF(C31:M31,"51$")+COUNTIF(C31:M31,"52$")</f>
        <v>2</v>
      </c>
    </row>
    <row r="32" customFormat="false" ht="19.9" hidden="false" customHeight="true" outlineLevel="0" collapsed="false">
      <c r="A32" s="95" t="n">
        <v>42004</v>
      </c>
      <c r="B32" s="66" t="str">
        <f aca="false">TEXT(A32,"Ddd")</f>
        <v>sre</v>
      </c>
      <c r="C32" s="4" t="str">
        <f aca="false">'Vzorci vnosov'!$A$12</f>
        <v>D</v>
      </c>
      <c r="D32" s="3" t="str">
        <f aca="false">'Vzorci vnosov'!$A$6</f>
        <v>KVIT</v>
      </c>
      <c r="E32" s="6" t="str">
        <f aca="false">'Vzorci vnosov'!$A$11</f>
        <v>X</v>
      </c>
      <c r="F32" s="4" t="str">
        <f aca="false">'Vzorci vnosov'!$A$12</f>
        <v>D</v>
      </c>
      <c r="G32" s="4" t="str">
        <f aca="false">'Vzorci vnosov'!$A$12</f>
        <v>D</v>
      </c>
      <c r="H32" s="4" t="str">
        <f aca="false">'Vzorci vnosov'!$A$5</f>
        <v>52</v>
      </c>
      <c r="I32" s="4" t="str">
        <f aca="false">'Vzorci vnosov'!$A$4</f>
        <v>51</v>
      </c>
      <c r="J32" s="6" t="str">
        <f aca="false">'Vzorci vnosov'!$A$26</f>
        <v>52¶</v>
      </c>
      <c r="K32" s="3" t="str">
        <f aca="false">'Vzorci vnosov'!$A$6</f>
        <v>KVIT</v>
      </c>
      <c r="L32" s="14" t="str">
        <f aca="false">'Vzorci vnosov'!$A$23</f>
        <v>51☺</v>
      </c>
      <c r="M32" s="5" t="str">
        <f aca="false">'Vzorci vnosov'!$A$7</f>
        <v>KVIT☻</v>
      </c>
      <c r="N32" s="4" t="str">
        <f aca="false">'Vzorci vnosov'!$A$12</f>
        <v>D</v>
      </c>
      <c r="O32" s="46" t="str">
        <f aca="false">januar!$L$1</f>
        <v>ŽIV</v>
      </c>
      <c r="P32" s="25" t="s">
        <v>39</v>
      </c>
      <c r="Q32" s="42" t="n">
        <f aca="false">COUNTIF(C32:M32,"☻")+COUNTIF(C32:M32,"52☻")+COUNTIF(C32:M32,"51☻")+COUNTIF(C32:M32,"1☻")+COUNTIF(C32:M32,"KVIT☻")+COUNTIF(C32:M32,"U☻")</f>
        <v>1</v>
      </c>
      <c r="R32" s="42" t="n">
        <f aca="false">COUNTIF(C32:M32,"☺")+COUNTIF(C32:M32,"52☺")+COUNTIF(C32:M32,"51☺")+COUNTIF(C32:M32,"1☺")+COUNTIF(C32:M32,"KVIT☺")+COUNTIF(C32:M32,"U☺")</f>
        <v>1</v>
      </c>
      <c r="S32" s="42" t="n">
        <f aca="false">COUNTIF(C32:M32,"51")+COUNTIF(C32:M32,"51$")+COUNTIF(C32:M32,"51☻")</f>
        <v>1</v>
      </c>
      <c r="T32" s="42" t="n">
        <f aca="false">COUNTIF(C32:M32,"52")+COUNTIF(C32:M32,"52$")+COUNTIF(C32:M32,"52☻")</f>
        <v>1</v>
      </c>
      <c r="U32" s="42" t="n">
        <f aca="false">COUNTIF(C32:M32,"51¶")</f>
        <v>0</v>
      </c>
      <c r="V32" s="42" t="n">
        <f aca="false">COUNTIF(C32:M32,"52¶")</f>
        <v>1</v>
      </c>
      <c r="W32" s="42" t="n">
        <f aca="false">COUNTIF(C32:M32,"U")+COUNTIF(C32:M32,"U☻")+COUNTIF(C32:M32,"U☺")</f>
        <v>0</v>
      </c>
      <c r="X32" s="42" t="n">
        <f aca="false">COUNTIF(C32:M32,"KVIT")+COUNTIF(C32:M32,"KVIT☻")+COUNTIF(C32:M32,"kvit$")</f>
        <v>3</v>
      </c>
      <c r="Y32" s="44" t="n">
        <f aca="false">COUNTBLANK(C32:M32)</f>
        <v>0</v>
      </c>
      <c r="Z32" s="44" t="n">
        <f aca="false">COUNTIF(C32:M32,"x")</f>
        <v>1</v>
      </c>
      <c r="AA32" s="42" t="n">
        <f aca="false">COUNTIF(C32:M32,"51")+COUNTIF(C32:M32,"51☻")+COUNTIF(C32:M32,"2")+COUNTIF(C32:M32,"52")+COUNTIF(C32:M32,"52☻")+COUNTIF(C32:M32,"51$")+COUNTIF(C32:M32,"52$")</f>
        <v>2</v>
      </c>
    </row>
    <row r="33" customFormat="false" ht="12.85" hidden="false" customHeight="false" outlineLevel="0" collapsed="false"/>
    <row r="34" customFormat="false" ht="23.95" hidden="false" customHeight="false" outlineLevel="0" collapsed="false">
      <c r="C34" s="25" t="str">
        <f aca="false">december!$C$1</f>
        <v>KOS</v>
      </c>
      <c r="D34" s="25" t="str">
        <f aca="false">december!$D$1</f>
        <v>ŠOŠ</v>
      </c>
      <c r="E34" s="25" t="str">
        <f aca="false">december!$E$1</f>
        <v>PIN</v>
      </c>
      <c r="F34" s="25" t="str">
        <f aca="false">december!$F$1</f>
        <v>KON</v>
      </c>
      <c r="G34" s="25" t="str">
        <f aca="false">december!$G$1</f>
        <v>ORO</v>
      </c>
      <c r="H34" s="25" t="str">
        <f aca="false">december!$H$1</f>
        <v>MIO</v>
      </c>
      <c r="I34" s="25" t="str">
        <f aca="false">december!$I$1</f>
        <v>BOŽ</v>
      </c>
      <c r="J34" s="25" t="str">
        <f aca="false">december!$J$1</f>
        <v>TOM</v>
      </c>
      <c r="K34" s="25" t="str">
        <f aca="false">december!$K$1</f>
        <v>MŠŠ</v>
      </c>
      <c r="L34" s="25" t="str">
        <f aca="false">december!$L$1</f>
        <v>ŽIV</v>
      </c>
      <c r="M34" s="25" t="str">
        <f aca="false">december!$M$1</f>
        <v>TAL</v>
      </c>
      <c r="N34" s="25" t="str">
        <f aca="false">december!$N$1</f>
        <v>POD</v>
      </c>
      <c r="AB34" s="37"/>
    </row>
    <row r="35" customFormat="false" ht="21" hidden="false" customHeight="true" outlineLevel="0" collapsed="false">
      <c r="B35" s="54" t="str">
        <f aca="false">'Vzorci vnosov'!$A$20</f>
        <v>☺</v>
      </c>
      <c r="C35" s="55" t="n">
        <f aca="false">COUNTIF(C2:C32,"☺")+COUNTIF(C2:C32,"51☺")+COUNTIF(C2:C32,"52☺")+COUNTIF(C2:C32,"1☺")+COUNTIF(C2:C32,"kvit☺")+COUNTIF(C2:C32,"U☺")</f>
        <v>1</v>
      </c>
      <c r="D35" s="55" t="n">
        <f aca="false">COUNTIF(D2:D32,"☺")+COUNTIF(D2:D32,"51☺")+COUNTIF(D2:D32,"52☺")+COUNTIF(D2:D32,"1☺")+COUNTIF(D2:D32,"kvit☺")+COUNTIF(D2:D32,"U☺")</f>
        <v>0</v>
      </c>
      <c r="E35" s="55" t="n">
        <f aca="false">COUNTIF(E2:E32,"☺")+COUNTIF(E2:E32,"51☺")+COUNTIF(E2:E32,"52☺")+COUNTIF(E2:E32,"1☺")+COUNTIF(E2:E32,"kvit☺")+COUNTIF(E2:E32,"U☺")</f>
        <v>1</v>
      </c>
      <c r="F35" s="55" t="n">
        <f aca="false">COUNTIF(F2:F32,"☺")+COUNTIF(F2:F32,"51☺")+COUNTIF(F2:F32,"52☺")+COUNTIF(F2:F32,"1☺")+COUNTIF(F2:F32,"kvit☺")+COUNTIF(F2:F32,"U☺")</f>
        <v>0</v>
      </c>
      <c r="G35" s="55" t="n">
        <f aca="false">COUNTIF(G2:G32,"☺")+COUNTIF(G2:G32,"51☺")+COUNTIF(G2:G32,"52☺")+COUNTIF(G2:G32,"1☺")+COUNTIF(G2:G32,"kvit☺")+COUNTIF(G2:G32,"U☺")</f>
        <v>2</v>
      </c>
      <c r="H35" s="55" t="n">
        <f aca="false">COUNTIF(H2:H32,"☺")+COUNTIF(H2:H32,"51☺")+COUNTIF(H2:H32,"52☺")+COUNTIF(H2:H32,"1☺")+COUNTIF(H2:H32,"kvit☺")+COUNTIF(H2:H32,"U☺")</f>
        <v>4</v>
      </c>
      <c r="I35" s="55" t="n">
        <f aca="false">COUNTIF(I2:I32,"☺")+COUNTIF(I2:I32,"51☺")+COUNTIF(I2:I32,"52☺")+COUNTIF(I2:I32,"1☺")+COUNTIF(I2:I32,"kvit☺")+COUNTIF(I2:I32,"U☺")</f>
        <v>3</v>
      </c>
      <c r="J35" s="55" t="n">
        <f aca="false">COUNTIF(J2:J32,"☺")+COUNTIF(J2:J32,"51☺")+COUNTIF(J2:J32,"52☺")+COUNTIF(J2:J32,"1☺")+COUNTIF(J2:J32,"kvit☺")+COUNTIF(J2:J32,"U☺")</f>
        <v>3</v>
      </c>
      <c r="K35" s="55" t="n">
        <f aca="false">COUNTIF(K2:K32,"☺")+COUNTIF(K2:K32,"51☺")+COUNTIF(K2:K32,"52☺")+COUNTIF(K2:K32,"1☺")+COUNTIF(K2:K32,"kvit☺")+COUNTIF(K2:K32,"U☺")</f>
        <v>0</v>
      </c>
      <c r="L35" s="55" t="n">
        <f aca="false">COUNTIF(L2:L32,"☺")+COUNTIF(L2:L32,"51☺")+COUNTIF(L2:L32,"52☺")+COUNTIF(L2:L32,"1☺")+COUNTIF(L2:L32,"kvit☺")+COUNTIF(L2:L32,"U☺")</f>
        <v>3</v>
      </c>
      <c r="M35" s="55" t="n">
        <f aca="false">COUNTIF(M2:M32,"☺")+COUNTIF(M2:M32,"51☺")+COUNTIF(M2:M32,"52☺")+COUNTIF(M2:M32,"1☺")+COUNTIF(M2:M32,"kvit☺")+COUNTIF(M2:M32,"U☺")</f>
        <v>1</v>
      </c>
      <c r="N35" s="55" t="n">
        <f aca="false">COUNTIF(N2:N32,"☺")+COUNTIF(N2:N32,"51☺")+COUNTIF(N2:N32,"52☺")+COUNTIF(N2:N32,"1☺")+COUNTIF(N2:N32,"kvit☺")+COUNTIF(N2:N32,"U☺")</f>
        <v>0</v>
      </c>
      <c r="AB35" s="37"/>
    </row>
    <row r="36" s="36" customFormat="true" ht="19.9" hidden="false" customHeight="true" outlineLevel="0" collapsed="false">
      <c r="A36" s="56"/>
      <c r="B36" s="57" t="s">
        <v>12</v>
      </c>
      <c r="C36" s="2" t="n">
        <f aca="false">COUNTIF(C2:C32,"☻")+COUNTIF(C2:C32,"51☻")+COUNTIF(C2:C32,"52☻")+COUNTIF(C2:C32,"1☻")+COUNTIF(C2:C32,"kvit☻")+COUNTIF(C2:C32,"U☻")</f>
        <v>3</v>
      </c>
      <c r="D36" s="2" t="n">
        <f aca="false">COUNTIF(D2:D32,"☻")+COUNTIF(D2:D32,"51☻")+COUNTIF(D2:D32,"52☻")+COUNTIF(D2:D32,"1☻")+COUNTIF(D2:D32,"kvit☻")+COUNTIF(D2:D32,"U☻")</f>
        <v>5</v>
      </c>
      <c r="E36" s="2" t="n">
        <f aca="false">COUNTIF(E2:E32,"☻")+COUNTIF(E2:E32,"51☻")+COUNTIF(E2:E32,"52☻")+COUNTIF(E2:E32,"1☻")+COUNTIF(E2:E32,"kvit☻")+COUNTIF(E2:E32,"U☻")</f>
        <v>4</v>
      </c>
      <c r="F36" s="2" t="n">
        <f aca="false">COUNTIF(F2:F32,"☻")+COUNTIF(F2:F32,"51☻")+COUNTIF(F2:F32,"52☻")+COUNTIF(F2:F32,"1☻")+COUNTIF(F2:F32,"kvit☻")+COUNTIF(F2:F32,"U☻")</f>
        <v>4</v>
      </c>
      <c r="G36" s="2" t="n">
        <f aca="false">COUNTIF(G2:G32,"☻")+COUNTIF(G2:G32,"51☻")+COUNTIF(G2:G32,"52☻")+COUNTIF(G2:G32,"1☻")+COUNTIF(G2:G32,"kvit☻")+COUNTIF(G2:G32,"U☻")</f>
        <v>0</v>
      </c>
      <c r="H36" s="2" t="n">
        <f aca="false">COUNTIF(H2:H32,"☻")+COUNTIF(H2:H32,"51☻")+COUNTIF(H2:H32,"52☻")+COUNTIF(H2:H32,"1☻")+COUNTIF(H2:H32,"kvit☻")+COUNTIF(H2:H32,"U☻")</f>
        <v>0</v>
      </c>
      <c r="I36" s="2" t="n">
        <f aca="false">COUNTIF(I2:I32,"☻")+COUNTIF(I2:I32,"51☻")+COUNTIF(I2:I32,"52☻")+COUNTIF(I2:I32,"1☻")+COUNTIF(I2:I32,"kvit☻")+COUNTIF(I2:I32,"U☻")</f>
        <v>0</v>
      </c>
      <c r="J36" s="2" t="n">
        <f aca="false">COUNTIF(J2:J32,"☻")+COUNTIF(J2:J32,"51☻")+COUNTIF(J2:J32,"52☻")+COUNTIF(J2:J32,"1☻")+COUNTIF(J2:J32,"kvit☻")+COUNTIF(J2:J32,"U☻")</f>
        <v>0</v>
      </c>
      <c r="K36" s="2" t="n">
        <f aca="false">COUNTIF(K2:K32,"☻")+COUNTIF(K2:K32,"51☻")+COUNTIF(K2:K32,"52☻")+COUNTIF(K2:K32,"1☻")+COUNTIF(K2:K32,"kvit☻")+COUNTIF(K2:K32,"U☻")</f>
        <v>5</v>
      </c>
      <c r="L36" s="2" t="n">
        <f aca="false">COUNTIF(L2:L32,"☻")+COUNTIF(L2:L32,"51☻")+COUNTIF(L2:L32,"52☻")+COUNTIF(L2:L32,"1☻")+COUNTIF(L2:L32,"kvit☻")+COUNTIF(L2:L32,"U☻")</f>
        <v>0</v>
      </c>
      <c r="M36" s="2" t="n">
        <f aca="false">COUNTIF(M2:M32,"☻")+COUNTIF(M2:M32,"51☻")+COUNTIF(M2:M32,"52☻")+COUNTIF(M2:M32,"1☻")+COUNTIF(M2:M32,"kvit☻")+COUNTIF(M2:M32,"U☻")</f>
        <v>3</v>
      </c>
      <c r="N36" s="2" t="n">
        <f aca="false">COUNTIF(N2:N32,"☻")+COUNTIF(N2:N32,"51☻")+COUNTIF(N2:N32,"52☻")+COUNTIF(N2:N32,"1☻")+COUNTIF(N2:N32,"kvit☻")+COUNTIF(N2:N32,"U☻")</f>
        <v>3</v>
      </c>
      <c r="O36" s="2"/>
      <c r="P36" s="58"/>
      <c r="Q36" s="35"/>
      <c r="R36" s="35"/>
      <c r="S36" s="35"/>
      <c r="T36" s="35"/>
      <c r="U36" s="35"/>
      <c r="V36" s="35"/>
      <c r="W36" s="35"/>
      <c r="X36" s="35"/>
      <c r="Y36" s="35"/>
      <c r="AB36" s="37"/>
    </row>
    <row r="37" s="36" customFormat="true" ht="19.9" hidden="false" customHeight="true" outlineLevel="0" collapsed="false">
      <c r="A37" s="56"/>
      <c r="B37" s="57" t="s">
        <v>71</v>
      </c>
      <c r="C37" s="59" t="n">
        <f aca="false">SUM(C35:C36)</f>
        <v>4</v>
      </c>
      <c r="D37" s="59" t="n">
        <f aca="false">SUM(D35:D36)</f>
        <v>5</v>
      </c>
      <c r="E37" s="59" t="n">
        <f aca="false">SUM(E35:E36)</f>
        <v>5</v>
      </c>
      <c r="F37" s="59" t="n">
        <f aca="false">SUM(F35:F36)</f>
        <v>4</v>
      </c>
      <c r="G37" s="59" t="n">
        <f aca="false">SUM(G35:G36)</f>
        <v>2</v>
      </c>
      <c r="H37" s="59" t="n">
        <f aca="false">SUM(H35:H36)</f>
        <v>4</v>
      </c>
      <c r="I37" s="59" t="n">
        <f aca="false">SUM(I35:I36)</f>
        <v>3</v>
      </c>
      <c r="J37" s="59" t="n">
        <f aca="false">SUM(J35:J36)</f>
        <v>3</v>
      </c>
      <c r="K37" s="59" t="n">
        <f aca="false">SUM(K35:K36)</f>
        <v>5</v>
      </c>
      <c r="L37" s="59" t="n">
        <f aca="false">SUM(L35:L36)</f>
        <v>3</v>
      </c>
      <c r="M37" s="59" t="n">
        <f aca="false">SUM(M35:M36)</f>
        <v>4</v>
      </c>
      <c r="N37" s="59" t="n">
        <f aca="false">SUM(N35:N36)</f>
        <v>3</v>
      </c>
      <c r="O37" s="2"/>
      <c r="P37" s="58"/>
      <c r="Q37" s="35"/>
      <c r="R37" s="35"/>
      <c r="S37" s="35"/>
      <c r="T37" s="35"/>
      <c r="U37" s="35"/>
      <c r="V37" s="35"/>
      <c r="W37" s="35"/>
      <c r="X37" s="35"/>
      <c r="Y37" s="35"/>
      <c r="AB37" s="37"/>
    </row>
    <row r="38" s="36" customFormat="true" ht="19.9" hidden="false" customHeight="true" outlineLevel="0" collapsed="false">
      <c r="A38" s="56"/>
      <c r="B38" s="60" t="s">
        <v>4</v>
      </c>
      <c r="C38" s="2" t="n">
        <f aca="false">COUNTIF(C2:C32,"KVIT")+COUNTIF(C2:C32,"51KVIT")+COUNTIF(C2:C32,"52KVIT")+COUNTIF(C2:C32,"1KVIT")</f>
        <v>2</v>
      </c>
      <c r="D38" s="2" t="n">
        <f aca="false">COUNTIF(D2:D32,"KVIT")+COUNTIF(D2:D32,"51KVIT")+COUNTIF(D2:D32,"52KVIT")+COUNTIF(D2:D32,"1KVIT")</f>
        <v>4</v>
      </c>
      <c r="E38" s="2" t="n">
        <f aca="false">COUNTIF(E2:E32,"KVIT")+COUNTIF(E2:E32,"51KVIT")+COUNTIF(E2:E32,"52KVIT")+COUNTIF(E2:E32,"1KVIT")</f>
        <v>3</v>
      </c>
      <c r="F38" s="2" t="n">
        <f aca="false">COUNTIF(F2:F32,"KVIT")+COUNTIF(F2:F32,"51KVIT")+COUNTIF(F2:F32,"52KVIT")+COUNTIF(F2:F32,"1KVIT")</f>
        <v>10</v>
      </c>
      <c r="G38" s="2" t="n">
        <f aca="false">COUNTIF(G2:G32,"KVIT")+COUNTIF(G2:G32,"51KVIT")+COUNTIF(G2:G32,"52KVIT")+COUNTIF(G2:G32,"1KVIT")</f>
        <v>0</v>
      </c>
      <c r="H38" s="2" t="n">
        <f aca="false">COUNTIF(H2:H32,"KVIT")+COUNTIF(H2:H32,"51KVIT")+COUNTIF(H2:H32,"52KVIT")+COUNTIF(H2:H32,"1KVIT")</f>
        <v>0</v>
      </c>
      <c r="I38" s="2" t="n">
        <f aca="false">COUNTIF(I2:I32,"KVIT")+COUNTIF(I2:I32,"51KVIT")+COUNTIF(I2:I32,"52KVIT")+COUNTIF(I2:I32,"1KVIT")</f>
        <v>0</v>
      </c>
      <c r="J38" s="2" t="n">
        <f aca="false">COUNTIF(J2:J32,"KVIT")+COUNTIF(J2:J32,"51KVIT")+COUNTIF(J2:J32,"52KVIT")+COUNTIF(J2:J32,"1KVIT")</f>
        <v>0</v>
      </c>
      <c r="K38" s="2" t="n">
        <f aca="false">COUNTIF(K2:K32,"KVIT")+COUNTIF(K2:K32,"51KVIT")+COUNTIF(K2:K32,"52KVIT")+COUNTIF(K2:K32,"1KVIT")</f>
        <v>6</v>
      </c>
      <c r="L38" s="2" t="n">
        <f aca="false">COUNTIF(L2:L32,"KVIT")+COUNTIF(L2:L32,"51KVIT")+COUNTIF(L2:L32,"52KVIT")+COUNTIF(L2:L32,"1KVIT")</f>
        <v>0</v>
      </c>
      <c r="M38" s="2" t="n">
        <f aca="false">COUNTIF(M2:M32,"KVIT")+COUNTIF(M2:M32,"51KVIT")+COUNTIF(M2:M32,"52KVIT")+COUNTIF(M2:M32,"1KVIT")</f>
        <v>5</v>
      </c>
      <c r="N38" s="2" t="n">
        <f aca="false">COUNTIF(N2:N32,"KVIT")+COUNTIF(N2:N32,"51KVIT")+COUNTIF(N2:N32,"52KVIT")+COUNTIF(N2:N32,"1KVIT")</f>
        <v>8</v>
      </c>
      <c r="O38" s="2"/>
      <c r="P38" s="2"/>
      <c r="Q38" s="35"/>
      <c r="R38" s="35"/>
      <c r="S38" s="35"/>
      <c r="T38" s="35"/>
      <c r="U38" s="35"/>
      <c r="V38" s="35"/>
      <c r="W38" s="35"/>
      <c r="X38" s="35"/>
      <c r="Y38" s="35"/>
      <c r="AB38" s="37"/>
    </row>
    <row r="39" s="61" customFormat="true" ht="14.05" hidden="false" customHeight="false" outlineLevel="0" collapsed="false">
      <c r="A39" s="56"/>
      <c r="B39" s="60" t="s">
        <v>72</v>
      </c>
      <c r="C39" s="2" t="n">
        <f aca="false">COUNTIF(C2:C32,"51$")+COUNTIF(C2:C32,"52$")+COUNTIF(C2:C32,"kvit$")</f>
        <v>0</v>
      </c>
      <c r="D39" s="2" t="n">
        <f aca="false">COUNTIF(D2:D32,"51$")+COUNTIF(D2:D32,"52$")+COUNTIF(D2:D32,"kvit$")</f>
        <v>0</v>
      </c>
      <c r="E39" s="2" t="n">
        <f aca="false">COUNTIF(E2:E32,"51$")+COUNTIF(E2:E32,"52$")+COUNTIF(E2:E32,"kvit$")</f>
        <v>0</v>
      </c>
      <c r="F39" s="2" t="n">
        <f aca="false">COUNTIF(F2:F32,"51$")+COUNTIF(F2:F32,"52$")+COUNTIF(F2:F32,"kvit$")</f>
        <v>0</v>
      </c>
      <c r="G39" s="2" t="n">
        <f aca="false">COUNTIF(G2:G32,"51$")+COUNTIF(G2:G32,"52$")+COUNTIF(G2:G32,"kvit$")</f>
        <v>0</v>
      </c>
      <c r="H39" s="2" t="n">
        <f aca="false">COUNTIF(H2:H32,"51$")+COUNTIF(H2:H32,"52$")+COUNTIF(H2:H32,"kvit$")</f>
        <v>0</v>
      </c>
      <c r="I39" s="2" t="n">
        <f aca="false">COUNTIF(I2:I32,"51$")+COUNTIF(I2:I32,"52$")+COUNTIF(I2:I32,"kvit$")</f>
        <v>0</v>
      </c>
      <c r="J39" s="2" t="n">
        <f aca="false">COUNTIF(J2:J32,"51$")+COUNTIF(J2:J32,"52$")+COUNTIF(J2:J32,"kvit$")</f>
        <v>0</v>
      </c>
      <c r="K39" s="2" t="n">
        <f aca="false">COUNTIF(K2:K32,"51$")+COUNTIF(K2:K32,"52$")+COUNTIF(K2:K32,"kvit$")</f>
        <v>0</v>
      </c>
      <c r="L39" s="2" t="n">
        <f aca="false">COUNTIF(L2:L32,"51$")+COUNTIF(L2:L32,"52$")+COUNTIF(L2:L32,"kvit$")</f>
        <v>0</v>
      </c>
      <c r="M39" s="2" t="n">
        <f aca="false">COUNTIF(M2:M32,"51$")+COUNTIF(M2:M32,"52$")+COUNTIF(M2:M32,"kvit$")</f>
        <v>0</v>
      </c>
      <c r="N39" s="2" t="n">
        <f aca="false">COUNTIF(N2:N32,"51$")+COUNTIF(N2:N32,"52$")+COUNTIF(N2:N32,"kvit$")</f>
        <v>0</v>
      </c>
      <c r="O39" s="2"/>
      <c r="P39" s="2"/>
      <c r="Q39" s="35"/>
      <c r="R39" s="35"/>
      <c r="S39" s="35"/>
      <c r="T39" s="35"/>
      <c r="U39" s="35"/>
      <c r="V39" s="35"/>
      <c r="W39" s="35"/>
      <c r="X39" s="35"/>
      <c r="Y39" s="35"/>
      <c r="Z39" s="36"/>
      <c r="AA39" s="36"/>
      <c r="AB39" s="37"/>
      <c r="AC39" s="36"/>
    </row>
    <row r="40" customFormat="false" ht="14.05" hidden="false" customHeight="false" outlineLevel="0" collapsed="false">
      <c r="B40" s="62" t="str">
        <f aca="false">'Vzorci vnosov'!$A$12</f>
        <v>D</v>
      </c>
      <c r="C40" s="63" t="n">
        <f aca="false">COUNTIF(C2:C32,"D")</f>
        <v>6</v>
      </c>
      <c r="D40" s="63" t="n">
        <f aca="false">COUNTIF(D2:D32,"D")</f>
        <v>2</v>
      </c>
      <c r="E40" s="63" t="n">
        <f aca="false">COUNTIF(E2:E32,"D")</f>
        <v>3</v>
      </c>
      <c r="F40" s="63" t="n">
        <f aca="false">COUNTIF(F2:F32,"D")</f>
        <v>3</v>
      </c>
      <c r="G40" s="63" t="n">
        <f aca="false">COUNTIF(G2:G32,"D")</f>
        <v>6</v>
      </c>
      <c r="H40" s="63" t="n">
        <f aca="false">COUNTIF(H2:H32,"D")</f>
        <v>0</v>
      </c>
      <c r="I40" s="63" t="n">
        <f aca="false">COUNTIF(I2:I32,"D")</f>
        <v>0</v>
      </c>
      <c r="J40" s="63" t="n">
        <f aca="false">COUNTIF(J2:J32,"D")</f>
        <v>5</v>
      </c>
      <c r="K40" s="63" t="n">
        <f aca="false">COUNTIF(K2:K32,"D")</f>
        <v>0</v>
      </c>
      <c r="L40" s="63" t="n">
        <f aca="false">COUNTIF(L2:L32,"D")</f>
        <v>2</v>
      </c>
      <c r="M40" s="63" t="n">
        <f aca="false">COUNTIF(M2:M32,"D")</f>
        <v>1</v>
      </c>
      <c r="N40" s="63" t="n">
        <f aca="false">COUNTIF(N2:N32,"D")</f>
        <v>4</v>
      </c>
      <c r="O40" s="64"/>
      <c r="P40" s="64"/>
      <c r="AB40" s="37"/>
    </row>
    <row r="41" customFormat="false" ht="14.05" hidden="false" customHeight="false" outlineLevel="0" collapsed="false">
      <c r="B41" s="62" t="str">
        <f aca="false">'Vzorci vnosov'!$A$15</f>
        <v>SO</v>
      </c>
      <c r="C41" s="63" t="n">
        <f aca="false">COUNTIF(C2:C32,"SO")</f>
        <v>0</v>
      </c>
      <c r="D41" s="63" t="n">
        <f aca="false">COUNTIF(D2:D32,"SO")</f>
        <v>0</v>
      </c>
      <c r="E41" s="63" t="n">
        <f aca="false">COUNTIF(E2:E32,"SO")</f>
        <v>0</v>
      </c>
      <c r="F41" s="63" t="n">
        <f aca="false">COUNTIF(F2:F32,"SO")</f>
        <v>2</v>
      </c>
      <c r="G41" s="63" t="n">
        <f aca="false">COUNTIF(G2:G32,"SO")</f>
        <v>0</v>
      </c>
      <c r="H41" s="63" t="n">
        <f aca="false">COUNTIF(H2:H32,"SO")</f>
        <v>0</v>
      </c>
      <c r="I41" s="63" t="n">
        <f aca="false">COUNTIF(I2:I32,"SO")</f>
        <v>0</v>
      </c>
      <c r="J41" s="63" t="n">
        <f aca="false">COUNTIF(J2:J32,"SO")</f>
        <v>0</v>
      </c>
      <c r="K41" s="63" t="n">
        <f aca="false">COUNTIF(K2:K32,"SO")</f>
        <v>0</v>
      </c>
      <c r="L41" s="63" t="n">
        <f aca="false">COUNTIF(L2:L32,"SO")</f>
        <v>0</v>
      </c>
      <c r="M41" s="63" t="n">
        <f aca="false">COUNTIF(M2:M32,"SO")</f>
        <v>9</v>
      </c>
      <c r="N41" s="63" t="n">
        <f aca="false">COUNTIF(N2:N32,"SO")</f>
        <v>0</v>
      </c>
      <c r="AB41" s="37"/>
    </row>
    <row r="42" customFormat="false" ht="14.05" hidden="false" customHeight="false" outlineLevel="0" collapsed="false">
      <c r="B42" s="65" t="str">
        <f aca="false">'Vzorci vnosov'!$A$13</f>
        <v>BOL</v>
      </c>
      <c r="C42" s="63" t="n">
        <f aca="false">COUNTIF(C2:C32,"BOL")</f>
        <v>0</v>
      </c>
      <c r="D42" s="63" t="n">
        <f aca="false">COUNTIF(D2:D32,"BOL")</f>
        <v>0</v>
      </c>
      <c r="E42" s="63" t="n">
        <f aca="false">COUNTIF(E2:E32,"BOL")</f>
        <v>0</v>
      </c>
      <c r="F42" s="63" t="n">
        <f aca="false">COUNTIF(F2:F32,"BOL")</f>
        <v>0</v>
      </c>
      <c r="G42" s="63" t="n">
        <f aca="false">COUNTIF(G2:G32,"BOL")</f>
        <v>0</v>
      </c>
      <c r="H42" s="63" t="n">
        <f aca="false">COUNTIF(H2:H32,"BOL")</f>
        <v>0</v>
      </c>
      <c r="I42" s="63" t="n">
        <f aca="false">COUNTIF(I2:I32,"BOL")</f>
        <v>0</v>
      </c>
      <c r="J42" s="63" t="n">
        <f aca="false">COUNTIF(J2:J32,"BOL")</f>
        <v>0</v>
      </c>
      <c r="K42" s="63" t="n">
        <f aca="false">COUNTIF(K2:K32,"BOL")</f>
        <v>0</v>
      </c>
      <c r="L42" s="63" t="n">
        <f aca="false">COUNTIF(L2:L32,"BOL")</f>
        <v>0</v>
      </c>
      <c r="M42" s="63" t="n">
        <f aca="false">COUNTIF(M2:M32,"BOL")</f>
        <v>0</v>
      </c>
      <c r="N42" s="63" t="n">
        <f aca="false">COUNTIF(N2:N32,"BOL")</f>
        <v>0</v>
      </c>
      <c r="AB42" s="37"/>
    </row>
    <row r="43" customFormat="false" ht="14.05" hidden="false" customHeight="false" outlineLevel="0" collapsed="false">
      <c r="B43" s="66" t="str">
        <f aca="false">'Vzorci vnosov'!$A$11</f>
        <v>X</v>
      </c>
      <c r="C43" s="63" t="n">
        <f aca="false">COUNTIF(C2:C32,"X")</f>
        <v>3</v>
      </c>
      <c r="D43" s="63" t="n">
        <f aca="false">COUNTIF(D2:D32,"X")</f>
        <v>1</v>
      </c>
      <c r="E43" s="63" t="n">
        <f aca="false">COUNTIF(E2:E32,"X")</f>
        <v>4</v>
      </c>
      <c r="F43" s="63" t="n">
        <f aca="false">COUNTIF(F2:F32,"X")</f>
        <v>2</v>
      </c>
      <c r="G43" s="63" t="n">
        <f aca="false">COUNTIF(G2:G32,"X")</f>
        <v>1</v>
      </c>
      <c r="H43" s="63" t="n">
        <f aca="false">COUNTIF(H2:H32,"X")</f>
        <v>3</v>
      </c>
      <c r="I43" s="63" t="n">
        <f aca="false">COUNTIF(I2:I32,"X")</f>
        <v>1</v>
      </c>
      <c r="J43" s="63" t="n">
        <f aca="false">COUNTIF(J2:J32,"X")</f>
        <v>3</v>
      </c>
      <c r="K43" s="63" t="n">
        <f aca="false">COUNTIF(K2:K32,"X")</f>
        <v>3</v>
      </c>
      <c r="L43" s="63" t="n">
        <f aca="false">COUNTIF(L2:L32,"X")</f>
        <v>1</v>
      </c>
      <c r="M43" s="63" t="n">
        <f aca="false">COUNTIF(M2:M32,"X")</f>
        <v>3</v>
      </c>
      <c r="N43" s="63" t="n">
        <f aca="false">COUNTIF(N2:N32,"X")</f>
        <v>2</v>
      </c>
      <c r="AB43" s="37"/>
    </row>
    <row r="44" customFormat="false" ht="14.05" hidden="false" customHeight="false" outlineLevel="0" collapsed="false">
      <c r="B44" s="67" t="s">
        <v>50</v>
      </c>
      <c r="C44" s="68" t="n">
        <f aca="false">COUNTIF(P2:P32,"KOS")</f>
        <v>1</v>
      </c>
      <c r="D44" s="68" t="n">
        <f aca="false">COUNTIF(P2:P32,"ŠOŠ")</f>
        <v>7</v>
      </c>
      <c r="E44" s="68" t="n">
        <f aca="false">COUNTIF(P2:P32,"PIN")</f>
        <v>0</v>
      </c>
      <c r="F44" s="68" t="n">
        <f aca="false">COUNTIF(P2:P32,"KON")</f>
        <v>1</v>
      </c>
      <c r="G44" s="68" t="n">
        <f aca="false">COUNTIF(P2:P32,"oro")</f>
        <v>0</v>
      </c>
      <c r="H44" s="68" t="n">
        <f aca="false">COUNTIF(P2:P32,"mio")</f>
        <v>4</v>
      </c>
      <c r="I44" s="68" t="n">
        <f aca="false">COUNTIF(P2:P32,"bož")</f>
        <v>4</v>
      </c>
      <c r="J44" s="68" t="n">
        <f aca="false">COUNTIF(P2:P32,"tom")</f>
        <v>0</v>
      </c>
      <c r="K44" s="68" t="n">
        <f aca="false">COUNTIF(P2:P32,"MŠŠ")</f>
        <v>1</v>
      </c>
      <c r="L44" s="68" t="n">
        <f aca="false">COUNTIF(Q2:Q32,"živ")</f>
        <v>0</v>
      </c>
      <c r="M44" s="68" t="n">
        <f aca="false">COUNTIF(P2:P32,"tal")</f>
        <v>3</v>
      </c>
      <c r="N44" s="68" t="n">
        <f aca="false">COUNTIF(P2:P32,"")</f>
        <v>0</v>
      </c>
      <c r="AB44" s="37"/>
    </row>
    <row r="45" customFormat="false" ht="14.05" hidden="false" customHeight="false" outlineLevel="0" collapsed="false">
      <c r="B45" s="66" t="s">
        <v>73</v>
      </c>
      <c r="C45" s="2" t="n">
        <f aca="false">COUNTIF(C2:C32,"51¶")+COUNTIF(C2:C32,"52¶")+COUNTIF(C2:C32,"kvit¶")</f>
        <v>1</v>
      </c>
      <c r="D45" s="2" t="n">
        <f aca="false">COUNTIF(D2:D32,"51¶")+COUNTIF(D2:D32,"52¶")+COUNTIF(D2:D32,"kvit¶")</f>
        <v>2</v>
      </c>
      <c r="E45" s="2" t="n">
        <f aca="false">COUNTIF(E2:E32,"51¶")+COUNTIF(E2:E32,"52¶")+COUNTIF(E2:E32,"kvit¶")</f>
        <v>6</v>
      </c>
      <c r="F45" s="2" t="n">
        <f aca="false">COUNTIF(F2:F32,"51¶")+COUNTIF(F2:F32,"52¶")+COUNTIF(F2:F32,"kvit¶")</f>
        <v>1</v>
      </c>
      <c r="G45" s="2" t="n">
        <f aca="false">COUNTIF(G2:G32,"51¶")+COUNTIF(G2:G32,"52¶")+COUNTIF(G2:G32,"kvit¶")</f>
        <v>5</v>
      </c>
      <c r="H45" s="2" t="n">
        <f aca="false">COUNTIF(H2:H32,"51¶")+COUNTIF(H2:H32,"52¶")+COUNTIF(H2:H32,"kvit¶")</f>
        <v>2</v>
      </c>
      <c r="I45" s="2" t="n">
        <f aca="false">COUNTIF(I2:I32,"51¶")+COUNTIF(I2:I32,"52¶")+COUNTIF(I2:I32,"kvit¶")</f>
        <v>3</v>
      </c>
      <c r="J45" s="2" t="n">
        <f aca="false">COUNTIF(J2:J32,"51¶")+COUNTIF(J2:J32,"52¶")+COUNTIF(J2:J32,"kvit¶")</f>
        <v>2</v>
      </c>
      <c r="K45" s="2" t="n">
        <f aca="false">COUNTIF(K2:K32,"51¶")+COUNTIF(K2:K32,"52¶")+COUNTIF(K2:K32,"kvit¶")</f>
        <v>3</v>
      </c>
      <c r="L45" s="2" t="n">
        <f aca="false">COUNTIF(L2:L32,"51¶")+COUNTIF(L2:L32,"52¶")+COUNTIF(L2:L32,"kvit¶")</f>
        <v>3</v>
      </c>
      <c r="M45" s="2" t="n">
        <f aca="false">COUNTIF(M2:M32,"51¶")+COUNTIF(M2:M32,"52¶")+COUNTIF(M2:M32,"kvit¶")</f>
        <v>0</v>
      </c>
      <c r="N45" s="2" t="n">
        <f aca="false">COUNTIF(N2:N32,"51¶")+COUNTIF(N2:N32,"52¶")+COUNTIF(N2:N32,"kvit¶")</f>
        <v>0</v>
      </c>
      <c r="AB45" s="37"/>
    </row>
    <row r="46" customFormat="false" ht="14.05" hidden="false" customHeight="false" outlineLevel="0" collapsed="false">
      <c r="B46" s="62" t="str">
        <f aca="false">'Vzorci vnosov'!$A$8</f>
        <v>U</v>
      </c>
      <c r="C46" s="2" t="n">
        <f aca="false">COUNTIF(C2:C32,"U☺")+COUNTIF(C2:C32,"U☻")+COUNTIF(C2:C32,"U")</f>
        <v>0</v>
      </c>
      <c r="D46" s="2" t="n">
        <f aca="false">COUNTIF(D2:D32,"U☺")+COUNTIF(D2:D32,"U☻")+COUNTIF(D2:D32,"U")</f>
        <v>1</v>
      </c>
      <c r="E46" s="2" t="n">
        <f aca="false">COUNTIF(E2:E32,"U☺")+COUNTIF(E2:E32,"U☻")+COUNTIF(E2:E32,"U")</f>
        <v>0</v>
      </c>
      <c r="F46" s="2" t="n">
        <f aca="false">COUNTIF(F2:F32,"U☺")+COUNTIF(F2:F32,"U☻")+COUNTIF(F2:F32,"U")</f>
        <v>0</v>
      </c>
      <c r="G46" s="2" t="n">
        <f aca="false">COUNTIF(G2:G32,"U☺")+COUNTIF(G2:G32,"U☻")+COUNTIF(G2:G32,"U")</f>
        <v>0</v>
      </c>
      <c r="H46" s="2" t="n">
        <f aca="false">COUNTIF(H2:H32,"U☺")+COUNTIF(H2:H32,"U☻")+COUNTIF(H2:H32,"U")</f>
        <v>4</v>
      </c>
      <c r="I46" s="2" t="n">
        <f aca="false">COUNTIF(I2:I32,"U☺")+COUNTIF(I2:I32,"U☻")+COUNTIF(I2:I32,"U")</f>
        <v>4</v>
      </c>
      <c r="J46" s="2" t="n">
        <f aca="false">COUNTIF(J2:J32,"U☺")+COUNTIF(J2:J32,"U☻")+COUNTIF(J2:J32,"U")</f>
        <v>4</v>
      </c>
      <c r="K46" s="2" t="n">
        <f aca="false">COUNTIF(K2:K32,"U☺")+COUNTIF(K2:K32,"U☻")+COUNTIF(K2:K32,"U")</f>
        <v>0</v>
      </c>
      <c r="L46" s="2" t="n">
        <f aca="false">COUNTIF(L2:L32,"U☺")+COUNTIF(L2:L32,"U☻")+COUNTIF(L2:L32,"U")</f>
        <v>3</v>
      </c>
      <c r="M46" s="2" t="n">
        <f aca="false">COUNTIF(M2:M32,"U☺")+COUNTIF(M2:M32,"U☻")+COUNTIF(M2:M32,"U")</f>
        <v>0</v>
      </c>
      <c r="N46" s="2" t="n">
        <f aca="false">COUNTIF(N2:N32,"U☺")+COUNTIF(N2:N32,"U☻")+COUNTIF(N2:N32,"U")</f>
        <v>0</v>
      </c>
      <c r="AB46" s="37"/>
    </row>
    <row r="47" customFormat="false" ht="14.05" hidden="false" customHeight="false" outlineLevel="0" collapsed="false">
      <c r="AB47" s="37"/>
    </row>
    <row r="48" customFormat="false" ht="14.05" hidden="false" customHeight="false" outlineLevel="0" collapsed="false">
      <c r="AB48" s="37"/>
    </row>
    <row r="49" customFormat="false" ht="14.05" hidden="false" customHeight="false" outlineLevel="0" collapsed="false">
      <c r="AB49" s="37"/>
    </row>
    <row r="50" customFormat="false" ht="14.05" hidden="false" customHeight="false" outlineLevel="0" collapsed="false">
      <c r="AB50" s="37"/>
    </row>
    <row r="51" customFormat="false" ht="14.05" hidden="false" customHeight="false" outlineLevel="0" collapsed="false">
      <c r="AB51" s="37"/>
    </row>
    <row r="52" customFormat="false" ht="14.05" hidden="false" customHeight="false" outlineLevel="0" collapsed="false">
      <c r="AB52" s="37"/>
    </row>
    <row r="53" customFormat="false" ht="14.05" hidden="false" customHeight="false" outlineLevel="0" collapsed="false">
      <c r="AB53" s="37"/>
    </row>
    <row r="54" customFormat="false" ht="14.05" hidden="false" customHeight="false" outlineLevel="0" collapsed="false">
      <c r="AB54" s="37"/>
    </row>
    <row r="55" customFormat="false" ht="14.05" hidden="false" customHeight="false" outlineLevel="0" collapsed="false">
      <c r="AB55" s="37"/>
    </row>
    <row r="56" customFormat="false" ht="14.05" hidden="false" customHeight="false" outlineLevel="0" collapsed="false">
      <c r="AB56" s="37"/>
    </row>
    <row r="57" customFormat="false" ht="14.05" hidden="false" customHeight="false" outlineLevel="0" collapsed="false">
      <c r="AB57" s="37"/>
    </row>
    <row r="58" customFormat="false" ht="14.05" hidden="false" customHeight="false" outlineLevel="0" collapsed="false">
      <c r="AB58" s="37"/>
    </row>
    <row r="59" customFormat="false" ht="14.05" hidden="false" customHeight="false" outlineLevel="0" collapsed="false">
      <c r="AB59" s="37"/>
    </row>
    <row r="60" customFormat="false" ht="14.05" hidden="false" customHeight="false" outlineLevel="0" collapsed="false">
      <c r="AB60" s="37"/>
    </row>
    <row r="61" customFormat="false" ht="14.05" hidden="false" customHeight="false" outlineLevel="0" collapsed="false">
      <c r="AB61" s="37"/>
    </row>
    <row r="62" customFormat="false" ht="14.05" hidden="false" customHeight="false" outlineLevel="0" collapsed="false">
      <c r="AB62" s="37"/>
    </row>
    <row r="63" customFormat="false" ht="14.05" hidden="false" customHeight="false" outlineLevel="0" collapsed="false">
      <c r="AB63" s="37"/>
    </row>
    <row r="64" customFormat="false" ht="14.05" hidden="false" customHeight="false" outlineLevel="0" collapsed="false">
      <c r="AB64" s="37"/>
    </row>
    <row r="65" customFormat="false" ht="14.05" hidden="false" customHeight="false" outlineLevel="0" collapsed="false">
      <c r="AB65" s="37"/>
    </row>
    <row r="66" customFormat="false" ht="14.05" hidden="false" customHeight="false" outlineLevel="0" collapsed="false">
      <c r="AB66" s="37"/>
    </row>
    <row r="67" customFormat="false" ht="14.05" hidden="false" customHeight="false" outlineLevel="0" collapsed="false">
      <c r="AB67" s="37"/>
    </row>
    <row r="68" customFormat="false" ht="14.05" hidden="false" customHeight="false" outlineLevel="0" collapsed="false">
      <c r="AB68" s="37"/>
    </row>
    <row r="69" customFormat="false" ht="14.05" hidden="false" customHeight="false" outlineLevel="0" collapsed="false">
      <c r="AB69" s="37"/>
    </row>
    <row r="70" customFormat="false" ht="14.05" hidden="false" customHeight="false" outlineLevel="0" collapsed="false">
      <c r="AB70" s="37"/>
    </row>
    <row r="71" customFormat="false" ht="14.05" hidden="false" customHeight="false" outlineLevel="0" collapsed="false">
      <c r="AB71" s="37"/>
    </row>
    <row r="72" customFormat="false" ht="14.05" hidden="false" customHeight="false" outlineLevel="0" collapsed="false">
      <c r="AB72" s="37"/>
    </row>
    <row r="73" customFormat="false" ht="14.05" hidden="false" customHeight="false" outlineLevel="0" collapsed="false">
      <c r="AB73" s="37"/>
    </row>
    <row r="74" customFormat="false" ht="14.05" hidden="false" customHeight="false" outlineLevel="0" collapsed="false">
      <c r="AB74" s="37"/>
    </row>
    <row r="75" customFormat="false" ht="14.05" hidden="false" customHeight="false" outlineLevel="0" collapsed="false">
      <c r="AB75" s="37"/>
    </row>
    <row r="76" customFormat="false" ht="14.05" hidden="false" customHeight="false" outlineLevel="0" collapsed="false">
      <c r="AB76" s="37"/>
    </row>
    <row r="77" customFormat="false" ht="14.05" hidden="false" customHeight="false" outlineLevel="0" collapsed="false">
      <c r="AB77" s="37"/>
    </row>
    <row r="78" customFormat="false" ht="14.05" hidden="false" customHeight="false" outlineLevel="0" collapsed="false">
      <c r="AB78" s="37"/>
    </row>
    <row r="79" customFormat="false" ht="14.05" hidden="false" customHeight="false" outlineLevel="0" collapsed="false">
      <c r="AB79" s="37"/>
    </row>
    <row r="80" customFormat="false" ht="14.05" hidden="false" customHeight="false" outlineLevel="0" collapsed="false">
      <c r="AB80" s="37"/>
    </row>
    <row r="81" customFormat="false" ht="14.05" hidden="false" customHeight="false" outlineLevel="0" collapsed="false">
      <c r="AB81" s="37"/>
    </row>
    <row r="82" customFormat="false" ht="14.05" hidden="false" customHeight="false" outlineLevel="0" collapsed="false">
      <c r="AB82" s="37"/>
    </row>
    <row r="83" customFormat="false" ht="14.05" hidden="false" customHeight="false" outlineLevel="0" collapsed="false">
      <c r="AB83" s="37"/>
    </row>
    <row r="84" customFormat="false" ht="14.05" hidden="false" customHeight="false" outlineLevel="0" collapsed="false">
      <c r="AB84" s="37"/>
    </row>
    <row r="85" customFormat="false" ht="14.05" hidden="false" customHeight="false" outlineLevel="0" collapsed="false">
      <c r="AB85" s="37"/>
    </row>
    <row r="86" customFormat="false" ht="14.05" hidden="false" customHeight="false" outlineLevel="0" collapsed="false">
      <c r="AB86" s="37"/>
    </row>
    <row r="87" customFormat="false" ht="14.05" hidden="false" customHeight="false" outlineLevel="0" collapsed="false">
      <c r="AB87" s="37"/>
    </row>
    <row r="88" customFormat="false" ht="14.05" hidden="false" customHeight="false" outlineLevel="0" collapsed="false">
      <c r="AB88" s="37"/>
    </row>
    <row r="89" customFormat="false" ht="14.05" hidden="false" customHeight="false" outlineLevel="0" collapsed="false">
      <c r="AB89" s="37"/>
    </row>
    <row r="90" customFormat="false" ht="14.05" hidden="false" customHeight="false" outlineLevel="0" collapsed="false">
      <c r="AB90" s="37"/>
    </row>
    <row r="91" customFormat="false" ht="14.05" hidden="false" customHeight="false" outlineLevel="0" collapsed="false">
      <c r="AB91" s="37"/>
    </row>
    <row r="92" customFormat="false" ht="14.05" hidden="false" customHeight="false" outlineLevel="0" collapsed="false">
      <c r="AB92" s="37"/>
    </row>
    <row r="93" customFormat="false" ht="14.05" hidden="false" customHeight="false" outlineLevel="0" collapsed="false">
      <c r="AB93" s="37"/>
    </row>
    <row r="94" customFormat="false" ht="14.05" hidden="false" customHeight="false" outlineLevel="0" collapsed="false">
      <c r="AB94" s="37"/>
    </row>
    <row r="95" customFormat="false" ht="14.05" hidden="false" customHeight="false" outlineLevel="0" collapsed="false">
      <c r="AB95" s="37"/>
    </row>
    <row r="96" customFormat="false" ht="14.05" hidden="false" customHeight="false" outlineLevel="0" collapsed="false">
      <c r="AB96" s="37"/>
    </row>
    <row r="97" customFormat="false" ht="14.05" hidden="false" customHeight="false" outlineLevel="0" collapsed="false">
      <c r="AB97" s="37"/>
    </row>
    <row r="98" customFormat="false" ht="14.05" hidden="false" customHeight="false" outlineLevel="0" collapsed="false">
      <c r="AB98" s="37"/>
    </row>
    <row r="99" customFormat="false" ht="14.05" hidden="false" customHeight="false" outlineLevel="0" collapsed="false">
      <c r="AB99" s="37"/>
    </row>
    <row r="100" customFormat="false" ht="14.05" hidden="false" customHeight="false" outlineLevel="0" collapsed="false">
      <c r="AB100" s="37"/>
    </row>
    <row r="101" customFormat="false" ht="14.05" hidden="false" customHeight="false" outlineLevel="0" collapsed="false">
      <c r="AB101" s="37"/>
    </row>
    <row r="102" customFormat="false" ht="14.05" hidden="false" customHeight="false" outlineLevel="0" collapsed="false">
      <c r="AB102" s="37"/>
    </row>
    <row r="103" customFormat="false" ht="14.05" hidden="false" customHeight="false" outlineLevel="0" collapsed="false">
      <c r="AB103" s="37"/>
    </row>
    <row r="104" customFormat="false" ht="14.05" hidden="false" customHeight="false" outlineLevel="0" collapsed="false">
      <c r="AB104" s="37"/>
    </row>
    <row r="105" customFormat="false" ht="14.05" hidden="false" customHeight="false" outlineLevel="0" collapsed="false">
      <c r="AB105" s="37"/>
    </row>
    <row r="106" customFormat="false" ht="14.05" hidden="false" customHeight="false" outlineLevel="0" collapsed="false">
      <c r="AB106" s="37"/>
    </row>
    <row r="107" customFormat="false" ht="14.05" hidden="false" customHeight="false" outlineLevel="0" collapsed="false">
      <c r="AB107" s="37"/>
    </row>
    <row r="108" customFormat="false" ht="14.05" hidden="false" customHeight="false" outlineLevel="0" collapsed="false">
      <c r="AB108" s="37"/>
    </row>
    <row r="109" customFormat="false" ht="14.05" hidden="false" customHeight="false" outlineLevel="0" collapsed="false">
      <c r="AB109" s="37"/>
    </row>
    <row r="110" customFormat="false" ht="14.05" hidden="false" customHeight="false" outlineLevel="0" collapsed="false">
      <c r="AB110" s="37"/>
    </row>
    <row r="111" customFormat="false" ht="14.05" hidden="false" customHeight="false" outlineLevel="0" collapsed="false">
      <c r="AB111" s="37"/>
    </row>
    <row r="112" customFormat="false" ht="14.05" hidden="false" customHeight="false" outlineLevel="0" collapsed="false">
      <c r="AB112" s="37"/>
    </row>
    <row r="113" customFormat="false" ht="14.05" hidden="false" customHeight="false" outlineLevel="0" collapsed="false">
      <c r="AB113" s="37"/>
    </row>
    <row r="114" customFormat="false" ht="14.05" hidden="false" customHeight="false" outlineLevel="0" collapsed="false">
      <c r="AB114" s="37"/>
    </row>
    <row r="115" customFormat="false" ht="14.05" hidden="false" customHeight="false" outlineLevel="0" collapsed="false">
      <c r="AB115" s="37"/>
    </row>
    <row r="116" customFormat="false" ht="14.05" hidden="false" customHeight="false" outlineLevel="0" collapsed="false">
      <c r="AB116" s="37"/>
    </row>
    <row r="117" customFormat="false" ht="14.05" hidden="false" customHeight="false" outlineLevel="0" collapsed="false">
      <c r="AB117" s="37"/>
    </row>
    <row r="118" customFormat="false" ht="14.05" hidden="false" customHeight="false" outlineLevel="0" collapsed="false">
      <c r="AB118" s="37"/>
    </row>
    <row r="119" customFormat="false" ht="14.05" hidden="false" customHeight="false" outlineLevel="0" collapsed="false">
      <c r="AB119" s="37"/>
    </row>
    <row r="120" customFormat="false" ht="14.05" hidden="false" customHeight="false" outlineLevel="0" collapsed="false">
      <c r="AB120" s="37"/>
    </row>
    <row r="121" customFormat="false" ht="14.05" hidden="false" customHeight="false" outlineLevel="0" collapsed="false">
      <c r="AB121" s="37"/>
    </row>
    <row r="122" customFormat="false" ht="14.05" hidden="false" customHeight="false" outlineLevel="0" collapsed="false">
      <c r="AB122" s="37"/>
    </row>
    <row r="123" customFormat="false" ht="14.05" hidden="false" customHeight="false" outlineLevel="0" collapsed="false">
      <c r="AB123" s="37"/>
    </row>
    <row r="124" customFormat="false" ht="14.05" hidden="false" customHeight="false" outlineLevel="0" collapsed="false">
      <c r="AB124" s="37"/>
    </row>
    <row r="125" customFormat="false" ht="14.05" hidden="false" customHeight="false" outlineLevel="0" collapsed="false">
      <c r="AB125" s="37"/>
    </row>
    <row r="126" customFormat="false" ht="14.05" hidden="false" customHeight="false" outlineLevel="0" collapsed="false">
      <c r="AB126" s="37"/>
    </row>
    <row r="127" customFormat="false" ht="14.05" hidden="false" customHeight="false" outlineLevel="0" collapsed="false">
      <c r="AB127" s="37"/>
    </row>
    <row r="128" customFormat="false" ht="14.05" hidden="false" customHeight="false" outlineLevel="0" collapsed="false">
      <c r="AB128" s="37"/>
    </row>
    <row r="129" customFormat="false" ht="14.05" hidden="false" customHeight="false" outlineLevel="0" collapsed="false">
      <c r="AB129" s="37"/>
    </row>
    <row r="130" customFormat="false" ht="14.05" hidden="false" customHeight="false" outlineLevel="0" collapsed="false">
      <c r="AB130" s="37"/>
    </row>
    <row r="131" customFormat="false" ht="14.05" hidden="false" customHeight="false" outlineLevel="0" collapsed="false">
      <c r="AB131" s="37"/>
    </row>
    <row r="132" customFormat="false" ht="14.05" hidden="false" customHeight="false" outlineLevel="0" collapsed="false">
      <c r="AB132" s="37"/>
    </row>
    <row r="133" customFormat="false" ht="14.05" hidden="false" customHeight="false" outlineLevel="0" collapsed="false">
      <c r="AB133" s="37"/>
    </row>
    <row r="134" customFormat="false" ht="14.05" hidden="false" customHeight="false" outlineLevel="0" collapsed="false">
      <c r="AB134" s="37"/>
    </row>
    <row r="135" customFormat="false" ht="14.05" hidden="false" customHeight="false" outlineLevel="0" collapsed="false">
      <c r="AB135" s="37"/>
    </row>
    <row r="136" customFormat="false" ht="14.05" hidden="false" customHeight="false" outlineLevel="0" collapsed="false">
      <c r="AB136" s="37"/>
    </row>
    <row r="137" customFormat="false" ht="14.05" hidden="false" customHeight="false" outlineLevel="0" collapsed="false">
      <c r="AB137" s="37"/>
    </row>
    <row r="138" customFormat="false" ht="14.05" hidden="false" customHeight="false" outlineLevel="0" collapsed="false">
      <c r="AB138" s="37"/>
    </row>
    <row r="139" customFormat="false" ht="14.05" hidden="false" customHeight="false" outlineLevel="0" collapsed="false">
      <c r="AB139" s="37"/>
    </row>
    <row r="140" customFormat="false" ht="14.05" hidden="false" customHeight="false" outlineLevel="0" collapsed="false">
      <c r="AB140" s="37"/>
    </row>
    <row r="141" customFormat="false" ht="14.05" hidden="false" customHeight="false" outlineLevel="0" collapsed="false">
      <c r="AB141" s="37"/>
    </row>
    <row r="142" customFormat="false" ht="14.05" hidden="false" customHeight="false" outlineLevel="0" collapsed="false">
      <c r="AB142" s="37"/>
    </row>
    <row r="143" customFormat="false" ht="14.05" hidden="false" customHeight="false" outlineLevel="0" collapsed="false">
      <c r="AB143" s="37"/>
    </row>
    <row r="144" customFormat="false" ht="14.05" hidden="false" customHeight="false" outlineLevel="0" collapsed="false">
      <c r="AB144" s="37"/>
    </row>
    <row r="145" customFormat="false" ht="14.05" hidden="false" customHeight="false" outlineLevel="0" collapsed="false">
      <c r="AB145" s="37"/>
    </row>
  </sheetData>
  <conditionalFormatting sqref="B2:B32">
    <cfRule type="cellIs" priority="2" operator="equal" aboveAverage="0" equalAverage="0" bottom="0" percent="0" rank="0" text="" dxfId="119">
      <formula>"sob"</formula>
    </cfRule>
    <cfRule type="cellIs" priority="3" operator="equal" aboveAverage="0" equalAverage="0" bottom="0" percent="0" rank="0" text="" dxfId="120">
      <formula>"ned"</formula>
    </cfRule>
  </conditionalFormatting>
  <conditionalFormatting sqref="Q2:X32">
    <cfRule type="cellIs" priority="4" operator="lessThan" aboveAverage="0" equalAverage="0" bottom="0" percent="0" rank="0" text="" dxfId="121">
      <formula>1</formula>
    </cfRule>
    <cfRule type="cellIs" priority="5" operator="greaterThan" aboveAverage="0" equalAverage="0" bottom="0" percent="0" rank="0" text="" dxfId="122">
      <formula>1</formula>
    </cfRule>
  </conditionalFormatting>
  <conditionalFormatting sqref="V1">
    <cfRule type="cellIs" priority="6" operator="equal" aboveAverage="0" equalAverage="0" bottom="0" percent="0" rank="0" text="" dxfId="123">
      <formula>"sob"</formula>
    </cfRule>
    <cfRule type="cellIs" priority="7" operator="equal" aboveAverage="0" equalAverage="0" bottom="0" percent="0" rank="0" text="" dxfId="124">
      <formula>"ned"</formula>
    </cfRule>
  </conditionalFormatting>
  <conditionalFormatting sqref="Y2:Y32">
    <cfRule type="cellIs" priority="8" operator="notEqual" aboveAverage="0" equalAverage="0" bottom="0" percent="0" rank="0" text="" dxfId="125">
      <formula>0</formula>
    </cfRule>
  </conditionalFormatting>
  <conditionalFormatting sqref="Z2:Z32">
    <cfRule type="cellIs" priority="9" operator="equal" aboveAverage="0" equalAverage="0" bottom="0" percent="0" rank="0" text="" dxfId="126">
      <formula>1</formula>
    </cfRule>
    <cfRule type="cellIs" priority="10" operator="greaterThan" aboveAverage="0" equalAverage="0" bottom="0" percent="0" rank="0" text="" dxfId="127">
      <formula>1</formula>
    </cfRule>
  </conditionalFormatting>
  <conditionalFormatting sqref="AA2:AA32">
    <cfRule type="cellIs" priority="11" operator="lessThan" aboveAverage="0" equalAverage="0" bottom="0" percent="0" rank="0" text="" dxfId="128">
      <formula>2</formula>
    </cfRule>
    <cfRule type="cellIs" priority="12" operator="greaterThan" aboveAverage="0" equalAverage="0" bottom="0" percent="0" rank="0" text="" dxfId="129">
      <formula>2</formula>
    </cfRule>
  </conditionalFormatting>
  <printOptions headings="false" gridLines="false" gridLinesSet="true" horizontalCentered="false" verticalCentered="false"/>
  <pageMargins left="0.7875" right="0.7875" top="1.05277777777778" bottom="0.886111111111111" header="0.7875" footer="0.511811023622047"/>
  <pageSetup paperSize="9" scale="100" fitToWidth="1" fitToHeight="1" pageOrder="downThenOver" orientation="portrait" blackAndWhite="false" draft="false" cellComments="none" horizontalDpi="300" verticalDpi="300" copies="1"/>
  <headerFooter differentFirst="false" differentOddEven="false">
    <oddHeader>&amp;L&amp;"Times New Roman,Regular"&amp;12Zadnja sprememba:  &amp;C&amp;"Arial,Regular"&amp;D   &amp;T</oddHeader>
    <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6"/>
  <sheetViews>
    <sheetView showFormulas="false" showGridLines="true" showRowColHeaders="true" showZeros="true" rightToLeft="false" tabSelected="false" showOutlineSymbols="true" defaultGridColor="true" view="normal" topLeftCell="B1" colorId="64" zoomScale="149" zoomScaleNormal="149" zoomScalePageLayoutView="100" workbookViewId="0">
      <selection pane="topLeft" activeCell="E24" activeCellId="0" sqref="E24"/>
    </sheetView>
  </sheetViews>
  <sheetFormatPr defaultColWidth="12.8515625" defaultRowHeight="12.75" zeroHeight="false" outlineLevelRow="0" outlineLevelCol="0"/>
  <cols>
    <col collapsed="false" customWidth="true" hidden="false" outlineLevel="0" max="2" min="1" style="1" width="11.02"/>
    <col collapsed="false" customWidth="true" hidden="false" outlineLevel="0" max="11" min="3" style="1" width="7.31"/>
    <col collapsed="false" customWidth="true" hidden="false" outlineLevel="0" max="12" min="12" style="1" width="8.59"/>
    <col collapsed="false" customWidth="true" hidden="false" outlineLevel="0" max="256" min="13" style="1" width="11.02"/>
  </cols>
  <sheetData>
    <row r="1" customFormat="false" ht="24.45" hidden="false" customHeight="false" outlineLevel="0" collapsed="false">
      <c r="C1" s="103" t="s">
        <v>127</v>
      </c>
      <c r="D1" s="103"/>
      <c r="E1" s="103"/>
      <c r="F1" s="103"/>
      <c r="G1" s="103"/>
      <c r="H1" s="103"/>
      <c r="I1" s="103"/>
      <c r="J1" s="103"/>
      <c r="K1" s="103"/>
    </row>
    <row r="4" customFormat="false" ht="12.75" hidden="false" customHeight="false" outlineLevel="0" collapsed="false">
      <c r="C4" s="25" t="str">
        <f aca="false">januar!$C$1</f>
        <v>KOS</v>
      </c>
      <c r="D4" s="25" t="str">
        <f aca="false">januar!$D$1</f>
        <v>ŠOŠ</v>
      </c>
      <c r="E4" s="25" t="str">
        <f aca="false">januar!$E$1</f>
        <v>PIN</v>
      </c>
      <c r="F4" s="25" t="str">
        <f aca="false">januar!$F$1</f>
        <v>KON</v>
      </c>
      <c r="G4" s="25" t="str">
        <f aca="false">januar!$G$1</f>
        <v>ORO</v>
      </c>
      <c r="H4" s="25" t="str">
        <f aca="false">januar!$H$1</f>
        <v>MIO</v>
      </c>
      <c r="I4" s="25" t="str">
        <f aca="false">januar!$I$1</f>
        <v>PIR</v>
      </c>
      <c r="J4" s="25" t="str">
        <f aca="false">januar!$J$1</f>
        <v>DAN</v>
      </c>
      <c r="K4" s="25" t="str">
        <f aca="false">januar!$K$1</f>
        <v>MŠŠ</v>
      </c>
      <c r="L4" s="25" t="str">
        <f aca="false">januar!$L$1</f>
        <v>ŽIV</v>
      </c>
      <c r="M4" s="25" t="str">
        <f aca="false">januar!$M$1</f>
        <v>TAL</v>
      </c>
      <c r="N4" s="25"/>
    </row>
    <row r="5" customFormat="false" ht="21" hidden="false" customHeight="true" outlineLevel="0" collapsed="false">
      <c r="B5" s="104" t="str">
        <f aca="false">'Vzorci vnosov'!$A$20</f>
        <v>☺</v>
      </c>
      <c r="C5" s="105" t="n">
        <f aca="false">SUM(januar!C35,februar!C35,marec!C35,april!C35,maj!C35,junij!C35,julij!C35,avgust!C35,september!C35,oktober!C35,november!C35,december!C35)</f>
        <v>13</v>
      </c>
      <c r="D5" s="105" t="n">
        <f aca="false">SUM(januar!D35,februar!D35,marec!D35,april!D35,maj!D35,junij!D35,julij!D35,avgust!D35,september!D35,oktober!D35,november!D35,december!D35)</f>
        <v>1</v>
      </c>
      <c r="E5" s="105" t="n">
        <f aca="false">SUM(januar!E35,februar!E35,marec!E35,april!E35,maj!E35,junij!E35,julij!E35,avgust!E35,september!E35,oktober!E35,november!E35,december!E35)</f>
        <v>1</v>
      </c>
      <c r="F5" s="105" t="n">
        <f aca="false">SUM(januar!F35,februar!F35,marec!F35,april!F35,maj!F35,junij!F35,julij!F35,avgust!F35,september!F35,oktober!F35,november!F35,december!F35)</f>
        <v>1</v>
      </c>
      <c r="G5" s="105" t="n">
        <f aca="false">SUM(januar!G35,februar!G35,marec!G35,april!G35,maj!G35,junij!G35,julij!G35,avgust!G35,september!G35,oktober!G35,november!G35,december!G35)</f>
        <v>39</v>
      </c>
      <c r="H5" s="105" t="n">
        <f aca="false">SUM(januar!H35,februar!H35,marec!H35,april!H35,maj!H35,junij!H35,julij!H35,avgust!H35,september!H35,oktober!H35,november!H35,december!H35)</f>
        <v>41</v>
      </c>
      <c r="I5" s="105" t="n">
        <f aca="false">SUM(januar!I35,februar!I35,marec!I35,april!I35,maj!I35,junij!I35,julij!I35,avgust!I35,september!I35,oktober!I35,november!I35,december!I35)</f>
        <v>32</v>
      </c>
      <c r="J5" s="105" t="n">
        <f aca="false">SUM(januar!J35,februar!J35,marec!J35,april!J35,maj!J35,junij!J35,julij!J35,avgust!J35,september!J35,oktober!J35,november!J35,december!J35)</f>
        <v>23</v>
      </c>
      <c r="K5" s="105" t="n">
        <f aca="false">SUM(januar!K35,februar!K35,marec!K35,april!K35,maj!K35,junij!K35,julij!K35,avgust!K35,september!K35,oktober!K35,november!K35,december!K35)</f>
        <v>1</v>
      </c>
      <c r="L5" s="105" t="n">
        <f aca="false">SUM(januar!L35,februar!L35,marec!L35,april!L35,maj!L35,junij!L35,julij!L35,avgust!L35,september!L35,oktober!L35,november!L35,december!L35)</f>
        <v>16</v>
      </c>
      <c r="M5" s="105" t="n">
        <f aca="false">SUM(januar!M35,februar!M35,marec!M35,april!M35,maj!M35,junij!M35,julij!M35,avgust!M35,september!M35,oktober!M35,november!M35,december!M35)</f>
        <v>4</v>
      </c>
      <c r="N5" s="105" t="n">
        <f aca="false">SUM(januar!N35,februar!N35,marec!N35,april!N35,maj!N35,junij!N35,julij!N35,avgust!N35,september!N35,oktober!N35,november!N35,december!N35)</f>
        <v>0</v>
      </c>
      <c r="W5" s="2"/>
    </row>
    <row r="6" s="36" customFormat="true" ht="19.9" hidden="false" customHeight="true" outlineLevel="0" collapsed="false">
      <c r="B6" s="8" t="s">
        <v>12</v>
      </c>
      <c r="C6" s="105" t="n">
        <f aca="false">SUM(januar!C36,februar!C36,marec!C36,april!C36,maj!C36,junij!C36,julij!C36,avgust!C36,september!C36,oktober!C36,november!C36,december!C36)</f>
        <v>35</v>
      </c>
      <c r="D6" s="105" t="n">
        <f aca="false">SUM(januar!D36,februar!D36,marec!D36,april!D36,maj!D36,junij!D36,julij!D36,avgust!D36,september!D36,oktober!D36,november!D36,december!D36)</f>
        <v>49</v>
      </c>
      <c r="E6" s="105" t="n">
        <f aca="false">SUM(januar!E36,februar!E36,marec!E36,april!E36,maj!E36,junij!E36,julij!E36,avgust!E36,september!E36,oktober!E36,november!E36,december!E36)</f>
        <v>47</v>
      </c>
      <c r="F6" s="105" t="n">
        <f aca="false">SUM(januar!F36,februar!F36,marec!F36,april!F36,maj!F36,junij!F36,julij!F36,avgust!F36,september!F36,oktober!F36,november!F36,december!F36)</f>
        <v>47</v>
      </c>
      <c r="G6" s="105" t="n">
        <f aca="false">SUM(januar!G36,februar!G36,marec!G36,april!G36,maj!G36,junij!G36,julij!G36,avgust!G36,september!G36,oktober!G36,november!G36,december!G36)</f>
        <v>0</v>
      </c>
      <c r="H6" s="105" t="n">
        <f aca="false">SUM(januar!H36,februar!H36,marec!H36,april!H36,maj!H36,junij!H36,julij!H36,avgust!H36,september!H36,oktober!H36,november!H36,december!H36)</f>
        <v>0</v>
      </c>
      <c r="I6" s="105" t="n">
        <f aca="false">SUM(januar!I36,februar!I36,marec!I36,april!I36,maj!I36,junij!I36,julij!I36,avgust!I36,september!I36,oktober!I36,november!I36,december!I36)</f>
        <v>0</v>
      </c>
      <c r="J6" s="105" t="n">
        <f aca="false">SUM(januar!J36,februar!J36,marec!J36,april!J36,maj!J36,junij!J36,julij!J36,avgust!J36,september!J36,oktober!J36,november!J36,december!J36)</f>
        <v>5</v>
      </c>
      <c r="K6" s="105" t="n">
        <f aca="false">SUM(januar!K36,februar!K36,marec!K36,april!K36,maj!K36,junij!K36,julij!K36,avgust!K36,september!K36,oktober!K36,november!K36,december!K36)</f>
        <v>49</v>
      </c>
      <c r="L6" s="105" t="n">
        <f aca="false">SUM(januar!L36,februar!L36,marec!L36,april!L36,maj!L36,junij!L36,julij!L36,avgust!L36,september!L36,oktober!L36,november!L36,december!L36)</f>
        <v>0</v>
      </c>
      <c r="M6" s="105" t="n">
        <f aca="false">SUM(januar!M36,februar!M36,marec!M36,april!M36,maj!M36,junij!M36,julij!M36,avgust!M36,september!M36,oktober!M36,november!M36,december!M36)</f>
        <v>44</v>
      </c>
      <c r="N6" s="105" t="n">
        <f aca="false">SUM(januar!N36,februar!N36,marec!N36,april!N36,maj!N36,junij!N36,julij!N36,avgust!N36,september!N36,oktober!N36,november!N36,december!N36)</f>
        <v>7</v>
      </c>
      <c r="O6" s="35"/>
      <c r="P6" s="35"/>
      <c r="Q6" s="35"/>
      <c r="R6" s="35"/>
      <c r="S6" s="35"/>
      <c r="T6" s="35"/>
      <c r="W6" s="2"/>
    </row>
    <row r="7" s="36" customFormat="true" ht="19.9" hidden="false" customHeight="true" outlineLevel="0" collapsed="false">
      <c r="B7" s="8" t="s">
        <v>71</v>
      </c>
      <c r="C7" s="105" t="n">
        <f aca="false">SUM(januar!C37,februar!C37,marec!C37,april!C37,maj!C37,junij!C37,julij!C37,avgust!C37,september!C37,oktober!C37,november!C37,december!C37)</f>
        <v>48</v>
      </c>
      <c r="D7" s="105" t="n">
        <f aca="false">SUM(januar!D37,februar!D37,marec!D37,april!D37,maj!D37,junij!D37,julij!D37,avgust!D37,september!D37,oktober!D37,november!D37,december!D37)</f>
        <v>50</v>
      </c>
      <c r="E7" s="105" t="n">
        <f aca="false">SUM(januar!E37,februar!E37,marec!E37,april!E37,maj!E37,junij!E37,julij!E37,avgust!E37,september!E37,oktober!E37,november!E37,december!E37)</f>
        <v>48</v>
      </c>
      <c r="F7" s="105" t="n">
        <f aca="false">SUM(januar!F37,februar!F37,marec!F37,april!F37,maj!F37,junij!F37,julij!F37,avgust!F37,september!F37,oktober!F37,november!F37,december!F37)</f>
        <v>48</v>
      </c>
      <c r="G7" s="105" t="n">
        <f aca="false">SUM(januar!G37,februar!G37,marec!G37,april!G37,maj!G37,junij!G37,julij!G37,avgust!G37,september!G37,oktober!G37,november!G37,december!G37)</f>
        <v>39</v>
      </c>
      <c r="H7" s="105" t="n">
        <f aca="false">SUM(januar!H37,februar!H37,marec!H37,april!H37,maj!H37,junij!H37,julij!H37,avgust!H37,september!H37,oktober!H37,november!H37,december!H37)</f>
        <v>41</v>
      </c>
      <c r="I7" s="105" t="n">
        <f aca="false">SUM(januar!I37,februar!I37,marec!I37,april!I37,maj!I37,junij!I37,julij!I37,avgust!I37,september!I37,oktober!I37,november!I37,december!I37)</f>
        <v>32</v>
      </c>
      <c r="J7" s="105" t="n">
        <f aca="false">SUM(januar!J37,februar!J37,marec!J37,april!J37,maj!J37,junij!J37,julij!J37,avgust!J37,september!J37,oktober!J37,november!J37,december!J37)</f>
        <v>28</v>
      </c>
      <c r="K7" s="105" t="n">
        <f aca="false">SUM(januar!K37,februar!K37,marec!K37,april!K37,maj!K37,junij!K37,julij!K37,avgust!K37,september!K37,oktober!K37,november!K37,december!K37)</f>
        <v>50</v>
      </c>
      <c r="L7" s="105" t="n">
        <f aca="false">SUM(januar!L37,februar!L37,marec!L37,april!L37,maj!L37,junij!L37,julij!L37,avgust!L37,september!L37,oktober!L37,november!L37,december!L37)</f>
        <v>16</v>
      </c>
      <c r="M7" s="105" t="n">
        <f aca="false">SUM(januar!M37,februar!M37,marec!M37,april!M37,maj!M37,junij!M37,julij!M37,avgust!M37,september!M37,oktober!M37,november!M37,december!M37)</f>
        <v>48</v>
      </c>
      <c r="N7" s="105" t="n">
        <f aca="false">SUM(januar!N37,februar!N37,marec!N37,april!N37,maj!N37,junij!N37,julij!N37,avgust!N37,september!N37,oktober!N37,november!N37,december!N37)</f>
        <v>7</v>
      </c>
      <c r="O7" s="35"/>
      <c r="P7" s="35"/>
      <c r="Q7" s="35"/>
      <c r="R7" s="35"/>
      <c r="S7" s="35"/>
      <c r="T7" s="35"/>
      <c r="W7" s="2"/>
    </row>
    <row r="8" s="36" customFormat="true" ht="19.9" hidden="false" customHeight="true" outlineLevel="0" collapsed="false">
      <c r="B8" s="106" t="s">
        <v>4</v>
      </c>
      <c r="C8" s="105" t="n">
        <f aca="false">SUM(januar!C38,februar!C38,marec!C38,april!C38,maj!C38,junij!C38,julij!C38,avgust!C38,september!C38,oktober!C38,november!C38,december!C38)</f>
        <v>32</v>
      </c>
      <c r="D8" s="105" t="n">
        <f aca="false">SUM(januar!D38,februar!D38,marec!D38,april!D38,maj!D38,junij!D38,julij!D38,avgust!D38,september!D38,oktober!D38,november!D38,december!D38)</f>
        <v>68</v>
      </c>
      <c r="E8" s="105" t="n">
        <f aca="false">SUM(januar!E38,februar!E38,marec!E38,april!E38,maj!E38,junij!E38,julij!E38,avgust!E38,september!E38,oktober!E38,november!E38,december!E38)</f>
        <v>84</v>
      </c>
      <c r="F8" s="105" t="n">
        <f aca="false">SUM(januar!F38,februar!F38,marec!F38,april!F38,maj!F38,junij!F38,julij!F38,avgust!F38,september!F38,oktober!F38,november!F38,december!F38)</f>
        <v>79</v>
      </c>
      <c r="G8" s="105" t="n">
        <f aca="false">SUM(januar!G38,februar!G38,marec!G38,april!G38,maj!G38,junij!G38,julij!G38,avgust!G38,september!G38,oktober!G38,november!G38,december!G38)</f>
        <v>0</v>
      </c>
      <c r="H8" s="105" t="n">
        <f aca="false">SUM(januar!H38,februar!H38,marec!H38,april!H38,maj!H38,junij!H38,julij!H38,avgust!H38,september!H38,oktober!H38,november!H38,december!H38)</f>
        <v>0</v>
      </c>
      <c r="I8" s="105" t="n">
        <f aca="false">SUM(januar!I38,februar!I38,marec!I38,april!I38,maj!I38,junij!I38,julij!I38,avgust!I38,september!I38,oktober!I38,november!I38,december!I38)</f>
        <v>15</v>
      </c>
      <c r="J8" s="105" t="n">
        <f aca="false">SUM(januar!J38,februar!J38,marec!J38,april!J38,maj!J38,junij!J38,julij!J38,avgust!J38,september!J38,oktober!J38,november!J38,december!J38)</f>
        <v>0</v>
      </c>
      <c r="K8" s="105" t="n">
        <f aca="false">SUM(januar!K38,februar!K38,marec!K38,april!K38,maj!K38,junij!K38,julij!K38,avgust!K38,september!K38,oktober!K38,november!K38,december!K38)</f>
        <v>77</v>
      </c>
      <c r="L8" s="105" t="n">
        <f aca="false">SUM(januar!L38,februar!L38,marec!L38,april!L38,maj!L38,junij!L38,julij!L38,avgust!L38,september!L38,oktober!L38,november!L38,december!L38)</f>
        <v>0</v>
      </c>
      <c r="M8" s="105" t="n">
        <f aca="false">SUM(januar!M38,februar!M38,marec!M38,april!M38,maj!M38,junij!M38,julij!M38,avgust!M38,september!M38,oktober!M38,november!M38,december!M38)</f>
        <v>76</v>
      </c>
      <c r="N8" s="105" t="n">
        <f aca="false">SUM(januar!N38,februar!N38,marec!N38,april!N38,maj!N38,junij!N38,julij!N38,avgust!N38,september!N38,oktober!N38,november!N38,december!N38)</f>
        <v>40</v>
      </c>
      <c r="O8" s="35"/>
      <c r="P8" s="35"/>
      <c r="Q8" s="35"/>
      <c r="R8" s="35"/>
      <c r="S8" s="35"/>
      <c r="T8" s="35"/>
      <c r="W8" s="2"/>
    </row>
    <row r="9" s="61" customFormat="true" ht="15" hidden="false" customHeight="false" outlineLevel="0" collapsed="false">
      <c r="A9" s="36"/>
      <c r="B9" s="107" t="s">
        <v>72</v>
      </c>
      <c r="C9" s="105" t="n">
        <f aca="false">SUM(januar!C39,februar!C39,marec!C39,april!C39,maj!C39,junij!C39,julij!C39,avgust!C39,september!C39,oktober!C39,november!C39,december!C39)</f>
        <v>0</v>
      </c>
      <c r="D9" s="105" t="n">
        <f aca="false">SUM(januar!D39,februar!D39,marec!D39,april!D39,maj!D39,junij!D39,julij!D39,avgust!D39,september!D39,oktober!D39,november!D39,december!D39)</f>
        <v>0</v>
      </c>
      <c r="E9" s="105" t="n">
        <f aca="false">SUM(januar!E39,februar!E39,marec!E39,april!E39,maj!E39,junij!E39,julij!E39,avgust!E39,september!E39,oktober!E39,november!E39,december!E39)</f>
        <v>0</v>
      </c>
      <c r="F9" s="105" t="n">
        <f aca="false">SUM(januar!F39,februar!F39,marec!F39,april!F39,maj!F39,junij!F39,julij!F39,avgust!F39,september!F39,oktober!F39,november!F39,december!F39)</f>
        <v>0</v>
      </c>
      <c r="G9" s="105" t="n">
        <f aca="false">SUM(januar!G39,februar!G39,marec!G39,april!G39,maj!G39,junij!G39,julij!G39,avgust!G39,september!G39,oktober!G39,november!G39,december!G39)</f>
        <v>0</v>
      </c>
      <c r="H9" s="105" t="n">
        <f aca="false">SUM(januar!H39,februar!H39,marec!H39,april!H39,maj!H39,junij!H39,julij!H39,avgust!H39,september!H39,oktober!H39,november!H39,december!H39)</f>
        <v>0</v>
      </c>
      <c r="I9" s="105" t="n">
        <f aca="false">SUM(januar!I39,februar!I39,marec!I39,april!I39,maj!I39,junij!I39,julij!I39,avgust!I39,september!I39,oktober!I39,november!I39,december!I39)</f>
        <v>0</v>
      </c>
      <c r="J9" s="105" t="n">
        <f aca="false">SUM(januar!J39,februar!J39,marec!J39,april!J39,maj!J39,junij!J39,julij!J39,avgust!J39,september!J39,oktober!J39,november!J39,december!J39)</f>
        <v>0</v>
      </c>
      <c r="K9" s="105" t="n">
        <f aca="false">SUM(januar!K39,februar!K39,marec!K39,april!K39,maj!K39,junij!K39,julij!K39,avgust!K39,september!K39,oktober!K39,november!K39,december!K39)</f>
        <v>0</v>
      </c>
      <c r="L9" s="105" t="n">
        <f aca="false">SUM(januar!L39,februar!L39,marec!L39,april!L39,maj!L39,junij!L39,julij!L39,avgust!L39,september!L39,oktober!L39,november!L39,december!L39)</f>
        <v>0</v>
      </c>
      <c r="M9" s="105" t="n">
        <f aca="false">SUM(januar!M39,februar!M39,marec!M39,april!M39,maj!M39,junij!M39,julij!M39,avgust!M39,september!M39,oktober!M39,november!M39,december!M39)</f>
        <v>0</v>
      </c>
      <c r="N9" s="105" t="n">
        <f aca="false">SUM(januar!N39,februar!N39,marec!N39,april!N39,maj!N39,junij!N39,julij!N39,avgust!N39,september!N39,oktober!N39,november!N39,december!N39)</f>
        <v>0</v>
      </c>
      <c r="O9" s="35"/>
      <c r="P9" s="35"/>
      <c r="Q9" s="35"/>
      <c r="R9" s="35"/>
      <c r="S9" s="35"/>
      <c r="T9" s="35"/>
      <c r="U9" s="36"/>
      <c r="V9" s="36"/>
      <c r="W9" s="2"/>
      <c r="X9" s="36"/>
    </row>
    <row r="10" customFormat="false" ht="14.05" hidden="false" customHeight="false" outlineLevel="0" collapsed="false">
      <c r="B10" s="4" t="str">
        <f aca="false">'Vzorci vnosov'!$A$12</f>
        <v>D</v>
      </c>
      <c r="C10" s="105" t="n">
        <f aca="false">SUM(januar!C40,februar!C40,marec!C40,april!C40,maj!C40,junij!C40,julij!C40,avgust!C40,september!C40,oktober!C40,november!C40,december!C40)</f>
        <v>64</v>
      </c>
      <c r="D10" s="105" t="n">
        <f aca="false">SUM(januar!D40,februar!D40,marec!D40,april!D40,maj!D40,junij!D40,julij!D40,avgust!D40,september!D40,oktober!D40,november!D40,december!D40)</f>
        <v>53</v>
      </c>
      <c r="E10" s="105" t="n">
        <f aca="false">SUM(januar!E40,februar!E40,marec!E40,april!E40,maj!E40,junij!E40,julij!E40,avgust!E40,september!E40,oktober!E40,november!E40,december!E40)</f>
        <v>39</v>
      </c>
      <c r="F10" s="105" t="n">
        <f aca="false">SUM(januar!F40,februar!F40,marec!F40,april!F40,maj!F40,junij!F40,julij!F40,avgust!F40,september!F40,oktober!F40,november!F40,december!F40)</f>
        <v>58</v>
      </c>
      <c r="G10" s="105" t="n">
        <f aca="false">SUM(januar!G40,februar!G40,marec!G40,april!G40,maj!G40,junij!G40,julij!G40,avgust!G40,september!G40,oktober!G40,november!G40,december!G40)</f>
        <v>55</v>
      </c>
      <c r="H10" s="105" t="n">
        <f aca="false">SUM(januar!H40,februar!H40,marec!H40,april!H40,maj!H40,junij!H40,julij!H40,avgust!H40,september!H40,oktober!H40,november!H40,december!H40)</f>
        <v>43</v>
      </c>
      <c r="I10" s="105" t="n">
        <f aca="false">SUM(januar!I40,februar!I40,marec!I40,april!I40,maj!I40,junij!I40,julij!I40,avgust!I40,september!I40,oktober!I40,november!I40,december!I40)</f>
        <v>30</v>
      </c>
      <c r="J10" s="105" t="n">
        <f aca="false">SUM(januar!J40,februar!J40,marec!J40,april!J40,maj!J40,junij!J40,julij!J40,avgust!J40,september!J40,oktober!J40,november!J40,december!J40)</f>
        <v>54</v>
      </c>
      <c r="K10" s="105" t="n">
        <f aca="false">SUM(januar!K40,februar!K40,marec!K40,april!K40,maj!K40,junij!K40,julij!K40,avgust!K40,september!K40,oktober!K40,november!K40,december!K40)</f>
        <v>45</v>
      </c>
      <c r="L10" s="105" t="n">
        <f aca="false">SUM(januar!L40,februar!L40,marec!L40,april!L40,maj!L40,junij!L40,julij!L40,avgust!L40,september!L40,oktober!L40,november!L40,december!L40)</f>
        <v>22</v>
      </c>
      <c r="M10" s="105" t="n">
        <f aca="false">SUM(januar!M40,februar!M40,marec!M40,april!M40,maj!M40,junij!M40,julij!M40,avgust!M40,september!M40,oktober!M40,november!M40,december!M40)</f>
        <v>41</v>
      </c>
      <c r="N10" s="105" t="n">
        <f aca="false">SUM(januar!N40,februar!N40,marec!N40,april!N40,maj!N40,junij!N40,julij!N40,avgust!N40,september!N40,oktober!N40,november!N40,december!N40)</f>
        <v>12</v>
      </c>
      <c r="W10" s="2"/>
    </row>
    <row r="11" customFormat="false" ht="14.05" hidden="false" customHeight="false" outlineLevel="0" collapsed="false">
      <c r="B11" s="4" t="str">
        <f aca="false">'Vzorci vnosov'!$A$15</f>
        <v>SO</v>
      </c>
      <c r="C11" s="105" t="n">
        <f aca="false">SUM(januar!C41,februar!C41,marec!C41,april!C41,maj!C41,junij!C41,julij!C41,avgust!C41,september!C41,oktober!C41,november!C41,december!C41)</f>
        <v>0</v>
      </c>
      <c r="D11" s="105" t="n">
        <f aca="false">SUM(januar!D41,februar!D41,marec!D41,april!D41,maj!D41,junij!D41,julij!D41,avgust!D41,september!D41,oktober!D41,november!D41,december!D41)</f>
        <v>11</v>
      </c>
      <c r="E11" s="105" t="n">
        <f aca="false">SUM(januar!E41,februar!E41,marec!E41,april!E41,maj!E41,junij!E41,julij!E41,avgust!E41,september!E41,oktober!E41,november!E41,december!E41)</f>
        <v>11</v>
      </c>
      <c r="F11" s="105" t="n">
        <f aca="false">SUM(januar!F41,februar!F41,marec!F41,april!F41,maj!F41,junij!F41,julij!F41,avgust!F41,september!F41,oktober!F41,november!F41,december!F41)</f>
        <v>4</v>
      </c>
      <c r="G11" s="105" t="n">
        <f aca="false">SUM(januar!G41,februar!G41,marec!G41,april!G41,maj!G41,junij!G41,julij!G41,avgust!G41,september!G41,oktober!G41,november!G41,december!G41)</f>
        <v>29</v>
      </c>
      <c r="H11" s="105" t="n">
        <f aca="false">SUM(januar!H41,februar!H41,marec!H41,april!H41,maj!H41,junij!H41,julij!H41,avgust!H41,september!H41,oktober!H41,november!H41,december!H41)</f>
        <v>4</v>
      </c>
      <c r="I11" s="105" t="n">
        <f aca="false">SUM(januar!I41,februar!I41,marec!I41,april!I41,maj!I41,junij!I41,julij!I41,avgust!I41,september!I41,oktober!I41,november!I41,december!I41)</f>
        <v>6</v>
      </c>
      <c r="J11" s="105" t="n">
        <f aca="false">SUM(januar!J41,februar!J41,marec!J41,april!J41,maj!J41,junij!J41,julij!J41,avgust!J41,september!J41,oktober!J41,november!J41,december!J41)</f>
        <v>6</v>
      </c>
      <c r="K11" s="105" t="n">
        <f aca="false">SUM(januar!K41,februar!K41,marec!K41,april!K41,maj!K41,junij!K41,julij!K41,avgust!K41,september!K41,oktober!K41,november!K41,december!K41)</f>
        <v>3</v>
      </c>
      <c r="L11" s="105" t="n">
        <f aca="false">SUM(januar!L41,februar!L41,marec!L41,april!L41,maj!L41,junij!L41,julij!L41,avgust!L41,september!L41,oktober!L41,november!L41,december!L41)</f>
        <v>0</v>
      </c>
      <c r="M11" s="105" t="n">
        <f aca="false">SUM(januar!M41,februar!M41,marec!M41,april!M41,maj!M41,junij!M41,julij!M41,avgust!M41,september!M41,oktober!M41,november!M41,december!M41)</f>
        <v>13</v>
      </c>
      <c r="N11" s="105" t="n">
        <f aca="false">SUM(januar!N41,februar!N41,marec!N41,april!N41,maj!N41,junij!N41,julij!N41,avgust!N41,september!N41,oktober!N41,november!N41,december!N41)</f>
        <v>4</v>
      </c>
      <c r="W11" s="2"/>
    </row>
    <row r="12" customFormat="false" ht="13.8" hidden="false" customHeight="false" outlineLevel="0" collapsed="false">
      <c r="B12" s="3" t="str">
        <f aca="false">'Vzorci vnosov'!$A$13</f>
        <v>BOL</v>
      </c>
      <c r="C12" s="105" t="n">
        <f aca="false">SUM(januar!C42,februar!C42,marec!C42,april!C42,maj!C42,junij!C42,julij!C42,avgust!C42,september!C42,oktober!C42,november!C42,december!C42)</f>
        <v>0</v>
      </c>
      <c r="D12" s="105" t="n">
        <f aca="false">SUM(januar!D42,februar!D42,marec!D42,april!D42,maj!D42,junij!D42,julij!D42,avgust!D42,september!D42,oktober!D42,november!D42,december!D42)</f>
        <v>0</v>
      </c>
      <c r="E12" s="105" t="n">
        <f aca="false">SUM(januar!E42,februar!E42,marec!E42,april!E42,maj!E42,junij!E42,julij!E42,avgust!E42,september!E42,oktober!E42,november!E42,december!E42)</f>
        <v>0</v>
      </c>
      <c r="F12" s="105" t="n">
        <f aca="false">SUM(januar!F42,februar!F42,marec!F42,april!F42,maj!F42,junij!F42,julij!F42,avgust!F42,september!F42,oktober!F42,november!F42,december!F42)</f>
        <v>10</v>
      </c>
      <c r="G12" s="105" t="n">
        <f aca="false">SUM(januar!G42,februar!G42,marec!G42,april!G42,maj!G42,junij!G42,julij!G42,avgust!G42,september!G42,oktober!G42,november!G42,december!G42)</f>
        <v>0</v>
      </c>
      <c r="H12" s="105" t="n">
        <f aca="false">SUM(januar!H42,februar!H42,marec!H42,april!H42,maj!H42,junij!H42,julij!H42,avgust!H42,september!H42,oktober!H42,november!H42,december!H42)</f>
        <v>1</v>
      </c>
      <c r="I12" s="105" t="n">
        <f aca="false">SUM(januar!I42,februar!I42,marec!I42,april!I42,maj!I42,junij!I42,julij!I42,avgust!I42,september!I42,oktober!I42,november!I42,december!I42)</f>
        <v>0</v>
      </c>
      <c r="J12" s="105" t="n">
        <f aca="false">SUM(januar!J42,februar!J42,marec!J42,april!J42,maj!J42,junij!J42,julij!J42,avgust!J42,september!J42,oktober!J42,november!J42,december!J42)</f>
        <v>0</v>
      </c>
      <c r="K12" s="105" t="n">
        <f aca="false">SUM(januar!K42,februar!K42,marec!K42,april!K42,maj!K42,junij!K42,julij!K42,avgust!K42,september!K42,oktober!K42,november!K42,december!K42)</f>
        <v>0</v>
      </c>
      <c r="L12" s="105" t="n">
        <f aca="false">SUM(januar!L42,februar!L42,marec!L42,april!L42,maj!L42,junij!L42,julij!L42,avgust!L42,september!L42,oktober!L42,november!L42,december!L42)</f>
        <v>0</v>
      </c>
      <c r="M12" s="105" t="n">
        <f aca="false">SUM(januar!M42,februar!M42,marec!M42,april!M42,maj!M42,junij!M42,julij!M42,avgust!M42,september!M42,oktober!M42,november!M42,december!M42)</f>
        <v>4</v>
      </c>
      <c r="N12" s="105" t="n">
        <f aca="false">SUM(januar!N42,februar!N42,marec!N42,april!N42,maj!N42,junij!N42,julij!N42,avgust!N42,september!N42,oktober!N42,november!N42,december!N42)</f>
        <v>0</v>
      </c>
      <c r="W12" s="2"/>
    </row>
    <row r="13" customFormat="false" ht="14.05" hidden="false" customHeight="false" outlineLevel="0" collapsed="false">
      <c r="B13" s="6" t="str">
        <f aca="false">'Vzorci vnosov'!$A$11</f>
        <v>X</v>
      </c>
      <c r="C13" s="105" t="n">
        <f aca="false">SUM(januar!C43,februar!C43,marec!C43,april!C43,maj!C43,junij!C43,julij!C43,avgust!C43,september!C43,oktober!C43,november!C43,december!C43)</f>
        <v>32</v>
      </c>
      <c r="D13" s="105" t="n">
        <f aca="false">SUM(januar!D43,februar!D43,marec!D43,april!D43,maj!D43,junij!D43,julij!D43,avgust!D43,september!D43,oktober!D43,november!D43,december!D43)</f>
        <v>21</v>
      </c>
      <c r="E13" s="105" t="n">
        <f aca="false">SUM(januar!E43,februar!E43,marec!E43,april!E43,maj!E43,junij!E43,julij!E43,avgust!E43,september!E43,oktober!E43,november!E43,december!E43)</f>
        <v>30</v>
      </c>
      <c r="F13" s="105" t="n">
        <f aca="false">SUM(januar!F43,februar!F43,marec!F43,april!F43,maj!F43,junij!F43,julij!F43,avgust!F43,september!F43,oktober!F43,november!F43,december!F43)</f>
        <v>29</v>
      </c>
      <c r="G13" s="105" t="n">
        <f aca="false">SUM(januar!G43,februar!G43,marec!G43,april!G43,maj!G43,junij!G43,julij!G43,avgust!G43,september!G43,oktober!G43,november!G43,december!G43)</f>
        <v>7</v>
      </c>
      <c r="H13" s="105" t="n">
        <f aca="false">SUM(januar!H43,februar!H43,marec!H43,april!H43,maj!H43,junij!H43,julij!H43,avgust!H43,september!H43,oktober!H43,november!H43,december!H43)</f>
        <v>28</v>
      </c>
      <c r="I13" s="105" t="n">
        <f aca="false">SUM(januar!I43,februar!I43,marec!I43,april!I43,maj!I43,junij!I43,julij!I43,avgust!I43,september!I43,oktober!I43,november!I43,december!I43)</f>
        <v>25</v>
      </c>
      <c r="J13" s="105" t="n">
        <f aca="false">SUM(januar!J43,februar!J43,marec!J43,april!J43,maj!J43,junij!J43,julij!J43,avgust!J43,september!J43,oktober!J43,november!J43,december!J43)</f>
        <v>30</v>
      </c>
      <c r="K13" s="105" t="n">
        <f aca="false">SUM(januar!K43,februar!K43,marec!K43,april!K43,maj!K43,junij!K43,julij!K43,avgust!K43,september!K43,oktober!K43,november!K43,december!K43)</f>
        <v>35</v>
      </c>
      <c r="L13" s="105" t="n">
        <f aca="false">SUM(januar!L43,februar!L43,marec!L43,april!L43,maj!L43,junij!L43,julij!L43,avgust!L43,september!L43,oktober!L43,november!L43,december!L43)</f>
        <v>10</v>
      </c>
      <c r="M13" s="105" t="n">
        <f aca="false">SUM(januar!M43,februar!M43,marec!M43,april!M43,maj!M43,junij!M43,julij!M43,avgust!M43,september!M43,oktober!M43,november!M43,december!M43)</f>
        <v>30</v>
      </c>
      <c r="N13" s="105" t="n">
        <f aca="false">SUM(januar!N43,februar!N43,marec!N43,april!N43,maj!N43,junij!N43,julij!N43,avgust!N43,september!N43,oktober!N43,november!N43,december!N43)</f>
        <v>6</v>
      </c>
      <c r="W13" s="2"/>
    </row>
    <row r="14" customFormat="false" ht="13.8" hidden="false" customHeight="false" outlineLevel="0" collapsed="false">
      <c r="B14" s="28" t="s">
        <v>50</v>
      </c>
      <c r="C14" s="105" t="n">
        <f aca="false">SUM(januar!C44,februar!C44,marec!C44,april!C44,maj!C44,junij!C44,julij!C44,avgust!C44,september!C44,oktober!C44,november!C44,december!C44)</f>
        <v>21</v>
      </c>
      <c r="D14" s="105" t="n">
        <f aca="false">SUM(januar!D44,februar!D44,marec!D44,april!D44,maj!D44,junij!D44,julij!D44,avgust!D44,september!D44,oktober!D44,november!D44,december!D44)</f>
        <v>54</v>
      </c>
      <c r="E14" s="105" t="n">
        <f aca="false">SUM(januar!E44,februar!E44,marec!E44,april!E44,maj!E44,junij!E44,julij!E44,avgust!E44,september!E44,oktober!E44,november!E44,december!E44)</f>
        <v>27</v>
      </c>
      <c r="F14" s="105" t="n">
        <f aca="false">SUM(januar!F44,februar!F44,marec!F44,april!F44,maj!F44,junij!F44,julij!F44,avgust!F44,september!F44,oktober!F44,november!F44,december!F44)</f>
        <v>23</v>
      </c>
      <c r="G14" s="105" t="n">
        <f aca="false">SUM(januar!G44,februar!G44,marec!G44,april!G44,maj!G44,junij!G44,julij!G44,avgust!G44,september!G44,oktober!G44,november!G44,december!G44)</f>
        <v>0</v>
      </c>
      <c r="H14" s="105" t="n">
        <f aca="false">SUM(januar!H44,februar!H44,marec!H44,april!H44,maj!H44,junij!H44,julij!H44,avgust!H44,september!H44,oktober!H44,november!H44,december!H44)</f>
        <v>23</v>
      </c>
      <c r="I14" s="105" t="n">
        <f aca="false">SUM(januar!I44,februar!I44,marec!I44,april!I44,maj!I44,junij!I44,julij!I44,avgust!I44,september!I44,oktober!I44,november!I44,december!I44)</f>
        <v>21</v>
      </c>
      <c r="J14" s="105" t="n">
        <f aca="false">SUM(januar!J44,februar!J44,marec!J44,april!J44,maj!J44,junij!J44,julij!J44,avgust!J44,september!J44,oktober!J44,november!J44,december!J44)</f>
        <v>6</v>
      </c>
      <c r="K14" s="105" t="n">
        <f aca="false">SUM(januar!K44,februar!K44,marec!K44,april!K44,maj!K44,junij!K44,julij!K44,avgust!K44,september!K44,oktober!K44,november!K44,december!K44)</f>
        <v>40</v>
      </c>
      <c r="L14" s="105" t="n">
        <f aca="false">SUM(januar!L44,februar!L44,marec!L44,april!L44,maj!L44,junij!L44,julij!L44,avgust!L44,september!L44,oktober!L44,november!L44,december!L44)</f>
        <v>0</v>
      </c>
      <c r="M14" s="105" t="n">
        <f aca="false">SUM(januar!M44,februar!M44,marec!M44,april!M44,maj!M44,junij!M44,julij!M44,avgust!M44,september!M44,oktober!M44,november!M44,december!M44)</f>
        <v>27</v>
      </c>
      <c r="N14" s="105" t="n">
        <f aca="false">SUM(januar!N44,februar!N44,marec!N44,april!N44,maj!N44,junij!N44,julij!N44,avgust!N44,september!N44,oktober!N44,november!N44,december!N44)</f>
        <v>0</v>
      </c>
      <c r="W14" s="2"/>
    </row>
    <row r="15" customFormat="false" ht="14.05" hidden="false" customHeight="false" outlineLevel="0" collapsed="false">
      <c r="B15" s="6" t="s">
        <v>73</v>
      </c>
      <c r="C15" s="105" t="n">
        <f aca="false">SUM(januar!C45,februar!C45,marec!C45,april!C45,maj!C45,junij!C45,julij!C45,avgust!C45,september!C45,oktober!C45,november!C45,december!C45)</f>
        <v>24</v>
      </c>
      <c r="D15" s="105" t="n">
        <f aca="false">SUM(januar!D45,februar!D45,marec!D45,april!D45,maj!D45,junij!D45,julij!D45,avgust!D45,september!D45,oktober!D45,november!D45,december!D45)</f>
        <v>11</v>
      </c>
      <c r="E15" s="105" t="n">
        <f aca="false">SUM(januar!E45,februar!E45,marec!E45,april!E45,maj!E45,junij!E45,julij!E45,avgust!E45,september!E45,oktober!E45,november!E45,december!E45)</f>
        <v>37</v>
      </c>
      <c r="F15" s="105" t="n">
        <f aca="false">SUM(januar!F45,februar!F45,marec!F45,april!F45,maj!F45,junij!F45,julij!F45,avgust!F45,september!F45,oktober!F45,november!F45,december!F45)</f>
        <v>13</v>
      </c>
      <c r="G15" s="105" t="n">
        <f aca="false">SUM(januar!G45,februar!G45,marec!G45,april!G45,maj!G45,junij!G45,julij!G45,avgust!G45,september!G45,oktober!G45,november!G45,december!G45)</f>
        <v>65</v>
      </c>
      <c r="H15" s="105" t="n">
        <f aca="false">SUM(januar!H45,februar!H45,marec!H45,april!H45,maj!H45,junij!H45,julij!H45,avgust!H45,september!H45,oktober!H45,november!H45,december!H45)</f>
        <v>29</v>
      </c>
      <c r="I15" s="105" t="n">
        <f aca="false">SUM(januar!I45,februar!I45,marec!I45,april!I45,maj!I45,junij!I45,julij!I45,avgust!I45,september!I45,oktober!I45,november!I45,december!I45)</f>
        <v>25</v>
      </c>
      <c r="J15" s="105" t="n">
        <f aca="false">SUM(januar!J45,februar!J45,marec!J45,april!J45,maj!J45,junij!J45,julij!J45,avgust!J45,september!J45,oktober!J45,november!J45,december!J45)</f>
        <v>33</v>
      </c>
      <c r="K15" s="105" t="n">
        <f aca="false">SUM(januar!K45,februar!K45,marec!K45,april!K45,maj!K45,junij!K45,julij!K45,avgust!K45,september!K45,oktober!K45,november!K45,december!K45)</f>
        <v>27</v>
      </c>
      <c r="L15" s="105" t="n">
        <f aca="false">SUM(januar!L45,februar!L45,marec!L45,april!L45,maj!L45,junij!L45,julij!L45,avgust!L45,september!L45,oktober!L45,november!L45,december!L45)</f>
        <v>13</v>
      </c>
      <c r="M15" s="105" t="n">
        <f aca="false">SUM(januar!M45,februar!M45,marec!M45,april!M45,maj!M45,junij!M45,julij!M45,avgust!M45,september!M45,oktober!M45,november!M45,december!M45)</f>
        <v>13</v>
      </c>
      <c r="N15" s="105" t="n">
        <f aca="false">SUM(januar!N45,februar!N45,marec!N45,april!N45,maj!N45,junij!N45,julij!N45,avgust!N45,september!N45,oktober!N45,november!N45,december!N45)</f>
        <v>0</v>
      </c>
    </row>
    <row r="16" customFormat="false" ht="14.05" hidden="false" customHeight="false" outlineLevel="0" collapsed="false">
      <c r="B16" s="4" t="str">
        <f aca="false">'Vzorci vnosov'!$A$8</f>
        <v>U</v>
      </c>
      <c r="C16" s="105" t="n">
        <f aca="false">SUM(januar!C46,februar!C46,marec!C46,april!C46,maj!C46,junij!C46,julij!C46,avgust!C46,september!C46,oktober!C46,november!C46,december!C46)</f>
        <v>2</v>
      </c>
      <c r="D16" s="105" t="n">
        <f aca="false">SUM(januar!D46,februar!D46,marec!D46,april!D46,maj!D46,junij!D46,julij!D46,avgust!D46,september!D46,oktober!D46,november!D46,december!D46)</f>
        <v>1</v>
      </c>
      <c r="E16" s="105" t="n">
        <f aca="false">SUM(januar!E46,februar!E46,marec!E46,april!E46,maj!E46,junij!E46,julij!E46,avgust!E46,september!E46,oktober!E46,november!E46,december!E46)</f>
        <v>2</v>
      </c>
      <c r="F16" s="105" t="n">
        <f aca="false">SUM(januar!F46,februar!F46,marec!F46,april!F46,maj!F46,junij!F46,julij!F46,avgust!F46,september!F46,oktober!F46,november!F46,december!F46)</f>
        <v>3</v>
      </c>
      <c r="G16" s="105" t="n">
        <f aca="false">SUM(januar!G46,februar!G46,marec!G46,april!G46,maj!G46,junij!G46,julij!G46,avgust!G46,september!G46,oktober!G46,november!G46,december!G46)</f>
        <v>4</v>
      </c>
      <c r="H16" s="105" t="n">
        <f aca="false">SUM(januar!H46,februar!H46,marec!H46,april!H46,maj!H46,junij!H46,julij!H46,avgust!H46,september!H46,oktober!H46,november!H46,december!H46)</f>
        <v>29</v>
      </c>
      <c r="I16" s="105" t="n">
        <f aca="false">SUM(januar!I46,februar!I46,marec!I46,april!I46,maj!I46,junij!I46,julij!I46,avgust!I46,september!I46,oktober!I46,november!I46,december!I46)</f>
        <v>23</v>
      </c>
      <c r="J16" s="105" t="n">
        <f aca="false">SUM(januar!J46,februar!J46,marec!J46,april!J46,maj!J46,junij!J46,julij!J46,avgust!J46,september!J46,oktober!J46,november!J46,december!J46)</f>
        <v>29</v>
      </c>
      <c r="K16" s="105" t="n">
        <f aca="false">SUM(januar!K46,februar!K46,marec!K46,april!K46,maj!K46,junij!K46,julij!K46,avgust!K46,september!K46,oktober!K46,november!K46,december!K46)</f>
        <v>1</v>
      </c>
      <c r="L16" s="105" t="n">
        <f aca="false">SUM(januar!L46,februar!L46,marec!L46,april!L46,maj!L46,junij!L46,julij!L46,avgust!L46,september!L46,oktober!L46,november!L46,december!L46)</f>
        <v>14</v>
      </c>
      <c r="M16" s="105" t="n">
        <f aca="false">SUM(januar!M46,februar!M46,marec!M46,april!M46,maj!M46,junij!M46,julij!M46,avgust!M46,september!M46,oktober!M46,november!M46,december!M46)</f>
        <v>7</v>
      </c>
      <c r="N16" s="105" t="n">
        <f aca="false">SUM(januar!N46,februar!N46,marec!N46,april!N46,maj!N46,junij!N46,julij!N46,avgust!N46,september!N46,oktober!N46,november!N46,december!N46)</f>
        <v>0</v>
      </c>
    </row>
  </sheetData>
  <mergeCells count="1">
    <mergeCell ref="C1:K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Roman,Regular"&amp;12Stran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45"/>
  <sheetViews>
    <sheetView showFormulas="false" showGridLines="true" showRowColHeaders="true" showZeros="true" rightToLeft="false" tabSelected="false" showOutlineSymbols="true" defaultGridColor="true" view="normal" topLeftCell="A1" colorId="64" zoomScale="149" zoomScaleNormal="149" zoomScalePageLayoutView="100" workbookViewId="0">
      <pane xSplit="1" ySplit="1" topLeftCell="B17" activePane="bottomRight" state="frozen"/>
      <selection pane="topLeft" activeCell="A1" activeCellId="0" sqref="A1"/>
      <selection pane="topRight" activeCell="B1" activeCellId="0" sqref="B1"/>
      <selection pane="bottomLeft" activeCell="A17" activeCellId="0" sqref="A17"/>
      <selection pane="bottomRight" activeCell="C28" activeCellId="0" sqref="C28"/>
    </sheetView>
  </sheetViews>
  <sheetFormatPr defaultColWidth="12.8515625" defaultRowHeight="12.8" zeroHeight="false" outlineLevelRow="0" outlineLevelCol="0"/>
  <cols>
    <col collapsed="false" customWidth="true" hidden="false" outlineLevel="0" max="1" min="1" style="21" width="6.15"/>
    <col collapsed="false" customWidth="true" hidden="false" outlineLevel="0" max="2" min="2" style="21" width="3.01"/>
    <col collapsed="false" customWidth="true" hidden="false" outlineLevel="0" max="3" min="3" style="1" width="4.58"/>
    <col collapsed="false" customWidth="true" hidden="false" outlineLevel="0" max="4" min="4" style="1" width="3.87"/>
    <col collapsed="false" customWidth="true" hidden="false" outlineLevel="0" max="5" min="5" style="1" width="4.58"/>
    <col collapsed="false" customWidth="true" hidden="false" outlineLevel="0" max="6" min="6" style="1" width="4.72"/>
    <col collapsed="false" customWidth="true" hidden="false" outlineLevel="0" max="11" min="7" style="1" width="4.58"/>
    <col collapsed="false" customWidth="true" hidden="false" outlineLevel="0" max="12" min="12" style="1" width="4.44"/>
    <col collapsed="false" customWidth="true" hidden="false" outlineLevel="0" max="13" min="13" style="1" width="4.3"/>
    <col collapsed="false" customWidth="true" hidden="false" outlineLevel="0" max="14" min="14" style="1" width="5.58"/>
    <col collapsed="false" customWidth="true" hidden="false" outlineLevel="0" max="15" min="15" style="1" width="4.58"/>
    <col collapsed="false" customWidth="true" hidden="false" outlineLevel="0" max="16" min="16" style="1" width="3.44"/>
    <col collapsed="false" customWidth="true" hidden="false" outlineLevel="0" max="17" min="17" style="1" width="3.01"/>
    <col collapsed="false" customWidth="true" hidden="false" outlineLevel="0" max="18" min="18" style="1" width="2.57"/>
    <col collapsed="false" customWidth="true" hidden="false" outlineLevel="0" max="19" min="19" style="1" width="3.44"/>
    <col collapsed="false" customWidth="true" hidden="false" outlineLevel="0" max="23" min="20" style="1" width="3.58"/>
    <col collapsed="false" customWidth="true" hidden="false" outlineLevel="0" max="24" min="24" style="1" width="3.72"/>
    <col collapsed="false" customWidth="true" hidden="false" outlineLevel="0" max="25" min="25" style="1" width="2.14"/>
    <col collapsed="false" customWidth="true" hidden="false" outlineLevel="0" max="26" min="26" style="1" width="2.72"/>
    <col collapsed="false" customWidth="true" hidden="false" outlineLevel="0" max="27" min="27" style="22" width="7.88"/>
    <col collapsed="false" customWidth="true" hidden="false" outlineLevel="0" max="256" min="28" style="1" width="11.02"/>
  </cols>
  <sheetData>
    <row r="1" s="2" customFormat="true" ht="19.9" hidden="false" customHeight="true" outlineLevel="0" collapsed="false">
      <c r="A1" s="23" t="s">
        <v>37</v>
      </c>
      <c r="B1" s="24"/>
      <c r="C1" s="25" t="s">
        <v>38</v>
      </c>
      <c r="D1" s="25" t="s">
        <v>39</v>
      </c>
      <c r="E1" s="25" t="s">
        <v>40</v>
      </c>
      <c r="F1" s="25" t="s">
        <v>41</v>
      </c>
      <c r="G1" s="25" t="s">
        <v>42</v>
      </c>
      <c r="H1" s="25" t="s">
        <v>43</v>
      </c>
      <c r="I1" s="26" t="s">
        <v>44</v>
      </c>
      <c r="J1" s="25" t="s">
        <v>45</v>
      </c>
      <c r="K1" s="25" t="s">
        <v>46</v>
      </c>
      <c r="L1" s="25" t="s">
        <v>47</v>
      </c>
      <c r="M1" s="25" t="s">
        <v>48</v>
      </c>
      <c r="N1" s="27" t="s">
        <v>49</v>
      </c>
      <c r="O1" s="28" t="s">
        <v>50</v>
      </c>
      <c r="P1" s="8" t="str">
        <f aca="false">'Vzorci vnosov'!$A$16</f>
        <v>☻</v>
      </c>
      <c r="Q1" s="29" t="s">
        <v>17</v>
      </c>
      <c r="R1" s="30" t="str">
        <f aca="false">'Vzorci vnosov'!$A$4</f>
        <v>51</v>
      </c>
      <c r="S1" s="30" t="str">
        <f aca="false">'Vzorci vnosov'!$A$5</f>
        <v>52</v>
      </c>
      <c r="T1" s="31" t="str">
        <f aca="false">'Vzorci vnosov'!$A$25</f>
        <v>51¶</v>
      </c>
      <c r="U1" s="32" t="str">
        <f aca="false">'Vzorci vnosov'!$A$26</f>
        <v>52¶</v>
      </c>
      <c r="V1" s="33" t="str">
        <f aca="false">'Vzorci vnosov'!$A$8</f>
        <v>U</v>
      </c>
      <c r="W1" s="30" t="str">
        <f aca="false">'Vzorci vnosov'!$A$6</f>
        <v>KVIT</v>
      </c>
      <c r="X1" s="34" t="s">
        <v>51</v>
      </c>
      <c r="Y1" s="35" t="s">
        <v>9</v>
      </c>
      <c r="Z1" s="36" t="s">
        <v>52</v>
      </c>
      <c r="AA1" s="37"/>
    </row>
    <row r="2" s="2" customFormat="true" ht="19.9" hidden="false" customHeight="true" outlineLevel="0" collapsed="false">
      <c r="A2" s="38" t="n">
        <v>41640</v>
      </c>
      <c r="B2" s="39" t="str">
        <f aca="false">TEXT(A2,"Ddd")</f>
        <v>sre</v>
      </c>
      <c r="C2" s="40"/>
      <c r="D2" s="40"/>
      <c r="E2" s="40"/>
      <c r="F2" s="40"/>
      <c r="G2" s="40"/>
      <c r="H2" s="40"/>
      <c r="I2" s="12" t="str">
        <f aca="false">'Vzorci vnosov'!$A$21</f>
        <v>☺</v>
      </c>
      <c r="J2" s="40"/>
      <c r="K2" s="40"/>
      <c r="L2" s="40"/>
      <c r="M2" s="7" t="str">
        <f aca="false">'Vzorci vnosov'!$A$14</f>
        <v>☻</v>
      </c>
      <c r="N2" s="41" t="s">
        <v>44</v>
      </c>
      <c r="O2" s="40" t="s">
        <v>47</v>
      </c>
      <c r="P2" s="42" t="n">
        <f aca="false">COUNTIF(C2:M2,"☻")+COUNTIF(C2:M2,"52☻")+COUNTIF(C2:M2,"51☻")+COUNTIF(C2:M2,"1☻")+COUNTIF(C2:M2,"KVIT☻")+COUNTIF(C2:M2,"U☻")</f>
        <v>1</v>
      </c>
      <c r="Q2" s="42" t="n">
        <f aca="false">COUNTIF(C2:M2,"☺")+COUNTIF(C2:M2,"52☺")+COUNTIF(C2:M2,"51☺")+COUNTIF(C2:M2,"1☺")+COUNTIF(C2:M2,"KVIT☺")+COUNTIF(C2:M2,"U☺")</f>
        <v>1</v>
      </c>
      <c r="R2" s="42" t="n">
        <f aca="false">COUNTIF(C2:M2,"51")+COUNTIF(C2:M2,"51$")+COUNTIF(C2:M2,"51☻")</f>
        <v>0</v>
      </c>
      <c r="S2" s="42" t="n">
        <f aca="false">COUNTIF(C2:M2,"52")+COUNTIF(C2:M2,"52$")+COUNTIF(C2:M2,"52☻")</f>
        <v>0</v>
      </c>
      <c r="T2" s="42" t="n">
        <f aca="false">COUNTIF(C2:M2,"51¶")</f>
        <v>0</v>
      </c>
      <c r="U2" s="42" t="n">
        <f aca="false">COUNTIF(C2:M2,"52¶")</f>
        <v>0</v>
      </c>
      <c r="V2" s="42" t="n">
        <f aca="false">COUNTIF(C2:M2,"U")+COUNTIF(C2:M2,"U☻")+COUNTIF(C2:M2,"U☺")</f>
        <v>0</v>
      </c>
      <c r="W2" s="42" t="n">
        <f aca="false">COUNTIF(C2:M2,"KVIT")+COUNTIF(C2:M2,"KVIT☻")+COUNTIF(C2:M2,"kvit$")</f>
        <v>0</v>
      </c>
      <c r="X2" s="43" t="n">
        <f aca="false">COUNTBLANK(C2:M2)</f>
        <v>9</v>
      </c>
      <c r="Y2" s="44" t="n">
        <f aca="false">COUNTIF(C2:M2,"x")</f>
        <v>0</v>
      </c>
      <c r="Z2" s="42" t="n">
        <f aca="false">COUNTIF(C2:M2,"51")+COUNTIF(C2:M2,"51☻")+COUNTIF(C2:M2,"2")+COUNTIF(C2:M2,"52")+COUNTIF(C2:M2,"52☻")+COUNTIF(C2:M2,"51$")+COUNTIF(C2:M2,"52$")</f>
        <v>0</v>
      </c>
      <c r="AA2" s="3" t="str">
        <f aca="false">'Vzorci vnosov'!$A$2</f>
        <v>51☻</v>
      </c>
    </row>
    <row r="3" customFormat="false" ht="19.9" hidden="false" customHeight="true" outlineLevel="0" collapsed="false">
      <c r="A3" s="45" t="n">
        <v>41641</v>
      </c>
      <c r="B3" s="32" t="str">
        <f aca="false">TEXT(A3,"Ddd")</f>
        <v>čet</v>
      </c>
      <c r="C3" s="4" t="str">
        <f aca="false">'Vzorci vnosov'!$A$12</f>
        <v>D</v>
      </c>
      <c r="D3" s="4" t="str">
        <f aca="false">'Vzorci vnosov'!$A$12</f>
        <v>D</v>
      </c>
      <c r="E3" s="3" t="str">
        <f aca="false">'Vzorci vnosov'!$A$2</f>
        <v>51☻</v>
      </c>
      <c r="F3" s="3" t="str">
        <f aca="false">'Vzorci vnosov'!$A$6</f>
        <v>KVIT</v>
      </c>
      <c r="G3" s="4" t="str">
        <f aca="false">'Vzorci vnosov'!$A$12</f>
        <v>D</v>
      </c>
      <c r="H3" s="4" t="str">
        <f aca="false">'Vzorci vnosov'!$A$5</f>
        <v>52</v>
      </c>
      <c r="I3" s="6" t="str">
        <f aca="false">'Vzorci vnosov'!$A$11</f>
        <v>X</v>
      </c>
      <c r="J3" s="4" t="str">
        <f aca="false">'Vzorci vnosov'!$A$12</f>
        <v>D</v>
      </c>
      <c r="K3" s="3" t="str">
        <f aca="false">'Vzorci vnosov'!$A$6</f>
        <v>KVIT</v>
      </c>
      <c r="L3" s="14" t="str">
        <f aca="false">'Vzorci vnosov'!$A$23</f>
        <v>51☺</v>
      </c>
      <c r="M3" s="6" t="str">
        <f aca="false">'Vzorci vnosov'!$A$11</f>
        <v>X</v>
      </c>
      <c r="N3" s="46" t="s">
        <v>47</v>
      </c>
      <c r="O3" s="25" t="s">
        <v>43</v>
      </c>
      <c r="P3" s="42" t="n">
        <f aca="false">COUNTIF(C3:M3,"☻")+COUNTIF(C3:M3,"52☻")+COUNTIF(C3:M3,"51☻")+COUNTIF(C3:M3,"1☻")+COUNTIF(C3:M3,"KVIT☻")+COUNTIF(C3:M3,"U☻")</f>
        <v>1</v>
      </c>
      <c r="Q3" s="42" t="n">
        <f aca="false">COUNTIF(C3:M3,"☺")+COUNTIF(C3:M3,"52☺")+COUNTIF(C3:M3,"51☺")+COUNTIF(C3:M3,"1☺")+COUNTIF(C3:M3,"KVIT☺")+COUNTIF(C3:M3,"U☺")</f>
        <v>1</v>
      </c>
      <c r="R3" s="42" t="n">
        <f aca="false">COUNTIF(C3:M3,"51")+COUNTIF(C3:M3,"51$")+COUNTIF(C3:M3,"51☻")</f>
        <v>1</v>
      </c>
      <c r="S3" s="42" t="n">
        <f aca="false">COUNTIF(C3:M3,"52")+COUNTIF(C3:M3,"52$")+COUNTIF(C3:M3,"52☻")</f>
        <v>1</v>
      </c>
      <c r="T3" s="42" t="n">
        <f aca="false">COUNTIF(C3:M3,"51¶")</f>
        <v>0</v>
      </c>
      <c r="U3" s="42" t="n">
        <f aca="false">COUNTIF(C3:M3,"52¶")</f>
        <v>0</v>
      </c>
      <c r="V3" s="42" t="n">
        <f aca="false">COUNTIF(C3:M3,"U")+COUNTIF(C3:M3,"U☻")+COUNTIF(C3:M3,"U☺")</f>
        <v>0</v>
      </c>
      <c r="W3" s="42" t="n">
        <f aca="false">COUNTIF(C3:M3,"KVIT")+COUNTIF(C3:M3,"KVIT☻")+COUNTIF(C3:M3,"kvit$")</f>
        <v>2</v>
      </c>
      <c r="X3" s="43" t="n">
        <f aca="false">COUNTBLANK(C3:M3)</f>
        <v>0</v>
      </c>
      <c r="Y3" s="44" t="n">
        <f aca="false">COUNTIF(C3:M3,"x")</f>
        <v>2</v>
      </c>
      <c r="Z3" s="42" t="n">
        <f aca="false">COUNTIF(C3:M3,"51")+COUNTIF(C3:M3,"51☻")+COUNTIF(C3:M3,"2")+COUNTIF(C3:M3,"52")+COUNTIF(C3:M3,"52☻")+COUNTIF(C3:M3,"51$")+COUNTIF(C3:M3,"52$")</f>
        <v>2</v>
      </c>
      <c r="AA3" s="3" t="str">
        <f aca="false">'Vzorci vnosov'!$A$3</f>
        <v>52☻</v>
      </c>
    </row>
    <row r="4" customFormat="false" ht="19.9" hidden="false" customHeight="true" outlineLevel="0" collapsed="false">
      <c r="A4" s="45" t="n">
        <v>41642</v>
      </c>
      <c r="B4" s="32" t="str">
        <f aca="false">TEXT(A4,"Ddd")</f>
        <v>pet</v>
      </c>
      <c r="C4" s="4" t="str">
        <f aca="false">'Vzorci vnosov'!$A$12</f>
        <v>D</v>
      </c>
      <c r="D4" s="4" t="str">
        <f aca="false">'Vzorci vnosov'!$A$12</f>
        <v>D</v>
      </c>
      <c r="E4" s="6" t="str">
        <f aca="false">'Vzorci vnosov'!$A$11</f>
        <v>X</v>
      </c>
      <c r="F4" s="3" t="str">
        <f aca="false">'Vzorci vnosov'!$A$6</f>
        <v>KVIT</v>
      </c>
      <c r="G4" s="4" t="str">
        <f aca="false">'Vzorci vnosov'!$A$12</f>
        <v>D</v>
      </c>
      <c r="H4" s="4" t="str">
        <f aca="false">'Vzorci vnosov'!$A$4</f>
        <v>51</v>
      </c>
      <c r="I4" s="4" t="str">
        <f aca="false">'Vzorci vnosov'!$A$5</f>
        <v>52</v>
      </c>
      <c r="J4" s="4" t="str">
        <f aca="false">'Vzorci vnosov'!$A$12</f>
        <v>D</v>
      </c>
      <c r="K4" s="5" t="str">
        <f aca="false">'Vzorci vnosov'!$A$7</f>
        <v>KVIT☻</v>
      </c>
      <c r="L4" s="6" t="str">
        <f aca="false">'Vzorci vnosov'!$A$11</f>
        <v>X</v>
      </c>
      <c r="M4" s="4" t="str">
        <f aca="false">'Vzorci vnosov'!$A$12</f>
        <v>D</v>
      </c>
      <c r="N4" s="47" t="s">
        <v>53</v>
      </c>
      <c r="O4" s="25" t="s">
        <v>43</v>
      </c>
      <c r="P4" s="42" t="n">
        <f aca="false">COUNTIF(C4:M4,"☻")+COUNTIF(C4:M4,"52☻")+COUNTIF(C4:M4,"51☻")+COUNTIF(C4:M4,"1☻")+COUNTIF(C4:M4,"KVIT☻")+COUNTIF(C4:M4,"U☻")</f>
        <v>1</v>
      </c>
      <c r="Q4" s="42" t="n">
        <f aca="false">COUNTIF(C4:M4,"☺")+COUNTIF(C4:M4,"52☺")+COUNTIF(C4:M4,"51☺")+COUNTIF(C4:M4,"1☺")+COUNTIF(C4:M4,"KVIT☺")+COUNTIF(C4:M4,"U☺")</f>
        <v>0</v>
      </c>
      <c r="R4" s="42" t="n">
        <f aca="false">COUNTIF(C4:M4,"51")+COUNTIF(C4:M4,"51$")+COUNTIF(C4:M4,"51☻")</f>
        <v>1</v>
      </c>
      <c r="S4" s="42" t="n">
        <f aca="false">COUNTIF(C4:M4,"52")+COUNTIF(C4:M4,"52$")+COUNTIF(C4:M4,"52☻")</f>
        <v>1</v>
      </c>
      <c r="T4" s="42" t="n">
        <f aca="false">COUNTIF(C4:M4,"51¶")</f>
        <v>0</v>
      </c>
      <c r="U4" s="42" t="n">
        <f aca="false">COUNTIF(C4:M4,"52¶")</f>
        <v>0</v>
      </c>
      <c r="V4" s="42" t="n">
        <f aca="false">COUNTIF(C4:M4,"U")+COUNTIF(C4:M4,"U☻")+COUNTIF(C4:M4,"U☺")</f>
        <v>0</v>
      </c>
      <c r="W4" s="42" t="n">
        <f aca="false">COUNTIF(C4:M4,"KVIT")+COUNTIF(C4:M4,"KVIT☻")+COUNTIF(C4:M4,"kvit$")</f>
        <v>2</v>
      </c>
      <c r="X4" s="43" t="n">
        <f aca="false">COUNTBLANK(C4:M4)</f>
        <v>0</v>
      </c>
      <c r="Y4" s="44" t="n">
        <f aca="false">COUNTIF(C4:M4,"x")</f>
        <v>2</v>
      </c>
      <c r="Z4" s="42" t="n">
        <f aca="false">COUNTIF(C4:M4,"51")+COUNTIF(C4:M4,"51☻")+COUNTIF(C4:M4,"2")+COUNTIF(C4:M4,"52")+COUNTIF(C4:M4,"52☻")+COUNTIF(C4:M4,"51$")+COUNTIF(C4:M4,"52$")</f>
        <v>2</v>
      </c>
      <c r="AA4" s="4" t="str">
        <f aca="false">'Vzorci vnosov'!$A$4</f>
        <v>51</v>
      </c>
    </row>
    <row r="5" customFormat="false" ht="19.9" hidden="false" customHeight="true" outlineLevel="0" collapsed="false">
      <c r="A5" s="38" t="n">
        <v>41643</v>
      </c>
      <c r="B5" s="39" t="str">
        <f aca="false">TEXT(A5,"Ddd")</f>
        <v>sob</v>
      </c>
      <c r="C5" s="40"/>
      <c r="D5" s="40"/>
      <c r="E5" s="40"/>
      <c r="F5" s="7" t="str">
        <f aca="false">'Vzorci vnosov'!$A$14</f>
        <v>☻</v>
      </c>
      <c r="G5" s="40"/>
      <c r="H5" s="12" t="str">
        <f aca="false">'Vzorci vnosov'!$A$21</f>
        <v>☺</v>
      </c>
      <c r="I5" s="40"/>
      <c r="J5" s="40"/>
      <c r="K5" s="40"/>
      <c r="L5" s="40"/>
      <c r="M5" s="40"/>
      <c r="N5" s="48" t="s">
        <v>43</v>
      </c>
      <c r="O5" s="40" t="s">
        <v>40</v>
      </c>
      <c r="P5" s="42" t="n">
        <f aca="false">COUNTIF(C5:M5,"☻")+COUNTIF(C5:M5,"52☻")+COUNTIF(C5:M5,"51☻")+COUNTIF(C5:M5,"1☻")+COUNTIF(C5:M5,"KVIT☻")+COUNTIF(C5:M5,"U☻")</f>
        <v>1</v>
      </c>
      <c r="Q5" s="42" t="n">
        <f aca="false">COUNTIF(C5:M5,"☺")+COUNTIF(C5:M5,"52☺")+COUNTIF(C5:M5,"51☺")+COUNTIF(C5:M5,"1☺")+COUNTIF(C5:M5,"KVIT☺")+COUNTIF(C5:M5,"U☺")</f>
        <v>1</v>
      </c>
      <c r="R5" s="42" t="n">
        <f aca="false">COUNTIF(C5:M5,"51")+COUNTIF(C5:M5,"51$")+COUNTIF(C5:M5,"51☻")</f>
        <v>0</v>
      </c>
      <c r="S5" s="42" t="n">
        <f aca="false">COUNTIF(C5:M5,"52")+COUNTIF(C5:M5,"52$")+COUNTIF(C5:M5,"52☻")</f>
        <v>0</v>
      </c>
      <c r="T5" s="42" t="n">
        <f aca="false">COUNTIF(C5:M5,"51¶")</f>
        <v>0</v>
      </c>
      <c r="U5" s="42" t="n">
        <f aca="false">COUNTIF(C5:M5,"52¶")</f>
        <v>0</v>
      </c>
      <c r="V5" s="42" t="n">
        <f aca="false">COUNTIF(C5:M5,"U")+COUNTIF(C5:M5,"U☻")+COUNTIF(C5:M5,"U☺")</f>
        <v>0</v>
      </c>
      <c r="W5" s="42" t="n">
        <f aca="false">COUNTIF(C5:M5,"KVIT")+COUNTIF(C5:M5,"KVIT☻")+COUNTIF(C5:M5,"kvit$")</f>
        <v>0</v>
      </c>
      <c r="X5" s="43" t="n">
        <f aca="false">COUNTBLANK(C5:M5)</f>
        <v>9</v>
      </c>
      <c r="Y5" s="44" t="n">
        <f aca="false">COUNTIF(C5:M5,"x")</f>
        <v>0</v>
      </c>
      <c r="Z5" s="42" t="n">
        <f aca="false">COUNTIF(C5:M5,"51")+COUNTIF(C5:M5,"51☻")+COUNTIF(C5:M5,"2")+COUNTIF(C5:M5,"52")+COUNTIF(C5:M5,"52☻")+COUNTIF(C5:M5,"51$")+COUNTIF(C5:M5,"52$")</f>
        <v>0</v>
      </c>
      <c r="AA5" s="4" t="str">
        <f aca="false">'Vzorci vnosov'!$A$5</f>
        <v>52</v>
      </c>
      <c r="AC5" s="49" t="s">
        <v>54</v>
      </c>
    </row>
    <row r="6" customFormat="false" ht="19.9" hidden="false" customHeight="true" outlineLevel="0" collapsed="false">
      <c r="A6" s="38" t="n">
        <v>41644</v>
      </c>
      <c r="B6" s="39" t="str">
        <f aca="false">TEXT(A6,"Ddd")</f>
        <v>ned</v>
      </c>
      <c r="C6" s="40"/>
      <c r="D6" s="40"/>
      <c r="E6" s="40"/>
      <c r="F6" s="7" t="str">
        <f aca="false">'Vzorci vnosov'!$A$14</f>
        <v>☻</v>
      </c>
      <c r="G6" s="40"/>
      <c r="H6" s="12" t="str">
        <f aca="false">'Vzorci vnosov'!$A$21</f>
        <v>☺</v>
      </c>
      <c r="I6" s="40"/>
      <c r="J6" s="40"/>
      <c r="K6" s="40"/>
      <c r="L6" s="40"/>
      <c r="M6" s="40"/>
      <c r="N6" s="48" t="s">
        <v>43</v>
      </c>
      <c r="O6" s="40" t="s">
        <v>46</v>
      </c>
      <c r="P6" s="42" t="n">
        <f aca="false">COUNTIF(C6:M6,"☻")+COUNTIF(C6:M6,"52☻")+COUNTIF(C6:M6,"51☻")+COUNTIF(C6:M6,"1☻")+COUNTIF(C6:M6,"KVIT☻")+COUNTIF(C6:M6,"U☻")</f>
        <v>1</v>
      </c>
      <c r="Q6" s="42" t="n">
        <f aca="false">COUNTIF(C6:M6,"☺")+COUNTIF(C6:M6,"52☺")+COUNTIF(C6:M6,"51☺")+COUNTIF(C6:M6,"1☺")+COUNTIF(C6:M6,"KVIT☺")+COUNTIF(C6:M6,"U☺")</f>
        <v>1</v>
      </c>
      <c r="R6" s="42" t="n">
        <f aca="false">COUNTIF(C6:M6,"51")+COUNTIF(C6:M6,"51$")+COUNTIF(C6:M6,"51☻")</f>
        <v>0</v>
      </c>
      <c r="S6" s="42" t="n">
        <f aca="false">COUNTIF(C6:M6,"52")+COUNTIF(C6:M6,"52$")+COUNTIF(C6:M6,"52☻")</f>
        <v>0</v>
      </c>
      <c r="T6" s="42" t="n">
        <f aca="false">COUNTIF(C6:M6,"51¶")</f>
        <v>0</v>
      </c>
      <c r="U6" s="42" t="n">
        <f aca="false">COUNTIF(C6:M6,"52¶")</f>
        <v>0</v>
      </c>
      <c r="V6" s="42" t="n">
        <f aca="false">COUNTIF(C6:M6,"U")+COUNTIF(C6:M6,"U☻")+COUNTIF(C6:M6,"U☺")</f>
        <v>0</v>
      </c>
      <c r="W6" s="42" t="n">
        <f aca="false">COUNTIF(C6:M6,"KVIT")+COUNTIF(C6:M6,"KVIT☻")+COUNTIF(C6:M6,"kvit$")</f>
        <v>0</v>
      </c>
      <c r="X6" s="43" t="n">
        <f aca="false">COUNTBLANK(C6:M6)</f>
        <v>9</v>
      </c>
      <c r="Y6" s="44" t="n">
        <f aca="false">COUNTIF(C6:M6,"x")</f>
        <v>0</v>
      </c>
      <c r="Z6" s="42" t="n">
        <f aca="false">COUNTIF(C6:M6,"51")+COUNTIF(C6:M6,"51☻")+COUNTIF(C6:M6,"2")+COUNTIF(C6:M6,"52")+COUNTIF(C6:M6,"52☻")+COUNTIF(C6:M6,"51$")+COUNTIF(C6:M6,"52$")</f>
        <v>0</v>
      </c>
      <c r="AA6" s="3" t="str">
        <f aca="false">'Vzorci vnosov'!$A$6</f>
        <v>KVIT</v>
      </c>
      <c r="AC6" s="50" t="s">
        <v>55</v>
      </c>
    </row>
    <row r="7" customFormat="false" ht="19.9" hidden="false" customHeight="true" outlineLevel="0" collapsed="false">
      <c r="A7" s="45" t="n">
        <v>41645</v>
      </c>
      <c r="B7" s="32" t="str">
        <f aca="false">TEXT(A7,"Ddd")</f>
        <v>pon</v>
      </c>
      <c r="C7" s="4" t="str">
        <f aca="false">'Vzorci vnosov'!$A$4</f>
        <v>51</v>
      </c>
      <c r="D7" s="4" t="str">
        <f aca="false">'Vzorci vnosov'!$A$12</f>
        <v>D</v>
      </c>
      <c r="E7" s="5" t="str">
        <f aca="false">'Vzorci vnosov'!$A$7</f>
        <v>KVIT☻</v>
      </c>
      <c r="F7" s="6" t="str">
        <f aca="false">'Vzorci vnosov'!$A$11</f>
        <v>X</v>
      </c>
      <c r="G7" s="15" t="str">
        <f aca="false">'Vzorci vnosov'!$A$25</f>
        <v>51¶</v>
      </c>
      <c r="H7" s="6" t="str">
        <f aca="false">'Vzorci vnosov'!$A$11</f>
        <v>X</v>
      </c>
      <c r="I7" s="4" t="str">
        <f aca="false">'Vzorci vnosov'!$A$5</f>
        <v>52</v>
      </c>
      <c r="J7" s="4" t="str">
        <f aca="false">'Vzorci vnosov'!$A$12</f>
        <v>D</v>
      </c>
      <c r="K7" s="3" t="str">
        <f aca="false">'Vzorci vnosov'!$A$6</f>
        <v>KVIT</v>
      </c>
      <c r="L7" s="4" t="str">
        <f aca="false">'Vzorci vnosov'!$A$12</f>
        <v>D</v>
      </c>
      <c r="M7" s="4" t="str">
        <f aca="false">'Vzorci vnosov'!$A$12</f>
        <v>D</v>
      </c>
      <c r="N7" s="51" t="s">
        <v>56</v>
      </c>
      <c r="O7" s="25" t="s">
        <v>46</v>
      </c>
      <c r="P7" s="42" t="n">
        <f aca="false">COUNTIF(C7:M7,"☻")+COUNTIF(C7:M7,"52☻")+COUNTIF(C7:M7,"51☻")+COUNTIF(C7:M7,"1☻")+COUNTIF(C7:M7,"KVIT☻")+COUNTIF(C7:M7,"U☻")</f>
        <v>1</v>
      </c>
      <c r="Q7" s="42" t="n">
        <f aca="false">COUNTIF(C7:M7,"☺")+COUNTIF(C7:M7,"52☺")+COUNTIF(C7:M7,"51☺")+COUNTIF(C7:M7,"1☺")+COUNTIF(C7:M7,"KVIT☺")+COUNTIF(C7:M7,"U☺")</f>
        <v>0</v>
      </c>
      <c r="R7" s="42" t="n">
        <f aca="false">COUNTIF(C7:M7,"51")+COUNTIF(C7:M7,"51$")+COUNTIF(C7:M7,"51☻")</f>
        <v>1</v>
      </c>
      <c r="S7" s="42" t="n">
        <f aca="false">COUNTIF(C7:M7,"52")+COUNTIF(C7:M7,"52$")+COUNTIF(C7:M7,"52☻")</f>
        <v>1</v>
      </c>
      <c r="T7" s="42" t="n">
        <f aca="false">COUNTIF(C7:M7,"51¶")</f>
        <v>1</v>
      </c>
      <c r="U7" s="42" t="n">
        <f aca="false">COUNTIF(C7:M7,"52¶")</f>
        <v>0</v>
      </c>
      <c r="V7" s="42" t="n">
        <f aca="false">COUNTIF(C7:M7,"U")+COUNTIF(C7:M7,"U☻")+COUNTIF(C7:M7,"U☺")</f>
        <v>0</v>
      </c>
      <c r="W7" s="42" t="n">
        <f aca="false">COUNTIF(C7:M7,"KVIT")+COUNTIF(C7:M7,"KVIT☻")+COUNTIF(C7:M7,"kvit$")</f>
        <v>2</v>
      </c>
      <c r="X7" s="43" t="n">
        <f aca="false">COUNTBLANK(C7:M7)</f>
        <v>0</v>
      </c>
      <c r="Y7" s="44" t="n">
        <f aca="false">COUNTIF(C7:M7,"x")</f>
        <v>2</v>
      </c>
      <c r="Z7" s="42" t="n">
        <f aca="false">COUNTIF(C7:M7,"51")+COUNTIF(C7:M7,"51☻")+COUNTIF(C7:M7,"2")+COUNTIF(C7:M7,"52")+COUNTIF(C7:M7,"52☻")+COUNTIF(C7:M7,"51$")+COUNTIF(C7:M7,"52$")</f>
        <v>2</v>
      </c>
      <c r="AA7" s="5" t="str">
        <f aca="false">'Vzorci vnosov'!$A$7</f>
        <v>KVIT☻</v>
      </c>
      <c r="AC7" s="46" t="s">
        <v>57</v>
      </c>
    </row>
    <row r="8" customFormat="false" ht="19.9" hidden="false" customHeight="true" outlineLevel="0" collapsed="false">
      <c r="A8" s="45" t="n">
        <v>41646</v>
      </c>
      <c r="B8" s="32" t="str">
        <f aca="false">TEXT(A8,"Ddd")</f>
        <v>tor</v>
      </c>
      <c r="C8" s="3" t="str">
        <f aca="false">'Vzorci vnosov'!$A$2</f>
        <v>51☻</v>
      </c>
      <c r="D8" s="4" t="str">
        <f aca="false">'Vzorci vnosov'!$A$12</f>
        <v>D</v>
      </c>
      <c r="E8" s="6" t="str">
        <f aca="false">'Vzorci vnosov'!$A$11</f>
        <v>X</v>
      </c>
      <c r="F8" s="3" t="str">
        <f aca="false">'Vzorci vnosov'!$A$6</f>
        <v>KVIT</v>
      </c>
      <c r="G8" s="15" t="str">
        <f aca="false">'Vzorci vnosov'!$A$25</f>
        <v>51¶</v>
      </c>
      <c r="H8" s="4" t="str">
        <f aca="false">'Vzorci vnosov'!$A$5</f>
        <v>52</v>
      </c>
      <c r="I8" s="4" t="str">
        <f aca="false">'Vzorci vnosov'!$A$8</f>
        <v>U</v>
      </c>
      <c r="J8" s="4" t="str">
        <f aca="false">'Vzorci vnosov'!$A$12</f>
        <v>D</v>
      </c>
      <c r="K8" s="3" t="str">
        <f aca="false">'Vzorci vnosov'!$A$6</f>
        <v>KVIT</v>
      </c>
      <c r="L8" s="4" t="str">
        <f aca="false">'Vzorci vnosov'!$A$12</f>
        <v>D</v>
      </c>
      <c r="M8" s="4" t="str">
        <f aca="false">'Vzorci vnosov'!$A$12</f>
        <v>D</v>
      </c>
      <c r="N8" s="52" t="s">
        <v>58</v>
      </c>
      <c r="O8" s="25" t="s">
        <v>46</v>
      </c>
      <c r="P8" s="42" t="n">
        <f aca="false">COUNTIF(C8:M8,"☻")+COUNTIF(C8:M8,"52☻")+COUNTIF(C8:M8,"51☻")+COUNTIF(C8:M8,"1☻")+COUNTIF(C8:M8,"KVIT☻")+COUNTIF(C8:M8,"U☻")</f>
        <v>1</v>
      </c>
      <c r="Q8" s="42" t="n">
        <f aca="false">COUNTIF(C8:M8,"☺")+COUNTIF(C8:M8,"52☺")+COUNTIF(C8:M8,"51☺")+COUNTIF(C8:M8,"1☺")+COUNTIF(C8:M8,"KVIT☺")+COUNTIF(C8:M8,"U☺")</f>
        <v>0</v>
      </c>
      <c r="R8" s="42" t="n">
        <f aca="false">COUNTIF(C8:M8,"51")+COUNTIF(C8:M8,"51$")+COUNTIF(C8:M8,"51☻")</f>
        <v>1</v>
      </c>
      <c r="S8" s="42" t="n">
        <f aca="false">COUNTIF(C8:M8,"52")+COUNTIF(C8:M8,"52$")+COUNTIF(C8:M8,"52☻")</f>
        <v>1</v>
      </c>
      <c r="T8" s="42" t="n">
        <f aca="false">COUNTIF(C8:M8,"51¶")</f>
        <v>1</v>
      </c>
      <c r="U8" s="42" t="n">
        <f aca="false">COUNTIF(C8:M8,"52¶")</f>
        <v>0</v>
      </c>
      <c r="V8" s="42" t="n">
        <f aca="false">COUNTIF(C8:M8,"U")+COUNTIF(C8:M8,"U☻")+COUNTIF(C8:M8,"U☺")</f>
        <v>1</v>
      </c>
      <c r="W8" s="42" t="n">
        <f aca="false">COUNTIF(C8:M8,"KVIT")+COUNTIF(C8:M8,"KVIT☻")+COUNTIF(C8:M8,"kvit$")</f>
        <v>2</v>
      </c>
      <c r="X8" s="43" t="n">
        <f aca="false">COUNTBLANK(C8:M8)</f>
        <v>0</v>
      </c>
      <c r="Y8" s="44" t="n">
        <f aca="false">COUNTIF(C8:M8,"x")</f>
        <v>1</v>
      </c>
      <c r="Z8" s="42" t="n">
        <f aca="false">COUNTIF(C8:M8,"51")+COUNTIF(C8:M8,"51☻")+COUNTIF(C8:M8,"2")+COUNTIF(C8:M8,"52")+COUNTIF(C8:M8,"52☻")+COUNTIF(C8:M8,"51$")+COUNTIF(C8:M8,"52$")</f>
        <v>2</v>
      </c>
      <c r="AA8" s="4" t="str">
        <f aca="false">'Vzorci vnosov'!$A$8</f>
        <v>U</v>
      </c>
    </row>
    <row r="9" customFormat="false" ht="19.9" hidden="false" customHeight="true" outlineLevel="0" collapsed="false">
      <c r="A9" s="45" t="n">
        <v>41647</v>
      </c>
      <c r="B9" s="32" t="str">
        <f aca="false">TEXT(A9,"Ddd")</f>
        <v>sre</v>
      </c>
      <c r="C9" s="6" t="str">
        <f aca="false">'Vzorci vnosov'!$A$11</f>
        <v>X</v>
      </c>
      <c r="D9" s="4" t="str">
        <f aca="false">'Vzorci vnosov'!$A$12</f>
        <v>D</v>
      </c>
      <c r="E9" s="4" t="str">
        <f aca="false">'Vzorci vnosov'!$A$8</f>
        <v>U</v>
      </c>
      <c r="F9" s="3" t="str">
        <f aca="false">'Vzorci vnosov'!$A$6</f>
        <v>KVIT</v>
      </c>
      <c r="G9" s="37" t="str">
        <f aca="false">'Vzorci vnosov'!$A$28</f>
        <v>KO</v>
      </c>
      <c r="H9" s="4" t="str">
        <f aca="false">'Vzorci vnosov'!$A$5</f>
        <v>52</v>
      </c>
      <c r="I9" s="4" t="str">
        <f aca="false">'Vzorci vnosov'!$A$4</f>
        <v>51</v>
      </c>
      <c r="J9" s="15" t="str">
        <f aca="false">'Vzorci vnosov'!$A$25</f>
        <v>51¶</v>
      </c>
      <c r="K9" s="3" t="str">
        <f aca="false">'Vzorci vnosov'!$A$6</f>
        <v>KVIT</v>
      </c>
      <c r="L9" s="4" t="str">
        <f aca="false">'Vzorci vnosov'!$A$12</f>
        <v>D</v>
      </c>
      <c r="M9" s="4" t="str">
        <f aca="false">'Vzorci vnosov'!$A$12</f>
        <v>D</v>
      </c>
      <c r="N9" s="46" t="s">
        <v>57</v>
      </c>
      <c r="O9" s="25" t="s">
        <v>46</v>
      </c>
      <c r="P9" s="42" t="n">
        <f aca="false">COUNTIF(C9:M9,"☻")+COUNTIF(C9:M9,"52☻")+COUNTIF(C9:M9,"51☻")+COUNTIF(C9:M9,"1☻")+COUNTIF(C9:M9,"KVIT☻")+COUNTIF(C9:M9,"U☻")</f>
        <v>0</v>
      </c>
      <c r="Q9" s="42" t="n">
        <f aca="false">COUNTIF(C9:M9,"☺")+COUNTIF(C9:M9,"52☺")+COUNTIF(C9:M9,"51☺")+COUNTIF(C9:M9,"1☺")+COUNTIF(C9:M9,"KVIT☺")+COUNTIF(C9:M9,"U☺")</f>
        <v>0</v>
      </c>
      <c r="R9" s="42" t="n">
        <f aca="false">COUNTIF(C9:M9,"51")+COUNTIF(C9:M9,"51$")+COUNTIF(C9:M9,"51☻")</f>
        <v>1</v>
      </c>
      <c r="S9" s="42" t="n">
        <f aca="false">COUNTIF(C9:M9,"52")+COUNTIF(C9:M9,"52$")+COUNTIF(C9:M9,"52☻")</f>
        <v>1</v>
      </c>
      <c r="T9" s="42" t="n">
        <f aca="false">COUNTIF(C9:M9,"51¶")</f>
        <v>1</v>
      </c>
      <c r="U9" s="42" t="n">
        <f aca="false">COUNTIF(C9:M9,"52¶")</f>
        <v>0</v>
      </c>
      <c r="V9" s="42" t="n">
        <f aca="false">COUNTIF(C9:M9,"U")+COUNTIF(C9:M9,"U☻")+COUNTIF(C9:M9,"U☺")</f>
        <v>1</v>
      </c>
      <c r="W9" s="42" t="n">
        <f aca="false">COUNTIF(C9:M9,"KVIT")+COUNTIF(C9:M9,"KVIT☻")+COUNTIF(C9:M9,"kvit$")</f>
        <v>2</v>
      </c>
      <c r="X9" s="43" t="n">
        <f aca="false">COUNTBLANK(C9:M9)</f>
        <v>0</v>
      </c>
      <c r="Y9" s="44" t="n">
        <f aca="false">COUNTIF(C9:M9,"x")</f>
        <v>1</v>
      </c>
      <c r="Z9" s="42" t="n">
        <f aca="false">COUNTIF(C9:M9,"51")+COUNTIF(C9:M9,"51☻")+COUNTIF(C9:M9,"2")+COUNTIF(C9:M9,"52")+COUNTIF(C9:M9,"52☻")+COUNTIF(C9:M9,"51$")+COUNTIF(C9:M9,"52$")</f>
        <v>2</v>
      </c>
      <c r="AA9" s="3" t="str">
        <f aca="false">'Vzorci vnosov'!$A$9</f>
        <v>U☻</v>
      </c>
      <c r="AC9" s="53" t="s">
        <v>59</v>
      </c>
    </row>
    <row r="10" customFormat="false" ht="19.9" hidden="false" customHeight="true" outlineLevel="0" collapsed="false">
      <c r="A10" s="45" t="n">
        <v>41648</v>
      </c>
      <c r="B10" s="32" t="str">
        <f aca="false">TEXT(A10,"Ddd")</f>
        <v>čet</v>
      </c>
      <c r="C10" s="4" t="str">
        <f aca="false">'Vzorci vnosov'!$A$4</f>
        <v>51</v>
      </c>
      <c r="D10" s="4" t="str">
        <f aca="false">'Vzorci vnosov'!$A$12</f>
        <v>D</v>
      </c>
      <c r="E10" s="4" t="str">
        <f aca="false">'Vzorci vnosov'!$A$12</f>
        <v>D</v>
      </c>
      <c r="F10" s="3" t="str">
        <f aca="false">'Vzorci vnosov'!$A$6</f>
        <v>KVIT</v>
      </c>
      <c r="G10" s="6" t="str">
        <f aca="false">'Vzorci vnosov'!$A$26</f>
        <v>52¶</v>
      </c>
      <c r="H10" s="4" t="str">
        <f aca="false">'Vzorci vnosov'!$A$5</f>
        <v>52</v>
      </c>
      <c r="I10" s="15" t="str">
        <f aca="false">'Vzorci vnosov'!$A$25</f>
        <v>51¶</v>
      </c>
      <c r="J10" s="14" t="str">
        <f aca="false">'Vzorci vnosov'!$A$23</f>
        <v>51☺</v>
      </c>
      <c r="K10" s="3" t="str">
        <f aca="false">'Vzorci vnosov'!$A$6</f>
        <v>KVIT</v>
      </c>
      <c r="L10" s="4" t="str">
        <f aca="false">'Vzorci vnosov'!$A$12</f>
        <v>D</v>
      </c>
      <c r="M10" s="4" t="str">
        <f aca="false">'Vzorci vnosov'!$A$12</f>
        <v>D</v>
      </c>
      <c r="N10" s="50" t="s">
        <v>55</v>
      </c>
      <c r="O10" s="25" t="s">
        <v>38</v>
      </c>
      <c r="P10" s="42" t="n">
        <f aca="false">COUNTIF(C10:M10,"☻")+COUNTIF(C10:M10,"52☻")+COUNTIF(C10:M10,"51☻")+COUNTIF(C10:M10,"1☻")+COUNTIF(C10:M10,"KVIT☻")+COUNTIF(C10:M10,"U☻")</f>
        <v>0</v>
      </c>
      <c r="Q10" s="42" t="n">
        <f aca="false">COUNTIF(C10:M10,"☺")+COUNTIF(C10:M10,"52☺")+COUNTIF(C10:M10,"51☺")+COUNTIF(C10:M10,"1☺")+COUNTIF(C10:M10,"KVIT☺")+COUNTIF(C10:M10,"U☺")</f>
        <v>1</v>
      </c>
      <c r="R10" s="42" t="n">
        <f aca="false">COUNTIF(C10:M10,"51")+COUNTIF(C10:M10,"51$")+COUNTIF(C10:M10,"51☻")</f>
        <v>1</v>
      </c>
      <c r="S10" s="42" t="n">
        <f aca="false">COUNTIF(C10:M10,"52")+COUNTIF(C10:M10,"52$")+COUNTIF(C10:M10,"52☻")</f>
        <v>1</v>
      </c>
      <c r="T10" s="42" t="n">
        <f aca="false">COUNTIF(C10:M10,"51¶")</f>
        <v>1</v>
      </c>
      <c r="U10" s="42" t="n">
        <f aca="false">COUNTIF(C10:M10,"52¶")</f>
        <v>1</v>
      </c>
      <c r="V10" s="42" t="n">
        <f aca="false">COUNTIF(C10:M10,"U")+COUNTIF(C10:M10,"U☻")+COUNTIF(C10:M10,"U☺")</f>
        <v>0</v>
      </c>
      <c r="W10" s="42" t="n">
        <f aca="false">COUNTIF(C10:M10,"KVIT")+COUNTIF(C10:M10,"KVIT☻")+COUNTIF(C10:M10,"kvit$")</f>
        <v>2</v>
      </c>
      <c r="X10" s="43" t="n">
        <f aca="false">COUNTBLANK(C10:M10)</f>
        <v>0</v>
      </c>
      <c r="Y10" s="44" t="n">
        <f aca="false">COUNTIF(C10:M10,"x")</f>
        <v>0</v>
      </c>
      <c r="Z10" s="42" t="n">
        <f aca="false">COUNTIF(C10:M10,"51")+COUNTIF(C10:M10,"51☻")+COUNTIF(C10:M10,"2")+COUNTIF(C10:M10,"52")+COUNTIF(C10:M10,"52☻")+COUNTIF(C10:M10,"51$")+COUNTIF(C10:M10,"52$")</f>
        <v>2</v>
      </c>
      <c r="AA10" s="6" t="str">
        <f aca="false">'Vzorci vnosov'!$A$11</f>
        <v>X</v>
      </c>
      <c r="AC10" s="52" t="s">
        <v>58</v>
      </c>
    </row>
    <row r="11" customFormat="false" ht="19.9" hidden="false" customHeight="true" outlineLevel="0" collapsed="false">
      <c r="A11" s="45" t="n">
        <v>41649</v>
      </c>
      <c r="B11" s="32" t="str">
        <f aca="false">TEXT(A11,"Ddd")</f>
        <v>pet</v>
      </c>
      <c r="C11" s="4" t="str">
        <f aca="false">'Vzorci vnosov'!$A$4</f>
        <v>51</v>
      </c>
      <c r="D11" s="4" t="str">
        <f aca="false">'Vzorci vnosov'!$A$12</f>
        <v>D</v>
      </c>
      <c r="E11" s="4" t="str">
        <f aca="false">'Vzorci vnosov'!$A$8</f>
        <v>U</v>
      </c>
      <c r="F11" s="3" t="str">
        <f aca="false">'Vzorci vnosov'!$A$6</f>
        <v>KVIT</v>
      </c>
      <c r="G11" s="11" t="str">
        <f aca="false">'Vzorci vnosov'!$A$20</f>
        <v>☺</v>
      </c>
      <c r="H11" s="4" t="str">
        <f aca="false">'Vzorci vnosov'!$A$5</f>
        <v>52</v>
      </c>
      <c r="I11" s="15" t="str">
        <f aca="false">'Vzorci vnosov'!$A$25</f>
        <v>51¶</v>
      </c>
      <c r="J11" s="6" t="str">
        <f aca="false">'Vzorci vnosov'!$A$11</f>
        <v>X</v>
      </c>
      <c r="K11" s="3" t="str">
        <f aca="false">'Vzorci vnosov'!$A$6</f>
        <v>KVIT</v>
      </c>
      <c r="L11" s="4" t="str">
        <f aca="false">'Vzorci vnosov'!$A$12</f>
        <v>D</v>
      </c>
      <c r="M11" s="4" t="str">
        <f aca="false">'Vzorci vnosov'!$A$12</f>
        <v>D</v>
      </c>
      <c r="N11" s="46" t="s">
        <v>60</v>
      </c>
      <c r="O11" s="25" t="s">
        <v>38</v>
      </c>
      <c r="P11" s="42" t="n">
        <f aca="false">COUNTIF(C11:M11,"☻")+COUNTIF(C11:M11,"52☻")+COUNTIF(C11:M11,"51☻")+COUNTIF(C11:M11,"1☻")+COUNTIF(C11:M11,"KVIT☻")+COUNTIF(C11:M11,"U☻")</f>
        <v>0</v>
      </c>
      <c r="Q11" s="42" t="n">
        <f aca="false">COUNTIF(C11:M11,"☺")+COUNTIF(C11:M11,"52☺")+COUNTIF(C11:M11,"51☺")+COUNTIF(C11:M11,"1☺")+COUNTIF(C11:M11,"KVIT☺")+COUNTIF(C11:M11,"U☺")</f>
        <v>1</v>
      </c>
      <c r="R11" s="42" t="n">
        <f aca="false">COUNTIF(C11:M11,"51")+COUNTIF(C11:M11,"51$")+COUNTIF(C11:M11,"51☻")</f>
        <v>1</v>
      </c>
      <c r="S11" s="42" t="n">
        <f aca="false">COUNTIF(C11:M11,"52")+COUNTIF(C11:M11,"52$")+COUNTIF(C11:M11,"52☻")</f>
        <v>1</v>
      </c>
      <c r="T11" s="42" t="n">
        <f aca="false">COUNTIF(C11:M11,"51¶")</f>
        <v>1</v>
      </c>
      <c r="U11" s="42" t="n">
        <f aca="false">COUNTIF(C11:M11,"52¶")</f>
        <v>0</v>
      </c>
      <c r="V11" s="42" t="n">
        <f aca="false">COUNTIF(C11:M11,"U")+COUNTIF(C11:M11,"U☻")+COUNTIF(C11:M11,"U☺")</f>
        <v>1</v>
      </c>
      <c r="W11" s="42" t="n">
        <f aca="false">COUNTIF(C11:M11,"KVIT")+COUNTIF(C11:M11,"KVIT☻")+COUNTIF(C11:M11,"kvit$")</f>
        <v>2</v>
      </c>
      <c r="X11" s="43" t="n">
        <f aca="false">COUNTBLANK(C11:M11)</f>
        <v>0</v>
      </c>
      <c r="Y11" s="44" t="n">
        <f aca="false">COUNTIF(C11:M11,"x")</f>
        <v>1</v>
      </c>
      <c r="Z11" s="42" t="n">
        <f aca="false">COUNTIF(C11:M11,"51")+COUNTIF(C11:M11,"51☻")+COUNTIF(C11:M11,"2")+COUNTIF(C11:M11,"52")+COUNTIF(C11:M11,"52☻")+COUNTIF(C11:M11,"51$")+COUNTIF(C11:M11,"52$")</f>
        <v>2</v>
      </c>
      <c r="AA11" s="4" t="str">
        <f aca="false">'Vzorci vnosov'!$A$12</f>
        <v>D</v>
      </c>
    </row>
    <row r="12" customFormat="false" ht="19.9" hidden="false" customHeight="true" outlineLevel="0" collapsed="false">
      <c r="A12" s="38" t="n">
        <v>41650</v>
      </c>
      <c r="B12" s="39" t="str">
        <f aca="false">TEXT(A12,"Ddd")</f>
        <v>sob</v>
      </c>
      <c r="C12" s="40"/>
      <c r="D12" s="40"/>
      <c r="E12" s="40"/>
      <c r="F12" s="40"/>
      <c r="G12" s="40"/>
      <c r="H12" s="40"/>
      <c r="I12" s="40"/>
      <c r="J12" s="40"/>
      <c r="K12" s="7" t="str">
        <f aca="false">'Vzorci vnosov'!$A$14</f>
        <v>☻</v>
      </c>
      <c r="L12" s="40"/>
      <c r="M12" s="40"/>
      <c r="N12" s="40" t="s">
        <v>61</v>
      </c>
      <c r="O12" s="40" t="s">
        <v>45</v>
      </c>
      <c r="P12" s="42" t="n">
        <f aca="false">COUNTIF(C12:M12,"☻")+COUNTIF(C12:M12,"52☻")+COUNTIF(C12:M12,"51☻")+COUNTIF(C12:M12,"1☻")+COUNTIF(C12:M12,"KVIT☻")+COUNTIF(C12:M12,"U☻")</f>
        <v>1</v>
      </c>
      <c r="Q12" s="42" t="n">
        <f aca="false">COUNTIF(C12:M12,"☺")+COUNTIF(C12:M12,"52☺")+COUNTIF(C12:M12,"51☺")+COUNTIF(C12:M12,"1☺")+COUNTIF(C12:M12,"KVIT☺")+COUNTIF(C12:M12,"U☺")</f>
        <v>0</v>
      </c>
      <c r="R12" s="42" t="n">
        <f aca="false">COUNTIF(C12:M12,"51")+COUNTIF(C12:M12,"51$")+COUNTIF(C12:M12,"51☻")</f>
        <v>0</v>
      </c>
      <c r="S12" s="42" t="n">
        <f aca="false">COUNTIF(C12:M12,"52")+COUNTIF(C12:M12,"52$")+COUNTIF(C12:M12,"52☻")</f>
        <v>0</v>
      </c>
      <c r="T12" s="42" t="n">
        <f aca="false">COUNTIF(C12:M12,"51¶")</f>
        <v>0</v>
      </c>
      <c r="U12" s="42" t="n">
        <f aca="false">COUNTIF(C12:M12,"52¶")</f>
        <v>0</v>
      </c>
      <c r="V12" s="42" t="n">
        <f aca="false">COUNTIF(C12:M12,"U")+COUNTIF(C12:M12,"U☻")+COUNTIF(C12:M12,"U☺")</f>
        <v>0</v>
      </c>
      <c r="W12" s="42" t="n">
        <f aca="false">COUNTIF(C12:M12,"KVIT")+COUNTIF(C12:M12,"KVIT☻")+COUNTIF(C12:M12,"kvit$")</f>
        <v>0</v>
      </c>
      <c r="X12" s="43" t="n">
        <f aca="false">COUNTBLANK(C12:M12)</f>
        <v>10</v>
      </c>
      <c r="Y12" s="44" t="n">
        <f aca="false">COUNTIF(C12:M12,"x")</f>
        <v>0</v>
      </c>
      <c r="Z12" s="42" t="n">
        <f aca="false">COUNTIF(C12:M12,"51")+COUNTIF(C12:M12,"51☻")+COUNTIF(C12:M12,"2")+COUNTIF(C12:M12,"52")+COUNTIF(C12:M12,"52☻")+COUNTIF(C12:M12,"51$")+COUNTIF(C12:M12,"52$")</f>
        <v>0</v>
      </c>
      <c r="AA12" s="3" t="str">
        <f aca="false">'Vzorci vnosov'!$A$13</f>
        <v>BOL</v>
      </c>
      <c r="AC12" s="46" t="s">
        <v>62</v>
      </c>
    </row>
    <row r="13" customFormat="false" ht="19.9" hidden="false" customHeight="true" outlineLevel="0" collapsed="false">
      <c r="A13" s="38" t="n">
        <v>41651</v>
      </c>
      <c r="B13" s="39" t="str">
        <f aca="false">TEXT(A13,"Ddd")</f>
        <v>ned</v>
      </c>
      <c r="C13" s="40"/>
      <c r="D13" s="40"/>
      <c r="E13" s="40"/>
      <c r="F13" s="40"/>
      <c r="G13" s="40"/>
      <c r="H13" s="40"/>
      <c r="I13" s="40"/>
      <c r="J13" s="40"/>
      <c r="K13" s="7" t="str">
        <f aca="false">'Vzorci vnosov'!$A$14</f>
        <v>☻</v>
      </c>
      <c r="L13" s="40"/>
      <c r="M13" s="40"/>
      <c r="N13" s="40" t="s">
        <v>61</v>
      </c>
      <c r="O13" s="40" t="s">
        <v>45</v>
      </c>
      <c r="P13" s="42" t="n">
        <f aca="false">COUNTIF(C13:M13,"☻")+COUNTIF(C13:M13,"52☻")+COUNTIF(C13:M13,"51☻")+COUNTIF(C13:M13,"1☻")+COUNTIF(C13:M13,"KVIT☻")+COUNTIF(C13:M13,"U☻")</f>
        <v>1</v>
      </c>
      <c r="Q13" s="42" t="n">
        <f aca="false">COUNTIF(C13:M13,"☺")+COUNTIF(C13:M13,"52☺")+COUNTIF(C13:M13,"51☺")+COUNTIF(C13:M13,"1☺")+COUNTIF(C13:M13,"KVIT☺")+COUNTIF(C13:M13,"U☺")</f>
        <v>0</v>
      </c>
      <c r="R13" s="42" t="n">
        <f aca="false">COUNTIF(C13:M13,"51")+COUNTIF(C13:M13,"51$")+COUNTIF(C13:M13,"51☻")</f>
        <v>0</v>
      </c>
      <c r="S13" s="42" t="n">
        <f aca="false">COUNTIF(C13:M13,"52")+COUNTIF(C13:M13,"52$")+COUNTIF(C13:M13,"52☻")</f>
        <v>0</v>
      </c>
      <c r="T13" s="42" t="n">
        <f aca="false">COUNTIF(C13:M13,"51¶")</f>
        <v>0</v>
      </c>
      <c r="U13" s="42" t="n">
        <f aca="false">COUNTIF(C13:M13,"52¶")</f>
        <v>0</v>
      </c>
      <c r="V13" s="42" t="n">
        <f aca="false">COUNTIF(C13:M13,"U")+COUNTIF(C13:M13,"U☻")+COUNTIF(C13:M13,"U☺")</f>
        <v>0</v>
      </c>
      <c r="W13" s="42" t="n">
        <f aca="false">COUNTIF(C13:M13,"KVIT")+COUNTIF(C13:M13,"KVIT☻")+COUNTIF(C13:M13,"kvit$")</f>
        <v>0</v>
      </c>
      <c r="X13" s="43" t="n">
        <f aca="false">COUNTBLANK(C13:M13)</f>
        <v>10</v>
      </c>
      <c r="Y13" s="44" t="n">
        <f aca="false">COUNTIF(C13:M13,"x")</f>
        <v>0</v>
      </c>
      <c r="Z13" s="42" t="n">
        <f aca="false">COUNTIF(C13:M13,"51")+COUNTIF(C13:M13,"51☻")+COUNTIF(C13:M13,"2")+COUNTIF(C13:M13,"52")+COUNTIF(C13:M13,"52☻")+COUNTIF(C13:M13,"51$")+COUNTIF(C13:M13,"52$")</f>
        <v>0</v>
      </c>
      <c r="AA13" s="7" t="str">
        <f aca="false">'Vzorci vnosov'!$A$14</f>
        <v>☻</v>
      </c>
      <c r="AC13" s="49" t="s">
        <v>63</v>
      </c>
    </row>
    <row r="14" customFormat="false" ht="19.9" hidden="false" customHeight="true" outlineLevel="0" collapsed="false">
      <c r="A14" s="45" t="n">
        <v>41652</v>
      </c>
      <c r="B14" s="32" t="str">
        <f aca="false">TEXT(A14,"Ddd")</f>
        <v>pon</v>
      </c>
      <c r="C14" s="4" t="str">
        <f aca="false">'Vzorci vnosov'!$A$5</f>
        <v>52</v>
      </c>
      <c r="D14" s="4" t="str">
        <f aca="false">'Vzorci vnosov'!$A$12</f>
        <v>D</v>
      </c>
      <c r="E14" s="3" t="str">
        <f aca="false">'Vzorci vnosov'!$A$6</f>
        <v>KVIT</v>
      </c>
      <c r="F14" s="5" t="str">
        <f aca="false">'Vzorci vnosov'!$A$7</f>
        <v>KVIT☻</v>
      </c>
      <c r="G14" s="4" t="str">
        <f aca="false">'Vzorci vnosov'!$A$12</f>
        <v>D</v>
      </c>
      <c r="H14" s="14" t="str">
        <f aca="false">'Vzorci vnosov'!$A$23</f>
        <v>51☺</v>
      </c>
      <c r="I14" s="4" t="str">
        <f aca="false">'Vzorci vnosov'!$A$4</f>
        <v>51</v>
      </c>
      <c r="J14" s="4" t="str">
        <f aca="false">'Vzorci vnosov'!$A$8</f>
        <v>U</v>
      </c>
      <c r="K14" s="6" t="str">
        <f aca="false">'Vzorci vnosov'!$A$11</f>
        <v>X</v>
      </c>
      <c r="L14" s="4" t="str">
        <f aca="false">'Vzorci vnosov'!$A$12</f>
        <v>D</v>
      </c>
      <c r="M14" s="6" t="str">
        <f aca="false">'Vzorci vnosov'!$A$26</f>
        <v>52¶</v>
      </c>
      <c r="N14" s="46" t="s">
        <v>43</v>
      </c>
      <c r="O14" s="25" t="s">
        <v>45</v>
      </c>
      <c r="P14" s="42" t="n">
        <f aca="false">COUNTIF(C14:M14,"☻")+COUNTIF(C14:M14,"52☻")+COUNTIF(C14:M14,"51☻")+COUNTIF(C14:M14,"1☻")+COUNTIF(C14:M14,"KVIT☻")+COUNTIF(C14:M14,"U☻")</f>
        <v>1</v>
      </c>
      <c r="Q14" s="42" t="n">
        <f aca="false">COUNTIF(C14:M14,"☺")+COUNTIF(C14:M14,"52☺")+COUNTIF(C14:M14,"51☺")+COUNTIF(C14:M14,"1☺")+COUNTIF(C14:M14,"KVIT☺")+COUNTIF(C14:M14,"U☺")</f>
        <v>1</v>
      </c>
      <c r="R14" s="42" t="n">
        <f aca="false">COUNTIF(C14:M14,"51")+COUNTIF(C14:M14,"51$")+COUNTIF(C14:M14,"51☻")</f>
        <v>1</v>
      </c>
      <c r="S14" s="42" t="n">
        <f aca="false">COUNTIF(C14:M14,"52")+COUNTIF(C14:M14,"52$")+COUNTIF(C14:M14,"52☻")</f>
        <v>1</v>
      </c>
      <c r="T14" s="42" t="n">
        <f aca="false">COUNTIF(C14:M14,"51¶")</f>
        <v>0</v>
      </c>
      <c r="U14" s="42" t="n">
        <f aca="false">COUNTIF(C14:M14,"52¶")</f>
        <v>1</v>
      </c>
      <c r="V14" s="42" t="n">
        <f aca="false">COUNTIF(C14:M14,"U")+COUNTIF(C14:M14,"U☻")+COUNTIF(C14:M14,"U☺")</f>
        <v>1</v>
      </c>
      <c r="W14" s="42" t="n">
        <f aca="false">COUNTIF(C14:M14,"KVIT")+COUNTIF(C14:M14,"KVIT☻")+COUNTIF(C14:M14,"kvit$")</f>
        <v>2</v>
      </c>
      <c r="X14" s="43" t="n">
        <f aca="false">COUNTBLANK(C14:M14)</f>
        <v>0</v>
      </c>
      <c r="Y14" s="44" t="n">
        <f aca="false">COUNTIF(C14:M14,"x")</f>
        <v>1</v>
      </c>
      <c r="Z14" s="42" t="n">
        <f aca="false">COUNTIF(C14:M14,"51")+COUNTIF(C14:M14,"51☻")+COUNTIF(C14:M14,"2")+COUNTIF(C14:M14,"52")+COUNTIF(C14:M14,"52☻")+COUNTIF(C14:M14,"51$")+COUNTIF(C14:M14,"52$")</f>
        <v>2</v>
      </c>
      <c r="AA14" s="4" t="str">
        <f aca="false">'Vzorci vnosov'!$A$15</f>
        <v>SO</v>
      </c>
      <c r="AC14" s="46" t="s">
        <v>64</v>
      </c>
    </row>
    <row r="15" customFormat="false" ht="19.9" hidden="false" customHeight="true" outlineLevel="0" collapsed="false">
      <c r="A15" s="45" t="n">
        <v>41653</v>
      </c>
      <c r="B15" s="32" t="str">
        <f aca="false">TEXT(A15,"Ddd")</f>
        <v>tor</v>
      </c>
      <c r="C15" s="3" t="str">
        <f aca="false">'Vzorci vnosov'!$A$2</f>
        <v>51☻</v>
      </c>
      <c r="D15" s="4" t="str">
        <f aca="false">'Vzorci vnosov'!$A$12</f>
        <v>D</v>
      </c>
      <c r="E15" s="3" t="str">
        <f aca="false">'Vzorci vnosov'!$A$6</f>
        <v>KVIT</v>
      </c>
      <c r="F15" s="6" t="str">
        <f aca="false">'Vzorci vnosov'!$A$11</f>
        <v>X</v>
      </c>
      <c r="G15" s="15" t="str">
        <f aca="false">'Vzorci vnosov'!$A$25</f>
        <v>51¶</v>
      </c>
      <c r="H15" s="4" t="str">
        <f aca="false">'Vzorci vnosov'!$A$5</f>
        <v>52</v>
      </c>
      <c r="I15" s="4" t="str">
        <f aca="false">'Vzorci vnosov'!$A$5</f>
        <v>52</v>
      </c>
      <c r="J15" s="4" t="str">
        <f aca="false">'Vzorci vnosov'!$A$8</f>
        <v>U</v>
      </c>
      <c r="K15" s="6" t="str">
        <f aca="false">'Vzorci vnosov'!$A$26</f>
        <v>52¶</v>
      </c>
      <c r="L15" s="4" t="str">
        <f aca="false">'Vzorci vnosov'!$A$12</f>
        <v>D</v>
      </c>
      <c r="M15" s="3" t="str">
        <f aca="false">'Vzorci vnosov'!$A$6</f>
        <v>KVIT</v>
      </c>
      <c r="N15" s="46" t="s">
        <v>65</v>
      </c>
      <c r="O15" s="25" t="s">
        <v>48</v>
      </c>
      <c r="P15" s="42" t="n">
        <f aca="false">COUNTIF(C15:M15,"☻")+COUNTIF(C15:M15,"52☻")+COUNTIF(C15:M15,"51☻")+COUNTIF(C15:M15,"1☻")+COUNTIF(C15:M15,"KVIT☻")+COUNTIF(C15:M15,"U☻")</f>
        <v>1</v>
      </c>
      <c r="Q15" s="42" t="n">
        <f aca="false">COUNTIF(C15:M15,"☺")+COUNTIF(C15:M15,"52☺")+COUNTIF(C15:M15,"51☺")+COUNTIF(C15:M15,"1☺")+COUNTIF(C15:M15,"KVIT☺")+COUNTIF(C15:M15,"U☺")</f>
        <v>0</v>
      </c>
      <c r="R15" s="42" t="n">
        <f aca="false">COUNTIF(C15:M15,"51")+COUNTIF(C15:M15,"51$")+COUNTIF(C15:M15,"51☻")</f>
        <v>1</v>
      </c>
      <c r="S15" s="42" t="n">
        <f aca="false">COUNTIF(C15:M15,"52")+COUNTIF(C15:M15,"52$")+COUNTIF(C15:M15,"52☻")</f>
        <v>2</v>
      </c>
      <c r="T15" s="42" t="n">
        <f aca="false">COUNTIF(C15:M15,"51¶")</f>
        <v>1</v>
      </c>
      <c r="U15" s="42" t="n">
        <f aca="false">COUNTIF(C15:M15,"52¶")</f>
        <v>1</v>
      </c>
      <c r="V15" s="42" t="n">
        <f aca="false">COUNTIF(C15:M15,"U")+COUNTIF(C15:M15,"U☻")+COUNTIF(C15:M15,"U☺")</f>
        <v>1</v>
      </c>
      <c r="W15" s="42" t="n">
        <f aca="false">COUNTIF(C15:M15,"KVIT")+COUNTIF(C15:M15,"KVIT☻")+COUNTIF(C15:M15,"kvit$")</f>
        <v>2</v>
      </c>
      <c r="X15" s="43" t="n">
        <f aca="false">COUNTBLANK(C15:M15)</f>
        <v>0</v>
      </c>
      <c r="Y15" s="44" t="n">
        <f aca="false">COUNTIF(C15:M15,"x")</f>
        <v>1</v>
      </c>
      <c r="Z15" s="42" t="n">
        <f aca="false">COUNTIF(C15:M15,"51")+COUNTIF(C15:M15,"51☻")+COUNTIF(C15:M15,"2")+COUNTIF(C15:M15,"52")+COUNTIF(C15:M15,"52☻")+COUNTIF(C15:M15,"51$")+COUNTIF(C15:M15,"52$")</f>
        <v>3</v>
      </c>
      <c r="AA15" s="8" t="str">
        <f aca="false">'Vzorci vnosov'!$A$16</f>
        <v>☻</v>
      </c>
      <c r="AC15" s="46" t="s">
        <v>66</v>
      </c>
    </row>
    <row r="16" customFormat="false" ht="19.9" hidden="false" customHeight="true" outlineLevel="0" collapsed="false">
      <c r="A16" s="45" t="n">
        <v>41654</v>
      </c>
      <c r="B16" s="32" t="str">
        <f aca="false">TEXT(A16,"Ddd")</f>
        <v>sre</v>
      </c>
      <c r="C16" s="6" t="str">
        <f aca="false">'Vzorci vnosov'!$A$11</f>
        <v>X</v>
      </c>
      <c r="D16" s="4" t="str">
        <f aca="false">'Vzorci vnosov'!$A$12</f>
        <v>D</v>
      </c>
      <c r="E16" s="3" t="str">
        <f aca="false">'Vzorci vnosov'!$A$6</f>
        <v>KVIT</v>
      </c>
      <c r="F16" s="4" t="str">
        <f aca="false">'Vzorci vnosov'!$A$8</f>
        <v>U</v>
      </c>
      <c r="G16" s="37" t="str">
        <f aca="false">'Vzorci vnosov'!$A$28</f>
        <v>KO</v>
      </c>
      <c r="H16" s="15" t="str">
        <f aca="false">'Vzorci vnosov'!$A$25</f>
        <v>51¶</v>
      </c>
      <c r="I16" s="4" t="str">
        <f aca="false">'Vzorci vnosov'!$A$5</f>
        <v>52</v>
      </c>
      <c r="J16" s="3" t="str">
        <f aca="false">'Vzorci vnosov'!$A$2</f>
        <v>51☻</v>
      </c>
      <c r="K16" s="4" t="str">
        <f aca="false">'Vzorci vnosov'!$A$5</f>
        <v>52</v>
      </c>
      <c r="L16" s="4" t="str">
        <f aca="false">'Vzorci vnosov'!$A$12</f>
        <v>D</v>
      </c>
      <c r="M16" s="3" t="str">
        <f aca="false">'Vzorci vnosov'!$A$6</f>
        <v>KVIT</v>
      </c>
      <c r="N16" s="52" t="s">
        <v>67</v>
      </c>
      <c r="O16" s="25" t="s">
        <v>48</v>
      </c>
      <c r="P16" s="42" t="n">
        <f aca="false">COUNTIF(C16:M16,"☻")+COUNTIF(C16:M16,"52☻")+COUNTIF(C16:M16,"51☻")+COUNTIF(C16:M16,"1☻")+COUNTIF(C16:M16,"KVIT☻")+COUNTIF(C16:M16,"U☻")</f>
        <v>1</v>
      </c>
      <c r="Q16" s="42" t="n">
        <f aca="false">COUNTIF(C16:M16,"☺")+COUNTIF(C16:M16,"52☺")+COUNTIF(C16:M16,"51☺")+COUNTIF(C16:M16,"1☺")+COUNTIF(C16:M16,"KVIT☺")+COUNTIF(C16:M16,"U☺")</f>
        <v>0</v>
      </c>
      <c r="R16" s="42" t="n">
        <f aca="false">COUNTIF(C16:M16,"51")+COUNTIF(C16:M16,"51$")+COUNTIF(C16:M16,"51☻")</f>
        <v>1</v>
      </c>
      <c r="S16" s="42" t="n">
        <f aca="false">COUNTIF(C16:M16,"52")+COUNTIF(C16:M16,"52$")+COUNTIF(C16:M16,"52☻")</f>
        <v>2</v>
      </c>
      <c r="T16" s="42" t="n">
        <f aca="false">COUNTIF(C16:M16,"51¶")</f>
        <v>1</v>
      </c>
      <c r="U16" s="42" t="n">
        <f aca="false">COUNTIF(C16:M16,"52¶")</f>
        <v>0</v>
      </c>
      <c r="V16" s="42" t="n">
        <f aca="false">COUNTIF(C16:M16,"U")+COUNTIF(C16:M16,"U☻")+COUNTIF(C16:M16,"U☺")</f>
        <v>1</v>
      </c>
      <c r="W16" s="42" t="n">
        <f aca="false">COUNTIF(C16:M16,"KVIT")+COUNTIF(C16:M16,"KVIT☻")+COUNTIF(C16:M16,"kvit$")</f>
        <v>2</v>
      </c>
      <c r="X16" s="43" t="n">
        <f aca="false">COUNTBLANK(C16:M16)</f>
        <v>0</v>
      </c>
      <c r="Y16" s="44" t="n">
        <f aca="false">COUNTIF(C16:M16,"x")</f>
        <v>1</v>
      </c>
      <c r="Z16" s="42" t="n">
        <f aca="false">COUNTIF(C16:M16,"51")+COUNTIF(C16:M16,"51☻")+COUNTIF(C16:M16,"2")+COUNTIF(C16:M16,"52")+COUNTIF(C16:M16,"52☻")+COUNTIF(C16:M16,"51$")+COUNTIF(C16:M16,"52$")</f>
        <v>3</v>
      </c>
      <c r="AA16" s="9" t="str">
        <f aca="false">'Vzorci vnosov'!$A$17</f>
        <v>51$</v>
      </c>
      <c r="AC16" s="49" t="s">
        <v>68</v>
      </c>
    </row>
    <row r="17" customFormat="false" ht="19.9" hidden="false" customHeight="true" outlineLevel="0" collapsed="false">
      <c r="A17" s="45" t="n">
        <v>41655</v>
      </c>
      <c r="B17" s="32" t="str">
        <f aca="false">TEXT(A17,"Ddd")</f>
        <v>čet</v>
      </c>
      <c r="C17" s="15" t="str">
        <f aca="false">'Vzorci vnosov'!$A$25</f>
        <v>51¶</v>
      </c>
      <c r="D17" s="4" t="str">
        <f aca="false">'Vzorci vnosov'!$A$12</f>
        <v>D</v>
      </c>
      <c r="E17" s="3" t="str">
        <f aca="false">'Vzorci vnosov'!$A$6</f>
        <v>KVIT</v>
      </c>
      <c r="F17" s="6" t="str">
        <f aca="false">'Vzorci vnosov'!$A$26</f>
        <v>52¶</v>
      </c>
      <c r="G17" s="4" t="str">
        <f aca="false">'Vzorci vnosov'!$A$5</f>
        <v>52</v>
      </c>
      <c r="H17" s="4" t="str">
        <f aca="false">'Vzorci vnosov'!$A$8</f>
        <v>U</v>
      </c>
      <c r="I17" s="4" t="str">
        <f aca="false">'Vzorci vnosov'!$A$4</f>
        <v>51</v>
      </c>
      <c r="J17" s="6" t="str">
        <f aca="false">'Vzorci vnosov'!$A$11</f>
        <v>X</v>
      </c>
      <c r="K17" s="3" t="str">
        <f aca="false">'Vzorci vnosov'!$A$2</f>
        <v>51☻</v>
      </c>
      <c r="L17" s="4" t="str">
        <f aca="false">'Vzorci vnosov'!$A$12</f>
        <v>D</v>
      </c>
      <c r="M17" s="3" t="str">
        <f aca="false">'Vzorci vnosov'!$A$6</f>
        <v>KVIT</v>
      </c>
      <c r="N17" s="49" t="s">
        <v>69</v>
      </c>
      <c r="O17" s="25" t="s">
        <v>48</v>
      </c>
      <c r="P17" s="42" t="n">
        <f aca="false">COUNTIF(C17:M17,"☻")+COUNTIF(C17:M17,"52☻")+COUNTIF(C17:M17,"51☻")+COUNTIF(C17:M17,"1☻")+COUNTIF(C17:M17,"KVIT☻")+COUNTIF(C17:M17,"U☻")</f>
        <v>1</v>
      </c>
      <c r="Q17" s="42" t="n">
        <f aca="false">COUNTIF(C17:M17,"☺")+COUNTIF(C17:M17,"52☺")+COUNTIF(C17:M17,"51☺")+COUNTIF(C17:M17,"1☺")+COUNTIF(C17:M17,"KVIT☺")+COUNTIF(C17:M17,"U☺")</f>
        <v>0</v>
      </c>
      <c r="R17" s="42" t="n">
        <f aca="false">COUNTIF(C17:M17,"51")+COUNTIF(C17:M17,"51$")+COUNTIF(C17:M17,"51☻")</f>
        <v>2</v>
      </c>
      <c r="S17" s="42" t="n">
        <f aca="false">COUNTIF(C17:M17,"52")+COUNTIF(C17:M17,"52$")+COUNTIF(C17:M17,"52☻")</f>
        <v>1</v>
      </c>
      <c r="T17" s="42" t="n">
        <f aca="false">COUNTIF(C17:M17,"51¶")</f>
        <v>1</v>
      </c>
      <c r="U17" s="42" t="n">
        <f aca="false">COUNTIF(C17:M17,"52¶")</f>
        <v>1</v>
      </c>
      <c r="V17" s="42" t="n">
        <f aca="false">COUNTIF(C17:M17,"U")+COUNTIF(C17:M17,"U☻")+COUNTIF(C17:M17,"U☺")</f>
        <v>1</v>
      </c>
      <c r="W17" s="42" t="n">
        <f aca="false">COUNTIF(C17:M17,"KVIT")+COUNTIF(C17:M17,"KVIT☻")+COUNTIF(C17:M17,"kvit$")</f>
        <v>2</v>
      </c>
      <c r="X17" s="43" t="n">
        <f aca="false">COUNTBLANK(C17:M17)</f>
        <v>0</v>
      </c>
      <c r="Y17" s="44" t="n">
        <f aca="false">COUNTIF(C17:M17,"x")</f>
        <v>1</v>
      </c>
      <c r="Z17" s="42" t="n">
        <f aca="false">COUNTIF(C17:M17,"51")+COUNTIF(C17:M17,"51☻")+COUNTIF(C17:M17,"2")+COUNTIF(C17:M17,"52")+COUNTIF(C17:M17,"52☻")+COUNTIF(C17:M17,"51$")+COUNTIF(C17:M17,"52$")</f>
        <v>3</v>
      </c>
      <c r="AA17" s="9" t="str">
        <f aca="false">'Vzorci vnosov'!$A$18</f>
        <v>52$</v>
      </c>
      <c r="AC17" s="25" t="s">
        <v>67</v>
      </c>
    </row>
    <row r="18" customFormat="false" ht="19.9" hidden="false" customHeight="true" outlineLevel="0" collapsed="false">
      <c r="A18" s="45" t="n">
        <v>41656</v>
      </c>
      <c r="B18" s="32" t="str">
        <f aca="false">TEXT(A18,"Ddd")</f>
        <v>pet</v>
      </c>
      <c r="C18" s="4" t="str">
        <f aca="false">'Vzorci vnosov'!$A$12</f>
        <v>D</v>
      </c>
      <c r="D18" s="4" t="str">
        <f aca="false">'Vzorci vnosov'!$A$12</f>
        <v>D</v>
      </c>
      <c r="E18" s="3" t="str">
        <f aca="false">'Vzorci vnosov'!$A$6</f>
        <v>KVIT</v>
      </c>
      <c r="F18" s="3" t="str">
        <f aca="false">'Vzorci vnosov'!$A$2</f>
        <v>51☻</v>
      </c>
      <c r="G18" s="11" t="str">
        <f aca="false">'Vzorci vnosov'!$A$20</f>
        <v>☺</v>
      </c>
      <c r="H18" s="4" t="str">
        <f aca="false">'Vzorci vnosov'!$A$5</f>
        <v>52</v>
      </c>
      <c r="I18" s="4" t="str">
        <f aca="false">'Vzorci vnosov'!$A$4</f>
        <v>51</v>
      </c>
      <c r="J18" s="15" t="str">
        <f aca="false">'Vzorci vnosov'!$A$25</f>
        <v>51¶</v>
      </c>
      <c r="K18" s="6" t="str">
        <f aca="false">'Vzorci vnosov'!$A$11</f>
        <v>X</v>
      </c>
      <c r="L18" s="4" t="str">
        <f aca="false">'Vzorci vnosov'!$A$12</f>
        <v>D</v>
      </c>
      <c r="M18" s="3" t="str">
        <f aca="false">'Vzorci vnosov'!$A$6</f>
        <v>KVIT</v>
      </c>
      <c r="N18" s="46" t="s">
        <v>42</v>
      </c>
      <c r="O18" s="25" t="s">
        <v>43</v>
      </c>
      <c r="P18" s="42" t="n">
        <f aca="false">COUNTIF(C18:M18,"☻")+COUNTIF(C18:M18,"52☻")+COUNTIF(C18:M18,"51☻")+COUNTIF(C18:M18,"1☻")+COUNTIF(C18:M18,"KVIT☻")+COUNTIF(C18:M18,"U☻")</f>
        <v>1</v>
      </c>
      <c r="Q18" s="42" t="n">
        <f aca="false">COUNTIF(C18:M18,"☺")+COUNTIF(C18:M18,"52☺")+COUNTIF(C18:M18,"51☺")+COUNTIF(C18:M18,"1☺")+COUNTIF(C18:M18,"KVIT☺")+COUNTIF(C18:M18,"U☺")</f>
        <v>1</v>
      </c>
      <c r="R18" s="42" t="n">
        <f aca="false">COUNTIF(C18:M18,"51")+COUNTIF(C18:M18,"51$")+COUNTIF(C18:M18,"51☻")</f>
        <v>2</v>
      </c>
      <c r="S18" s="42" t="n">
        <f aca="false">COUNTIF(C18:M18,"52")+COUNTIF(C18:M18,"52$")+COUNTIF(C18:M18,"52☻")</f>
        <v>1</v>
      </c>
      <c r="T18" s="42" t="n">
        <f aca="false">COUNTIF(C18:M18,"51¶")</f>
        <v>1</v>
      </c>
      <c r="U18" s="42" t="n">
        <f aca="false">COUNTIF(C18:M18,"52¶")</f>
        <v>0</v>
      </c>
      <c r="V18" s="42" t="n">
        <f aca="false">COUNTIF(C18:M18,"U")+COUNTIF(C18:M18,"U☻")+COUNTIF(C18:M18,"U☺")</f>
        <v>0</v>
      </c>
      <c r="W18" s="42" t="n">
        <f aca="false">COUNTIF(C18:M18,"KVIT")+COUNTIF(C18:M18,"KVIT☻")+COUNTIF(C18:M18,"kvit$")</f>
        <v>2</v>
      </c>
      <c r="X18" s="43" t="n">
        <f aca="false">COUNTBLANK(C18:M18)</f>
        <v>0</v>
      </c>
      <c r="Y18" s="44" t="n">
        <f aca="false">COUNTIF(C18:M18,"x")</f>
        <v>1</v>
      </c>
      <c r="Z18" s="42" t="n">
        <f aca="false">COUNTIF(C18:M18,"51")+COUNTIF(C18:M18,"51☻")+COUNTIF(C18:M18,"2")+COUNTIF(C18:M18,"52")+COUNTIF(C18:M18,"52☻")+COUNTIF(C18:M18,"51$")+COUNTIF(C18:M18,"52$")</f>
        <v>3</v>
      </c>
      <c r="AA18" s="10" t="str">
        <f aca="false">'Vzorci vnosov'!$A$19</f>
        <v>KVIT$</v>
      </c>
    </row>
    <row r="19" customFormat="false" ht="19.9" hidden="false" customHeight="true" outlineLevel="0" collapsed="false">
      <c r="A19" s="38" t="n">
        <v>41657</v>
      </c>
      <c r="B19" s="39" t="str">
        <f aca="false">TEXT(A19,"Ddd")</f>
        <v>sob</v>
      </c>
      <c r="C19" s="40"/>
      <c r="D19" s="40"/>
      <c r="E19" s="40"/>
      <c r="F19" s="40"/>
      <c r="G19" s="12" t="str">
        <f aca="false">'Vzorci vnosov'!$A$21</f>
        <v>☺</v>
      </c>
      <c r="H19" s="40"/>
      <c r="I19" s="40"/>
      <c r="J19" s="40"/>
      <c r="K19" s="40"/>
      <c r="L19" s="40"/>
      <c r="M19" s="7" t="str">
        <f aca="false">'Vzorci vnosov'!$A$14</f>
        <v>☻</v>
      </c>
      <c r="N19" s="40" t="s">
        <v>42</v>
      </c>
      <c r="O19" s="40" t="s">
        <v>43</v>
      </c>
      <c r="P19" s="42" t="n">
        <f aca="false">COUNTIF(C19:M19,"☻")+COUNTIF(C19:M19,"52☻")+COUNTIF(C19:M19,"51☻")+COUNTIF(C19:M19,"1☻")+COUNTIF(C19:M19,"KVIT☻")+COUNTIF(C19:M19,"U☻")</f>
        <v>1</v>
      </c>
      <c r="Q19" s="42" t="n">
        <f aca="false">COUNTIF(C19:M19,"☺")+COUNTIF(C19:M19,"52☺")+COUNTIF(C19:M19,"51☺")+COUNTIF(C19:M19,"1☺")+COUNTIF(C19:M19,"KVIT☺")+COUNTIF(C19:M19,"U☺")</f>
        <v>1</v>
      </c>
      <c r="R19" s="42" t="n">
        <f aca="false">COUNTIF(C19:M19,"51")+COUNTIF(C19:M19,"51$")+COUNTIF(C19:M19,"51☻")</f>
        <v>0</v>
      </c>
      <c r="S19" s="42" t="n">
        <f aca="false">COUNTIF(C19:M19,"52")+COUNTIF(C19:M19,"52$")+COUNTIF(C19:M19,"52☻")</f>
        <v>0</v>
      </c>
      <c r="T19" s="42" t="n">
        <f aca="false">COUNTIF(C19:M19,"51¶")</f>
        <v>0</v>
      </c>
      <c r="U19" s="42" t="n">
        <f aca="false">COUNTIF(C19:M19,"52¶")</f>
        <v>0</v>
      </c>
      <c r="V19" s="42" t="n">
        <f aca="false">COUNTIF(C19:M19,"U")+COUNTIF(C19:M19,"U☻")+COUNTIF(C19:M19,"U☺")</f>
        <v>0</v>
      </c>
      <c r="W19" s="42" t="n">
        <f aca="false">COUNTIF(C19:M19,"KVIT")+COUNTIF(C19:M19,"KVIT☻")+COUNTIF(C19:M19,"kvit$")</f>
        <v>0</v>
      </c>
      <c r="X19" s="43" t="n">
        <f aca="false">COUNTBLANK(C19:M19)</f>
        <v>9</v>
      </c>
      <c r="Y19" s="44" t="n">
        <f aca="false">COUNTIF(C19:M19,"x")</f>
        <v>0</v>
      </c>
      <c r="Z19" s="42" t="n">
        <f aca="false">COUNTIF(C19:M19,"51")+COUNTIF(C19:M19,"51☻")+COUNTIF(C19:M19,"2")+COUNTIF(C19:M19,"52")+COUNTIF(C19:M19,"52☻")+COUNTIF(C19:M19,"51$")+COUNTIF(C19:M19,"52$")</f>
        <v>0</v>
      </c>
      <c r="AA19" s="11" t="str">
        <f aca="false">'Vzorci vnosov'!$A$20</f>
        <v>☺</v>
      </c>
    </row>
    <row r="20" customFormat="false" ht="19.9" hidden="false" customHeight="true" outlineLevel="0" collapsed="false">
      <c r="A20" s="38" t="n">
        <v>41658</v>
      </c>
      <c r="B20" s="39" t="str">
        <f aca="false">TEXT(A20,"Ddd")</f>
        <v>ned</v>
      </c>
      <c r="C20" s="40"/>
      <c r="D20" s="40"/>
      <c r="E20" s="40"/>
      <c r="F20" s="40"/>
      <c r="G20" s="40"/>
      <c r="H20" s="40"/>
      <c r="I20" s="40"/>
      <c r="J20" s="12" t="str">
        <f aca="false">'Vzorci vnosov'!$A$21</f>
        <v>☺</v>
      </c>
      <c r="K20" s="40"/>
      <c r="L20" s="40"/>
      <c r="M20" s="7" t="str">
        <f aca="false">'Vzorci vnosov'!$A$14</f>
        <v>☻</v>
      </c>
      <c r="N20" s="40" t="s">
        <v>45</v>
      </c>
      <c r="O20" s="40" t="s">
        <v>43</v>
      </c>
      <c r="P20" s="42" t="n">
        <f aca="false">COUNTIF(C20:M20,"☻")+COUNTIF(C20:M20,"52☻")+COUNTIF(C20:M20,"51☻")+COUNTIF(C20:M20,"1☻")+COUNTIF(C20:M20,"KVIT☻")+COUNTIF(C20:M20,"U☻")</f>
        <v>1</v>
      </c>
      <c r="Q20" s="42" t="n">
        <f aca="false">COUNTIF(C20:M20,"☺")+COUNTIF(C20:M20,"52☺")+COUNTIF(C20:M20,"51☺")+COUNTIF(C20:M20,"1☺")+COUNTIF(C20:M20,"KVIT☺")+COUNTIF(C20:M20,"U☺")</f>
        <v>1</v>
      </c>
      <c r="R20" s="42" t="n">
        <f aca="false">COUNTIF(C20:M20,"51")+COUNTIF(C20:M20,"51$")+COUNTIF(C20:M20,"51☻")</f>
        <v>0</v>
      </c>
      <c r="S20" s="42" t="n">
        <f aca="false">COUNTIF(C20:M20,"52")+COUNTIF(C20:M20,"52$")+COUNTIF(C20:M20,"52☻")</f>
        <v>0</v>
      </c>
      <c r="T20" s="42" t="n">
        <f aca="false">COUNTIF(C20:M20,"51¶")</f>
        <v>0</v>
      </c>
      <c r="U20" s="42" t="n">
        <f aca="false">COUNTIF(C20:M20,"52¶")</f>
        <v>0</v>
      </c>
      <c r="V20" s="42" t="n">
        <f aca="false">COUNTIF(C20:M20,"U")+COUNTIF(C20:M20,"U☻")+COUNTIF(C20:M20,"U☺")</f>
        <v>0</v>
      </c>
      <c r="W20" s="42" t="n">
        <f aca="false">COUNTIF(C20:M20,"KVIT")+COUNTIF(C20:M20,"KVIT☻")+COUNTIF(C20:M20,"kvit$")</f>
        <v>0</v>
      </c>
      <c r="X20" s="43" t="n">
        <f aca="false">COUNTBLANK(C20:M20)</f>
        <v>9</v>
      </c>
      <c r="Y20" s="44" t="n">
        <f aca="false">COUNTIF(C20:M20,"x")</f>
        <v>0</v>
      </c>
      <c r="Z20" s="42" t="n">
        <f aca="false">COUNTIF(C20:M20,"51")+COUNTIF(C20:M20,"51☻")+COUNTIF(C20:M20,"2")+COUNTIF(C20:M20,"52")+COUNTIF(C20:M20,"52☻")+COUNTIF(C20:M20,"51$")+COUNTIF(C20:M20,"52$")</f>
        <v>0</v>
      </c>
      <c r="AA20" s="12" t="str">
        <f aca="false">'Vzorci vnosov'!$A$21</f>
        <v>☺</v>
      </c>
    </row>
    <row r="21" customFormat="false" ht="19.9" hidden="false" customHeight="true" outlineLevel="0" collapsed="false">
      <c r="A21" s="45" t="n">
        <v>41659</v>
      </c>
      <c r="B21" s="32" t="str">
        <f aca="false">TEXT(A21,"Ddd")</f>
        <v>pon</v>
      </c>
      <c r="C21" s="15" t="str">
        <f aca="false">'Vzorci vnosov'!$A$25</f>
        <v>51¶</v>
      </c>
      <c r="D21" s="4" t="str">
        <f aca="false">'Vzorci vnosov'!$A$12</f>
        <v>D</v>
      </c>
      <c r="E21" s="3" t="str">
        <f aca="false">'Vzorci vnosov'!$A$6</f>
        <v>KVIT</v>
      </c>
      <c r="F21" s="4" t="str">
        <f aca="false">'Vzorci vnosov'!$A$12</f>
        <v>D</v>
      </c>
      <c r="G21" s="4" t="str">
        <f aca="false">'Vzorci vnosov'!$A$8</f>
        <v>U</v>
      </c>
      <c r="H21" s="4" t="str">
        <f aca="false">'Vzorci vnosov'!$A$4</f>
        <v>51</v>
      </c>
      <c r="I21" s="6" t="str">
        <f aca="false">'Vzorci vnosov'!$A$26</f>
        <v>52¶</v>
      </c>
      <c r="J21" s="6" t="str">
        <f aca="false">'Vzorci vnosov'!$A$11</f>
        <v>X</v>
      </c>
      <c r="K21" s="6" t="str">
        <f aca="false">'Vzorci vnosov'!$A$26</f>
        <v>52¶</v>
      </c>
      <c r="L21" s="4" t="str">
        <f aca="false">'Vzorci vnosov'!$A$5</f>
        <v>52</v>
      </c>
      <c r="M21" s="6" t="str">
        <f aca="false">'Vzorci vnosov'!$A$11</f>
        <v>X</v>
      </c>
      <c r="N21" s="46" t="s">
        <v>64</v>
      </c>
      <c r="O21" s="25" t="s">
        <v>43</v>
      </c>
      <c r="P21" s="42" t="n">
        <f aca="false">COUNTIF(C21:M21,"☻")+COUNTIF(C21:M21,"52☻")+COUNTIF(C21:M21,"51☻")+COUNTIF(C21:M21,"1☻")+COUNTIF(C21:M21,"KVIT☻")+COUNTIF(C21:M21,"U☻")</f>
        <v>0</v>
      </c>
      <c r="Q21" s="42" t="n">
        <f aca="false">COUNTIF(C21:M21,"☺")+COUNTIF(C21:M21,"52☺")+COUNTIF(C21:M21,"51☺")+COUNTIF(C21:M21,"1☺")+COUNTIF(C21:M21,"KVIT☺")+COUNTIF(C21:M21,"U☺")</f>
        <v>0</v>
      </c>
      <c r="R21" s="42" t="n">
        <f aca="false">COUNTIF(C21:M21,"51")+COUNTIF(C21:M21,"51$")+COUNTIF(C21:M21,"51☻")</f>
        <v>1</v>
      </c>
      <c r="S21" s="42" t="n">
        <f aca="false">COUNTIF(C21:M21,"52")+COUNTIF(C21:M21,"52$")+COUNTIF(C21:M21,"52☻")</f>
        <v>1</v>
      </c>
      <c r="T21" s="42" t="n">
        <f aca="false">COUNTIF(C21:M21,"51¶")</f>
        <v>1</v>
      </c>
      <c r="U21" s="42" t="n">
        <f aca="false">COUNTIF(C21:M21,"52¶")</f>
        <v>2</v>
      </c>
      <c r="V21" s="42" t="n">
        <f aca="false">COUNTIF(C21:M21,"U")+COUNTIF(C21:M21,"U☻")+COUNTIF(C21:M21,"U☺")</f>
        <v>1</v>
      </c>
      <c r="W21" s="42" t="n">
        <f aca="false">COUNTIF(C21:M21,"KVIT")+COUNTIF(C21:M21,"KVIT☻")+COUNTIF(C21:M21,"kvit$")</f>
        <v>1</v>
      </c>
      <c r="X21" s="43" t="n">
        <f aca="false">COUNTBLANK(C21:M21)</f>
        <v>0</v>
      </c>
      <c r="Y21" s="44" t="n">
        <f aca="false">COUNTIF(C21:M21,"x")</f>
        <v>2</v>
      </c>
      <c r="Z21" s="42" t="n">
        <f aca="false">COUNTIF(C21:M21,"51")+COUNTIF(C21:M21,"51☻")+COUNTIF(C21:M21,"2")+COUNTIF(C21:M21,"52")+COUNTIF(C21:M21,"52☻")+COUNTIF(C21:M21,"51$")+COUNTIF(C21:M21,"52$")</f>
        <v>2</v>
      </c>
      <c r="AA21" s="13" t="str">
        <f aca="false">'Vzorci vnosov'!$A$22</f>
        <v>U☺</v>
      </c>
    </row>
    <row r="22" customFormat="false" ht="19.9" hidden="false" customHeight="true" outlineLevel="0" collapsed="false">
      <c r="A22" s="45" t="n">
        <v>41660</v>
      </c>
      <c r="B22" s="32" t="str">
        <f aca="false">TEXT(A22,"Ddd")</f>
        <v>tor</v>
      </c>
      <c r="C22" s="4" t="str">
        <f aca="false">'Vzorci vnosov'!$A$4</f>
        <v>51</v>
      </c>
      <c r="D22" s="4" t="str">
        <f aca="false">'Vzorci vnosov'!$A$12</f>
        <v>D</v>
      </c>
      <c r="E22" s="3" t="str">
        <f aca="false">'Vzorci vnosov'!$A$6</f>
        <v>KVIT</v>
      </c>
      <c r="F22" s="4" t="str">
        <f aca="false">'Vzorci vnosov'!$A$12</f>
        <v>D</v>
      </c>
      <c r="G22" s="15" t="str">
        <f aca="false">'Vzorci vnosov'!$A$25</f>
        <v>51¶</v>
      </c>
      <c r="H22" s="4" t="str">
        <f aca="false">'Vzorci vnosov'!$A$4</f>
        <v>51</v>
      </c>
      <c r="I22" s="14" t="str">
        <f aca="false">'Vzorci vnosov'!$A$24</f>
        <v>52☺</v>
      </c>
      <c r="J22" s="4" t="str">
        <f aca="false">'Vzorci vnosov'!$A$12</f>
        <v>D</v>
      </c>
      <c r="K22" s="6" t="str">
        <f aca="false">'Vzorci vnosov'!$A$26</f>
        <v>52¶</v>
      </c>
      <c r="L22" s="4" t="str">
        <f aca="false">'Vzorci vnosov'!$A$8</f>
        <v>U</v>
      </c>
      <c r="M22" s="3" t="str">
        <f aca="false">'Vzorci vnosov'!$A$6</f>
        <v>KVIT</v>
      </c>
      <c r="N22" s="46" t="s">
        <v>60</v>
      </c>
      <c r="O22" s="25" t="s">
        <v>38</v>
      </c>
      <c r="P22" s="42" t="n">
        <f aca="false">COUNTIF(C22:M22,"☻")+COUNTIF(C22:M22,"52☻")+COUNTIF(C22:M22,"51☻")+COUNTIF(C22:M22,"1☻")+COUNTIF(C22:M22,"KVIT☻")+COUNTIF(C22:M22,"U☻")</f>
        <v>0</v>
      </c>
      <c r="Q22" s="42" t="n">
        <f aca="false">COUNTIF(C22:M22,"☺")+COUNTIF(C22:M22,"52☺")+COUNTIF(C22:M22,"51☺")+COUNTIF(C22:M22,"1☺")+COUNTIF(C22:M22,"KVIT☺")+COUNTIF(C22:M22,"U☺")</f>
        <v>1</v>
      </c>
      <c r="R22" s="42" t="n">
        <f aca="false">COUNTIF(C22:M22,"51")+COUNTIF(C22:M22,"51$")+COUNTIF(C22:M22,"51☻")</f>
        <v>2</v>
      </c>
      <c r="S22" s="42" t="n">
        <f aca="false">COUNTIF(C22:M22,"52")+COUNTIF(C22:M22,"52$")+COUNTIF(C22:M22,"52☻")</f>
        <v>0</v>
      </c>
      <c r="T22" s="42" t="n">
        <f aca="false">COUNTIF(C22:M22,"51¶")</f>
        <v>1</v>
      </c>
      <c r="U22" s="42" t="n">
        <f aca="false">COUNTIF(C22:M22,"52¶")</f>
        <v>1</v>
      </c>
      <c r="V22" s="42" t="n">
        <f aca="false">COUNTIF(C22:M22,"U")+COUNTIF(C22:M22,"U☻")+COUNTIF(C22:M22,"U☺")</f>
        <v>1</v>
      </c>
      <c r="W22" s="42" t="n">
        <f aca="false">COUNTIF(C22:M22,"KVIT")+COUNTIF(C22:M22,"KVIT☻")+COUNTIF(C22:M22,"kvit$")</f>
        <v>2</v>
      </c>
      <c r="X22" s="43" t="n">
        <f aca="false">COUNTBLANK(C22:M22)</f>
        <v>0</v>
      </c>
      <c r="Y22" s="44" t="n">
        <f aca="false">COUNTIF(C22:M22,"x")</f>
        <v>0</v>
      </c>
      <c r="Z22" s="42" t="n">
        <f aca="false">COUNTIF(C22:M22,"51")+COUNTIF(C22:M22,"51☻")+COUNTIF(C22:M22,"2")+COUNTIF(C22:M22,"52")+COUNTIF(C22:M22,"52☻")+COUNTIF(C22:M22,"51$")+COUNTIF(C22:M22,"52$")</f>
        <v>2</v>
      </c>
      <c r="AA22" s="14" t="str">
        <f aca="false">'Vzorci vnosov'!$A$23</f>
        <v>51☺</v>
      </c>
    </row>
    <row r="23" customFormat="false" ht="19.9" hidden="false" customHeight="true" outlineLevel="0" collapsed="false">
      <c r="A23" s="45" t="n">
        <v>41661</v>
      </c>
      <c r="B23" s="32" t="str">
        <f aca="false">TEXT(A23,"Ddd")</f>
        <v>sre</v>
      </c>
      <c r="C23" s="4" t="str">
        <f aca="false">'Vzorci vnosov'!$A$4</f>
        <v>51</v>
      </c>
      <c r="D23" s="4" t="str">
        <f aca="false">'Vzorci vnosov'!$A$12</f>
        <v>D</v>
      </c>
      <c r="E23" s="3" t="str">
        <f aca="false">'Vzorci vnosov'!$A$6</f>
        <v>KVIT</v>
      </c>
      <c r="F23" s="15" t="str">
        <f aca="false">'Vzorci vnosov'!$A$25</f>
        <v>51¶</v>
      </c>
      <c r="G23" s="37" t="str">
        <f aca="false">'Vzorci vnosov'!$A$28</f>
        <v>KO</v>
      </c>
      <c r="H23" s="4" t="str">
        <f aca="false">'Vzorci vnosov'!$A$8</f>
        <v>U</v>
      </c>
      <c r="I23" s="4" t="str">
        <f aca="false">'Vzorci vnosov'!$A$5</f>
        <v>52</v>
      </c>
      <c r="J23" s="4" t="str">
        <f aca="false">'Vzorci vnosov'!$A$5</f>
        <v>52</v>
      </c>
      <c r="K23" s="5" t="str">
        <f aca="false">'Vzorci vnosov'!$A$7</f>
        <v>KVIT☻</v>
      </c>
      <c r="L23" s="15" t="str">
        <f aca="false">'Vzorci vnosov'!$A$25</f>
        <v>51¶</v>
      </c>
      <c r="M23" s="3" t="str">
        <f aca="false">'Vzorci vnosov'!$A$6</f>
        <v>KVIT</v>
      </c>
      <c r="N23" s="52" t="s">
        <v>67</v>
      </c>
      <c r="O23" s="25" t="s">
        <v>45</v>
      </c>
      <c r="P23" s="42" t="n">
        <f aca="false">COUNTIF(C23:M23,"☻")+COUNTIF(C23:M23,"52☻")+COUNTIF(C23:M23,"51☻")+COUNTIF(C23:M23,"1☻")+COUNTIF(C23:M23,"KVIT☻")+COUNTIF(C23:M23,"U☻")</f>
        <v>1</v>
      </c>
      <c r="Q23" s="42" t="n">
        <f aca="false">COUNTIF(C23:M23,"☺")+COUNTIF(C23:M23,"52☺")+COUNTIF(C23:M23,"51☺")+COUNTIF(C23:M23,"1☺")+COUNTIF(C23:M23,"KVIT☺")+COUNTIF(C23:M23,"U☺")</f>
        <v>0</v>
      </c>
      <c r="R23" s="42" t="n">
        <f aca="false">COUNTIF(C23:M23,"51")+COUNTIF(C23:M23,"51$")+COUNTIF(C23:M23,"51☻")</f>
        <v>1</v>
      </c>
      <c r="S23" s="42" t="n">
        <f aca="false">COUNTIF(C23:M23,"52")+COUNTIF(C23:M23,"52$")+COUNTIF(C23:M23,"52☻")</f>
        <v>2</v>
      </c>
      <c r="T23" s="42" t="n">
        <f aca="false">COUNTIF(C23:M23,"51¶")</f>
        <v>2</v>
      </c>
      <c r="U23" s="42" t="n">
        <f aca="false">COUNTIF(C23:M23,"52¶")</f>
        <v>0</v>
      </c>
      <c r="V23" s="42" t="n">
        <f aca="false">COUNTIF(C23:M23,"U")+COUNTIF(C23:M23,"U☻")+COUNTIF(C23:M23,"U☺")</f>
        <v>1</v>
      </c>
      <c r="W23" s="42" t="n">
        <f aca="false">COUNTIF(C23:M23,"KVIT")+COUNTIF(C23:M23,"KVIT☻")+COUNTIF(C23:M23,"kvit$")</f>
        <v>3</v>
      </c>
      <c r="X23" s="43" t="n">
        <f aca="false">COUNTBLANK(C23:M23)</f>
        <v>0</v>
      </c>
      <c r="Y23" s="44" t="n">
        <f aca="false">COUNTIF(C23:M23,"x")</f>
        <v>0</v>
      </c>
      <c r="Z23" s="42" t="n">
        <f aca="false">COUNTIF(C23:M23,"51")+COUNTIF(C23:M23,"51☻")+COUNTIF(C23:M23,"2")+COUNTIF(C23:M23,"52")+COUNTIF(C23:M23,"52☻")+COUNTIF(C23:M23,"51$")+COUNTIF(C23:M23,"52$")</f>
        <v>3</v>
      </c>
      <c r="AA23" s="14" t="str">
        <f aca="false">'Vzorci vnosov'!$A$24</f>
        <v>52☺</v>
      </c>
    </row>
    <row r="24" customFormat="false" ht="19.9" hidden="false" customHeight="true" outlineLevel="0" collapsed="false">
      <c r="A24" s="45" t="n">
        <v>41662</v>
      </c>
      <c r="B24" s="32" t="str">
        <f aca="false">TEXT(A24,"Ddd")</f>
        <v>čet</v>
      </c>
      <c r="C24" s="15" t="str">
        <f aca="false">'Vzorci vnosov'!$A$25</f>
        <v>51¶</v>
      </c>
      <c r="D24" s="4" t="str">
        <f aca="false">'Vzorci vnosov'!$A$12</f>
        <v>D</v>
      </c>
      <c r="E24" s="3" t="str">
        <f aca="false">'Vzorci vnosov'!$A$6</f>
        <v>KVIT</v>
      </c>
      <c r="F24" s="4" t="str">
        <f aca="false">'Vzorci vnosov'!$A$5</f>
        <v>52</v>
      </c>
      <c r="G24" s="6" t="str">
        <f aca="false">'Vzorci vnosov'!$A$11</f>
        <v>X</v>
      </c>
      <c r="H24" s="4" t="str">
        <f aca="false">'Vzorci vnosov'!$A$4</f>
        <v>51</v>
      </c>
      <c r="I24" s="4" t="str">
        <f aca="false">'Vzorci vnosov'!$A$4</f>
        <v>51</v>
      </c>
      <c r="J24" s="4" t="str">
        <f aca="false">'Vzorci vnosov'!$A$8</f>
        <v>U</v>
      </c>
      <c r="K24" s="6" t="str">
        <f aca="false">'Vzorci vnosov'!$A$11</f>
        <v>X</v>
      </c>
      <c r="L24" s="14" t="str">
        <f aca="false">'Vzorci vnosov'!$A$24</f>
        <v>52☺</v>
      </c>
      <c r="M24" s="3" t="str">
        <f aca="false">'Vzorci vnosov'!$A$6</f>
        <v>KVIT</v>
      </c>
      <c r="N24" s="49" t="s">
        <v>69</v>
      </c>
      <c r="O24" s="25" t="s">
        <v>41</v>
      </c>
      <c r="P24" s="42" t="n">
        <f aca="false">COUNTIF(C24:M24,"☻")+COUNTIF(C24:M24,"52☻")+COUNTIF(C24:M24,"51☻")+COUNTIF(C24:M24,"1☻")+COUNTIF(C24:M24,"KVIT☻")+COUNTIF(C24:M24,"U☻")</f>
        <v>0</v>
      </c>
      <c r="Q24" s="42" t="n">
        <f aca="false">COUNTIF(C24:M24,"☺")+COUNTIF(C24:M24,"52☺")+COUNTIF(C24:M24,"51☺")+COUNTIF(C24:M24,"1☺")+COUNTIF(C24:M24,"KVIT☺")+COUNTIF(C24:M24,"U☺")</f>
        <v>1</v>
      </c>
      <c r="R24" s="42" t="n">
        <f aca="false">COUNTIF(C24:M24,"51")+COUNTIF(C24:M24,"51$")+COUNTIF(C24:M24,"51☻")</f>
        <v>2</v>
      </c>
      <c r="S24" s="42" t="n">
        <f aca="false">COUNTIF(C24:M24,"52")+COUNTIF(C24:M24,"52$")+COUNTIF(C24:M24,"52☻")</f>
        <v>1</v>
      </c>
      <c r="T24" s="42" t="n">
        <f aca="false">COUNTIF(C24:M24,"51¶")</f>
        <v>1</v>
      </c>
      <c r="U24" s="42" t="n">
        <f aca="false">COUNTIF(C24:M24,"52¶")</f>
        <v>0</v>
      </c>
      <c r="V24" s="42" t="n">
        <f aca="false">COUNTIF(C24:M24,"U")+COUNTIF(C24:M24,"U☻")+COUNTIF(C24:M24,"U☺")</f>
        <v>1</v>
      </c>
      <c r="W24" s="42" t="n">
        <f aca="false">COUNTIF(C24:M24,"KVIT")+COUNTIF(C24:M24,"KVIT☻")+COUNTIF(C24:M24,"kvit$")</f>
        <v>2</v>
      </c>
      <c r="X24" s="43" t="n">
        <f aca="false">COUNTBLANK(C24:M24)</f>
        <v>0</v>
      </c>
      <c r="Y24" s="44" t="n">
        <f aca="false">COUNTIF(C24:M24,"x")</f>
        <v>2</v>
      </c>
      <c r="Z24" s="42" t="n">
        <f aca="false">COUNTIF(C24:M24,"51")+COUNTIF(C24:M24,"51☻")+COUNTIF(C24:M24,"2")+COUNTIF(C24:M24,"52")+COUNTIF(C24:M24,"52☻")+COUNTIF(C24:M24,"51$")+COUNTIF(C24:M24,"52$")</f>
        <v>3</v>
      </c>
      <c r="AA24" s="15" t="str">
        <f aca="false">'Vzorci vnosov'!$A$25</f>
        <v>51¶</v>
      </c>
    </row>
    <row r="25" customFormat="false" ht="19.9" hidden="false" customHeight="true" outlineLevel="0" collapsed="false">
      <c r="A25" s="45" t="n">
        <v>41663</v>
      </c>
      <c r="B25" s="32" t="str">
        <f aca="false">TEXT(A25,"Ddd")</f>
        <v>pet</v>
      </c>
      <c r="C25" s="4" t="str">
        <f aca="false">'Vzorci vnosov'!$A$4</f>
        <v>51</v>
      </c>
      <c r="D25" s="4" t="str">
        <f aca="false">'Vzorci vnosov'!$A$12</f>
        <v>D</v>
      </c>
      <c r="E25" s="3" t="str">
        <f aca="false">'Vzorci vnosov'!$A$6</f>
        <v>KVIT</v>
      </c>
      <c r="F25" s="4" t="str">
        <f aca="false">'Vzorci vnosov'!$A$12</f>
        <v>D</v>
      </c>
      <c r="G25" s="37" t="str">
        <f aca="false">'Vzorci vnosov'!$A$28</f>
        <v>KO</v>
      </c>
      <c r="H25" s="4" t="str">
        <f aca="false">'Vzorci vnosov'!$A$8</f>
        <v>U</v>
      </c>
      <c r="I25" s="6" t="str">
        <f aca="false">'Vzorci vnosov'!$A$11</f>
        <v>X</v>
      </c>
      <c r="J25" s="14" t="str">
        <f aca="false">'Vzorci vnosov'!$A$24</f>
        <v>52☺</v>
      </c>
      <c r="K25" s="15" t="str">
        <f aca="false">'Vzorci vnosov'!$A$25</f>
        <v>51¶</v>
      </c>
      <c r="L25" s="6" t="str">
        <f aca="false">'Vzorci vnosov'!$A$11</f>
        <v>X</v>
      </c>
      <c r="M25" s="3" t="str">
        <f aca="false">'Vzorci vnosov'!$A$6</f>
        <v>KVIT</v>
      </c>
      <c r="N25" s="50" t="s">
        <v>55</v>
      </c>
      <c r="O25" s="25" t="s">
        <v>48</v>
      </c>
      <c r="P25" s="42" t="n">
        <f aca="false">COUNTIF(C25:M25,"☻")+COUNTIF(C25:M25,"52☻")+COUNTIF(C25:M25,"51☻")+COUNTIF(C25:M25,"1☻")+COUNTIF(C25:M25,"KVIT☻")+COUNTIF(C25:M25,"U☻")</f>
        <v>0</v>
      </c>
      <c r="Q25" s="42" t="n">
        <f aca="false">COUNTIF(C25:M25,"☺")+COUNTIF(C25:M25,"52☺")+COUNTIF(C25:M25,"51☺")+COUNTIF(C25:M25,"1☺")+COUNTIF(C25:M25,"KVIT☺")+COUNTIF(C25:M25,"U☺")</f>
        <v>1</v>
      </c>
      <c r="R25" s="42" t="n">
        <f aca="false">COUNTIF(C25:M25,"51")+COUNTIF(C25:M25,"51$")+COUNTIF(C25:M25,"51☻")</f>
        <v>1</v>
      </c>
      <c r="S25" s="42" t="n">
        <f aca="false">COUNTIF(C25:M25,"52")+COUNTIF(C25:M25,"52$")+COUNTIF(C25:M25,"52☻")</f>
        <v>0</v>
      </c>
      <c r="T25" s="42" t="n">
        <f aca="false">COUNTIF(C25:M25,"51¶")</f>
        <v>1</v>
      </c>
      <c r="U25" s="42" t="n">
        <f aca="false">COUNTIF(C25:M25,"52¶")</f>
        <v>0</v>
      </c>
      <c r="V25" s="42" t="n">
        <f aca="false">COUNTIF(C25:M25,"U")+COUNTIF(C25:M25,"U☻")+COUNTIF(C25:M25,"U☺")</f>
        <v>1</v>
      </c>
      <c r="W25" s="42" t="n">
        <f aca="false">COUNTIF(C25:M25,"KVIT")+COUNTIF(C25:M25,"KVIT☻")+COUNTIF(C25:M25,"kvit$")</f>
        <v>2</v>
      </c>
      <c r="X25" s="43" t="n">
        <f aca="false">COUNTBLANK(C25:M25)</f>
        <v>0</v>
      </c>
      <c r="Y25" s="44" t="n">
        <f aca="false">COUNTIF(C25:M25,"x")</f>
        <v>2</v>
      </c>
      <c r="Z25" s="42" t="n">
        <f aca="false">COUNTIF(C25:M25,"51")+COUNTIF(C25:M25,"51☻")+COUNTIF(C25:M25,"2")+COUNTIF(C25:M25,"52")+COUNTIF(C25:M25,"52☻")+COUNTIF(C25:M25,"51$")+COUNTIF(C25:M25,"52$")</f>
        <v>1</v>
      </c>
      <c r="AA25" s="6" t="str">
        <f aca="false">'Vzorci vnosov'!$A$26</f>
        <v>52¶</v>
      </c>
      <c r="AC25" s="46" t="s">
        <v>70</v>
      </c>
    </row>
    <row r="26" customFormat="false" ht="19.9" hidden="false" customHeight="true" outlineLevel="0" collapsed="false">
      <c r="A26" s="38" t="n">
        <v>41664</v>
      </c>
      <c r="B26" s="39" t="str">
        <f aca="false">TEXT(A26,"Ddd")</f>
        <v>sob</v>
      </c>
      <c r="C26" s="12" t="str">
        <f aca="false">'Vzorci vnosov'!$A$21</f>
        <v>☺</v>
      </c>
      <c r="D26" s="40"/>
      <c r="E26" s="7" t="str">
        <f aca="false">'Vzorci vnosov'!$A$14</f>
        <v>☻</v>
      </c>
      <c r="F26" s="40"/>
      <c r="G26" s="40"/>
      <c r="H26" s="40"/>
      <c r="I26" s="40"/>
      <c r="J26" s="40"/>
      <c r="K26" s="40"/>
      <c r="L26" s="40"/>
      <c r="M26" s="40"/>
      <c r="N26" s="40" t="s">
        <v>38</v>
      </c>
      <c r="O26" s="40" t="s">
        <v>47</v>
      </c>
      <c r="P26" s="42" t="n">
        <f aca="false">COUNTIF(C26:M26,"☻")+COUNTIF(C26:M26,"52☻")+COUNTIF(C26:M26,"51☻")+COUNTIF(C26:M26,"1☻")+COUNTIF(C26:M26,"KVIT☻")+COUNTIF(C26:M26,"U☻")</f>
        <v>1</v>
      </c>
      <c r="Q26" s="42" t="n">
        <f aca="false">COUNTIF(C26:M26,"☺")+COUNTIF(C26:M26,"52☺")+COUNTIF(C26:M26,"51☺")+COUNTIF(C26:M26,"1☺")+COUNTIF(C26:M26,"KVIT☺")+COUNTIF(C26:M26,"U☺")</f>
        <v>1</v>
      </c>
      <c r="R26" s="42" t="n">
        <f aca="false">COUNTIF(C26:M26,"51")+COUNTIF(C26:M26,"51$")+COUNTIF(C26:M26,"51☻")</f>
        <v>0</v>
      </c>
      <c r="S26" s="42" t="n">
        <f aca="false">COUNTIF(C26:M26,"52")+COUNTIF(C26:M26,"52$")+COUNTIF(C26:M26,"52☻")</f>
        <v>0</v>
      </c>
      <c r="T26" s="42" t="n">
        <f aca="false">COUNTIF(C26:M26,"51¶")</f>
        <v>0</v>
      </c>
      <c r="U26" s="42" t="n">
        <f aca="false">COUNTIF(C26:M26,"52¶")</f>
        <v>0</v>
      </c>
      <c r="V26" s="42" t="n">
        <f aca="false">COUNTIF(C26:M26,"U")+COUNTIF(C26:M26,"U☻")+COUNTIF(C26:M26,"U☺")</f>
        <v>0</v>
      </c>
      <c r="W26" s="42" t="n">
        <f aca="false">COUNTIF(C26:M26,"KVIT")+COUNTIF(C26:M26,"KVIT☻")+COUNTIF(C26:M26,"kvit$")</f>
        <v>0</v>
      </c>
      <c r="X26" s="43" t="n">
        <f aca="false">COUNTBLANK(C26:M26)</f>
        <v>9</v>
      </c>
      <c r="Y26" s="44" t="n">
        <f aca="false">COUNTIF(C26:M26,"x")</f>
        <v>0</v>
      </c>
      <c r="Z26" s="42" t="n">
        <f aca="false">COUNTIF(C26:M26,"51")+COUNTIF(C26:M26,"51☻")+COUNTIF(C26:M26,"2")+COUNTIF(C26:M26,"52")+COUNTIF(C26:M26,"52☻")+COUNTIF(C26:M26,"51$")+COUNTIF(C26:M26,"52$")</f>
        <v>0</v>
      </c>
      <c r="AA26" s="16" t="str">
        <f aca="false">'Vzorci vnosov'!$A$27</f>
        <v>KVIT☺</v>
      </c>
    </row>
    <row r="27" customFormat="false" ht="19.9" hidden="false" customHeight="true" outlineLevel="0" collapsed="false">
      <c r="A27" s="38" t="n">
        <v>41665</v>
      </c>
      <c r="B27" s="39" t="str">
        <f aca="false">TEXT(A27,"Ddd")</f>
        <v>ned</v>
      </c>
      <c r="C27" s="12" t="str">
        <f aca="false">'Vzorci vnosov'!$A$21</f>
        <v>☺</v>
      </c>
      <c r="D27" s="40"/>
      <c r="E27" s="7" t="str">
        <f aca="false">'Vzorci vnosov'!$A$14</f>
        <v>☻</v>
      </c>
      <c r="F27" s="40"/>
      <c r="G27" s="40"/>
      <c r="H27" s="40"/>
      <c r="I27" s="40"/>
      <c r="J27" s="40"/>
      <c r="K27" s="40"/>
      <c r="L27" s="40"/>
      <c r="M27" s="40"/>
      <c r="N27" s="40" t="s">
        <v>38</v>
      </c>
      <c r="O27" s="40" t="s">
        <v>47</v>
      </c>
      <c r="P27" s="42" t="n">
        <f aca="false">COUNTIF(C27:M27,"☻")+COUNTIF(C27:M27,"52☻")+COUNTIF(C27:M27,"51☻")+COUNTIF(C27:M27,"1☻")+COUNTIF(C27:M27,"KVIT☻")+COUNTIF(C27:M27,"U☻")</f>
        <v>1</v>
      </c>
      <c r="Q27" s="42" t="n">
        <f aca="false">COUNTIF(C27:M27,"☺")+COUNTIF(C27:M27,"52☺")+COUNTIF(C27:M27,"51☺")+COUNTIF(C27:M27,"1☺")+COUNTIF(C27:M27,"KVIT☺")+COUNTIF(C27:M27,"U☺")</f>
        <v>1</v>
      </c>
      <c r="R27" s="42" t="n">
        <f aca="false">COUNTIF(C27:M27,"51")+COUNTIF(C27:M27,"51$")+COUNTIF(C27:M27,"51☻")</f>
        <v>0</v>
      </c>
      <c r="S27" s="42" t="n">
        <f aca="false">COUNTIF(C27:M27,"52")+COUNTIF(C27:M27,"52$")+COUNTIF(C27:M27,"52☻")</f>
        <v>0</v>
      </c>
      <c r="T27" s="42" t="n">
        <f aca="false">COUNTIF(C27:M27,"51¶")</f>
        <v>0</v>
      </c>
      <c r="U27" s="42" t="n">
        <f aca="false">COUNTIF(C27:M27,"52¶")</f>
        <v>0</v>
      </c>
      <c r="V27" s="42" t="n">
        <f aca="false">COUNTIF(C27:M27,"U")+COUNTIF(C27:M27,"U☻")+COUNTIF(C27:M27,"U☺")</f>
        <v>0</v>
      </c>
      <c r="W27" s="42" t="n">
        <f aca="false">COUNTIF(C27:M27,"KVIT")+COUNTIF(C27:M27,"KVIT☻")+COUNTIF(C27:M27,"kvit$")</f>
        <v>0</v>
      </c>
      <c r="X27" s="43" t="n">
        <f aca="false">COUNTBLANK(C27:M27)</f>
        <v>9</v>
      </c>
      <c r="Y27" s="44" t="n">
        <f aca="false">COUNTIF(C27:M27,"x")</f>
        <v>0</v>
      </c>
      <c r="Z27" s="42" t="n">
        <f aca="false">COUNTIF(C27:M27,"51")+COUNTIF(C27:M27,"51☻")+COUNTIF(C27:M27,"2")+COUNTIF(C27:M27,"52")+COUNTIF(C27:M27,"52☻")+COUNTIF(C27:M27,"51$")+COUNTIF(C27:M27,"52$")</f>
        <v>0</v>
      </c>
      <c r="AA27" s="37" t="str">
        <f aca="false">'Vzorci vnosov'!$A$28</f>
        <v>KO</v>
      </c>
    </row>
    <row r="28" s="1" customFormat="true" ht="19.9" hidden="false" customHeight="true" outlineLevel="0" collapsed="false">
      <c r="A28" s="45" t="n">
        <v>41666</v>
      </c>
      <c r="B28" s="32" t="str">
        <f aca="false">TEXT(A28,"Ddd")</f>
        <v>pon</v>
      </c>
      <c r="C28" s="46" t="s">
        <v>62</v>
      </c>
      <c r="D28" s="4" t="str">
        <f aca="false">'Vzorci vnosov'!$A$12</f>
        <v>D</v>
      </c>
      <c r="E28" s="6" t="str">
        <f aca="false">'Vzorci vnosov'!$A$11</f>
        <v>X</v>
      </c>
      <c r="F28" s="4" t="str">
        <f aca="false">'Vzorci vnosov'!$A$12</f>
        <v>D</v>
      </c>
      <c r="G28" s="15" t="str">
        <f aca="false">'Vzorci vnosov'!$A$25</f>
        <v>51¶</v>
      </c>
      <c r="H28" s="4" t="str">
        <f aca="false">'Vzorci vnosov'!$A$12</f>
        <v>D</v>
      </c>
      <c r="I28" s="3" t="str">
        <f aca="false">'Vzorci vnosov'!$A$6</f>
        <v>KVIT</v>
      </c>
      <c r="J28" s="6" t="str">
        <f aca="false">'Vzorci vnosov'!$A$26</f>
        <v>52¶</v>
      </c>
      <c r="K28" s="3" t="str">
        <f aca="false">'Vzorci vnosov'!$A$6</f>
        <v>KVIT</v>
      </c>
      <c r="L28" s="14" t="str">
        <f aca="false">'Vzorci vnosov'!$A$24</f>
        <v>52☺</v>
      </c>
      <c r="M28" s="4" t="str">
        <f aca="false">'Vzorci vnosov'!$A$4</f>
        <v>51</v>
      </c>
      <c r="N28" s="46" t="s">
        <v>60</v>
      </c>
      <c r="O28" s="25" t="s">
        <v>48</v>
      </c>
      <c r="P28" s="42" t="n">
        <f aca="false">COUNTIF(C28:M28,"☻")+COUNTIF(C28:M28,"52☻")+COUNTIF(C28:M28,"51☻")+COUNTIF(C28:M28,"1☻")+COUNTIF(C28:M28,"KVIT☻")+COUNTIF(C28:M28,"U☻")</f>
        <v>0</v>
      </c>
      <c r="Q28" s="42" t="n">
        <f aca="false">COUNTIF(C28:M28,"☺")+COUNTIF(C28:M28,"52☺")+COUNTIF(C28:M28,"51☺")+COUNTIF(C28:M28,"1☺")+COUNTIF(C28:M28,"KVIT☺")+COUNTIF(C28:M28,"U☺")</f>
        <v>1</v>
      </c>
      <c r="R28" s="42" t="n">
        <f aca="false">COUNTIF(C28:M28,"51")+COUNTIF(C28:M28,"51$")+COUNTIF(C28:M28,"51☻")</f>
        <v>1</v>
      </c>
      <c r="S28" s="42" t="n">
        <f aca="false">COUNTIF(C28:M28,"52")+COUNTIF(C28:M28,"52$")+COUNTIF(C28:M28,"52☻")</f>
        <v>0</v>
      </c>
      <c r="T28" s="42" t="n">
        <f aca="false">COUNTIF(C28:M28,"51¶")</f>
        <v>1</v>
      </c>
      <c r="U28" s="42" t="n">
        <f aca="false">COUNTIF(C28:M28,"52¶")</f>
        <v>1</v>
      </c>
      <c r="V28" s="42" t="n">
        <f aca="false">COUNTIF(C28:M28,"U")+COUNTIF(C28:M28,"U☻")+COUNTIF(C28:M28,"U☺")</f>
        <v>0</v>
      </c>
      <c r="W28" s="42" t="n">
        <f aca="false">COUNTIF(C28:M28,"KVIT")+COUNTIF(C28:M28,"KVIT☻")+COUNTIF(C28:M28,"kvit$")</f>
        <v>2</v>
      </c>
      <c r="X28" s="43" t="n">
        <f aca="false">COUNTBLANK(C28:M28)</f>
        <v>0</v>
      </c>
      <c r="Y28" s="44" t="n">
        <f aca="false">COUNTIF(C28:M28,"x")</f>
        <v>1</v>
      </c>
      <c r="Z28" s="42" t="n">
        <f aca="false">COUNTIF(C28:M28,"51")+COUNTIF(C28:M28,"51☻")+COUNTIF(C28:M28,"2")+COUNTIF(C28:M28,"52")+COUNTIF(C28:M28,"52☻")+COUNTIF(C28:M28,"51$")+COUNTIF(C28:M28,"52$")</f>
        <v>1</v>
      </c>
    </row>
    <row r="29" s="1" customFormat="true" ht="19.9" hidden="false" customHeight="true" outlineLevel="0" collapsed="false">
      <c r="A29" s="45" t="n">
        <v>41667</v>
      </c>
      <c r="B29" s="32" t="str">
        <f aca="false">TEXT(A29,"Ddd")</f>
        <v>tor</v>
      </c>
      <c r="C29" s="46" t="s">
        <v>62</v>
      </c>
      <c r="D29" s="4" t="str">
        <f aca="false">'Vzorci vnosov'!$A$12</f>
        <v>D</v>
      </c>
      <c r="E29" s="6" t="str">
        <f aca="false">'Vzorci vnosov'!$A$26</f>
        <v>52¶</v>
      </c>
      <c r="F29" s="3" t="str">
        <f aca="false">'Vzorci vnosov'!$A$6</f>
        <v>KVIT</v>
      </c>
      <c r="G29" s="15" t="str">
        <f aca="false">'Vzorci vnosov'!$A$25</f>
        <v>51¶</v>
      </c>
      <c r="H29" s="4" t="str">
        <f aca="false">'Vzorci vnosov'!$A$12</f>
        <v>D</v>
      </c>
      <c r="I29" s="3" t="str">
        <f aca="false">'Vzorci vnosov'!$A$6</f>
        <v>KVIT</v>
      </c>
      <c r="J29" s="4" t="str">
        <f aca="false">'Vzorci vnosov'!$A$5</f>
        <v>52</v>
      </c>
      <c r="K29" s="3" t="str">
        <f aca="false">'Vzorci vnosov'!$A$6</f>
        <v>KVIT</v>
      </c>
      <c r="L29" s="6" t="str">
        <f aca="false">'Vzorci vnosov'!$A$11</f>
        <v>X</v>
      </c>
      <c r="M29" s="4" t="str">
        <f aca="false">'Vzorci vnosov'!$A$4</f>
        <v>51</v>
      </c>
      <c r="N29" s="49" t="s">
        <v>63</v>
      </c>
      <c r="O29" s="25" t="s">
        <v>41</v>
      </c>
      <c r="P29" s="42" t="n">
        <f aca="false">COUNTIF(C29:M29,"☻")+COUNTIF(C29:M29,"52☻")+COUNTIF(C29:M29,"51☻")+COUNTIF(C29:M29,"1☻")+COUNTIF(C29:M29,"KVIT☻")+COUNTIF(C29:M29,"U☻")</f>
        <v>0</v>
      </c>
      <c r="Q29" s="42" t="n">
        <f aca="false">COUNTIF(C29:M29,"☺")+COUNTIF(C29:M29,"52☺")+COUNTIF(C29:M29,"51☺")+COUNTIF(C29:M29,"1☺")+COUNTIF(C29:M29,"KVIT☺")+COUNTIF(C29:M29,"U☺")</f>
        <v>0</v>
      </c>
      <c r="R29" s="42" t="n">
        <f aca="false">COUNTIF(C29:M29,"51")+COUNTIF(C29:M29,"51$")+COUNTIF(C29:M29,"51☻")</f>
        <v>1</v>
      </c>
      <c r="S29" s="42" t="n">
        <f aca="false">COUNTIF(C29:M29,"52")+COUNTIF(C29:M29,"52$")+COUNTIF(C29:M29,"52☻")</f>
        <v>1</v>
      </c>
      <c r="T29" s="42" t="n">
        <f aca="false">COUNTIF(C29:M29,"51¶")</f>
        <v>1</v>
      </c>
      <c r="U29" s="42" t="n">
        <f aca="false">COUNTIF(C29:M29,"52¶")</f>
        <v>1</v>
      </c>
      <c r="V29" s="42" t="n">
        <f aca="false">COUNTIF(C29:M29,"U")+COUNTIF(C29:M29,"U☻")+COUNTIF(C29:M29,"U☺")</f>
        <v>0</v>
      </c>
      <c r="W29" s="42" t="n">
        <f aca="false">COUNTIF(C29:M29,"KVIT")+COUNTIF(C29:M29,"KVIT☻")+COUNTIF(C29:M29,"kvit$")</f>
        <v>3</v>
      </c>
      <c r="X29" s="43" t="n">
        <f aca="false">COUNTBLANK(C29:M29)</f>
        <v>0</v>
      </c>
      <c r="Y29" s="44" t="n">
        <f aca="false">COUNTIF(C29:M29,"x")</f>
        <v>1</v>
      </c>
      <c r="Z29" s="42" t="n">
        <f aca="false">COUNTIF(C29:M29,"51")+COUNTIF(C29:M29,"51☻")+COUNTIF(C29:M29,"2")+COUNTIF(C29:M29,"52")+COUNTIF(C29:M29,"52☻")+COUNTIF(C29:M29,"51$")+COUNTIF(C29:M29,"52$")</f>
        <v>2</v>
      </c>
    </row>
    <row r="30" customFormat="false" ht="19.9" hidden="false" customHeight="true" outlineLevel="0" collapsed="false">
      <c r="A30" s="45" t="n">
        <v>41668</v>
      </c>
      <c r="B30" s="32" t="str">
        <f aca="false">TEXT(A30,"Ddd")</f>
        <v>sre</v>
      </c>
      <c r="C30" s="46" t="s">
        <v>62</v>
      </c>
      <c r="D30" s="4" t="str">
        <f aca="false">'Vzorci vnosov'!$A$12</f>
        <v>D</v>
      </c>
      <c r="E30" s="6" t="str">
        <f aca="false">'Vzorci vnosov'!$A$26</f>
        <v>52¶</v>
      </c>
      <c r="F30" s="3" t="str">
        <f aca="false">'Vzorci vnosov'!$A$6</f>
        <v>KVIT</v>
      </c>
      <c r="G30" s="37" t="str">
        <f aca="false">'Vzorci vnosov'!$A$28</f>
        <v>KO</v>
      </c>
      <c r="H30" s="4" t="str">
        <f aca="false">'Vzorci vnosov'!$A$12</f>
        <v>D</v>
      </c>
      <c r="I30" s="16" t="str">
        <f aca="false">'Vzorci vnosov'!$A$27</f>
        <v>KVIT☺</v>
      </c>
      <c r="J30" s="3" t="str">
        <f aca="false">'Vzorci vnosov'!$A$2</f>
        <v>51☻</v>
      </c>
      <c r="K30" s="3" t="str">
        <f aca="false">'Vzorci vnosov'!$A$6</f>
        <v>KVIT</v>
      </c>
      <c r="L30" s="15" t="str">
        <f aca="false">'Vzorci vnosov'!$A$25</f>
        <v>51¶</v>
      </c>
      <c r="M30" s="4" t="str">
        <f aca="false">'Vzorci vnosov'!$A$5</f>
        <v>52</v>
      </c>
      <c r="N30" s="47" t="s">
        <v>44</v>
      </c>
      <c r="O30" s="25" t="s">
        <v>41</v>
      </c>
      <c r="P30" s="42" t="n">
        <f aca="false">COUNTIF(C30:M30,"☻")+COUNTIF(C30:M30,"52☻")+COUNTIF(C30:M30,"51☻")+COUNTIF(C30:M30,"1☻")+COUNTIF(C30:M30,"KVIT☻")+COUNTIF(C30:M30,"U☻")</f>
        <v>1</v>
      </c>
      <c r="Q30" s="42" t="n">
        <f aca="false">COUNTIF(C30:M30,"☺")+COUNTIF(C30:M30,"52☺")+COUNTIF(C30:M30,"51☺")+COUNTIF(C30:M30,"1☺")+COUNTIF(C30:M30,"KVIT☺")+COUNTIF(C30:M30,"U☺")</f>
        <v>1</v>
      </c>
      <c r="R30" s="42" t="n">
        <f aca="false">COUNTIF(C30:M30,"51")+COUNTIF(C30:M30,"51$")+COUNTIF(C30:M30,"51☻")</f>
        <v>1</v>
      </c>
      <c r="S30" s="42" t="n">
        <f aca="false">COUNTIF(C30:M30,"52")+COUNTIF(C30:M30,"52$")+COUNTIF(C30:M30,"52☻")</f>
        <v>1</v>
      </c>
      <c r="T30" s="42" t="n">
        <f aca="false">COUNTIF(C30:M30,"51¶")</f>
        <v>1</v>
      </c>
      <c r="U30" s="42" t="n">
        <f aca="false">COUNTIF(C30:M30,"52¶")</f>
        <v>1</v>
      </c>
      <c r="V30" s="42" t="n">
        <f aca="false">COUNTIF(C30:M30,"U")+COUNTIF(C30:M30,"U☻")+COUNTIF(C30:M30,"U☺")</f>
        <v>0</v>
      </c>
      <c r="W30" s="42" t="n">
        <f aca="false">COUNTIF(C30:M30,"KVIT")+COUNTIF(C30:M30,"KVIT☻")+COUNTIF(C30:M30,"kvit$")</f>
        <v>2</v>
      </c>
      <c r="X30" s="43" t="n">
        <f aca="false">COUNTBLANK(C30:M30)</f>
        <v>0</v>
      </c>
      <c r="Y30" s="44" t="n">
        <f aca="false">COUNTIF(C30:M30,"x")</f>
        <v>0</v>
      </c>
      <c r="Z30" s="42" t="n">
        <f aca="false">COUNTIF(C30:M30,"51")+COUNTIF(C30:M30,"51☻")+COUNTIF(C30:M30,"2")+COUNTIF(C30:M30,"52")+COUNTIF(C30:M30,"52☻")+COUNTIF(C30:M30,"51$")+COUNTIF(C30:M30,"52$")</f>
        <v>2</v>
      </c>
    </row>
    <row r="31" customFormat="false" ht="19.9" hidden="false" customHeight="true" outlineLevel="0" collapsed="false">
      <c r="A31" s="45" t="n">
        <v>41669</v>
      </c>
      <c r="B31" s="32" t="str">
        <f aca="false">TEXT(A31,"Ddd")</f>
        <v>čet</v>
      </c>
      <c r="C31" s="46" t="s">
        <v>62</v>
      </c>
      <c r="D31" s="4" t="str">
        <f aca="false">'Vzorci vnosov'!$A$12</f>
        <v>D</v>
      </c>
      <c r="E31" s="4" t="str">
        <f aca="false">'Vzorci vnosov'!$A$4</f>
        <v>51</v>
      </c>
      <c r="F31" s="3" t="str">
        <f aca="false">'Vzorci vnosov'!$A$6</f>
        <v>KVIT</v>
      </c>
      <c r="G31" s="4" t="str">
        <f aca="false">'Vzorci vnosov'!$A$5</f>
        <v>52</v>
      </c>
      <c r="H31" s="4" t="str">
        <f aca="false">'Vzorci vnosov'!$A$12</f>
        <v>D</v>
      </c>
      <c r="I31" s="3" t="str">
        <f aca="false">'Vzorci vnosov'!$A$6</f>
        <v>KVIT</v>
      </c>
      <c r="J31" s="6" t="str">
        <f aca="false">'Vzorci vnosov'!$A$11</f>
        <v>X</v>
      </c>
      <c r="K31" s="3" t="str">
        <f aca="false">'Vzorci vnosov'!$A$6</f>
        <v>KVIT</v>
      </c>
      <c r="L31" s="4" t="str">
        <f aca="false">'Vzorci vnosov'!$A$8</f>
        <v>U</v>
      </c>
      <c r="M31" s="6" t="str">
        <f aca="false">'Vzorci vnosov'!$A$26</f>
        <v>52¶</v>
      </c>
      <c r="N31" s="49" t="s">
        <v>68</v>
      </c>
      <c r="O31" s="25" t="s">
        <v>46</v>
      </c>
      <c r="P31" s="42" t="n">
        <f aca="false">COUNTIF(C31:M31,"☻")+COUNTIF(C31:M31,"52☻")+COUNTIF(C31:M31,"51☻")+COUNTIF(C31:M31,"1☻")+COUNTIF(C31:M31,"KVIT☻")+COUNTIF(C31:M31,"U☻")</f>
        <v>0</v>
      </c>
      <c r="Q31" s="42" t="n">
        <f aca="false">COUNTIF(C31:M31,"☺")+COUNTIF(C31:M31,"52☺")+COUNTIF(C31:M31,"51☺")+COUNTIF(C31:M31,"1☺")+COUNTIF(C31:M31,"KVIT☺")+COUNTIF(C31:M31,"U☺")</f>
        <v>0</v>
      </c>
      <c r="R31" s="42" t="n">
        <f aca="false">COUNTIF(C31:M31,"51")+COUNTIF(C31:M31,"51$")+COUNTIF(C31:M31,"51☻")</f>
        <v>1</v>
      </c>
      <c r="S31" s="42" t="n">
        <f aca="false">COUNTIF(C31:M31,"52")+COUNTIF(C31:M31,"52$")+COUNTIF(C31:M31,"52☻")</f>
        <v>1</v>
      </c>
      <c r="T31" s="42" t="n">
        <f aca="false">COUNTIF(C31:M31,"51¶")</f>
        <v>0</v>
      </c>
      <c r="U31" s="42" t="n">
        <f aca="false">COUNTIF(C31:M31,"52¶")</f>
        <v>1</v>
      </c>
      <c r="V31" s="42" t="n">
        <f aca="false">COUNTIF(C31:M31,"U")+COUNTIF(C31:M31,"U☻")+COUNTIF(C31:M31,"U☺")</f>
        <v>1</v>
      </c>
      <c r="W31" s="42" t="n">
        <f aca="false">COUNTIF(C31:M31,"KVIT")+COUNTIF(C31:M31,"KVIT☻")+COUNTIF(C31:M31,"kvit$")</f>
        <v>3</v>
      </c>
      <c r="X31" s="43" t="n">
        <f aca="false">COUNTBLANK(C31:M31)</f>
        <v>0</v>
      </c>
      <c r="Y31" s="44" t="n">
        <f aca="false">COUNTIF(C31:M31,"x")</f>
        <v>1</v>
      </c>
      <c r="Z31" s="42" t="n">
        <f aca="false">COUNTIF(C31:M31,"51")+COUNTIF(C31:M31,"51☻")+COUNTIF(C31:M31,"2")+COUNTIF(C31:M31,"52")+COUNTIF(C31:M31,"52☻")+COUNTIF(C31:M31,"51$")+COUNTIF(C31:M31,"52$")</f>
        <v>2</v>
      </c>
    </row>
    <row r="32" customFormat="false" ht="19.9" hidden="false" customHeight="true" outlineLevel="0" collapsed="false">
      <c r="A32" s="45" t="n">
        <v>41670</v>
      </c>
      <c r="B32" s="32" t="str">
        <f aca="false">TEXT(A32,"Ddd")</f>
        <v>pet</v>
      </c>
      <c r="C32" s="46" t="s">
        <v>62</v>
      </c>
      <c r="D32" s="4" t="str">
        <f aca="false">'Vzorci vnosov'!$A$12</f>
        <v>D</v>
      </c>
      <c r="E32" s="15" t="str">
        <f aca="false">'Vzorci vnosov'!$A$25</f>
        <v>51¶</v>
      </c>
      <c r="F32" s="3" t="str">
        <f aca="false">'Vzorci vnosov'!$A$6</f>
        <v>KVIT</v>
      </c>
      <c r="G32" s="11" t="str">
        <f aca="false">'Vzorci vnosov'!$A$20</f>
        <v>☺</v>
      </c>
      <c r="H32" s="4" t="str">
        <f aca="false">'Vzorci vnosov'!$A$5</f>
        <v>52</v>
      </c>
      <c r="I32" s="6" t="str">
        <f aca="false">'Vzorci vnosov'!$A$11</f>
        <v>X</v>
      </c>
      <c r="J32" s="4" t="str">
        <f aca="false">'Vzorci vnosov'!$A$8</f>
        <v>U</v>
      </c>
      <c r="K32" s="3" t="str">
        <f aca="false">'Vzorci vnosov'!$A$6</f>
        <v>KVIT</v>
      </c>
      <c r="L32" s="6" t="str">
        <f aca="false">'Vzorci vnosov'!$A$26</f>
        <v>52¶</v>
      </c>
      <c r="M32" s="4" t="str">
        <f aca="false">'Vzorci vnosov'!$A$4</f>
        <v>51</v>
      </c>
      <c r="N32" s="46" t="s">
        <v>65</v>
      </c>
      <c r="O32" s="25" t="s">
        <v>43</v>
      </c>
      <c r="P32" s="42" t="n">
        <f aca="false">COUNTIF(C32:M32,"☻")+COUNTIF(C32:M32,"52☻")+COUNTIF(C32:M32,"51☻")+COUNTIF(C32:M32,"1☻")+COUNTIF(C32:M32,"KVIT☻")+COUNTIF(C32:M32,"U☻")</f>
        <v>0</v>
      </c>
      <c r="Q32" s="42" t="n">
        <f aca="false">COUNTIF(C32:M32,"☺")+COUNTIF(C32:M32,"52☺")+COUNTIF(C32:M32,"51☺")+COUNTIF(C32:M32,"1☺")+COUNTIF(C32:M32,"KVIT☺")+COUNTIF(C32:M32,"U☺")</f>
        <v>1</v>
      </c>
      <c r="R32" s="42" t="n">
        <f aca="false">COUNTIF(C32:M32,"51")+COUNTIF(C32:M32,"51$")+COUNTIF(C32:M32,"51☻")</f>
        <v>1</v>
      </c>
      <c r="S32" s="42" t="n">
        <f aca="false">COUNTIF(C32:M32,"52")+COUNTIF(C32:M32,"52$")+COUNTIF(C32:M32,"52☻")</f>
        <v>1</v>
      </c>
      <c r="T32" s="42" t="n">
        <f aca="false">COUNTIF(C32:M32,"51¶")</f>
        <v>1</v>
      </c>
      <c r="U32" s="42" t="n">
        <f aca="false">COUNTIF(C32:M32,"52¶")</f>
        <v>1</v>
      </c>
      <c r="V32" s="42" t="n">
        <f aca="false">COUNTIF(C32:M32,"U")+COUNTIF(C32:M32,"U☻")+COUNTIF(C32:M32,"U☺")</f>
        <v>1</v>
      </c>
      <c r="W32" s="42" t="n">
        <f aca="false">COUNTIF(C32:M32,"KVIT")+COUNTIF(C32:M32,"KVIT☻")+COUNTIF(C32:M32,"kvit$")</f>
        <v>2</v>
      </c>
      <c r="X32" s="43" t="n">
        <f aca="false">COUNTBLANK(C32:M32)</f>
        <v>0</v>
      </c>
      <c r="Y32" s="44" t="n">
        <f aca="false">COUNTIF(C32:M32,"x")</f>
        <v>1</v>
      </c>
      <c r="Z32" s="42" t="n">
        <f aca="false">COUNTIF(C32:M32,"51")+COUNTIF(C32:M32,"51☻")+COUNTIF(C32:M32,"2")+COUNTIF(C32:M32,"52")+COUNTIF(C32:M32,"52☻")+COUNTIF(C32:M32,"51$")+COUNTIF(C32:M32,"52$")</f>
        <v>2</v>
      </c>
    </row>
    <row r="33" customFormat="false" ht="12.85" hidden="false" customHeight="false" outlineLevel="0" collapsed="false"/>
    <row r="34" customFormat="false" ht="23.95" hidden="false" customHeight="false" outlineLevel="0" collapsed="false">
      <c r="C34" s="25" t="str">
        <f aca="false">januar!$C$1</f>
        <v>KOS</v>
      </c>
      <c r="D34" s="25" t="str">
        <f aca="false">januar!$D$1</f>
        <v>ŠOŠ</v>
      </c>
      <c r="E34" s="25" t="str">
        <f aca="false">januar!$E$1</f>
        <v>PIN</v>
      </c>
      <c r="F34" s="25" t="str">
        <f aca="false">januar!$F$1</f>
        <v>KON</v>
      </c>
      <c r="G34" s="25" t="str">
        <f aca="false">januar!$G$1</f>
        <v>ORO</v>
      </c>
      <c r="H34" s="25" t="str">
        <f aca="false">januar!$H$1</f>
        <v>MIO</v>
      </c>
      <c r="I34" s="25" t="str">
        <f aca="false">januar!$I$1</f>
        <v>PIR</v>
      </c>
      <c r="J34" s="25" t="str">
        <f aca="false">januar!$J$1</f>
        <v>DAN</v>
      </c>
      <c r="K34" s="25" t="str">
        <f aca="false">januar!$K$1</f>
        <v>MŠŠ</v>
      </c>
      <c r="L34" s="25" t="str">
        <f aca="false">januar!$L$1</f>
        <v>ŽIV</v>
      </c>
      <c r="M34" s="25" t="str">
        <f aca="false">januar!$M$1</f>
        <v>TAL</v>
      </c>
      <c r="AA34" s="37"/>
    </row>
    <row r="35" customFormat="false" ht="21" hidden="false" customHeight="true" outlineLevel="0" collapsed="false">
      <c r="B35" s="54" t="str">
        <f aca="false">'Vzorci vnosov'!$A$20</f>
        <v>☺</v>
      </c>
      <c r="C35" s="55" t="n">
        <f aca="false">COUNTIF(C2:C32,"☺")+COUNTIF(C2:C32,"51☺")+COUNTIF(C2:C32,"52☺")+COUNTIF(C2:C32,"1☺")+COUNTIF(C2:C32,"kvit☺")+COUNTIF(C2:C32,"U☺")</f>
        <v>2</v>
      </c>
      <c r="D35" s="55" t="n">
        <f aca="false">COUNTIF(D2:D32,"☺")+COUNTIF(D2:D32,"51☺")+COUNTIF(D2:D32,"52☺")+COUNTIF(D2:D32,"1☺")+COUNTIF(D2:D32,"kvit☺")+COUNTIF(D2:D32,"U☺")</f>
        <v>0</v>
      </c>
      <c r="E35" s="55" t="n">
        <f aca="false">COUNTIF(E2:E32,"☺")+COUNTIF(E2:E32,"51☺")+COUNTIF(E2:E32,"52☺")+COUNTIF(E2:E32,"1☺")+COUNTIF(E2:E32,"kvit☺")+COUNTIF(E2:E32,"U☺")</f>
        <v>0</v>
      </c>
      <c r="F35" s="55" t="n">
        <f aca="false">COUNTIF(F2:F32,"☺")+COUNTIF(F2:F32,"51☺")+COUNTIF(F2:F32,"52☺")+COUNTIF(F2:F32,"1☺")+COUNTIF(F2:F32,"kvit☺")+COUNTIF(F2:F32,"U☺")</f>
        <v>0</v>
      </c>
      <c r="G35" s="55" t="n">
        <f aca="false">COUNTIF(G2:G32,"☺")+COUNTIF(G2:G32,"51☺")+COUNTIF(G2:G32,"52☺")+COUNTIF(G2:G32,"1☺")+COUNTIF(G2:G32,"kvit☺")+COUNTIF(G2:G32,"U☺")</f>
        <v>4</v>
      </c>
      <c r="H35" s="55" t="n">
        <f aca="false">COUNTIF(H2:H32,"☺")+COUNTIF(H2:H32,"51☺")+COUNTIF(H2:H32,"52☺")+COUNTIF(H2:H32,"1☺")+COUNTIF(H2:H32,"kvit☺")+COUNTIF(H2:H32,"U☺")</f>
        <v>3</v>
      </c>
      <c r="I35" s="55" t="n">
        <f aca="false">COUNTIF(I2:I32,"☺")+COUNTIF(I2:I32,"51☺")+COUNTIF(I2:I32,"52☺")+COUNTIF(I2:I32,"1☺")+COUNTIF(I2:I32,"kvit☺")+COUNTIF(I2:I32,"U☺")</f>
        <v>3</v>
      </c>
      <c r="J35" s="55" t="n">
        <f aca="false">COUNTIF(J2:J32,"☺")+COUNTIF(J2:J32,"51☺")+COUNTIF(J2:J32,"52☺")+COUNTIF(J2:J32,"1☺")+COUNTIF(J2:J32,"kvit☺")+COUNTIF(J2:J32,"U☺")</f>
        <v>3</v>
      </c>
      <c r="K35" s="55" t="n">
        <f aca="false">COUNTIF(K2:K32,"☺")+COUNTIF(K2:K32,"51☺")+COUNTIF(K2:K32,"52☺")+COUNTIF(K2:K32,"1☺")+COUNTIF(K2:K32,"kvit☺")+COUNTIF(K2:K32,"U☺")</f>
        <v>0</v>
      </c>
      <c r="L35" s="55"/>
      <c r="M35" s="55" t="n">
        <f aca="false">COUNTIF(M2:M32,"☺")+COUNTIF(M2:M32,"51☺")+COUNTIF(M2:M32,"52☺")+COUNTIF(M2:M32,"1☺")+COUNTIF(M2:M32,"kvit☺")+COUNTIF(M2:M32,"U☺")</f>
        <v>0</v>
      </c>
      <c r="AA35" s="37"/>
    </row>
    <row r="36" s="36" customFormat="true" ht="19.9" hidden="false" customHeight="true" outlineLevel="0" collapsed="false">
      <c r="A36" s="56"/>
      <c r="B36" s="57" t="s">
        <v>12</v>
      </c>
      <c r="C36" s="2" t="n">
        <f aca="false">COUNTIF(C2:C32,"☻")+COUNTIF(C2:C32,"51☻")+COUNTIF(C2:C32,"52☻")+COUNTIF(C2:C32,"1☻")+COUNTIF(C2:C32,"kvit☻")+COUNTIF(C2:C32,"U☻")</f>
        <v>2</v>
      </c>
      <c r="D36" s="2" t="n">
        <f aca="false">COUNTIF(D2:D32,"☻")+COUNTIF(D2:D32,"51☻")+COUNTIF(D2:D32,"52☻")+COUNTIF(D2:D32,"1☻")+COUNTIF(D2:D32,"kvit☻")+COUNTIF(D2:D32,"U☻")</f>
        <v>0</v>
      </c>
      <c r="E36" s="2" t="n">
        <f aca="false">COUNTIF(E2:E32,"☻")+COUNTIF(E2:E32,"51☻")+COUNTIF(E2:E32,"52☻")+COUNTIF(E2:E32,"1☻")+COUNTIF(E2:E32,"kvit☻")+COUNTIF(E2:E32,"U☻")</f>
        <v>4</v>
      </c>
      <c r="F36" s="2" t="n">
        <f aca="false">COUNTIF(F2:F32,"☻")+COUNTIF(F2:F32,"51☻")+COUNTIF(F2:F32,"52☻")+COUNTIF(F2:F32,"1☻")+COUNTIF(F2:F32,"kvit☻")+COUNTIF(F2:F32,"U☻")</f>
        <v>4</v>
      </c>
      <c r="G36" s="2" t="n">
        <f aca="false">COUNTIF(G2:G32,"☻")+COUNTIF(G2:G32,"51☻")+COUNTIF(G2:G32,"52☻")+COUNTIF(G2:G32,"1☻")+COUNTIF(G2:G32,"kvit☻")+COUNTIF(G2:G32,"U☻")</f>
        <v>0</v>
      </c>
      <c r="H36" s="2" t="n">
        <f aca="false">COUNTIF(H2:H32,"☻")+COUNTIF(H2:H32,"51☻")+COUNTIF(H2:H32,"52☻")+COUNTIF(H2:H32,"1☻")+COUNTIF(H2:H32,"kvit☻")+COUNTIF(H2:H32,"U☻")</f>
        <v>0</v>
      </c>
      <c r="I36" s="2" t="n">
        <f aca="false">COUNTIF(I2:I32,"☻")+COUNTIF(I2:I32,"51☻")+COUNTIF(I2:I32,"52☻")+COUNTIF(I2:I32,"1☻")+COUNTIF(I2:I32,"kvit☻")+COUNTIF(I2:I32,"U☻")</f>
        <v>0</v>
      </c>
      <c r="J36" s="2" t="n">
        <f aca="false">COUNTIF(J2:J32,"☻")+COUNTIF(J2:J32,"51☻")+COUNTIF(J2:J32,"52☻")+COUNTIF(J2:J32,"1☻")+COUNTIF(J2:J32,"kvit☻")+COUNTIF(J2:J32,"U☻")</f>
        <v>2</v>
      </c>
      <c r="K36" s="2" t="n">
        <f aca="false">COUNTIF(K2:K32,"☻")+COUNTIF(K2:K32,"51☻")+COUNTIF(K2:K32,"52☻")+COUNTIF(K2:K32,"1☻")+COUNTIF(K2:K32,"kvit☻")+COUNTIF(K2:K32,"U☻")</f>
        <v>5</v>
      </c>
      <c r="L36" s="2"/>
      <c r="M36" s="2" t="n">
        <f aca="false">COUNTIF(M2:M32,"☻")+COUNTIF(M2:M32,"51☻")+COUNTIF(M2:M32,"52☻")+COUNTIF(M2:M32,"1☻")+COUNTIF(M2:M32,"kvit☻")+COUNTIF(M2:M32,"U☻")</f>
        <v>3</v>
      </c>
      <c r="N36" s="2"/>
      <c r="O36" s="58"/>
      <c r="P36" s="35"/>
      <c r="Q36" s="35"/>
      <c r="R36" s="35"/>
      <c r="S36" s="35"/>
      <c r="T36" s="35"/>
      <c r="U36" s="35"/>
      <c r="V36" s="35"/>
      <c r="W36" s="35"/>
      <c r="X36" s="35"/>
      <c r="AA36" s="37"/>
    </row>
    <row r="37" s="36" customFormat="true" ht="19.9" hidden="false" customHeight="true" outlineLevel="0" collapsed="false">
      <c r="A37" s="56"/>
      <c r="B37" s="57" t="s">
        <v>71</v>
      </c>
      <c r="C37" s="59" t="n">
        <f aca="false">SUM(C35:C36)</f>
        <v>4</v>
      </c>
      <c r="D37" s="59" t="n">
        <f aca="false">SUM(D35:D36)</f>
        <v>0</v>
      </c>
      <c r="E37" s="59" t="n">
        <f aca="false">SUM(E35:E36)</f>
        <v>4</v>
      </c>
      <c r="F37" s="59" t="n">
        <f aca="false">SUM(F35:F36)</f>
        <v>4</v>
      </c>
      <c r="G37" s="59" t="n">
        <f aca="false">SUM(G35:G36)</f>
        <v>4</v>
      </c>
      <c r="H37" s="59" t="n">
        <f aca="false">SUM(H35:H36)</f>
        <v>3</v>
      </c>
      <c r="I37" s="59" t="n">
        <f aca="false">SUM(I35:I36)</f>
        <v>3</v>
      </c>
      <c r="J37" s="59" t="n">
        <f aca="false">SUM(J35:J36)</f>
        <v>5</v>
      </c>
      <c r="K37" s="59" t="n">
        <f aca="false">SUM(K35:K36)</f>
        <v>5</v>
      </c>
      <c r="L37" s="59"/>
      <c r="M37" s="59" t="n">
        <f aca="false">SUM(M35:M36)</f>
        <v>3</v>
      </c>
      <c r="N37" s="2"/>
      <c r="O37" s="58"/>
      <c r="P37" s="35"/>
      <c r="Q37" s="35"/>
      <c r="R37" s="35"/>
      <c r="S37" s="35"/>
      <c r="T37" s="35"/>
      <c r="U37" s="35"/>
      <c r="V37" s="35"/>
      <c r="W37" s="35"/>
      <c r="X37" s="35"/>
      <c r="AA37" s="37"/>
    </row>
    <row r="38" s="36" customFormat="true" ht="19.9" hidden="false" customHeight="true" outlineLevel="0" collapsed="false">
      <c r="A38" s="56"/>
      <c r="B38" s="60" t="s">
        <v>4</v>
      </c>
      <c r="C38" s="2" t="n">
        <f aca="false">COUNTIF(C2:C32,"KVIT")+COUNTIF(C2:C32,"51KVIT")+COUNTIF(C2:C32,"52KVIT")+COUNTIF(C2:C32,"1KVIT")</f>
        <v>0</v>
      </c>
      <c r="D38" s="2" t="n">
        <f aca="false">COUNTIF(D2:D32,"KVIT")+COUNTIF(D2:D32,"51KVIT")+COUNTIF(D2:D32,"52KVIT")+COUNTIF(D2:D32,"1KVIT")</f>
        <v>0</v>
      </c>
      <c r="E38" s="2" t="n">
        <f aca="false">COUNTIF(E2:E32,"KVIT")+COUNTIF(E2:E32,"51KVIT")+COUNTIF(E2:E32,"52KVIT")+COUNTIF(E2:E32,"1KVIT")</f>
        <v>10</v>
      </c>
      <c r="F38" s="2" t="n">
        <f aca="false">COUNTIF(F2:F32,"KVIT")+COUNTIF(F2:F32,"51KVIT")+COUNTIF(F2:F32,"52KVIT")+COUNTIF(F2:F32,"1KVIT")</f>
        <v>10</v>
      </c>
      <c r="G38" s="2" t="n">
        <f aca="false">COUNTIF(G2:G32,"KVIT")+COUNTIF(G2:G32,"51KVIT")+COUNTIF(G2:G32,"52KVIT")+COUNTIF(G2:G32,"1KVIT")</f>
        <v>0</v>
      </c>
      <c r="H38" s="2" t="n">
        <f aca="false">COUNTIF(H2:H32,"KVIT")+COUNTIF(H2:H32,"51KVIT")+COUNTIF(H2:H32,"52KVIT")+COUNTIF(H2:H32,"1KVIT")</f>
        <v>0</v>
      </c>
      <c r="I38" s="2" t="n">
        <f aca="false">COUNTIF(I2:I32,"KVIT")+COUNTIF(I2:I32,"51KVIT")+COUNTIF(I2:I32,"52KVIT")+COUNTIF(I2:I32,"1KVIT")</f>
        <v>3</v>
      </c>
      <c r="J38" s="2" t="n">
        <f aca="false">COUNTIF(J2:J32,"KVIT")+COUNTIF(J2:J32,"51KVIT")+COUNTIF(J2:J32,"52KVIT")+COUNTIF(J2:J32,"1KVIT")</f>
        <v>0</v>
      </c>
      <c r="K38" s="2" t="n">
        <f aca="false">COUNTIF(K2:K32,"KVIT")+COUNTIF(K2:K32,"51KVIT")+COUNTIF(K2:K32,"52KVIT")+COUNTIF(K2:K32,"1KVIT")</f>
        <v>11</v>
      </c>
      <c r="L38" s="2"/>
      <c r="M38" s="2" t="n">
        <f aca="false">COUNTIF(M2:M32,"KVIT")+COUNTIF(M2:M32,"51KVIT")+COUNTIF(M2:M32,"52KVIT")+COUNTIF(M2:M32,"1KVIT")</f>
        <v>8</v>
      </c>
      <c r="N38" s="2"/>
      <c r="O38" s="2"/>
      <c r="P38" s="35"/>
      <c r="Q38" s="35"/>
      <c r="R38" s="35"/>
      <c r="S38" s="35"/>
      <c r="T38" s="35"/>
      <c r="U38" s="35"/>
      <c r="V38" s="35"/>
      <c r="W38" s="35"/>
      <c r="X38" s="35"/>
      <c r="AA38" s="37"/>
    </row>
    <row r="39" s="61" customFormat="true" ht="14.05" hidden="false" customHeight="false" outlineLevel="0" collapsed="false">
      <c r="A39" s="56"/>
      <c r="B39" s="60" t="s">
        <v>72</v>
      </c>
      <c r="C39" s="2" t="n">
        <f aca="false">COUNTIF(C2:C32,"51$")+COUNTIF(C2:C32,"52$")+COUNTIF(C2:C32,"kvit$")</f>
        <v>0</v>
      </c>
      <c r="D39" s="2" t="n">
        <f aca="false">COUNTIF(D2:D32,"51$")+COUNTIF(D2:D32,"52$")+COUNTIF(D2:D32,"kvit$")</f>
        <v>0</v>
      </c>
      <c r="E39" s="2" t="n">
        <f aca="false">COUNTIF(E2:E32,"51$")+COUNTIF(E2:E32,"52$")+COUNTIF(E2:E32,"kvit$")</f>
        <v>0</v>
      </c>
      <c r="F39" s="2" t="n">
        <f aca="false">COUNTIF(F2:F32,"51$")+COUNTIF(F2:F32,"52$")+COUNTIF(F2:F32,"kvit$")</f>
        <v>0</v>
      </c>
      <c r="G39" s="2" t="n">
        <f aca="false">COUNTIF(G2:G32,"51$")+COUNTIF(G2:G32,"52$")+COUNTIF(G2:G32,"kvit$")</f>
        <v>0</v>
      </c>
      <c r="H39" s="2" t="n">
        <f aca="false">COUNTIF(H2:H32,"51$")+COUNTIF(H2:H32,"52$")+COUNTIF(H2:H32,"kvit$")</f>
        <v>0</v>
      </c>
      <c r="I39" s="2" t="n">
        <f aca="false">COUNTIF(I2:I32,"51$")+COUNTIF(I2:I32,"52$")+COUNTIF(I2:I32,"kvit$")</f>
        <v>0</v>
      </c>
      <c r="J39" s="2" t="n">
        <f aca="false">COUNTIF(J2:J32,"51$")+COUNTIF(J2:J32,"52$")+COUNTIF(J2:J32,"kvit$")</f>
        <v>0</v>
      </c>
      <c r="K39" s="2" t="n">
        <f aca="false">COUNTIF(K2:K32,"51$")+COUNTIF(K2:K32,"52$")+COUNTIF(K2:K32,"kvit$")</f>
        <v>0</v>
      </c>
      <c r="L39" s="2"/>
      <c r="M39" s="2" t="n">
        <f aca="false">COUNTIF(M2:M32,"51$")+COUNTIF(M2:M32,"52$")+COUNTIF(M2:M32,"kvit$")</f>
        <v>0</v>
      </c>
      <c r="N39" s="2"/>
      <c r="O39" s="2"/>
      <c r="P39" s="35"/>
      <c r="Q39" s="35"/>
      <c r="R39" s="35"/>
      <c r="S39" s="35"/>
      <c r="T39" s="35"/>
      <c r="U39" s="35"/>
      <c r="V39" s="35"/>
      <c r="W39" s="35"/>
      <c r="X39" s="35"/>
      <c r="Y39" s="36"/>
      <c r="Z39" s="36"/>
      <c r="AA39" s="37"/>
      <c r="AB39" s="36"/>
    </row>
    <row r="40" customFormat="false" ht="14.05" hidden="false" customHeight="false" outlineLevel="0" collapsed="false">
      <c r="B40" s="62" t="str">
        <f aca="false">'Vzorci vnosov'!$A$12</f>
        <v>D</v>
      </c>
      <c r="C40" s="63" t="n">
        <f aca="false">COUNTIF(C2:C32,"D")</f>
        <v>3</v>
      </c>
      <c r="D40" s="63" t="n">
        <f aca="false">COUNTIF(D2:D32,"D")</f>
        <v>22</v>
      </c>
      <c r="E40" s="63" t="n">
        <f aca="false">COUNTIF(E2:E32,"D")</f>
        <v>1</v>
      </c>
      <c r="F40" s="63" t="n">
        <f aca="false">COUNTIF(F2:F32,"D")</f>
        <v>4</v>
      </c>
      <c r="G40" s="63" t="n">
        <f aca="false">COUNTIF(G2:G32,"D")</f>
        <v>3</v>
      </c>
      <c r="H40" s="63" t="n">
        <f aca="false">COUNTIF(H2:H32,"D")</f>
        <v>4</v>
      </c>
      <c r="I40" s="63" t="n">
        <f aca="false">COUNTIF(I2:I32,"D")</f>
        <v>0</v>
      </c>
      <c r="J40" s="63" t="n">
        <f aca="false">COUNTIF(J2:J32,"D")</f>
        <v>5</v>
      </c>
      <c r="K40" s="63" t="n">
        <f aca="false">COUNTIF(K2:K32,"D")</f>
        <v>0</v>
      </c>
      <c r="L40" s="63"/>
      <c r="M40" s="63" t="n">
        <f aca="false">COUNTIF(M2:M32,"D")</f>
        <v>6</v>
      </c>
      <c r="N40" s="64"/>
      <c r="O40" s="64"/>
      <c r="AA40" s="37"/>
    </row>
    <row r="41" customFormat="false" ht="14.05" hidden="false" customHeight="false" outlineLevel="0" collapsed="false">
      <c r="B41" s="62" t="str">
        <f aca="false">'Vzorci vnosov'!$A$15</f>
        <v>SO</v>
      </c>
      <c r="C41" s="63" t="n">
        <f aca="false">COUNTIF(C2:C32,"SO")</f>
        <v>0</v>
      </c>
      <c r="D41" s="63" t="n">
        <f aca="false">COUNTIF(D2:D32,"SO")</f>
        <v>0</v>
      </c>
      <c r="E41" s="63" t="n">
        <f aca="false">COUNTIF(E2:E32,"SO")</f>
        <v>0</v>
      </c>
      <c r="F41" s="63" t="n">
        <f aca="false">COUNTIF(F2:F32,"SO")</f>
        <v>0</v>
      </c>
      <c r="G41" s="63" t="n">
        <f aca="false">COUNTIF(G2:G32,"SO")</f>
        <v>0</v>
      </c>
      <c r="H41" s="63" t="n">
        <f aca="false">COUNTIF(H2:H32,"SO")</f>
        <v>0</v>
      </c>
      <c r="I41" s="63" t="n">
        <f aca="false">COUNTIF(I2:I32,"SO")</f>
        <v>0</v>
      </c>
      <c r="J41" s="63" t="n">
        <f aca="false">COUNTIF(J2:J32,"SO")</f>
        <v>0</v>
      </c>
      <c r="K41" s="63" t="n">
        <f aca="false">COUNTIF(K2:K32,"SO")</f>
        <v>0</v>
      </c>
      <c r="L41" s="63"/>
      <c r="M41" s="63" t="n">
        <f aca="false">COUNTIF(M2:M32,"SO")</f>
        <v>0</v>
      </c>
      <c r="AA41" s="37"/>
    </row>
    <row r="42" customFormat="false" ht="14.05" hidden="false" customHeight="false" outlineLevel="0" collapsed="false">
      <c r="B42" s="65" t="str">
        <f aca="false">'Vzorci vnosov'!$A$13</f>
        <v>BOL</v>
      </c>
      <c r="C42" s="63" t="n">
        <f aca="false">COUNTIF(C2:C32,"BOL")</f>
        <v>0</v>
      </c>
      <c r="D42" s="63" t="n">
        <f aca="false">COUNTIF(D2:D32,"BOL")</f>
        <v>0</v>
      </c>
      <c r="E42" s="63" t="n">
        <f aca="false">COUNTIF(E2:E32,"BOL")</f>
        <v>0</v>
      </c>
      <c r="F42" s="63" t="n">
        <f aca="false">COUNTIF(F2:F32,"BOL")</f>
        <v>0</v>
      </c>
      <c r="G42" s="63" t="n">
        <f aca="false">COUNTIF(G2:G32,"BOL")</f>
        <v>0</v>
      </c>
      <c r="H42" s="63" t="n">
        <f aca="false">COUNTIF(H2:H32,"BOL")</f>
        <v>0</v>
      </c>
      <c r="I42" s="63" t="n">
        <f aca="false">COUNTIF(I2:I32,"BOL")</f>
        <v>0</v>
      </c>
      <c r="J42" s="63" t="n">
        <f aca="false">COUNTIF(J2:J32,"BOL")</f>
        <v>0</v>
      </c>
      <c r="K42" s="63" t="n">
        <f aca="false">COUNTIF(K2:K32,"BOL")</f>
        <v>0</v>
      </c>
      <c r="L42" s="63"/>
      <c r="M42" s="63" t="n">
        <f aca="false">COUNTIF(M2:M32,"BOL")</f>
        <v>0</v>
      </c>
      <c r="AA42" s="37"/>
    </row>
    <row r="43" customFormat="false" ht="14.05" hidden="false" customHeight="false" outlineLevel="0" collapsed="false">
      <c r="B43" s="66" t="str">
        <f aca="false">'Vzorci vnosov'!$A$11</f>
        <v>X</v>
      </c>
      <c r="C43" s="63" t="n">
        <f aca="false">COUNTIF(C2:C32,"X")</f>
        <v>2</v>
      </c>
      <c r="D43" s="63" t="n">
        <f aca="false">COUNTIF(D2:D32,"X")</f>
        <v>0</v>
      </c>
      <c r="E43" s="63" t="n">
        <f aca="false">COUNTIF(E2:E32,"X")</f>
        <v>3</v>
      </c>
      <c r="F43" s="63" t="n">
        <f aca="false">COUNTIF(F2:F32,"X")</f>
        <v>2</v>
      </c>
      <c r="G43" s="63" t="n">
        <f aca="false">COUNTIF(G2:G32,"X")</f>
        <v>1</v>
      </c>
      <c r="H43" s="63" t="n">
        <f aca="false">COUNTIF(H2:H32,"X")</f>
        <v>1</v>
      </c>
      <c r="I43" s="63" t="n">
        <f aca="false">COUNTIF(I2:I32,"X")</f>
        <v>3</v>
      </c>
      <c r="J43" s="63" t="n">
        <f aca="false">COUNTIF(J2:J32,"X")</f>
        <v>4</v>
      </c>
      <c r="K43" s="63" t="n">
        <f aca="false">COUNTIF(K2:K32,"X")</f>
        <v>3</v>
      </c>
      <c r="L43" s="63"/>
      <c r="M43" s="63" t="n">
        <f aca="false">COUNTIF(M2:M32,"X")</f>
        <v>2</v>
      </c>
      <c r="AA43" s="37"/>
    </row>
    <row r="44" customFormat="false" ht="14.05" hidden="false" customHeight="false" outlineLevel="0" collapsed="false">
      <c r="B44" s="67" t="s">
        <v>50</v>
      </c>
      <c r="C44" s="68" t="n">
        <f aca="false">COUNTIF(O2:O32,"KOS")</f>
        <v>3</v>
      </c>
      <c r="D44" s="68" t="n">
        <f aca="false">COUNTIF(O2:O32,"ŠOŠ")</f>
        <v>0</v>
      </c>
      <c r="E44" s="68" t="n">
        <f aca="false">COUNTIF(O2:O32,"PIN")</f>
        <v>1</v>
      </c>
      <c r="F44" s="68" t="n">
        <f aca="false">COUNTIF(O2:O32,"KON")</f>
        <v>3</v>
      </c>
      <c r="G44" s="68" t="n">
        <f aca="false">COUNTIF(O2:O32,"oro")</f>
        <v>0</v>
      </c>
      <c r="H44" s="68" t="n">
        <f aca="false">COUNTIF(O2:O32,"AND")</f>
        <v>0</v>
      </c>
      <c r="I44" s="68" t="n">
        <f aca="false">COUNTIF(O2:O32,"ROD")</f>
        <v>0</v>
      </c>
      <c r="J44" s="68" t="n">
        <f aca="false">COUNTIF(O2:O32,"DAN")</f>
        <v>4</v>
      </c>
      <c r="K44" s="68" t="n">
        <f aca="false">COUNTIF(O2:O32,"MŠŠ")</f>
        <v>5</v>
      </c>
      <c r="L44" s="68"/>
      <c r="M44" s="68" t="n">
        <f aca="false">COUNTIF(O2:O32,"ŠTU")</f>
        <v>0</v>
      </c>
      <c r="AA44" s="37"/>
    </row>
    <row r="45" customFormat="false" ht="14.05" hidden="false" customHeight="false" outlineLevel="0" collapsed="false">
      <c r="B45" s="66" t="s">
        <v>73</v>
      </c>
      <c r="C45" s="2" t="n">
        <f aca="false">COUNTIF(C2:C32,"51¶")+COUNTIF(C2:C32,"52¶")+COUNTIF(C2:C32,"kvit¶")</f>
        <v>3</v>
      </c>
      <c r="D45" s="2" t="n">
        <f aca="false">COUNTIF(D2:D32,"51¶")+COUNTIF(D2:D32,"52¶")+COUNTIF(D2:D32,"kvit¶")</f>
        <v>0</v>
      </c>
      <c r="E45" s="2" t="n">
        <f aca="false">COUNTIF(E2:E32,"51¶")+COUNTIF(E2:E32,"52¶")+COUNTIF(E2:E32,"kvit¶")</f>
        <v>3</v>
      </c>
      <c r="F45" s="2" t="n">
        <f aca="false">COUNTIF(F2:F32,"51¶")+COUNTIF(F2:F32,"52¶")+COUNTIF(F2:F32,"kvit¶")</f>
        <v>2</v>
      </c>
      <c r="G45" s="2" t="n">
        <f aca="false">COUNTIF(G2:G32,"51¶")+COUNTIF(G2:G32,"52¶")+COUNTIF(G2:G32,"kvit¶")</f>
        <v>7</v>
      </c>
      <c r="H45" s="2" t="n">
        <f aca="false">COUNTIF(H2:H32,"51¶")+COUNTIF(H2:H32,"52¶")+COUNTIF(H2:H32,"kvit¶")</f>
        <v>1</v>
      </c>
      <c r="I45" s="2" t="n">
        <f aca="false">COUNTIF(I2:I32,"51¶")+COUNTIF(I2:I32,"52¶")+COUNTIF(I2:I32,"kvit¶")</f>
        <v>3</v>
      </c>
      <c r="J45" s="2" t="n">
        <f aca="false">COUNTIF(J2:J32,"51¶")+COUNTIF(J2:J32,"52¶")+COUNTIF(J2:J32,"kvit¶")</f>
        <v>3</v>
      </c>
      <c r="K45" s="2" t="n">
        <f aca="false">COUNTIF(K2:K32,"51¶")+COUNTIF(K2:K32,"52¶")+COUNTIF(K2:K32,"kvit¶")</f>
        <v>4</v>
      </c>
      <c r="L45" s="2"/>
      <c r="M45" s="2" t="n">
        <f aca="false">COUNTIF(M2:M32,"51¶")+COUNTIF(M2:M32,"52¶")+COUNTIF(M2:M32,"kvit¶")</f>
        <v>2</v>
      </c>
      <c r="AA45" s="37"/>
    </row>
    <row r="46" customFormat="false" ht="14.05" hidden="false" customHeight="false" outlineLevel="0" collapsed="false">
      <c r="B46" s="62" t="str">
        <f aca="false">'Vzorci vnosov'!$A$8</f>
        <v>U</v>
      </c>
      <c r="C46" s="2" t="n">
        <f aca="false">COUNTIF(C2:C32,"U☺")+COUNTIF(C2:C32,"U☻")+COUNTIF(C2:C32,"U")</f>
        <v>0</v>
      </c>
      <c r="D46" s="2" t="n">
        <f aca="false">COUNTIF(D2:D32,"U☺")+COUNTIF(D2:D32,"U☻")+COUNTIF(D2:D32,"U")</f>
        <v>0</v>
      </c>
      <c r="E46" s="2" t="n">
        <f aca="false">COUNTIF(E2:E32,"U☺")+COUNTIF(E2:E32,"U☻")+COUNTIF(E2:E32,"U")</f>
        <v>2</v>
      </c>
      <c r="F46" s="2" t="n">
        <f aca="false">COUNTIF(F2:F32,"U☺")+COUNTIF(F2:F32,"U☻")+COUNTIF(F2:F32,"U")</f>
        <v>1</v>
      </c>
      <c r="G46" s="2" t="n">
        <f aca="false">COUNTIF(G2:G32,"U☺")+COUNTIF(G2:G32,"U☻")+COUNTIF(G2:G32,"U")</f>
        <v>1</v>
      </c>
      <c r="H46" s="2" t="n">
        <f aca="false">COUNTIF(H2:H32,"U☺")+COUNTIF(H2:H32,"U☻")+COUNTIF(H2:H32,"U")</f>
        <v>3</v>
      </c>
      <c r="I46" s="2" t="n">
        <f aca="false">COUNTIF(I2:I32,"U☺")+COUNTIF(I2:I32,"U☻")+COUNTIF(I2:I32,"U")</f>
        <v>1</v>
      </c>
      <c r="J46" s="2" t="n">
        <f aca="false">COUNTIF(J2:J32,"U☺")+COUNTIF(J2:J32,"U☻")+COUNTIF(J2:J32,"U")</f>
        <v>4</v>
      </c>
      <c r="K46" s="2" t="n">
        <f aca="false">COUNTIF(K2:K32,"U☺")+COUNTIF(K2:K32,"U☻")+COUNTIF(K2:K32,"U")</f>
        <v>0</v>
      </c>
      <c r="L46" s="2"/>
      <c r="M46" s="2" t="n">
        <f aca="false">COUNTIF(M2:M32,"U☺")+COUNTIF(M2:M32,"U☻")+COUNTIF(M2:M32,"U")</f>
        <v>0</v>
      </c>
      <c r="AA46" s="37"/>
    </row>
    <row r="47" customFormat="false" ht="14.05" hidden="false" customHeight="false" outlineLevel="0" collapsed="false">
      <c r="AA47" s="37"/>
    </row>
    <row r="48" customFormat="false" ht="14.05" hidden="false" customHeight="false" outlineLevel="0" collapsed="false">
      <c r="AA48" s="37"/>
    </row>
    <row r="49" customFormat="false" ht="14.05" hidden="false" customHeight="false" outlineLevel="0" collapsed="false">
      <c r="AA49" s="37"/>
    </row>
    <row r="50" customFormat="false" ht="14.05" hidden="false" customHeight="false" outlineLevel="0" collapsed="false">
      <c r="AA50" s="37"/>
    </row>
    <row r="51" customFormat="false" ht="14.05" hidden="false" customHeight="false" outlineLevel="0" collapsed="false">
      <c r="AA51" s="37"/>
    </row>
    <row r="52" customFormat="false" ht="14.05" hidden="false" customHeight="false" outlineLevel="0" collapsed="false">
      <c r="AA52" s="37"/>
    </row>
    <row r="53" customFormat="false" ht="14.05" hidden="false" customHeight="false" outlineLevel="0" collapsed="false">
      <c r="AA53" s="37"/>
    </row>
    <row r="54" customFormat="false" ht="14.05" hidden="false" customHeight="false" outlineLevel="0" collapsed="false">
      <c r="AA54" s="37"/>
    </row>
    <row r="55" customFormat="false" ht="14.05" hidden="false" customHeight="false" outlineLevel="0" collapsed="false">
      <c r="AA55" s="37"/>
    </row>
    <row r="56" customFormat="false" ht="14.05" hidden="false" customHeight="false" outlineLevel="0" collapsed="false">
      <c r="AA56" s="37"/>
    </row>
    <row r="57" customFormat="false" ht="14.05" hidden="false" customHeight="false" outlineLevel="0" collapsed="false">
      <c r="AA57" s="37"/>
    </row>
    <row r="58" customFormat="false" ht="14.05" hidden="false" customHeight="false" outlineLevel="0" collapsed="false">
      <c r="AA58" s="37"/>
    </row>
    <row r="59" customFormat="false" ht="14.05" hidden="false" customHeight="false" outlineLevel="0" collapsed="false">
      <c r="AA59" s="37"/>
    </row>
    <row r="60" customFormat="false" ht="14.05" hidden="false" customHeight="false" outlineLevel="0" collapsed="false">
      <c r="AA60" s="37"/>
    </row>
    <row r="61" customFormat="false" ht="14.05" hidden="false" customHeight="false" outlineLevel="0" collapsed="false">
      <c r="AA61" s="37"/>
    </row>
    <row r="62" customFormat="false" ht="14.05" hidden="false" customHeight="false" outlineLevel="0" collapsed="false">
      <c r="AA62" s="37"/>
    </row>
    <row r="63" customFormat="false" ht="14.05" hidden="false" customHeight="false" outlineLevel="0" collapsed="false">
      <c r="AA63" s="37"/>
    </row>
    <row r="64" customFormat="false" ht="14.05" hidden="false" customHeight="false" outlineLevel="0" collapsed="false">
      <c r="AA64" s="37"/>
    </row>
    <row r="65" customFormat="false" ht="14.05" hidden="false" customHeight="false" outlineLevel="0" collapsed="false">
      <c r="AA65" s="37"/>
    </row>
    <row r="66" customFormat="false" ht="14.05" hidden="false" customHeight="false" outlineLevel="0" collapsed="false">
      <c r="AA66" s="37"/>
    </row>
    <row r="67" customFormat="false" ht="14.05" hidden="false" customHeight="false" outlineLevel="0" collapsed="false">
      <c r="AA67" s="37"/>
    </row>
    <row r="68" customFormat="false" ht="14.05" hidden="false" customHeight="false" outlineLevel="0" collapsed="false">
      <c r="AA68" s="37"/>
    </row>
    <row r="69" customFormat="false" ht="14.05" hidden="false" customHeight="false" outlineLevel="0" collapsed="false">
      <c r="AA69" s="37"/>
    </row>
    <row r="70" customFormat="false" ht="14.05" hidden="false" customHeight="false" outlineLevel="0" collapsed="false">
      <c r="AA70" s="37"/>
    </row>
    <row r="71" customFormat="false" ht="14.05" hidden="false" customHeight="false" outlineLevel="0" collapsed="false">
      <c r="AA71" s="37"/>
    </row>
    <row r="72" customFormat="false" ht="14.05" hidden="false" customHeight="false" outlineLevel="0" collapsed="false">
      <c r="AA72" s="37"/>
    </row>
    <row r="73" customFormat="false" ht="14.05" hidden="false" customHeight="false" outlineLevel="0" collapsed="false">
      <c r="AA73" s="37"/>
    </row>
    <row r="74" customFormat="false" ht="14.05" hidden="false" customHeight="false" outlineLevel="0" collapsed="false">
      <c r="AA74" s="37"/>
    </row>
    <row r="75" customFormat="false" ht="14.05" hidden="false" customHeight="false" outlineLevel="0" collapsed="false">
      <c r="AA75" s="37"/>
    </row>
    <row r="76" customFormat="false" ht="14.05" hidden="false" customHeight="false" outlineLevel="0" collapsed="false">
      <c r="AA76" s="37"/>
    </row>
    <row r="77" customFormat="false" ht="14.05" hidden="false" customHeight="false" outlineLevel="0" collapsed="false">
      <c r="AA77" s="37"/>
    </row>
    <row r="78" customFormat="false" ht="14.05" hidden="false" customHeight="false" outlineLevel="0" collapsed="false">
      <c r="AA78" s="37"/>
    </row>
    <row r="79" customFormat="false" ht="14.05" hidden="false" customHeight="false" outlineLevel="0" collapsed="false">
      <c r="AA79" s="37"/>
    </row>
    <row r="80" customFormat="false" ht="14.05" hidden="false" customHeight="false" outlineLevel="0" collapsed="false">
      <c r="AA80" s="37"/>
    </row>
    <row r="81" customFormat="false" ht="14.05" hidden="false" customHeight="false" outlineLevel="0" collapsed="false">
      <c r="AA81" s="37"/>
    </row>
    <row r="82" customFormat="false" ht="14.05" hidden="false" customHeight="false" outlineLevel="0" collapsed="false">
      <c r="AA82" s="37"/>
    </row>
    <row r="83" customFormat="false" ht="14.05" hidden="false" customHeight="false" outlineLevel="0" collapsed="false">
      <c r="AA83" s="37"/>
    </row>
    <row r="84" customFormat="false" ht="14.05" hidden="false" customHeight="false" outlineLevel="0" collapsed="false">
      <c r="AA84" s="37"/>
    </row>
    <row r="85" customFormat="false" ht="14.05" hidden="false" customHeight="false" outlineLevel="0" collapsed="false">
      <c r="AA85" s="37"/>
    </row>
    <row r="86" customFormat="false" ht="14.05" hidden="false" customHeight="false" outlineLevel="0" collapsed="false">
      <c r="AA86" s="37"/>
    </row>
    <row r="87" customFormat="false" ht="14.05" hidden="false" customHeight="false" outlineLevel="0" collapsed="false">
      <c r="AA87" s="37"/>
    </row>
    <row r="88" customFormat="false" ht="14.05" hidden="false" customHeight="false" outlineLevel="0" collapsed="false">
      <c r="AA88" s="37"/>
    </row>
    <row r="89" customFormat="false" ht="14.05" hidden="false" customHeight="false" outlineLevel="0" collapsed="false">
      <c r="AA89" s="37"/>
    </row>
    <row r="90" customFormat="false" ht="14.05" hidden="false" customHeight="false" outlineLevel="0" collapsed="false">
      <c r="AA90" s="37"/>
    </row>
    <row r="91" customFormat="false" ht="14.05" hidden="false" customHeight="false" outlineLevel="0" collapsed="false">
      <c r="AA91" s="37"/>
    </row>
    <row r="92" customFormat="false" ht="14.05" hidden="false" customHeight="false" outlineLevel="0" collapsed="false">
      <c r="AA92" s="37"/>
    </row>
    <row r="93" customFormat="false" ht="14.05" hidden="false" customHeight="false" outlineLevel="0" collapsed="false">
      <c r="AA93" s="37"/>
    </row>
    <row r="94" customFormat="false" ht="14.05" hidden="false" customHeight="false" outlineLevel="0" collapsed="false">
      <c r="AA94" s="37"/>
    </row>
    <row r="95" customFormat="false" ht="14.05" hidden="false" customHeight="false" outlineLevel="0" collapsed="false">
      <c r="AA95" s="37"/>
    </row>
    <row r="96" customFormat="false" ht="14.05" hidden="false" customHeight="false" outlineLevel="0" collapsed="false">
      <c r="AA96" s="37"/>
    </row>
    <row r="97" customFormat="false" ht="14.05" hidden="false" customHeight="false" outlineLevel="0" collapsed="false">
      <c r="AA97" s="37"/>
    </row>
    <row r="98" customFormat="false" ht="14.05" hidden="false" customHeight="false" outlineLevel="0" collapsed="false">
      <c r="AA98" s="37"/>
    </row>
    <row r="99" customFormat="false" ht="14.05" hidden="false" customHeight="false" outlineLevel="0" collapsed="false">
      <c r="AA99" s="37"/>
    </row>
    <row r="100" customFormat="false" ht="14.05" hidden="false" customHeight="false" outlineLevel="0" collapsed="false">
      <c r="AA100" s="37"/>
    </row>
    <row r="101" customFormat="false" ht="14.05" hidden="false" customHeight="false" outlineLevel="0" collapsed="false">
      <c r="AA101" s="37"/>
    </row>
    <row r="102" customFormat="false" ht="14.05" hidden="false" customHeight="false" outlineLevel="0" collapsed="false">
      <c r="AA102" s="37"/>
    </row>
    <row r="103" customFormat="false" ht="14.05" hidden="false" customHeight="false" outlineLevel="0" collapsed="false">
      <c r="AA103" s="37"/>
    </row>
    <row r="104" customFormat="false" ht="14.05" hidden="false" customHeight="false" outlineLevel="0" collapsed="false">
      <c r="AA104" s="37"/>
    </row>
    <row r="105" customFormat="false" ht="14.05" hidden="false" customHeight="false" outlineLevel="0" collapsed="false">
      <c r="AA105" s="37"/>
    </row>
    <row r="106" customFormat="false" ht="14.05" hidden="false" customHeight="false" outlineLevel="0" collapsed="false">
      <c r="AA106" s="37"/>
    </row>
    <row r="107" customFormat="false" ht="14.05" hidden="false" customHeight="false" outlineLevel="0" collapsed="false">
      <c r="AA107" s="37"/>
    </row>
    <row r="108" customFormat="false" ht="14.05" hidden="false" customHeight="false" outlineLevel="0" collapsed="false">
      <c r="AA108" s="37"/>
    </row>
    <row r="109" customFormat="false" ht="14.05" hidden="false" customHeight="false" outlineLevel="0" collapsed="false">
      <c r="AA109" s="37"/>
    </row>
    <row r="110" customFormat="false" ht="14.05" hidden="false" customHeight="false" outlineLevel="0" collapsed="false">
      <c r="AA110" s="37"/>
    </row>
    <row r="111" customFormat="false" ht="14.05" hidden="false" customHeight="false" outlineLevel="0" collapsed="false">
      <c r="AA111" s="37"/>
    </row>
    <row r="112" customFormat="false" ht="14.05" hidden="false" customHeight="false" outlineLevel="0" collapsed="false">
      <c r="AA112" s="37"/>
    </row>
    <row r="113" customFormat="false" ht="14.05" hidden="false" customHeight="false" outlineLevel="0" collapsed="false">
      <c r="AA113" s="37"/>
    </row>
    <row r="114" customFormat="false" ht="14.05" hidden="false" customHeight="false" outlineLevel="0" collapsed="false">
      <c r="AA114" s="37"/>
    </row>
    <row r="115" customFormat="false" ht="14.05" hidden="false" customHeight="false" outlineLevel="0" collapsed="false">
      <c r="AA115" s="37"/>
    </row>
    <row r="116" customFormat="false" ht="14.05" hidden="false" customHeight="false" outlineLevel="0" collapsed="false">
      <c r="AA116" s="37"/>
    </row>
    <row r="117" customFormat="false" ht="14.05" hidden="false" customHeight="false" outlineLevel="0" collapsed="false">
      <c r="AA117" s="37"/>
    </row>
    <row r="118" customFormat="false" ht="14.05" hidden="false" customHeight="false" outlineLevel="0" collapsed="false">
      <c r="AA118" s="37"/>
    </row>
    <row r="119" customFormat="false" ht="14.05" hidden="false" customHeight="false" outlineLevel="0" collapsed="false">
      <c r="AA119" s="37"/>
    </row>
    <row r="120" customFormat="false" ht="14.05" hidden="false" customHeight="false" outlineLevel="0" collapsed="false">
      <c r="AA120" s="37"/>
    </row>
    <row r="121" customFormat="false" ht="14.05" hidden="false" customHeight="false" outlineLevel="0" collapsed="false">
      <c r="AA121" s="37"/>
    </row>
    <row r="122" customFormat="false" ht="14.05" hidden="false" customHeight="false" outlineLevel="0" collapsed="false">
      <c r="AA122" s="37"/>
    </row>
    <row r="123" customFormat="false" ht="14.05" hidden="false" customHeight="false" outlineLevel="0" collapsed="false">
      <c r="AA123" s="37"/>
    </row>
    <row r="124" customFormat="false" ht="14.05" hidden="false" customHeight="false" outlineLevel="0" collapsed="false">
      <c r="AA124" s="37"/>
    </row>
    <row r="125" customFormat="false" ht="14.05" hidden="false" customHeight="false" outlineLevel="0" collapsed="false">
      <c r="AA125" s="37"/>
    </row>
    <row r="126" customFormat="false" ht="14.05" hidden="false" customHeight="false" outlineLevel="0" collapsed="false">
      <c r="AA126" s="37"/>
    </row>
    <row r="127" customFormat="false" ht="14.05" hidden="false" customHeight="false" outlineLevel="0" collapsed="false">
      <c r="AA127" s="37"/>
    </row>
    <row r="128" customFormat="false" ht="14.05" hidden="false" customHeight="false" outlineLevel="0" collapsed="false">
      <c r="AA128" s="37"/>
    </row>
    <row r="129" customFormat="false" ht="14.05" hidden="false" customHeight="false" outlineLevel="0" collapsed="false">
      <c r="AA129" s="37"/>
    </row>
    <row r="130" customFormat="false" ht="14.05" hidden="false" customHeight="false" outlineLevel="0" collapsed="false">
      <c r="AA130" s="37"/>
    </row>
    <row r="131" customFormat="false" ht="14.05" hidden="false" customHeight="false" outlineLevel="0" collapsed="false">
      <c r="AA131" s="37"/>
    </row>
    <row r="132" customFormat="false" ht="14.05" hidden="false" customHeight="false" outlineLevel="0" collapsed="false">
      <c r="AA132" s="37"/>
    </row>
    <row r="133" customFormat="false" ht="14.05" hidden="false" customHeight="false" outlineLevel="0" collapsed="false">
      <c r="AA133" s="37"/>
    </row>
    <row r="134" customFormat="false" ht="14.05" hidden="false" customHeight="false" outlineLevel="0" collapsed="false">
      <c r="AA134" s="37"/>
    </row>
    <row r="135" customFormat="false" ht="14.05" hidden="false" customHeight="false" outlineLevel="0" collapsed="false">
      <c r="AA135" s="37"/>
    </row>
    <row r="136" customFormat="false" ht="14.05" hidden="false" customHeight="false" outlineLevel="0" collapsed="false">
      <c r="AA136" s="37"/>
    </row>
    <row r="137" customFormat="false" ht="14.05" hidden="false" customHeight="false" outlineLevel="0" collapsed="false">
      <c r="AA137" s="37"/>
    </row>
    <row r="138" customFormat="false" ht="14.05" hidden="false" customHeight="false" outlineLevel="0" collapsed="false">
      <c r="AA138" s="37"/>
    </row>
    <row r="139" customFormat="false" ht="14.05" hidden="false" customHeight="false" outlineLevel="0" collapsed="false">
      <c r="AA139" s="37"/>
    </row>
    <row r="140" customFormat="false" ht="14.05" hidden="false" customHeight="false" outlineLevel="0" collapsed="false">
      <c r="AA140" s="37"/>
    </row>
    <row r="141" customFormat="false" ht="14.05" hidden="false" customHeight="false" outlineLevel="0" collapsed="false">
      <c r="AA141" s="37"/>
    </row>
    <row r="142" customFormat="false" ht="14.05" hidden="false" customHeight="false" outlineLevel="0" collapsed="false">
      <c r="AA142" s="37"/>
    </row>
    <row r="143" customFormat="false" ht="14.05" hidden="false" customHeight="false" outlineLevel="0" collapsed="false">
      <c r="AA143" s="37"/>
    </row>
    <row r="144" customFormat="false" ht="14.05" hidden="false" customHeight="false" outlineLevel="0" collapsed="false">
      <c r="AA144" s="37"/>
    </row>
    <row r="145" customFormat="false" ht="14.05" hidden="false" customHeight="false" outlineLevel="0" collapsed="false">
      <c r="AA145" s="37"/>
    </row>
  </sheetData>
  <conditionalFormatting sqref="B2:B32 U1">
    <cfRule type="cellIs" priority="2" operator="equal" aboveAverage="0" equalAverage="0" bottom="0" percent="0" rank="0" text="" dxfId="0">
      <formula>"sob"</formula>
    </cfRule>
    <cfRule type="cellIs" priority="3" operator="equal" aboveAverage="0" equalAverage="0" bottom="0" percent="0" rank="0" text="" dxfId="1">
      <formula>"ned"</formula>
    </cfRule>
  </conditionalFormatting>
  <conditionalFormatting sqref="P2:W32">
    <cfRule type="cellIs" priority="4" operator="lessThan" aboveAverage="0" equalAverage="0" bottom="0" percent="0" rank="0" text="" dxfId="2">
      <formula>1</formula>
    </cfRule>
    <cfRule type="cellIs" priority="5" operator="greaterThan" aboveAverage="0" equalAverage="0" bottom="0" percent="0" rank="0" text="" dxfId="3">
      <formula>1</formula>
    </cfRule>
  </conditionalFormatting>
  <conditionalFormatting sqref="X2:X32">
    <cfRule type="cellIs" priority="6" operator="notEqual" aboveAverage="0" equalAverage="0" bottom="0" percent="0" rank="0" text="" dxfId="4">
      <formula>0</formula>
    </cfRule>
  </conditionalFormatting>
  <conditionalFormatting sqref="Y2:Y32">
    <cfRule type="cellIs" priority="7" operator="equal" aboveAverage="0" equalAverage="0" bottom="0" percent="0" rank="0" text="" dxfId="5">
      <formula>1</formula>
    </cfRule>
    <cfRule type="cellIs" priority="8" operator="greaterThan" aboveAverage="0" equalAverage="0" bottom="0" percent="0" rank="0" text="" dxfId="6">
      <formula>1</formula>
    </cfRule>
  </conditionalFormatting>
  <conditionalFormatting sqref="Z2:Z32">
    <cfRule type="cellIs" priority="9" operator="lessThan" aboveAverage="0" equalAverage="0" bottom="0" percent="0" rank="0" text="" dxfId="7">
      <formula>2</formula>
    </cfRule>
    <cfRule type="cellIs" priority="10" operator="greaterThan" aboveAverage="0" equalAverage="0" bottom="0" percent="0" rank="0" text="" dxfId="8">
      <formula>2</formula>
    </cfRule>
  </conditionalFormatting>
  <printOptions headings="false" gridLines="false" gridLinesSet="true" horizontalCentered="false" verticalCentered="false"/>
  <pageMargins left="0.7875" right="0.7875" top="1.05277777777778" bottom="0.886111111111111" header="0.7875" footer="0.511811023622047"/>
  <pageSetup paperSize="9" scale="100" fitToWidth="1" fitToHeight="1" pageOrder="downThenOver" orientation="portrait" blackAndWhite="false" draft="false" cellComments="none" horizontalDpi="300" verticalDpi="300" copies="1"/>
  <headerFooter differentFirst="false" differentOddEven="false">
    <oddHeader>&amp;L&amp;"Times New Roman,Regular"&amp;12Zadnja sprememba:  &amp;C&amp;"Arial,Regular"&amp;D   &amp;T</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45"/>
  <sheetViews>
    <sheetView showFormulas="false" showGridLines="true" showRowColHeaders="true" showZeros="true" rightToLeft="false" tabSelected="false" showOutlineSymbols="true" defaultGridColor="true" view="normal" topLeftCell="A1" colorId="64" zoomScale="149" zoomScaleNormal="149" zoomScalePageLayoutView="100" workbookViewId="0">
      <pane xSplit="1" ySplit="1" topLeftCell="B11" activePane="bottomRight" state="frozen"/>
      <selection pane="topLeft" activeCell="A1" activeCellId="0" sqref="A1"/>
      <selection pane="topRight" activeCell="B1" activeCellId="0" sqref="B1"/>
      <selection pane="bottomLeft" activeCell="A11" activeCellId="0" sqref="A11"/>
      <selection pane="bottomRight" activeCell="AC19" activeCellId="0" sqref="AC19"/>
    </sheetView>
  </sheetViews>
  <sheetFormatPr defaultColWidth="12.8515625" defaultRowHeight="12.8" zeroHeight="false" outlineLevelRow="0" outlineLevelCol="0"/>
  <cols>
    <col collapsed="false" customWidth="true" hidden="false" outlineLevel="0" max="1" min="1" style="21" width="6.88"/>
    <col collapsed="false" customWidth="true" hidden="false" outlineLevel="0" max="2" min="2" style="21" width="2.72"/>
    <col collapsed="false" customWidth="true" hidden="false" outlineLevel="0" max="13" min="3" style="1" width="4.58"/>
    <col collapsed="false" customWidth="true" hidden="false" outlineLevel="0" max="14" min="14" style="1" width="5.15"/>
    <col collapsed="false" customWidth="true" hidden="false" outlineLevel="0" max="15" min="15" style="1" width="4.58"/>
    <col collapsed="false" customWidth="true" hidden="false" outlineLevel="0" max="16" min="16" style="1" width="3.44"/>
    <col collapsed="false" customWidth="true" hidden="false" outlineLevel="0" max="17" min="17" style="1" width="3.01"/>
    <col collapsed="false" customWidth="true" hidden="false" outlineLevel="0" max="18" min="18" style="1" width="2.57"/>
    <col collapsed="false" customWidth="true" hidden="false" outlineLevel="0" max="19" min="19" style="1" width="3.44"/>
    <col collapsed="false" customWidth="true" hidden="false" outlineLevel="0" max="23" min="20" style="1" width="3.58"/>
    <col collapsed="false" customWidth="true" hidden="false" outlineLevel="0" max="24" min="24" style="1" width="3.72"/>
    <col collapsed="false" customWidth="true" hidden="false" outlineLevel="0" max="25" min="25" style="1" width="2.14"/>
    <col collapsed="false" customWidth="true" hidden="false" outlineLevel="0" max="26" min="26" style="1" width="2.72"/>
    <col collapsed="false" customWidth="true" hidden="false" outlineLevel="0" max="27" min="27" style="22" width="7.88"/>
    <col collapsed="false" customWidth="true" hidden="false" outlineLevel="0" max="256" min="28" style="1" width="11.02"/>
  </cols>
  <sheetData>
    <row r="1" s="2" customFormat="true" ht="19.9" hidden="false" customHeight="true" outlineLevel="0" collapsed="false">
      <c r="A1" s="23" t="s">
        <v>37</v>
      </c>
      <c r="B1" s="24"/>
      <c r="C1" s="25" t="s">
        <v>38</v>
      </c>
      <c r="D1" s="25" t="s">
        <v>39</v>
      </c>
      <c r="E1" s="25" t="s">
        <v>40</v>
      </c>
      <c r="F1" s="25" t="s">
        <v>41</v>
      </c>
      <c r="G1" s="25" t="s">
        <v>42</v>
      </c>
      <c r="H1" s="25" t="s">
        <v>43</v>
      </c>
      <c r="I1" s="25" t="s">
        <v>67</v>
      </c>
      <c r="J1" s="25" t="s">
        <v>45</v>
      </c>
      <c r="K1" s="25" t="s">
        <v>46</v>
      </c>
      <c r="L1" s="25" t="s">
        <v>47</v>
      </c>
      <c r="M1" s="25" t="s">
        <v>48</v>
      </c>
      <c r="N1" s="27" t="s">
        <v>49</v>
      </c>
      <c r="O1" s="28" t="s">
        <v>50</v>
      </c>
      <c r="P1" s="8" t="str">
        <f aca="false">'Vzorci vnosov'!$A$16</f>
        <v>☻</v>
      </c>
      <c r="Q1" s="29" t="s">
        <v>17</v>
      </c>
      <c r="R1" s="30" t="str">
        <f aca="false">'Vzorci vnosov'!$A$4</f>
        <v>51</v>
      </c>
      <c r="S1" s="30" t="str">
        <f aca="false">'Vzorci vnosov'!$A$5</f>
        <v>52</v>
      </c>
      <c r="T1" s="31" t="str">
        <f aca="false">'Vzorci vnosov'!$A$25</f>
        <v>51¶</v>
      </c>
      <c r="U1" s="32" t="str">
        <f aca="false">'Vzorci vnosov'!$A$26</f>
        <v>52¶</v>
      </c>
      <c r="V1" s="33" t="str">
        <f aca="false">'Vzorci vnosov'!$A$8</f>
        <v>U</v>
      </c>
      <c r="W1" s="30" t="str">
        <f aca="false">'Vzorci vnosov'!$A$6</f>
        <v>KVIT</v>
      </c>
      <c r="X1" s="34" t="s">
        <v>51</v>
      </c>
      <c r="Y1" s="35" t="s">
        <v>9</v>
      </c>
      <c r="Z1" s="36" t="s">
        <v>52</v>
      </c>
      <c r="AA1" s="37"/>
    </row>
    <row r="2" s="2" customFormat="true" ht="19.9" hidden="false" customHeight="true" outlineLevel="0" collapsed="false">
      <c r="A2" s="38" t="n">
        <v>41671</v>
      </c>
      <c r="B2" s="39" t="str">
        <f aca="false">TEXT(A2,"Ddd")</f>
        <v>sob</v>
      </c>
      <c r="C2" s="69"/>
      <c r="D2" s="69"/>
      <c r="E2" s="69"/>
      <c r="F2" s="69"/>
      <c r="G2" s="69"/>
      <c r="H2" s="12" t="str">
        <f aca="false">'Vzorci vnosov'!$A$21</f>
        <v>☺</v>
      </c>
      <c r="I2" s="69"/>
      <c r="J2" s="7" t="str">
        <f aca="false">'Vzorci vnosov'!$A$14</f>
        <v>☻</v>
      </c>
      <c r="K2" s="69"/>
      <c r="L2" s="69"/>
      <c r="M2" s="69"/>
      <c r="N2" s="40" t="s">
        <v>43</v>
      </c>
      <c r="O2" s="25" t="s">
        <v>40</v>
      </c>
      <c r="P2" s="42" t="n">
        <f aca="false">COUNTIF(C2:M2,"☻")+COUNTIF(C2:M2,"52☻")+COUNTIF(C2:M2,"51☻")+COUNTIF(C2:M2,"1☻")+COUNTIF(C2:M2,"KVIT☻")+COUNTIF(C2:M2,"U☻")</f>
        <v>1</v>
      </c>
      <c r="Q2" s="42" t="n">
        <f aca="false">COUNTIF(C2:M2,"☺")+COUNTIF(C2:M2,"52☺")+COUNTIF(C2:M2,"51☺")+COUNTIF(C2:M2,"1☺")+COUNTIF(C2:M2,"KVIT☺")+COUNTIF(C2:M2,"U☺")</f>
        <v>1</v>
      </c>
      <c r="R2" s="42" t="n">
        <f aca="false">COUNTIF(C2:M2,"51")+COUNTIF(C2:M2,"51$")+COUNTIF(C2:M2,"51☻")</f>
        <v>0</v>
      </c>
      <c r="S2" s="42" t="n">
        <f aca="false">COUNTIF(C2:M2,"52")+COUNTIF(C2:M2,"52$")+COUNTIF(C2:M2,"52☻")</f>
        <v>0</v>
      </c>
      <c r="T2" s="42" t="n">
        <f aca="false">COUNTIF(C2:M2,"51¶")</f>
        <v>0</v>
      </c>
      <c r="U2" s="42" t="n">
        <f aca="false">COUNTIF(C2:M2,"52¶")</f>
        <v>0</v>
      </c>
      <c r="V2" s="42" t="n">
        <f aca="false">COUNTIF(C2:M2,"U")+COUNTIF(C2:M2,"U☻")+COUNTIF(C2:M2,"U☺")</f>
        <v>0</v>
      </c>
      <c r="W2" s="42" t="n">
        <f aca="false">COUNTIF(C2:M2,"KVIT")+COUNTIF(C2:M2,"KVIT☻")+COUNTIF(C2:M2,"kvit$")</f>
        <v>0</v>
      </c>
      <c r="X2" s="44" t="n">
        <f aca="false">COUNTBLANK(C2:M2)</f>
        <v>9</v>
      </c>
      <c r="Y2" s="44" t="n">
        <f aca="false">COUNTIF(C2:M2,"x")</f>
        <v>0</v>
      </c>
      <c r="Z2" s="42" t="n">
        <f aca="false">COUNTIF(C2:M2,"51")+COUNTIF(C2:M2,"51☻")+COUNTIF(C2:M2,"2")+COUNTIF(C2:M2,"52")+COUNTIF(C2:M2,"52☻")+COUNTIF(C2:M2,"51$")+COUNTIF(C2:M2,"52$")</f>
        <v>0</v>
      </c>
      <c r="AA2" s="3" t="str">
        <f aca="false">'Vzorci vnosov'!$A$2</f>
        <v>51☻</v>
      </c>
    </row>
    <row r="3" customFormat="false" ht="19.9" hidden="false" customHeight="true" outlineLevel="0" collapsed="false">
      <c r="A3" s="38" t="n">
        <v>41672</v>
      </c>
      <c r="B3" s="39" t="str">
        <f aca="false">TEXT(A3,"Ddd")</f>
        <v>ned</v>
      </c>
      <c r="C3" s="69"/>
      <c r="D3" s="69"/>
      <c r="E3" s="69"/>
      <c r="F3" s="69"/>
      <c r="G3" s="69"/>
      <c r="H3" s="69"/>
      <c r="I3" s="69"/>
      <c r="J3" s="69"/>
      <c r="K3" s="69"/>
      <c r="L3" s="12" t="str">
        <f aca="false">'Vzorci vnosov'!$A$21</f>
        <v>☺</v>
      </c>
      <c r="M3" s="7" t="str">
        <f aca="false">'Vzorci vnosov'!$A$14</f>
        <v>☻</v>
      </c>
      <c r="N3" s="40" t="s">
        <v>47</v>
      </c>
      <c r="O3" s="25" t="s">
        <v>40</v>
      </c>
      <c r="P3" s="42" t="n">
        <f aca="false">COUNTIF(C3:M3,"☻")+COUNTIF(C3:M3,"52☻")+COUNTIF(C3:M3,"51☻")+COUNTIF(C3:M3,"1☻")+COUNTIF(C3:M3,"KVIT☻")+COUNTIF(C3:M3,"U☻")</f>
        <v>1</v>
      </c>
      <c r="Q3" s="42" t="n">
        <f aca="false">COUNTIF(C3:M3,"☺")+COUNTIF(C3:M3,"52☺")+COUNTIF(C3:M3,"51☺")+COUNTIF(C3:M3,"1☺")+COUNTIF(C3:M3,"KVIT☺")+COUNTIF(C3:M3,"U☺")</f>
        <v>1</v>
      </c>
      <c r="R3" s="42" t="n">
        <f aca="false">COUNTIF(C3:M3,"51")+COUNTIF(C3:M3,"51$")+COUNTIF(C3:M3,"51☻")</f>
        <v>0</v>
      </c>
      <c r="S3" s="42" t="n">
        <f aca="false">COUNTIF(C3:M3,"52")+COUNTIF(C3:M3,"52$")+COUNTIF(C3:M3,"52☻")</f>
        <v>0</v>
      </c>
      <c r="T3" s="42" t="n">
        <f aca="false">COUNTIF(C3:M3,"51¶")</f>
        <v>0</v>
      </c>
      <c r="U3" s="42" t="n">
        <f aca="false">COUNTIF(C3:M3,"52¶")</f>
        <v>0</v>
      </c>
      <c r="V3" s="42" t="n">
        <f aca="false">COUNTIF(C3:M3,"U")+COUNTIF(C3:M3,"U☻")+COUNTIF(C3:M3,"U☺")</f>
        <v>0</v>
      </c>
      <c r="W3" s="42" t="n">
        <f aca="false">COUNTIF(C3:M3,"KVIT")+COUNTIF(C3:M3,"KVIT☻")+COUNTIF(C3:M3,"kvit$")</f>
        <v>0</v>
      </c>
      <c r="X3" s="44" t="n">
        <f aca="false">COUNTBLANK(C3:M3)</f>
        <v>9</v>
      </c>
      <c r="Y3" s="44" t="n">
        <f aca="false">COUNTIF(C3:M3,"x")</f>
        <v>0</v>
      </c>
      <c r="Z3" s="42" t="n">
        <f aca="false">COUNTIF(C3:M3,"51")+COUNTIF(C3:M3,"51☻")+COUNTIF(C3:M3,"2")+COUNTIF(C3:M3,"52")+COUNTIF(C3:M3,"52☻")+COUNTIF(C3:M3,"51$")+COUNTIF(C3:M3,"52$")</f>
        <v>0</v>
      </c>
      <c r="AA3" s="3" t="str">
        <f aca="false">'Vzorci vnosov'!$A$3</f>
        <v>52☻</v>
      </c>
    </row>
    <row r="4" customFormat="false" ht="19.9" hidden="false" customHeight="true" outlineLevel="0" collapsed="false">
      <c r="A4" s="45" t="n">
        <v>41673</v>
      </c>
      <c r="B4" s="32" t="str">
        <f aca="false">TEXT(A4,"Ddd")</f>
        <v>pon</v>
      </c>
      <c r="C4" s="46" t="s">
        <v>62</v>
      </c>
      <c r="D4" s="4" t="str">
        <f aca="false">'Vzorci vnosov'!$A$12</f>
        <v>D</v>
      </c>
      <c r="E4" s="4" t="str">
        <f aca="false">'Vzorci vnosov'!$A$4</f>
        <v>51</v>
      </c>
      <c r="F4" s="3" t="str">
        <f aca="false">'Vzorci vnosov'!$A$6</f>
        <v>KVIT</v>
      </c>
      <c r="G4" s="15" t="str">
        <f aca="false">'Vzorci vnosov'!$A$25</f>
        <v>51¶</v>
      </c>
      <c r="H4" s="4" t="str">
        <f aca="false">'Vzorci vnosov'!$A$5</f>
        <v>52</v>
      </c>
      <c r="I4" s="16" t="str">
        <f aca="false">'Vzorci vnosov'!$A$27</f>
        <v>KVIT☺</v>
      </c>
      <c r="J4" s="6" t="str">
        <f aca="false">'Vzorci vnosov'!$A$11</f>
        <v>X</v>
      </c>
      <c r="K4" s="4" t="str">
        <f aca="false">'Vzorci vnosov'!$A$12</f>
        <v>D</v>
      </c>
      <c r="L4" s="6" t="str">
        <f aca="false">'Vzorci vnosov'!$A$11</f>
        <v>X</v>
      </c>
      <c r="M4" s="6" t="str">
        <f aca="false">'Vzorci vnosov'!$A$11</f>
        <v>X</v>
      </c>
      <c r="N4" s="46" t="s">
        <v>60</v>
      </c>
      <c r="O4" s="25" t="s">
        <v>41</v>
      </c>
      <c r="P4" s="42" t="n">
        <f aca="false">COUNTIF(C4:M4,"☻")+COUNTIF(C4:M4,"52☻")+COUNTIF(C4:M4,"51☻")+COUNTIF(C4:M4,"1☻")+COUNTIF(C4:M4,"KVIT☻")+COUNTIF(C4:M4,"U☻")</f>
        <v>0</v>
      </c>
      <c r="Q4" s="42" t="n">
        <f aca="false">COUNTIF(C4:M4,"☺")+COUNTIF(C4:M4,"52☺")+COUNTIF(C4:M4,"51☺")+COUNTIF(C4:M4,"1☺")+COUNTIF(C4:M4,"KVIT☺")+COUNTIF(C4:M4,"U☺")</f>
        <v>1</v>
      </c>
      <c r="R4" s="42" t="n">
        <f aca="false">COUNTIF(C4:M4,"51")+COUNTIF(C4:M4,"51$")+COUNTIF(C4:M4,"51☻")</f>
        <v>1</v>
      </c>
      <c r="S4" s="42" t="n">
        <f aca="false">COUNTIF(C4:M4,"52")+COUNTIF(C4:M4,"52$")+COUNTIF(C4:M4,"52☻")</f>
        <v>1</v>
      </c>
      <c r="T4" s="42" t="n">
        <f aca="false">COUNTIF(C4:M4,"51¶")</f>
        <v>1</v>
      </c>
      <c r="U4" s="42" t="n">
        <f aca="false">COUNTIF(C4:M4,"52¶")</f>
        <v>0</v>
      </c>
      <c r="V4" s="42" t="n">
        <f aca="false">COUNTIF(C4:M4,"U")+COUNTIF(C4:M4,"U☻")+COUNTIF(C4:M4,"U☺")</f>
        <v>0</v>
      </c>
      <c r="W4" s="42" t="n">
        <f aca="false">COUNTIF(C4:M4,"KVIT")+COUNTIF(C4:M4,"KVIT☻")+COUNTIF(C4:M4,"kvit$")</f>
        <v>1</v>
      </c>
      <c r="X4" s="44" t="n">
        <f aca="false">COUNTBLANK(C4:M4)</f>
        <v>0</v>
      </c>
      <c r="Y4" s="44" t="n">
        <f aca="false">COUNTIF(C4:M4,"x")</f>
        <v>3</v>
      </c>
      <c r="Z4" s="42" t="n">
        <f aca="false">COUNTIF(C4:M4,"51")+COUNTIF(C4:M4,"51☻")+COUNTIF(C4:M4,"2")+COUNTIF(C4:M4,"52")+COUNTIF(C4:M4,"52☻")+COUNTIF(C4:M4,"51$")+COUNTIF(C4:M4,"52$")</f>
        <v>2</v>
      </c>
      <c r="AA4" s="4" t="str">
        <f aca="false">'Vzorci vnosov'!$A$4</f>
        <v>51</v>
      </c>
    </row>
    <row r="5" customFormat="false" ht="19.9" hidden="false" customHeight="true" outlineLevel="0" collapsed="false">
      <c r="A5" s="45" t="n">
        <v>41674</v>
      </c>
      <c r="B5" s="32" t="str">
        <f aca="false">TEXT(A5,"Ddd")</f>
        <v>tor</v>
      </c>
      <c r="C5" s="4" t="str">
        <f aca="false">'Vzorci vnosov'!$A$12</f>
        <v>D</v>
      </c>
      <c r="D5" s="4" t="str">
        <f aca="false">'Vzorci vnosov'!$A$12</f>
        <v>D</v>
      </c>
      <c r="E5" s="6" t="str">
        <f aca="false">'Vzorci vnosov'!$A$26</f>
        <v>52¶</v>
      </c>
      <c r="F5" s="3" t="str">
        <f aca="false">'Vzorci vnosov'!$A$6</f>
        <v>KVIT</v>
      </c>
      <c r="G5" s="15" t="str">
        <f aca="false">'Vzorci vnosov'!$A$25</f>
        <v>51¶</v>
      </c>
      <c r="H5" s="4" t="str">
        <f aca="false">'Vzorci vnosov'!$A$5</f>
        <v>52</v>
      </c>
      <c r="I5" s="6" t="str">
        <f aca="false">'Vzorci vnosov'!$A$11</f>
        <v>X</v>
      </c>
      <c r="J5" s="4" t="str">
        <f aca="false">'Vzorci vnosov'!$A$12</f>
        <v>D</v>
      </c>
      <c r="K5" s="4" t="str">
        <f aca="false">'Vzorci vnosov'!$A$12</f>
        <v>D</v>
      </c>
      <c r="L5" s="4" t="str">
        <f aca="false">'Vzorci vnosov'!$A$8</f>
        <v>U</v>
      </c>
      <c r="M5" s="3" t="str">
        <f aca="false">'Vzorci vnosov'!$A$6</f>
        <v>KVIT</v>
      </c>
      <c r="N5" s="49" t="s">
        <v>74</v>
      </c>
      <c r="O5" s="25" t="s">
        <v>41</v>
      </c>
      <c r="P5" s="42" t="n">
        <f aca="false">COUNTIF(C5:M5,"☻")+COUNTIF(C5:M5,"52☻")+COUNTIF(C5:M5,"51☻")+COUNTIF(C5:M5,"1☻")+COUNTIF(C5:M5,"KVIT☻")+COUNTIF(C5:M5,"U☻")</f>
        <v>0</v>
      </c>
      <c r="Q5" s="42" t="n">
        <f aca="false">COUNTIF(C5:M5,"☺")+COUNTIF(C5:M5,"52☺")+COUNTIF(C5:M5,"51☺")+COUNTIF(C5:M5,"1☺")+COUNTIF(C5:M5,"KVIT☺")+COUNTIF(C5:M5,"U☺")</f>
        <v>0</v>
      </c>
      <c r="R5" s="42" t="n">
        <f aca="false">COUNTIF(C5:M5,"51")+COUNTIF(C5:M5,"51$")+COUNTIF(C5:M5,"51☻")</f>
        <v>0</v>
      </c>
      <c r="S5" s="42" t="n">
        <f aca="false">COUNTIF(C5:M5,"52")+COUNTIF(C5:M5,"52$")+COUNTIF(C5:M5,"52☻")</f>
        <v>1</v>
      </c>
      <c r="T5" s="42" t="n">
        <f aca="false">COUNTIF(C5:M5,"51¶")</f>
        <v>1</v>
      </c>
      <c r="U5" s="42" t="n">
        <f aca="false">COUNTIF(C5:M5,"52¶")</f>
        <v>1</v>
      </c>
      <c r="V5" s="42" t="n">
        <f aca="false">COUNTIF(C5:M5,"U")+COUNTIF(C5:M5,"U☻")+COUNTIF(C5:M5,"U☺")</f>
        <v>1</v>
      </c>
      <c r="W5" s="42" t="n">
        <f aca="false">COUNTIF(C5:M5,"KVIT")+COUNTIF(C5:M5,"KVIT☻")+COUNTIF(C5:M5,"kvit$")</f>
        <v>2</v>
      </c>
      <c r="X5" s="44" t="n">
        <f aca="false">COUNTBLANK(C5:M5)</f>
        <v>0</v>
      </c>
      <c r="Y5" s="44" t="n">
        <f aca="false">COUNTIF(C5:M5,"x")</f>
        <v>1</v>
      </c>
      <c r="Z5" s="42" t="n">
        <f aca="false">COUNTIF(C5:M5,"51")+COUNTIF(C5:M5,"51☻")+COUNTIF(C5:M5,"2")+COUNTIF(C5:M5,"52")+COUNTIF(C5:M5,"52☻")+COUNTIF(C5:M5,"51$")+COUNTIF(C5:M5,"52$")</f>
        <v>1</v>
      </c>
      <c r="AA5" s="4" t="str">
        <f aca="false">'Vzorci vnosov'!$A$5</f>
        <v>52</v>
      </c>
      <c r="AC5" s="53" t="s">
        <v>44</v>
      </c>
    </row>
    <row r="6" customFormat="false" ht="19.9" hidden="false" customHeight="true" outlineLevel="0" collapsed="false">
      <c r="A6" s="45" t="n">
        <v>41675</v>
      </c>
      <c r="B6" s="32" t="str">
        <f aca="false">TEXT(A6,"Ddd")</f>
        <v>sre</v>
      </c>
      <c r="C6" s="4" t="str">
        <f aca="false">'Vzorci vnosov'!$A$12</f>
        <v>D</v>
      </c>
      <c r="D6" s="4" t="str">
        <f aca="false">'Vzorci vnosov'!$A$12</f>
        <v>D</v>
      </c>
      <c r="E6" s="4" t="str">
        <f aca="false">'Vzorci vnosov'!$A$5</f>
        <v>52</v>
      </c>
      <c r="F6" s="3" t="str">
        <f aca="false">'Vzorci vnosov'!$A$6</f>
        <v>KVIT</v>
      </c>
      <c r="G6" s="37" t="str">
        <f aca="false">'Vzorci vnosov'!$A$28</f>
        <v>KO</v>
      </c>
      <c r="H6" s="15" t="str">
        <f aca="false">'Vzorci vnosov'!$A$25</f>
        <v>51¶</v>
      </c>
      <c r="I6" s="3" t="str">
        <f aca="false">'Vzorci vnosov'!$A$6</f>
        <v>KVIT</v>
      </c>
      <c r="J6" s="3" t="str">
        <f aca="false">'Vzorci vnosov'!$A$2</f>
        <v>51☻</v>
      </c>
      <c r="K6" s="4" t="str">
        <f aca="false">'Vzorci vnosov'!$A$12</f>
        <v>D</v>
      </c>
      <c r="L6" s="6" t="str">
        <f aca="false">'Vzorci vnosov'!$A$26</f>
        <v>52¶</v>
      </c>
      <c r="M6" s="4" t="str">
        <f aca="false">'Vzorci vnosov'!$A$8</f>
        <v>U</v>
      </c>
      <c r="N6" s="53" t="s">
        <v>44</v>
      </c>
      <c r="O6" s="25" t="s">
        <v>41</v>
      </c>
      <c r="P6" s="42" t="n">
        <f aca="false">COUNTIF(C6:M6,"☻")+COUNTIF(C6:M6,"52☻")+COUNTIF(C6:M6,"51☻")+COUNTIF(C6:M6,"1☻")+COUNTIF(C6:M6,"KVIT☻")+COUNTIF(C6:M6,"U☻")</f>
        <v>1</v>
      </c>
      <c r="Q6" s="42" t="n">
        <f aca="false">COUNTIF(C6:M6,"☺")+COUNTIF(C6:M6,"52☺")+COUNTIF(C6:M6,"51☺")+COUNTIF(C6:M6,"1☺")+COUNTIF(C6:M6,"KVIT☺")+COUNTIF(C6:M6,"U☺")</f>
        <v>0</v>
      </c>
      <c r="R6" s="42" t="n">
        <f aca="false">COUNTIF(C6:M6,"51")+COUNTIF(C6:M6,"51$")+COUNTIF(C6:M6,"51☻")</f>
        <v>1</v>
      </c>
      <c r="S6" s="42" t="n">
        <f aca="false">COUNTIF(C6:M6,"52")+COUNTIF(C6:M6,"52$")+COUNTIF(C6:M6,"52☻")</f>
        <v>1</v>
      </c>
      <c r="T6" s="42" t="n">
        <f aca="false">COUNTIF(C6:M6,"51¶")</f>
        <v>1</v>
      </c>
      <c r="U6" s="42" t="n">
        <f aca="false">COUNTIF(C6:M6,"52¶")</f>
        <v>1</v>
      </c>
      <c r="V6" s="42" t="n">
        <f aca="false">COUNTIF(C6:M6,"U")+COUNTIF(C6:M6,"U☻")+COUNTIF(C6:M6,"U☺")</f>
        <v>1</v>
      </c>
      <c r="W6" s="42" t="n">
        <f aca="false">COUNTIF(C6:M6,"KVIT")+COUNTIF(C6:M6,"KVIT☻")+COUNTIF(C6:M6,"kvit$")</f>
        <v>2</v>
      </c>
      <c r="X6" s="44" t="n">
        <f aca="false">COUNTBLANK(C6:M6)</f>
        <v>0</v>
      </c>
      <c r="Y6" s="44" t="n">
        <f aca="false">COUNTIF(C6:M6,"x")</f>
        <v>0</v>
      </c>
      <c r="Z6" s="42" t="n">
        <f aca="false">COUNTIF(C6:M6,"51")+COUNTIF(C6:M6,"51☻")+COUNTIF(C6:M6,"2")+COUNTIF(C6:M6,"52")+COUNTIF(C6:M6,"52☻")+COUNTIF(C6:M6,"51$")+COUNTIF(C6:M6,"52$")</f>
        <v>2</v>
      </c>
      <c r="AA6" s="3" t="str">
        <f aca="false">'Vzorci vnosov'!$A$6</f>
        <v>KVIT</v>
      </c>
      <c r="AC6" s="51" t="s">
        <v>75</v>
      </c>
    </row>
    <row r="7" customFormat="false" ht="19.9" hidden="false" customHeight="true" outlineLevel="0" collapsed="false">
      <c r="A7" s="45" t="n">
        <v>41676</v>
      </c>
      <c r="B7" s="32" t="str">
        <f aca="false">TEXT(A7,"Ddd")</f>
        <v>čet</v>
      </c>
      <c r="C7" s="4" t="str">
        <f aca="false">'Vzorci vnosov'!$A$5</f>
        <v>52</v>
      </c>
      <c r="D7" s="4" t="str">
        <f aca="false">'Vzorci vnosov'!$A$12</f>
        <v>D</v>
      </c>
      <c r="E7" s="4" t="str">
        <f aca="false">'Vzorci vnosov'!$A$12</f>
        <v>D</v>
      </c>
      <c r="F7" s="3" t="str">
        <f aca="false">'Vzorci vnosov'!$A$6</f>
        <v>KVIT</v>
      </c>
      <c r="G7" s="4" t="str">
        <f aca="false">'Vzorci vnosov'!$A$8</f>
        <v>U</v>
      </c>
      <c r="H7" s="14" t="str">
        <f aca="false">'Vzorci vnosov'!$A$23</f>
        <v>51☺</v>
      </c>
      <c r="I7" s="3" t="str">
        <f aca="false">'Vzorci vnosov'!$A$6</f>
        <v>KVIT</v>
      </c>
      <c r="J7" s="6" t="str">
        <f aca="false">'Vzorci vnosov'!$A$11</f>
        <v>X</v>
      </c>
      <c r="K7" s="4" t="str">
        <f aca="false">'Vzorci vnosov'!$A$12</f>
        <v>D</v>
      </c>
      <c r="L7" s="15" t="str">
        <f aca="false">'Vzorci vnosov'!$A$25</f>
        <v>51¶</v>
      </c>
      <c r="M7" s="3" t="str">
        <f aca="false">'Vzorci vnosov'!$A$2</f>
        <v>51☻</v>
      </c>
      <c r="N7" s="46" t="s">
        <v>43</v>
      </c>
      <c r="O7" s="25" t="s">
        <v>41</v>
      </c>
      <c r="P7" s="42" t="n">
        <f aca="false">COUNTIF(C7:M7,"☻")+COUNTIF(C7:M7,"52☻")+COUNTIF(C7:M7,"51☻")+COUNTIF(C7:M7,"1☻")+COUNTIF(C7:M7,"KVIT☻")+COUNTIF(C7:M7,"U☻")</f>
        <v>1</v>
      </c>
      <c r="Q7" s="42" t="n">
        <f aca="false">COUNTIF(C7:M7,"☺")+COUNTIF(C7:M7,"52☺")+COUNTIF(C7:M7,"51☺")+COUNTIF(C7:M7,"1☺")+COUNTIF(C7:M7,"KVIT☺")+COUNTIF(C7:M7,"U☺")</f>
        <v>1</v>
      </c>
      <c r="R7" s="42" t="n">
        <f aca="false">COUNTIF(C7:M7,"51")+COUNTIF(C7:M7,"51$")+COUNTIF(C7:M7,"51☻")</f>
        <v>1</v>
      </c>
      <c r="S7" s="42" t="n">
        <f aca="false">COUNTIF(C7:M7,"52")+COUNTIF(C7:M7,"52$")+COUNTIF(C7:M7,"52☻")</f>
        <v>1</v>
      </c>
      <c r="T7" s="42" t="n">
        <f aca="false">COUNTIF(C7:M7,"51¶")</f>
        <v>1</v>
      </c>
      <c r="U7" s="42" t="n">
        <f aca="false">COUNTIF(C7:M7,"52¶")</f>
        <v>0</v>
      </c>
      <c r="V7" s="42" t="n">
        <f aca="false">COUNTIF(C7:M7,"U")+COUNTIF(C7:M7,"U☻")+COUNTIF(C7:M7,"U☺")</f>
        <v>1</v>
      </c>
      <c r="W7" s="42" t="n">
        <f aca="false">COUNTIF(C7:M7,"KVIT")+COUNTIF(C7:M7,"KVIT☻")+COUNTIF(C7:M7,"kvit$")</f>
        <v>2</v>
      </c>
      <c r="X7" s="44" t="n">
        <f aca="false">COUNTBLANK(C7:M7)</f>
        <v>0</v>
      </c>
      <c r="Y7" s="44" t="n">
        <f aca="false">COUNTIF(C7:M7,"x")</f>
        <v>1</v>
      </c>
      <c r="Z7" s="42" t="n">
        <f aca="false">COUNTIF(C7:M7,"51")+COUNTIF(C7:M7,"51☻")+COUNTIF(C7:M7,"2")+COUNTIF(C7:M7,"52")+COUNTIF(C7:M7,"52☻")+COUNTIF(C7:M7,"51$")+COUNTIF(C7:M7,"52$")</f>
        <v>2</v>
      </c>
      <c r="AA7" s="5" t="str">
        <f aca="false">'Vzorci vnosov'!$A$7</f>
        <v>KVIT☻</v>
      </c>
      <c r="AC7" s="46" t="s">
        <v>76</v>
      </c>
    </row>
    <row r="8" customFormat="false" ht="19.9" hidden="false" customHeight="true" outlineLevel="0" collapsed="false">
      <c r="A8" s="45" t="n">
        <v>41677</v>
      </c>
      <c r="B8" s="32" t="str">
        <f aca="false">TEXT(A8,"Ddd")</f>
        <v>pet</v>
      </c>
      <c r="C8" s="3" t="str">
        <f aca="false">'Vzorci vnosov'!$A$2</f>
        <v>51☻</v>
      </c>
      <c r="D8" s="4" t="str">
        <f aca="false">'Vzorci vnosov'!$A$12</f>
        <v>D</v>
      </c>
      <c r="E8" s="4" t="str">
        <f aca="false">'Vzorci vnosov'!$A$12</f>
        <v>D</v>
      </c>
      <c r="F8" s="3" t="str">
        <f aca="false">'Vzorci vnosov'!$A$6</f>
        <v>KVIT</v>
      </c>
      <c r="G8" s="11" t="str">
        <f aca="false">'Vzorci vnosov'!$A$20</f>
        <v>☺</v>
      </c>
      <c r="H8" s="6" t="str">
        <f aca="false">'Vzorci vnosov'!$A$11</f>
        <v>X</v>
      </c>
      <c r="I8" s="3" t="str">
        <f aca="false">'Vzorci vnosov'!$A$6</f>
        <v>KVIT</v>
      </c>
      <c r="J8" s="15" t="str">
        <f aca="false">'Vzorci vnosov'!$A$25</f>
        <v>51¶</v>
      </c>
      <c r="K8" s="4" t="str">
        <f aca="false">'Vzorci vnosov'!$A$12</f>
        <v>D</v>
      </c>
      <c r="L8" s="4" t="str">
        <f aca="false">'Vzorci vnosov'!$A$5</f>
        <v>52</v>
      </c>
      <c r="M8" s="6" t="str">
        <f aca="false">'Vzorci vnosov'!$A$11</f>
        <v>X</v>
      </c>
      <c r="N8" s="46" t="s">
        <v>42</v>
      </c>
      <c r="O8" s="25" t="s">
        <v>47</v>
      </c>
      <c r="P8" s="42" t="n">
        <f aca="false">COUNTIF(C8:M8,"☻")+COUNTIF(C8:M8,"52☻")+COUNTIF(C8:M8,"51☻")+COUNTIF(C8:M8,"1☻")+COUNTIF(C8:M8,"KVIT☻")+COUNTIF(C8:M8,"U☻")</f>
        <v>1</v>
      </c>
      <c r="Q8" s="42" t="n">
        <f aca="false">COUNTIF(C8:M8,"☺")+COUNTIF(C8:M8,"52☺")+COUNTIF(C8:M8,"51☺")+COUNTIF(C8:M8,"1☺")+COUNTIF(C8:M8,"KVIT☺")+COUNTIF(C8:M8,"U☺")</f>
        <v>1</v>
      </c>
      <c r="R8" s="42" t="n">
        <f aca="false">COUNTIF(C8:M8,"51")+COUNTIF(C8:M8,"51$")+COUNTIF(C8:M8,"51☻")</f>
        <v>1</v>
      </c>
      <c r="S8" s="42" t="n">
        <f aca="false">COUNTIF(C8:M8,"52")+COUNTIF(C8:M8,"52$")+COUNTIF(C8:M8,"52☻")</f>
        <v>1</v>
      </c>
      <c r="T8" s="42" t="n">
        <f aca="false">COUNTIF(C8:M8,"51¶")</f>
        <v>1</v>
      </c>
      <c r="U8" s="42" t="n">
        <f aca="false">COUNTIF(C8:M8,"52¶")</f>
        <v>0</v>
      </c>
      <c r="V8" s="42" t="n">
        <f aca="false">COUNTIF(C8:M8,"U")+COUNTIF(C8:M8,"U☻")+COUNTIF(C8:M8,"U☺")</f>
        <v>0</v>
      </c>
      <c r="W8" s="42" t="n">
        <f aca="false">COUNTIF(C8:M8,"KVIT")+COUNTIF(C8:M8,"KVIT☻")+COUNTIF(C8:M8,"kvit$")</f>
        <v>2</v>
      </c>
      <c r="X8" s="44" t="n">
        <f aca="false">COUNTBLANK(C8:M8)</f>
        <v>0</v>
      </c>
      <c r="Y8" s="44" t="n">
        <f aca="false">COUNTIF(C8:M8,"x")</f>
        <v>2</v>
      </c>
      <c r="Z8" s="42" t="n">
        <f aca="false">COUNTIF(C8:M8,"51")+COUNTIF(C8:M8,"51☻")+COUNTIF(C8:M8,"2")+COUNTIF(C8:M8,"52")+COUNTIF(C8:M8,"52☻")+COUNTIF(C8:M8,"51$")+COUNTIF(C8:M8,"52$")</f>
        <v>2</v>
      </c>
      <c r="AA8" s="4" t="str">
        <f aca="false">'Vzorci vnosov'!$A$8</f>
        <v>U</v>
      </c>
      <c r="AC8" s="46" t="s">
        <v>65</v>
      </c>
    </row>
    <row r="9" customFormat="false" ht="19.9" hidden="false" customHeight="true" outlineLevel="0" collapsed="false">
      <c r="A9" s="38" t="n">
        <v>41678</v>
      </c>
      <c r="B9" s="39" t="str">
        <f aca="false">TEXT(A9,"Ddd")</f>
        <v>sob</v>
      </c>
      <c r="C9" s="69"/>
      <c r="D9" s="69"/>
      <c r="E9" s="7"/>
      <c r="F9" s="7" t="str">
        <f aca="false">'Vzorci vnosov'!$A$14</f>
        <v>☻</v>
      </c>
      <c r="G9" s="12" t="str">
        <f aca="false">'Vzorci vnosov'!$A$21</f>
        <v>☺</v>
      </c>
      <c r="H9" s="69"/>
      <c r="I9" s="69"/>
      <c r="J9" s="69"/>
      <c r="K9" s="69"/>
      <c r="L9" s="69"/>
      <c r="M9" s="69"/>
      <c r="N9" s="40" t="s">
        <v>42</v>
      </c>
      <c r="O9" s="40" t="s">
        <v>45</v>
      </c>
      <c r="P9" s="42" t="n">
        <f aca="false">COUNTIF(C9:M9,"☻")+COUNTIF(C9:M9,"52☻")+COUNTIF(C9:M9,"51☻")+COUNTIF(C9:M9,"1☻")+COUNTIF(C9:M9,"KVIT☻")+COUNTIF(C9:M9,"U☻")</f>
        <v>1</v>
      </c>
      <c r="Q9" s="42" t="n">
        <f aca="false">COUNTIF(C9:M9,"☺")+COUNTIF(C9:M9,"52☺")+COUNTIF(C9:M9,"51☺")+COUNTIF(C9:M9,"1☺")+COUNTIF(C9:M9,"KVIT☺")+COUNTIF(C9:M9,"U☺")</f>
        <v>1</v>
      </c>
      <c r="R9" s="42" t="n">
        <f aca="false">COUNTIF(C9:M9,"51")+COUNTIF(C9:M9,"51$")+COUNTIF(C9:M9,"51☻")</f>
        <v>0</v>
      </c>
      <c r="S9" s="42" t="n">
        <f aca="false">COUNTIF(C9:M9,"52")+COUNTIF(C9:M9,"52$")+COUNTIF(C9:M9,"52☻")</f>
        <v>0</v>
      </c>
      <c r="T9" s="42" t="n">
        <f aca="false">COUNTIF(C9:M9,"51¶")</f>
        <v>0</v>
      </c>
      <c r="U9" s="42" t="n">
        <f aca="false">COUNTIF(C9:M9,"52¶")</f>
        <v>0</v>
      </c>
      <c r="V9" s="42" t="n">
        <f aca="false">COUNTIF(C9:M9,"U")+COUNTIF(C9:M9,"U☻")+COUNTIF(C9:M9,"U☺")</f>
        <v>0</v>
      </c>
      <c r="W9" s="42" t="n">
        <f aca="false">COUNTIF(C9:M9,"KVIT")+COUNTIF(C9:M9,"KVIT☻")+COUNTIF(C9:M9,"kvit$")</f>
        <v>0</v>
      </c>
      <c r="X9" s="44" t="n">
        <f aca="false">COUNTBLANK(C9:M9)</f>
        <v>9</v>
      </c>
      <c r="Y9" s="44" t="n">
        <f aca="false">COUNTIF(C9:M9,"x")</f>
        <v>0</v>
      </c>
      <c r="Z9" s="42" t="n">
        <f aca="false">COUNTIF(C9:M9,"51")+COUNTIF(C9:M9,"51☻")+COUNTIF(C9:M9,"2")+COUNTIF(C9:M9,"52")+COUNTIF(C9:M9,"52☻")+COUNTIF(C9:M9,"51$")+COUNTIF(C9:M9,"52$")</f>
        <v>0</v>
      </c>
      <c r="AA9" s="3" t="str">
        <f aca="false">'Vzorci vnosov'!$A$9</f>
        <v>U☻</v>
      </c>
    </row>
    <row r="10" customFormat="false" ht="19.9" hidden="false" customHeight="true" outlineLevel="0" collapsed="false">
      <c r="A10" s="38" t="n">
        <v>41679</v>
      </c>
      <c r="B10" s="39" t="str">
        <f aca="false">TEXT(A10,"Ddd")</f>
        <v>ned</v>
      </c>
      <c r="C10" s="69"/>
      <c r="D10" s="69"/>
      <c r="E10" s="7"/>
      <c r="F10" s="7" t="str">
        <f aca="false">'Vzorci vnosov'!$A$14</f>
        <v>☻</v>
      </c>
      <c r="G10" s="69"/>
      <c r="H10" s="69"/>
      <c r="I10" s="69"/>
      <c r="J10" s="69"/>
      <c r="K10" s="69"/>
      <c r="L10" s="69"/>
      <c r="M10" s="69"/>
      <c r="N10" s="70" t="s">
        <v>69</v>
      </c>
      <c r="O10" s="40" t="s">
        <v>45</v>
      </c>
      <c r="P10" s="42" t="n">
        <f aca="false">COUNTIF(C10:M10,"☻")+COUNTIF(C10:M10,"52☻")+COUNTIF(C10:M10,"51☻")+COUNTIF(C10:M10,"1☻")+COUNTIF(C10:M10,"KVIT☻")+COUNTIF(C10:M10,"U☻")</f>
        <v>1</v>
      </c>
      <c r="Q10" s="42" t="n">
        <f aca="false">COUNTIF(C10:M10,"☺")+COUNTIF(C10:M10,"52☺")+COUNTIF(C10:M10,"51☺")+COUNTIF(C10:M10,"1☺")+COUNTIF(C10:M10,"KVIT☺")+COUNTIF(C10:M10,"U☺")</f>
        <v>0</v>
      </c>
      <c r="R10" s="42" t="n">
        <f aca="false">COUNTIF(C10:M10,"51")+COUNTIF(C10:M10,"51$")+COUNTIF(C10:M10,"51☻")</f>
        <v>0</v>
      </c>
      <c r="S10" s="42" t="n">
        <f aca="false">COUNTIF(C10:M10,"52")+COUNTIF(C10:M10,"52$")+COUNTIF(C10:M10,"52☻")</f>
        <v>0</v>
      </c>
      <c r="T10" s="42" t="n">
        <f aca="false">COUNTIF(C10:M10,"51¶")</f>
        <v>0</v>
      </c>
      <c r="U10" s="42" t="n">
        <f aca="false">COUNTIF(C10:M10,"52¶")</f>
        <v>0</v>
      </c>
      <c r="V10" s="42" t="n">
        <f aca="false">COUNTIF(C10:M10,"U")+COUNTIF(C10:M10,"U☻")+COUNTIF(C10:M10,"U☺")</f>
        <v>0</v>
      </c>
      <c r="W10" s="42" t="n">
        <f aca="false">COUNTIF(C10:M10,"KVIT")+COUNTIF(C10:M10,"KVIT☻")+COUNTIF(C10:M10,"kvit$")</f>
        <v>0</v>
      </c>
      <c r="X10" s="44" t="n">
        <f aca="false">COUNTBLANK(C10:M10)</f>
        <v>10</v>
      </c>
      <c r="Y10" s="44" t="n">
        <f aca="false">COUNTIF(C10:M10,"x")</f>
        <v>0</v>
      </c>
      <c r="Z10" s="42" t="n">
        <f aca="false">COUNTIF(C10:M10,"51")+COUNTIF(C10:M10,"51☻")+COUNTIF(C10:M10,"2")+COUNTIF(C10:M10,"52")+COUNTIF(C10:M10,"52☻")+COUNTIF(C10:M10,"51$")+COUNTIF(C10:M10,"52$")</f>
        <v>0</v>
      </c>
      <c r="AA10" s="6" t="str">
        <f aca="false">'Vzorci vnosov'!$A$11</f>
        <v>X</v>
      </c>
      <c r="AC10" s="25"/>
    </row>
    <row r="11" customFormat="false" ht="19.9" hidden="false" customHeight="true" outlineLevel="0" collapsed="false">
      <c r="A11" s="45" t="n">
        <v>41680</v>
      </c>
      <c r="B11" s="32" t="str">
        <f aca="false">TEXT(A11,"Ddd")</f>
        <v>pon</v>
      </c>
      <c r="C11" s="4" t="str">
        <f aca="false">'Vzorci vnosov'!$A$5</f>
        <v>52</v>
      </c>
      <c r="D11" s="4" t="str">
        <f aca="false">'Vzorci vnosov'!$A$12</f>
        <v>D</v>
      </c>
      <c r="E11" s="3" t="str">
        <f aca="false">'Vzorci vnosov'!$A$6</f>
        <v>KVIT</v>
      </c>
      <c r="F11" s="6" t="str">
        <f aca="false">'Vzorci vnosov'!$A$11</f>
        <v>X</v>
      </c>
      <c r="G11" s="15" t="str">
        <f aca="false">'Vzorci vnosov'!$A$25</f>
        <v>51¶</v>
      </c>
      <c r="H11" s="4" t="str">
        <f aca="false">'Vzorci vnosov'!$A$4</f>
        <v>51</v>
      </c>
      <c r="I11" s="3" t="str">
        <f aca="false">'Vzorci vnosov'!$A$6</f>
        <v>KVIT</v>
      </c>
      <c r="J11" s="4" t="str">
        <f aca="false">'Vzorci vnosov'!$A$12</f>
        <v>D</v>
      </c>
      <c r="K11" s="4" t="str">
        <f aca="false">'Vzorci vnosov'!$A$12</f>
        <v>D</v>
      </c>
      <c r="L11" s="6" t="str">
        <f aca="false">'Vzorci vnosov'!$A$26</f>
        <v>52¶</v>
      </c>
      <c r="M11" s="4" t="str">
        <f aca="false">'Vzorci vnosov'!$A$8</f>
        <v>U</v>
      </c>
      <c r="N11" s="46" t="s">
        <v>76</v>
      </c>
      <c r="O11" s="25" t="s">
        <v>48</v>
      </c>
      <c r="P11" s="42" t="n">
        <f aca="false">COUNTIF(C11:M11,"☻")+COUNTIF(C11:M11,"52☻")+COUNTIF(C11:M11,"51☻")+COUNTIF(C11:M11,"1☻")+COUNTIF(C11:M11,"KVIT☻")+COUNTIF(C11:M11,"U☻")</f>
        <v>0</v>
      </c>
      <c r="Q11" s="42" t="n">
        <f aca="false">COUNTIF(C11:M11,"☺")+COUNTIF(C11:M11,"52☺")+COUNTIF(C11:M11,"51☺")+COUNTIF(C11:M11,"1☺")+COUNTIF(C11:M11,"KVIT☺")+COUNTIF(C11:M11,"U☺")</f>
        <v>0</v>
      </c>
      <c r="R11" s="42" t="n">
        <f aca="false">COUNTIF(C11:M11,"51")+COUNTIF(C11:M11,"51$")+COUNTIF(C11:M11,"51☻")</f>
        <v>1</v>
      </c>
      <c r="S11" s="42" t="n">
        <f aca="false">COUNTIF(C11:M11,"52")+COUNTIF(C11:M11,"52$")+COUNTIF(C11:M11,"52☻")</f>
        <v>1</v>
      </c>
      <c r="T11" s="42" t="n">
        <f aca="false">COUNTIF(C11:M11,"51¶")</f>
        <v>1</v>
      </c>
      <c r="U11" s="42" t="n">
        <f aca="false">COUNTIF(C11:M11,"52¶")</f>
        <v>1</v>
      </c>
      <c r="V11" s="42" t="n">
        <f aca="false">COUNTIF(C11:M11,"U")+COUNTIF(C11:M11,"U☻")+COUNTIF(C11:M11,"U☺")</f>
        <v>1</v>
      </c>
      <c r="W11" s="42" t="n">
        <f aca="false">COUNTIF(C11:M11,"KVIT")+COUNTIF(C11:M11,"KVIT☻")+COUNTIF(C11:M11,"kvit$")</f>
        <v>2</v>
      </c>
      <c r="X11" s="44" t="n">
        <f aca="false">COUNTBLANK(C11:M11)</f>
        <v>0</v>
      </c>
      <c r="Y11" s="44" t="n">
        <f aca="false">COUNTIF(C11:M11,"x")</f>
        <v>1</v>
      </c>
      <c r="Z11" s="42" t="n">
        <f aca="false">COUNTIF(C11:M11,"51")+COUNTIF(C11:M11,"51☻")+COUNTIF(C11:M11,"2")+COUNTIF(C11:M11,"52")+COUNTIF(C11:M11,"52☻")+COUNTIF(C11:M11,"51$")+COUNTIF(C11:M11,"52$")</f>
        <v>2</v>
      </c>
      <c r="AA11" s="4" t="str">
        <f aca="false">'Vzorci vnosov'!$A$12</f>
        <v>D</v>
      </c>
      <c r="AC11" s="46" t="s">
        <v>77</v>
      </c>
    </row>
    <row r="12" customFormat="false" ht="19.9" hidden="false" customHeight="true" outlineLevel="0" collapsed="false">
      <c r="A12" s="45" t="n">
        <v>41681</v>
      </c>
      <c r="B12" s="32" t="str">
        <f aca="false">TEXT(A12,"Ddd")</f>
        <v>tor</v>
      </c>
      <c r="C12" s="4" t="str">
        <f aca="false">'Vzorci vnosov'!$A$4</f>
        <v>51</v>
      </c>
      <c r="D12" s="4" t="str">
        <f aca="false">'Vzorci vnosov'!$A$12</f>
        <v>D</v>
      </c>
      <c r="E12" s="3" t="str">
        <f aca="false">'Vzorci vnosov'!$A$6</f>
        <v>KVIT</v>
      </c>
      <c r="F12" s="6" t="str">
        <f aca="false">'Vzorci vnosov'!$A$26</f>
        <v>52¶</v>
      </c>
      <c r="G12" s="15" t="str">
        <f aca="false">'Vzorci vnosov'!$A$25</f>
        <v>51¶</v>
      </c>
      <c r="H12" s="4" t="str">
        <f aca="false">'Vzorci vnosov'!$A$5</f>
        <v>52</v>
      </c>
      <c r="I12" s="3" t="str">
        <f aca="false">'Vzorci vnosov'!$A$6</f>
        <v>KVIT</v>
      </c>
      <c r="J12" s="4" t="str">
        <f aca="false">'Vzorci vnosov'!$A$12</f>
        <v>D</v>
      </c>
      <c r="K12" s="4" t="str">
        <f aca="false">'Vzorci vnosov'!$A$12</f>
        <v>D</v>
      </c>
      <c r="L12" s="4" t="str">
        <f aca="false">'Vzorci vnosov'!$A$8</f>
        <v>U</v>
      </c>
      <c r="M12" s="5" t="str">
        <f aca="false">'Vzorci vnosov'!$A$7</f>
        <v>KVIT☻</v>
      </c>
      <c r="N12" s="52" t="s">
        <v>58</v>
      </c>
      <c r="O12" s="25" t="s">
        <v>43</v>
      </c>
      <c r="P12" s="42" t="n">
        <f aca="false">COUNTIF(C12:M12,"☻")+COUNTIF(C12:M12,"52☻")+COUNTIF(C12:M12,"51☻")+COUNTIF(C12:M12,"1☻")+COUNTIF(C12:M12,"KVIT☻")+COUNTIF(C12:M12,"U☻")</f>
        <v>1</v>
      </c>
      <c r="Q12" s="42" t="n">
        <f aca="false">COUNTIF(C12:M12,"☺")+COUNTIF(C12:M12,"52☺")+COUNTIF(C12:M12,"51☺")+COUNTIF(C12:M12,"1☺")+COUNTIF(C12:M12,"KVIT☺")+COUNTIF(C12:M12,"U☺")</f>
        <v>0</v>
      </c>
      <c r="R12" s="42" t="n">
        <f aca="false">COUNTIF(C12:M12,"51")+COUNTIF(C12:M12,"51$")+COUNTIF(C12:M12,"51☻")</f>
        <v>1</v>
      </c>
      <c r="S12" s="42" t="n">
        <f aca="false">COUNTIF(C12:M12,"52")+COUNTIF(C12:M12,"52$")+COUNTIF(C12:M12,"52☻")</f>
        <v>1</v>
      </c>
      <c r="T12" s="42" t="n">
        <f aca="false">COUNTIF(C12:M12,"51¶")</f>
        <v>1</v>
      </c>
      <c r="U12" s="42" t="n">
        <f aca="false">COUNTIF(C12:M12,"52¶")</f>
        <v>1</v>
      </c>
      <c r="V12" s="42" t="n">
        <f aca="false">COUNTIF(C12:M12,"U")+COUNTIF(C12:M12,"U☻")+COUNTIF(C12:M12,"U☺")</f>
        <v>1</v>
      </c>
      <c r="W12" s="42" t="n">
        <f aca="false">COUNTIF(C12:M12,"KVIT")+COUNTIF(C12:M12,"KVIT☻")+COUNTIF(C12:M12,"kvit$")</f>
        <v>3</v>
      </c>
      <c r="X12" s="44" t="n">
        <f aca="false">COUNTBLANK(C12:M12)</f>
        <v>0</v>
      </c>
      <c r="Y12" s="44" t="n">
        <f aca="false">COUNTIF(C12:M12,"x")</f>
        <v>0</v>
      </c>
      <c r="Z12" s="42" t="n">
        <f aca="false">COUNTIF(C12:M12,"51")+COUNTIF(C12:M12,"51☻")+COUNTIF(C12:M12,"2")+COUNTIF(C12:M12,"52")+COUNTIF(C12:M12,"52☻")+COUNTIF(C12:M12,"51$")+COUNTIF(C12:M12,"52$")</f>
        <v>2</v>
      </c>
      <c r="AA12" s="3" t="str">
        <f aca="false">'Vzorci vnosov'!$A$13</f>
        <v>BOL</v>
      </c>
      <c r="AC12" s="25" t="s">
        <v>58</v>
      </c>
    </row>
    <row r="13" customFormat="false" ht="19.9" hidden="false" customHeight="true" outlineLevel="0" collapsed="false">
      <c r="A13" s="45" t="n">
        <v>41682</v>
      </c>
      <c r="B13" s="32" t="str">
        <f aca="false">TEXT(A13,"Ddd")</f>
        <v>sre</v>
      </c>
      <c r="C13" s="4" t="str">
        <f aca="false">'Vzorci vnosov'!$A$4</f>
        <v>51</v>
      </c>
      <c r="D13" s="4" t="str">
        <f aca="false">'Vzorci vnosov'!$A$12</f>
        <v>D</v>
      </c>
      <c r="E13" s="3" t="str">
        <f aca="false">'Vzorci vnosov'!$A$6</f>
        <v>KVIT</v>
      </c>
      <c r="F13" s="15" t="str">
        <f aca="false">'Vzorci vnosov'!$A$25</f>
        <v>51¶</v>
      </c>
      <c r="G13" s="37" t="str">
        <f aca="false">'Vzorci vnosov'!$A$28</f>
        <v>KO</v>
      </c>
      <c r="H13" s="4" t="str">
        <f aca="false">'Vzorci vnosov'!$A$5</f>
        <v>52</v>
      </c>
      <c r="I13" s="3" t="str">
        <f aca="false">'Vzorci vnosov'!$A$6</f>
        <v>KVIT</v>
      </c>
      <c r="J13" s="4" t="str">
        <f aca="false">'Vzorci vnosov'!$A$12</f>
        <v>D</v>
      </c>
      <c r="K13" s="4" t="str">
        <f aca="false">'Vzorci vnosov'!$A$12</f>
        <v>D</v>
      </c>
      <c r="L13" s="14" t="str">
        <f aca="false">'Vzorci vnosov'!$A$23</f>
        <v>51☺</v>
      </c>
      <c r="M13" s="6" t="str">
        <f aca="false">'Vzorci vnosov'!$A$11</f>
        <v>X</v>
      </c>
      <c r="N13" s="46" t="s">
        <v>60</v>
      </c>
      <c r="O13" s="25" t="s">
        <v>43</v>
      </c>
      <c r="P13" s="42" t="n">
        <f aca="false">COUNTIF(C13:M13,"☻")+COUNTIF(C13:M13,"52☻")+COUNTIF(C13:M13,"51☻")+COUNTIF(C13:M13,"1☻")+COUNTIF(C13:M13,"KVIT☻")+COUNTIF(C13:M13,"U☻")</f>
        <v>0</v>
      </c>
      <c r="Q13" s="42" t="n">
        <f aca="false">COUNTIF(C13:M13,"☺")+COUNTIF(C13:M13,"52☺")+COUNTIF(C13:M13,"51☺")+COUNTIF(C13:M13,"1☺")+COUNTIF(C13:M13,"KVIT☺")+COUNTIF(C13:M13,"U☺")</f>
        <v>1</v>
      </c>
      <c r="R13" s="42" t="n">
        <f aca="false">COUNTIF(C13:M13,"51")+COUNTIF(C13:M13,"51$")+COUNTIF(C13:M13,"51☻")</f>
        <v>1</v>
      </c>
      <c r="S13" s="42" t="n">
        <f aca="false">COUNTIF(C13:M13,"52")+COUNTIF(C13:M13,"52$")+COUNTIF(C13:M13,"52☻")</f>
        <v>1</v>
      </c>
      <c r="T13" s="42" t="n">
        <f aca="false">COUNTIF(C13:M13,"51¶")</f>
        <v>1</v>
      </c>
      <c r="U13" s="42" t="n">
        <f aca="false">COUNTIF(C13:M13,"52¶")</f>
        <v>0</v>
      </c>
      <c r="V13" s="42" t="n">
        <f aca="false">COUNTIF(C13:M13,"U")+COUNTIF(C13:M13,"U☻")+COUNTIF(C13:M13,"U☺")</f>
        <v>0</v>
      </c>
      <c r="W13" s="42" t="n">
        <f aca="false">COUNTIF(C13:M13,"KVIT")+COUNTIF(C13:M13,"KVIT☻")+COUNTIF(C13:M13,"kvit$")</f>
        <v>2</v>
      </c>
      <c r="X13" s="44" t="n">
        <f aca="false">COUNTBLANK(C13:M13)</f>
        <v>0</v>
      </c>
      <c r="Y13" s="44" t="n">
        <f aca="false">COUNTIF(C13:M13,"x")</f>
        <v>1</v>
      </c>
      <c r="Z13" s="42" t="n">
        <f aca="false">COUNTIF(C13:M13,"51")+COUNTIF(C13:M13,"51☻")+COUNTIF(C13:M13,"2")+COUNTIF(C13:M13,"52")+COUNTIF(C13:M13,"52☻")+COUNTIF(C13:M13,"51$")+COUNTIF(C13:M13,"52$")</f>
        <v>2</v>
      </c>
      <c r="AA13" s="7" t="str">
        <f aca="false">'Vzorci vnosov'!$A$14</f>
        <v>☻</v>
      </c>
      <c r="AC13" s="25" t="s">
        <v>38</v>
      </c>
    </row>
    <row r="14" customFormat="false" ht="19.9" hidden="false" customHeight="true" outlineLevel="0" collapsed="false">
      <c r="A14" s="45" t="n">
        <v>41683</v>
      </c>
      <c r="B14" s="32" t="str">
        <f aca="false">TEXT(A14,"Ddd")</f>
        <v>čet</v>
      </c>
      <c r="C14" s="5" t="str">
        <f aca="false">'Vzorci vnosov'!$A$7</f>
        <v>KVIT☻</v>
      </c>
      <c r="D14" s="4" t="str">
        <f aca="false">'Vzorci vnosov'!$A$12</f>
        <v>D</v>
      </c>
      <c r="E14" s="3" t="str">
        <f aca="false">'Vzorci vnosov'!$A$6</f>
        <v>KVIT</v>
      </c>
      <c r="F14" s="4" t="str">
        <f aca="false">'Vzorci vnosov'!$A$5</f>
        <v>52</v>
      </c>
      <c r="G14" s="4" t="str">
        <f aca="false">'Vzorci vnosov'!$A$4</f>
        <v>51</v>
      </c>
      <c r="H14" s="4" t="str">
        <f aca="false">'Vzorci vnosov'!$A$8</f>
        <v>U</v>
      </c>
      <c r="I14" s="3" t="str">
        <f aca="false">'Vzorci vnosov'!$A$6</f>
        <v>KVIT</v>
      </c>
      <c r="J14" s="6" t="str">
        <f aca="false">'Vzorci vnosov'!$A$26</f>
        <v>52¶</v>
      </c>
      <c r="K14" s="4" t="str">
        <f aca="false">'Vzorci vnosov'!$A$12</f>
        <v>D</v>
      </c>
      <c r="L14" s="6" t="str">
        <f aca="false">'Vzorci vnosov'!$A$11</f>
        <v>X</v>
      </c>
      <c r="M14" s="15" t="str">
        <f aca="false">'Vzorci vnosov'!$A$25</f>
        <v>51¶</v>
      </c>
      <c r="N14" s="49" t="s">
        <v>69</v>
      </c>
      <c r="O14" s="25" t="s">
        <v>43</v>
      </c>
      <c r="P14" s="42" t="n">
        <f aca="false">COUNTIF(C14:M14,"☻")+COUNTIF(C14:M14,"52☻")+COUNTIF(C14:M14,"51☻")+COUNTIF(C14:M14,"1☻")+COUNTIF(C14:M14,"KVIT☻")+COUNTIF(C14:M14,"U☻")</f>
        <v>1</v>
      </c>
      <c r="Q14" s="42" t="n">
        <f aca="false">COUNTIF(C14:M14,"☺")+COUNTIF(C14:M14,"52☺")+COUNTIF(C14:M14,"51☺")+COUNTIF(C14:M14,"1☺")+COUNTIF(C14:M14,"KVIT☺")+COUNTIF(C14:M14,"U☺")</f>
        <v>0</v>
      </c>
      <c r="R14" s="42" t="n">
        <f aca="false">COUNTIF(C14:M14,"51")+COUNTIF(C14:M14,"51$")+COUNTIF(C14:M14,"51☻")</f>
        <v>1</v>
      </c>
      <c r="S14" s="42" t="n">
        <f aca="false">COUNTIF(C14:M14,"52")+COUNTIF(C14:M14,"52$")+COUNTIF(C14:M14,"52☻")</f>
        <v>1</v>
      </c>
      <c r="T14" s="42" t="n">
        <f aca="false">COUNTIF(C14:M14,"51¶")</f>
        <v>1</v>
      </c>
      <c r="U14" s="42" t="n">
        <f aca="false">COUNTIF(C14:M14,"52¶")</f>
        <v>1</v>
      </c>
      <c r="V14" s="42" t="n">
        <f aca="false">COUNTIF(C14:M14,"U")+COUNTIF(C14:M14,"U☻")+COUNTIF(C14:M14,"U☺")</f>
        <v>1</v>
      </c>
      <c r="W14" s="42" t="n">
        <f aca="false">COUNTIF(C14:M14,"KVIT")+COUNTIF(C14:M14,"KVIT☻")+COUNTIF(C14:M14,"kvit$")</f>
        <v>3</v>
      </c>
      <c r="X14" s="44" t="n">
        <f aca="false">COUNTBLANK(C14:M14)</f>
        <v>0</v>
      </c>
      <c r="Y14" s="44" t="n">
        <f aca="false">COUNTIF(C14:M14,"x")</f>
        <v>1</v>
      </c>
      <c r="Z14" s="42" t="n">
        <f aca="false">COUNTIF(C14:M14,"51")+COUNTIF(C14:M14,"51☻")+COUNTIF(C14:M14,"2")+COUNTIF(C14:M14,"52")+COUNTIF(C14:M14,"52☻")+COUNTIF(C14:M14,"51$")+COUNTIF(C14:M14,"52$")</f>
        <v>2</v>
      </c>
      <c r="AA14" s="4" t="str">
        <f aca="false">'Vzorci vnosov'!$A$15</f>
        <v>SO</v>
      </c>
      <c r="AC14" s="46" t="s">
        <v>60</v>
      </c>
    </row>
    <row r="15" customFormat="false" ht="19.9" hidden="false" customHeight="true" outlineLevel="0" collapsed="false">
      <c r="A15" s="45" t="n">
        <v>41684</v>
      </c>
      <c r="B15" s="32" t="str">
        <f aca="false">TEXT(A15,"Ddd")</f>
        <v>pet</v>
      </c>
      <c r="C15" s="6" t="str">
        <f aca="false">'Vzorci vnosov'!$A$11</f>
        <v>X</v>
      </c>
      <c r="D15" s="4" t="str">
        <f aca="false">'Vzorci vnosov'!$A$12</f>
        <v>D</v>
      </c>
      <c r="E15" s="3" t="str">
        <f aca="false">'Vzorci vnosov'!$A$6</f>
        <v>KVIT</v>
      </c>
      <c r="F15" s="5" t="str">
        <f aca="false">'Vzorci vnosov'!$A$7</f>
        <v>KVIT☻</v>
      </c>
      <c r="G15" s="11" t="str">
        <f aca="false">'Vzorci vnosov'!$A$20</f>
        <v>☺</v>
      </c>
      <c r="H15" s="4" t="str">
        <f aca="false">'Vzorci vnosov'!$A$4</f>
        <v>51</v>
      </c>
      <c r="I15" s="6" t="str">
        <f aca="false">'Vzorci vnosov'!$A$11</f>
        <v>X</v>
      </c>
      <c r="J15" s="4" t="str">
        <f aca="false">'Vzorci vnosov'!$A$8</f>
        <v>U</v>
      </c>
      <c r="K15" s="4" t="str">
        <f aca="false">'Vzorci vnosov'!$A$12</f>
        <v>D</v>
      </c>
      <c r="L15" s="15" t="str">
        <f aca="false">'Vzorci vnosov'!$A$25</f>
        <v>51¶</v>
      </c>
      <c r="M15" s="4" t="str">
        <f aca="false">'Vzorci vnosov'!$A$5</f>
        <v>52</v>
      </c>
      <c r="N15" s="46" t="s">
        <v>42</v>
      </c>
      <c r="O15" s="25" t="s">
        <v>43</v>
      </c>
      <c r="P15" s="42" t="n">
        <f aca="false">COUNTIF(C15:M15,"☻")+COUNTIF(C15:M15,"52☻")+COUNTIF(C15:M15,"51☻")+COUNTIF(C15:M15,"1☻")+COUNTIF(C15:M15,"KVIT☻")+COUNTIF(C15:M15,"U☻")</f>
        <v>1</v>
      </c>
      <c r="Q15" s="42" t="n">
        <f aca="false">COUNTIF(C15:M15,"☺")+COUNTIF(C15:M15,"52☺")+COUNTIF(C15:M15,"51☺")+COUNTIF(C15:M15,"1☺")+COUNTIF(C15:M15,"KVIT☺")+COUNTIF(C15:M15,"U☺")</f>
        <v>1</v>
      </c>
      <c r="R15" s="42" t="n">
        <f aca="false">COUNTIF(C15:M15,"51")+COUNTIF(C15:M15,"51$")+COUNTIF(C15:M15,"51☻")</f>
        <v>1</v>
      </c>
      <c r="S15" s="42" t="n">
        <f aca="false">COUNTIF(C15:M15,"52")+COUNTIF(C15:M15,"52$")+COUNTIF(C15:M15,"52☻")</f>
        <v>1</v>
      </c>
      <c r="T15" s="42" t="n">
        <f aca="false">COUNTIF(C15:M15,"51¶")</f>
        <v>1</v>
      </c>
      <c r="U15" s="42" t="n">
        <f aca="false">COUNTIF(C15:M15,"52¶")</f>
        <v>0</v>
      </c>
      <c r="V15" s="42" t="n">
        <f aca="false">COUNTIF(C15:M15,"U")+COUNTIF(C15:M15,"U☻")+COUNTIF(C15:M15,"U☺")</f>
        <v>1</v>
      </c>
      <c r="W15" s="42" t="n">
        <f aca="false">COUNTIF(C15:M15,"KVIT")+COUNTIF(C15:M15,"KVIT☻")+COUNTIF(C15:M15,"kvit$")</f>
        <v>2</v>
      </c>
      <c r="X15" s="44" t="n">
        <f aca="false">COUNTBLANK(C15:M15)</f>
        <v>0</v>
      </c>
      <c r="Y15" s="44" t="n">
        <f aca="false">COUNTIF(C15:M15,"x")</f>
        <v>2</v>
      </c>
      <c r="Z15" s="42" t="n">
        <f aca="false">COUNTIF(C15:M15,"51")+COUNTIF(C15:M15,"51☻")+COUNTIF(C15:M15,"2")+COUNTIF(C15:M15,"52")+COUNTIF(C15:M15,"52☻")+COUNTIF(C15:M15,"51$")+COUNTIF(C15:M15,"52$")</f>
        <v>2</v>
      </c>
      <c r="AA15" s="8" t="str">
        <f aca="false">'Vzorci vnosov'!$A$16</f>
        <v>☻</v>
      </c>
      <c r="AC15" s="50" t="s">
        <v>55</v>
      </c>
    </row>
    <row r="16" customFormat="false" ht="19.9" hidden="false" customHeight="true" outlineLevel="0" collapsed="false">
      <c r="A16" s="38" t="n">
        <v>41685</v>
      </c>
      <c r="B16" s="39" t="str">
        <f aca="false">TEXT(A16,"Ddd")</f>
        <v>sob</v>
      </c>
      <c r="C16" s="12" t="str">
        <f aca="false">'Vzorci vnosov'!$A$21</f>
        <v>☺</v>
      </c>
      <c r="D16" s="69"/>
      <c r="E16" s="7" t="str">
        <f aca="false">'Vzorci vnosov'!$A$14</f>
        <v>☻</v>
      </c>
      <c r="F16" s="69"/>
      <c r="G16" s="69"/>
      <c r="H16" s="69"/>
      <c r="I16" s="69"/>
      <c r="J16" s="69"/>
      <c r="K16" s="69"/>
      <c r="L16" s="69"/>
      <c r="M16" s="69"/>
      <c r="N16" s="40" t="s">
        <v>38</v>
      </c>
      <c r="O16" s="40" t="s">
        <v>47</v>
      </c>
      <c r="P16" s="42" t="n">
        <f aca="false">COUNTIF(C16:M16,"☻")+COUNTIF(C16:M16,"52☻")+COUNTIF(C16:M16,"51☻")+COUNTIF(C16:M16,"1☻")+COUNTIF(C16:M16,"KVIT☻")+COUNTIF(C16:M16,"U☻")</f>
        <v>1</v>
      </c>
      <c r="Q16" s="42" t="n">
        <f aca="false">COUNTIF(C16:M16,"☺")+COUNTIF(C16:M16,"52☺")+COUNTIF(C16:M16,"51☺")+COUNTIF(C16:M16,"1☺")+COUNTIF(C16:M16,"KVIT☺")+COUNTIF(C16:M16,"U☺")</f>
        <v>1</v>
      </c>
      <c r="R16" s="42" t="n">
        <f aca="false">COUNTIF(C16:M16,"51")+COUNTIF(C16:M16,"51$")+COUNTIF(C16:M16,"51☻")</f>
        <v>0</v>
      </c>
      <c r="S16" s="42" t="n">
        <f aca="false">COUNTIF(C16:M16,"52")+COUNTIF(C16:M16,"52$")+COUNTIF(C16:M16,"52☻")</f>
        <v>0</v>
      </c>
      <c r="T16" s="42" t="n">
        <f aca="false">COUNTIF(C16:M16,"51¶")</f>
        <v>0</v>
      </c>
      <c r="U16" s="42" t="n">
        <f aca="false">COUNTIF(C16:M16,"52¶")</f>
        <v>0</v>
      </c>
      <c r="V16" s="42" t="n">
        <f aca="false">COUNTIF(C16:M16,"U")+COUNTIF(C16:M16,"U☻")+COUNTIF(C16:M16,"U☺")</f>
        <v>0</v>
      </c>
      <c r="W16" s="42" t="n">
        <f aca="false">COUNTIF(C16:M16,"KVIT")+COUNTIF(C16:M16,"KVIT☻")+COUNTIF(C16:M16,"kvit$")</f>
        <v>0</v>
      </c>
      <c r="X16" s="44" t="n">
        <f aca="false">COUNTBLANK(C16:M16)</f>
        <v>9</v>
      </c>
      <c r="Y16" s="44" t="n">
        <f aca="false">COUNTIF(C16:M16,"x")</f>
        <v>0</v>
      </c>
      <c r="Z16" s="42" t="n">
        <f aca="false">COUNTIF(C16:M16,"51")+COUNTIF(C16:M16,"51☻")+COUNTIF(C16:M16,"2")+COUNTIF(C16:M16,"52")+COUNTIF(C16:M16,"52☻")+COUNTIF(C16:M16,"51$")+COUNTIF(C16:M16,"52$")</f>
        <v>0</v>
      </c>
      <c r="AA16" s="9" t="str">
        <f aca="false">'Vzorci vnosov'!$A$17</f>
        <v>51$</v>
      </c>
      <c r="AC16" s="49" t="s">
        <v>78</v>
      </c>
    </row>
    <row r="17" customFormat="false" ht="19.9" hidden="false" customHeight="true" outlineLevel="0" collapsed="false">
      <c r="A17" s="38" t="n">
        <v>41686</v>
      </c>
      <c r="B17" s="39" t="str">
        <f aca="false">TEXT(A17,"Ddd")</f>
        <v>ned</v>
      </c>
      <c r="C17" s="12" t="str">
        <f aca="false">'Vzorci vnosov'!$A$21</f>
        <v>☺</v>
      </c>
      <c r="D17" s="69"/>
      <c r="E17" s="7" t="str">
        <f aca="false">'Vzorci vnosov'!$A$14</f>
        <v>☻</v>
      </c>
      <c r="F17" s="69"/>
      <c r="G17" s="69"/>
      <c r="H17" s="69"/>
      <c r="I17" s="69"/>
      <c r="J17" s="69"/>
      <c r="K17" s="69"/>
      <c r="L17" s="69"/>
      <c r="M17" s="69"/>
      <c r="N17" s="40" t="s">
        <v>38</v>
      </c>
      <c r="O17" s="40" t="s">
        <v>47</v>
      </c>
      <c r="P17" s="42" t="n">
        <f aca="false">COUNTIF(C17:M17,"☻")+COUNTIF(C17:M17,"52☻")+COUNTIF(C17:M17,"51☻")+COUNTIF(C17:M17,"1☻")+COUNTIF(C17:M17,"KVIT☻")+COUNTIF(C17:M17,"U☻")</f>
        <v>1</v>
      </c>
      <c r="Q17" s="42" t="n">
        <f aca="false">COUNTIF(C17:M17,"☺")+COUNTIF(C17:M17,"52☺")+COUNTIF(C17:M17,"51☺")+COUNTIF(C17:M17,"1☺")+COUNTIF(C17:M17,"KVIT☺")+COUNTIF(C17:M17,"U☺")</f>
        <v>1</v>
      </c>
      <c r="R17" s="42" t="n">
        <f aca="false">COUNTIF(C17:M17,"51")+COUNTIF(C17:M17,"51$")+COUNTIF(C17:M17,"51☻")</f>
        <v>0</v>
      </c>
      <c r="S17" s="42" t="n">
        <f aca="false">COUNTIF(C17:M17,"52")+COUNTIF(C17:M17,"52$")+COUNTIF(C17:M17,"52☻")</f>
        <v>0</v>
      </c>
      <c r="T17" s="42" t="n">
        <f aca="false">COUNTIF(C17:M17,"51¶")</f>
        <v>0</v>
      </c>
      <c r="U17" s="42" t="n">
        <f aca="false">COUNTIF(C17:M17,"52¶")</f>
        <v>0</v>
      </c>
      <c r="V17" s="42" t="n">
        <f aca="false">COUNTIF(C17:M17,"U")+COUNTIF(C17:M17,"U☻")+COUNTIF(C17:M17,"U☺")</f>
        <v>0</v>
      </c>
      <c r="W17" s="42" t="n">
        <f aca="false">COUNTIF(C17:M17,"KVIT")+COUNTIF(C17:M17,"KVIT☻")+COUNTIF(C17:M17,"kvit$")</f>
        <v>0</v>
      </c>
      <c r="X17" s="44" t="n">
        <f aca="false">COUNTBLANK(C17:M17)</f>
        <v>9</v>
      </c>
      <c r="Y17" s="44" t="n">
        <f aca="false">COUNTIF(C17:M17,"x")</f>
        <v>0</v>
      </c>
      <c r="Z17" s="42" t="n">
        <f aca="false">COUNTIF(C17:M17,"51")+COUNTIF(C17:M17,"51☻")+COUNTIF(C17:M17,"2")+COUNTIF(C17:M17,"52")+COUNTIF(C17:M17,"52☻")+COUNTIF(C17:M17,"51$")+COUNTIF(C17:M17,"52$")</f>
        <v>0</v>
      </c>
      <c r="AA17" s="9" t="str">
        <f aca="false">'Vzorci vnosov'!$A$18</f>
        <v>52$</v>
      </c>
    </row>
    <row r="18" customFormat="false" ht="19.9" hidden="false" customHeight="true" outlineLevel="0" collapsed="false">
      <c r="A18" s="45" t="n">
        <v>41687</v>
      </c>
      <c r="B18" s="32" t="str">
        <f aca="false">TEXT(A18,"Ddd")</f>
        <v>pon</v>
      </c>
      <c r="C18" s="6" t="str">
        <f aca="false">'Vzorci vnosov'!$A$11</f>
        <v>X</v>
      </c>
      <c r="D18" s="4" t="str">
        <f aca="false">'Vzorci vnosov'!$A$12</f>
        <v>D</v>
      </c>
      <c r="E18" s="6" t="str">
        <f aca="false">'Vzorci vnosov'!$A$11</f>
        <v>X</v>
      </c>
      <c r="F18" s="4" t="str">
        <f aca="false">'Vzorci vnosov'!$A$12</f>
        <v>D</v>
      </c>
      <c r="G18" s="15" t="str">
        <f aca="false">'Vzorci vnosov'!$A$25</f>
        <v>51¶</v>
      </c>
      <c r="H18" s="4" t="str">
        <f aca="false">'Vzorci vnosov'!$A$4</f>
        <v>51</v>
      </c>
      <c r="I18" s="16" t="str">
        <f aca="false">'Vzorci vnosov'!$A$27</f>
        <v>KVIT☺</v>
      </c>
      <c r="J18" s="4" t="str">
        <f aca="false">'Vzorci vnosov'!$A$12</f>
        <v>D</v>
      </c>
      <c r="K18" s="3" t="str">
        <f aca="false">'Vzorci vnosov'!$A$6</f>
        <v>KVIT</v>
      </c>
      <c r="L18" s="4" t="str">
        <f aca="false">'Vzorci vnosov'!$A$5</f>
        <v>52</v>
      </c>
      <c r="M18" s="6" t="str">
        <f aca="false">'Vzorci vnosov'!$A$26</f>
        <v>52¶</v>
      </c>
      <c r="N18" s="46" t="s">
        <v>65</v>
      </c>
      <c r="O18" s="25" t="s">
        <v>47</v>
      </c>
      <c r="P18" s="42" t="n">
        <f aca="false">COUNTIF(C18:M18,"☻")+COUNTIF(C18:M18,"52☻")+COUNTIF(C18:M18,"51☻")+COUNTIF(C18:M18,"1☻")+COUNTIF(C18:M18,"KVIT☻")+COUNTIF(C18:M18,"U☻")</f>
        <v>0</v>
      </c>
      <c r="Q18" s="42" t="n">
        <f aca="false">COUNTIF(C18:M18,"☺")+COUNTIF(C18:M18,"52☺")+COUNTIF(C18:M18,"51☺")+COUNTIF(C18:M18,"1☺")+COUNTIF(C18:M18,"KVIT☺")+COUNTIF(C18:M18,"U☺")</f>
        <v>1</v>
      </c>
      <c r="R18" s="42" t="n">
        <f aca="false">COUNTIF(C18:M18,"51")+COUNTIF(C18:M18,"51$")+COUNTIF(C18:M18,"51☻")</f>
        <v>1</v>
      </c>
      <c r="S18" s="42" t="n">
        <f aca="false">COUNTIF(C18:M18,"52")+COUNTIF(C18:M18,"52$")+COUNTIF(C18:M18,"52☻")</f>
        <v>1</v>
      </c>
      <c r="T18" s="42" t="n">
        <f aca="false">COUNTIF(C18:M18,"51¶")</f>
        <v>1</v>
      </c>
      <c r="U18" s="42" t="n">
        <f aca="false">COUNTIF(C18:M18,"52¶")</f>
        <v>1</v>
      </c>
      <c r="V18" s="42" t="n">
        <f aca="false">COUNTIF(C18:M18,"U")+COUNTIF(C18:M18,"U☻")+COUNTIF(C18:M18,"U☺")</f>
        <v>0</v>
      </c>
      <c r="W18" s="42" t="n">
        <f aca="false">COUNTIF(C18:M18,"KVIT")+COUNTIF(C18:M18,"KVIT☻")+COUNTIF(C18:M18,"kvit$")</f>
        <v>1</v>
      </c>
      <c r="X18" s="44" t="n">
        <f aca="false">COUNTBLANK(C18:M18)</f>
        <v>0</v>
      </c>
      <c r="Y18" s="44" t="n">
        <f aca="false">COUNTIF(C18:M18,"x")</f>
        <v>2</v>
      </c>
      <c r="Z18" s="42" t="n">
        <f aca="false">COUNTIF(C18:M18,"51")+COUNTIF(C18:M18,"51☻")+COUNTIF(C18:M18,"2")+COUNTIF(C18:M18,"52")+COUNTIF(C18:M18,"52☻")+COUNTIF(C18:M18,"51$")+COUNTIF(C18:M18,"52$")</f>
        <v>2</v>
      </c>
      <c r="AA18" s="10" t="str">
        <f aca="false">'Vzorci vnosov'!$A$19</f>
        <v>KVIT$</v>
      </c>
    </row>
    <row r="19" customFormat="false" ht="19.9" hidden="false" customHeight="true" outlineLevel="0" collapsed="false">
      <c r="A19" s="45" t="n">
        <v>41688</v>
      </c>
      <c r="B19" s="32" t="str">
        <f aca="false">TEXT(A19,"Ddd")</f>
        <v>tor</v>
      </c>
      <c r="C19" s="5" t="str">
        <f aca="false">'Vzorci vnosov'!$A$7</f>
        <v>KVIT☻</v>
      </c>
      <c r="D19" s="4" t="str">
        <f aca="false">'Vzorci vnosov'!$A$12</f>
        <v>D</v>
      </c>
      <c r="E19" s="6" t="str">
        <f aca="false">'Vzorci vnosov'!$A$26</f>
        <v>52¶</v>
      </c>
      <c r="F19" s="4" t="str">
        <f aca="false">'Vzorci vnosov'!$A$12</f>
        <v>D</v>
      </c>
      <c r="G19" s="15" t="str">
        <f aca="false">'Vzorci vnosov'!$A$25</f>
        <v>51¶</v>
      </c>
      <c r="H19" s="4" t="str">
        <f aca="false">'Vzorci vnosov'!$A$5</f>
        <v>52</v>
      </c>
      <c r="I19" s="6" t="str">
        <f aca="false">'Vzorci vnosov'!$A$11</f>
        <v>X</v>
      </c>
      <c r="J19" s="4" t="str">
        <f aca="false">'Vzorci vnosov'!$A$4</f>
        <v>51</v>
      </c>
      <c r="K19" s="3" t="str">
        <f aca="false">'Vzorci vnosov'!$A$6</f>
        <v>KVIT</v>
      </c>
      <c r="L19" s="4" t="str">
        <f aca="false">'Vzorci vnosov'!$A$5</f>
        <v>52</v>
      </c>
      <c r="M19" s="3" t="str">
        <f aca="false">'Vzorci vnosov'!$A$6</f>
        <v>KVIT</v>
      </c>
      <c r="N19" s="51" t="s">
        <v>56</v>
      </c>
      <c r="O19" s="25" t="s">
        <v>47</v>
      </c>
      <c r="P19" s="42" t="n">
        <f aca="false">COUNTIF(C19:M19,"☻")+COUNTIF(C19:M19,"52☻")+COUNTIF(C19:M19,"51☻")+COUNTIF(C19:M19,"1☻")+COUNTIF(C19:M19,"KVIT☻")+COUNTIF(C19:M19,"U☻")</f>
        <v>1</v>
      </c>
      <c r="Q19" s="42" t="n">
        <f aca="false">COUNTIF(C19:M19,"☺")+COUNTIF(C19:M19,"52☺")+COUNTIF(C19:M19,"51☺")+COUNTIF(C19:M19,"1☺")+COUNTIF(C19:M19,"KVIT☺")+COUNTIF(C19:M19,"U☺")</f>
        <v>0</v>
      </c>
      <c r="R19" s="42" t="n">
        <f aca="false">COUNTIF(C19:M19,"51")+COUNTIF(C19:M19,"51$")+COUNTIF(C19:M19,"51☻")</f>
        <v>1</v>
      </c>
      <c r="S19" s="42" t="n">
        <f aca="false">COUNTIF(C19:M19,"52")+COUNTIF(C19:M19,"52$")+COUNTIF(C19:M19,"52☻")</f>
        <v>2</v>
      </c>
      <c r="T19" s="42" t="n">
        <f aca="false">COUNTIF(C19:M19,"51¶")</f>
        <v>1</v>
      </c>
      <c r="U19" s="42" t="n">
        <f aca="false">COUNTIF(C19:M19,"52¶")</f>
        <v>1</v>
      </c>
      <c r="V19" s="42" t="n">
        <f aca="false">COUNTIF(C19:M19,"U")+COUNTIF(C19:M19,"U☻")+COUNTIF(C19:M19,"U☺")</f>
        <v>0</v>
      </c>
      <c r="W19" s="42" t="n">
        <f aca="false">COUNTIF(C19:M19,"KVIT")+COUNTIF(C19:M19,"KVIT☻")+COUNTIF(C19:M19,"kvit$")</f>
        <v>3</v>
      </c>
      <c r="X19" s="44" t="n">
        <f aca="false">COUNTBLANK(C19:M19)</f>
        <v>0</v>
      </c>
      <c r="Y19" s="44" t="n">
        <f aca="false">COUNTIF(C19:M19,"x")</f>
        <v>1</v>
      </c>
      <c r="Z19" s="42" t="n">
        <f aca="false">COUNTIF(C19:M19,"51")+COUNTIF(C19:M19,"51☻")+COUNTIF(C19:M19,"2")+COUNTIF(C19:M19,"52")+COUNTIF(C19:M19,"52☻")+COUNTIF(C19:M19,"51$")+COUNTIF(C19:M19,"52$")</f>
        <v>3</v>
      </c>
      <c r="AA19" s="11" t="str">
        <f aca="false">'Vzorci vnosov'!$A$20</f>
        <v>☺</v>
      </c>
      <c r="AC19" s="46" t="s">
        <v>60</v>
      </c>
    </row>
    <row r="20" customFormat="false" ht="19.9" hidden="false" customHeight="true" outlineLevel="0" collapsed="false">
      <c r="A20" s="45" t="n">
        <v>41689</v>
      </c>
      <c r="B20" s="32" t="str">
        <f aca="false">TEXT(A20,"Ddd")</f>
        <v>sre</v>
      </c>
      <c r="C20" s="6" t="str">
        <f aca="false">'Vzorci vnosov'!$A$11</f>
        <v>X</v>
      </c>
      <c r="D20" s="4" t="str">
        <f aca="false">'Vzorci vnosov'!$A$12</f>
        <v>D</v>
      </c>
      <c r="E20" s="15" t="str">
        <f aca="false">'Vzorci vnosov'!$A$25</f>
        <v>51¶</v>
      </c>
      <c r="F20" s="4" t="str">
        <f aca="false">'Vzorci vnosov'!$A$12</f>
        <v>D</v>
      </c>
      <c r="G20" s="37" t="str">
        <f aca="false">'Vzorci vnosov'!$A$28</f>
        <v>KO</v>
      </c>
      <c r="H20" s="4" t="str">
        <f aca="false">'Vzorci vnosov'!$A$5</f>
        <v>52</v>
      </c>
      <c r="I20" s="3" t="str">
        <f aca="false">'Vzorci vnosov'!$A$6</f>
        <v>KVIT</v>
      </c>
      <c r="J20" s="6" t="str">
        <f aca="false">'Vzorci vnosov'!$A$26</f>
        <v>52¶</v>
      </c>
      <c r="K20" s="3" t="str">
        <f aca="false">'Vzorci vnosov'!$A$6</f>
        <v>KVIT</v>
      </c>
      <c r="L20" s="4" t="str">
        <f aca="false">'Vzorci vnosov'!$A$4</f>
        <v>51</v>
      </c>
      <c r="M20" s="5" t="str">
        <f aca="false">'Vzorci vnosov'!$A$7</f>
        <v>KVIT☻</v>
      </c>
      <c r="N20" s="47" t="s">
        <v>53</v>
      </c>
      <c r="O20" s="25" t="s">
        <v>46</v>
      </c>
      <c r="P20" s="42" t="n">
        <f aca="false">COUNTIF(C20:M20,"☻")+COUNTIF(C20:M20,"52☻")+COUNTIF(C20:M20,"51☻")+COUNTIF(C20:M20,"1☻")+COUNTIF(C20:M20,"KVIT☻")+COUNTIF(C20:M20,"U☻")</f>
        <v>1</v>
      </c>
      <c r="Q20" s="42" t="n">
        <f aca="false">COUNTIF(C20:M20,"☺")+COUNTIF(C20:M20,"52☺")+COUNTIF(C20:M20,"51☺")+COUNTIF(C20:M20,"1☺")+COUNTIF(C20:M20,"KVIT☺")+COUNTIF(C20:M20,"U☺")</f>
        <v>0</v>
      </c>
      <c r="R20" s="42" t="n">
        <f aca="false">COUNTIF(C20:M20,"51")+COUNTIF(C20:M20,"51$")+COUNTIF(C20:M20,"51☻")</f>
        <v>1</v>
      </c>
      <c r="S20" s="42" t="n">
        <f aca="false">COUNTIF(C20:M20,"52")+COUNTIF(C20:M20,"52$")+COUNTIF(C20:M20,"52☻")</f>
        <v>1</v>
      </c>
      <c r="T20" s="42" t="n">
        <f aca="false">COUNTIF(C20:M20,"51¶")</f>
        <v>1</v>
      </c>
      <c r="U20" s="42" t="n">
        <f aca="false">COUNTIF(C20:M20,"52¶")</f>
        <v>1</v>
      </c>
      <c r="V20" s="42" t="n">
        <f aca="false">COUNTIF(C20:M20,"U")+COUNTIF(C20:M20,"U☻")+COUNTIF(C20:M20,"U☺")</f>
        <v>0</v>
      </c>
      <c r="W20" s="42" t="n">
        <f aca="false">COUNTIF(C20:M20,"KVIT")+COUNTIF(C20:M20,"KVIT☻")+COUNTIF(C20:M20,"kvit$")</f>
        <v>3</v>
      </c>
      <c r="X20" s="44" t="n">
        <f aca="false">COUNTBLANK(C20:M20)</f>
        <v>0</v>
      </c>
      <c r="Y20" s="44" t="n">
        <f aca="false">COUNTIF(C20:M20,"x")</f>
        <v>1</v>
      </c>
      <c r="Z20" s="42" t="n">
        <f aca="false">COUNTIF(C20:M20,"51")+COUNTIF(C20:M20,"51☻")+COUNTIF(C20:M20,"2")+COUNTIF(C20:M20,"52")+COUNTIF(C20:M20,"52☻")+COUNTIF(C20:M20,"51$")+COUNTIF(C20:M20,"52$")</f>
        <v>2</v>
      </c>
      <c r="AA20" s="12" t="str">
        <f aca="false">'Vzorci vnosov'!$A$21</f>
        <v>☺</v>
      </c>
    </row>
    <row r="21" customFormat="false" ht="19.9" hidden="false" customHeight="true" outlineLevel="0" collapsed="false">
      <c r="A21" s="45" t="n">
        <v>41690</v>
      </c>
      <c r="B21" s="32" t="str">
        <f aca="false">TEXT(A21,"Ddd")</f>
        <v>čet</v>
      </c>
      <c r="C21" s="15" t="str">
        <f aca="false">'Vzorci vnosov'!$A$25</f>
        <v>51¶</v>
      </c>
      <c r="D21" s="4" t="str">
        <f aca="false">'Vzorci vnosov'!$A$12</f>
        <v>D</v>
      </c>
      <c r="E21" s="5" t="str">
        <f aca="false">'Vzorci vnosov'!$A$7</f>
        <v>KVIT☻</v>
      </c>
      <c r="F21" s="4" t="str">
        <f aca="false">'Vzorci vnosov'!$A$12</f>
        <v>D</v>
      </c>
      <c r="G21" s="4" t="str">
        <f aca="false">'Vzorci vnosov'!$A$5</f>
        <v>52</v>
      </c>
      <c r="H21" s="6" t="str">
        <f aca="false">'Vzorci vnosov'!$A$26</f>
        <v>52¶</v>
      </c>
      <c r="I21" s="3" t="str">
        <f aca="false">'Vzorci vnosov'!$A$6</f>
        <v>KVIT</v>
      </c>
      <c r="J21" s="4" t="str">
        <f aca="false">'Vzorci vnosov'!$A$4</f>
        <v>51</v>
      </c>
      <c r="K21" s="3" t="str">
        <f aca="false">'Vzorci vnosov'!$A$6</f>
        <v>KVIT</v>
      </c>
      <c r="L21" s="14" t="str">
        <f aca="false">'Vzorci vnosov'!$A$23</f>
        <v>51☺</v>
      </c>
      <c r="M21" s="6" t="str">
        <f aca="false">'Vzorci vnosov'!$A$11</f>
        <v>X</v>
      </c>
      <c r="N21" s="46" t="s">
        <v>47</v>
      </c>
      <c r="O21" s="25" t="s">
        <v>46</v>
      </c>
      <c r="P21" s="42" t="n">
        <f aca="false">COUNTIF(C21:M21,"☻")+COUNTIF(C21:M21,"52☻")+COUNTIF(C21:M21,"51☻")+COUNTIF(C21:M21,"1☻")+COUNTIF(C21:M21,"KVIT☻")+COUNTIF(C21:M21,"U☻")</f>
        <v>1</v>
      </c>
      <c r="Q21" s="42" t="n">
        <f aca="false">COUNTIF(C21:M21,"☺")+COUNTIF(C21:M21,"52☺")+COUNTIF(C21:M21,"51☺")+COUNTIF(C21:M21,"1☺")+COUNTIF(C21:M21,"KVIT☺")+COUNTIF(C21:M21,"U☺")</f>
        <v>1</v>
      </c>
      <c r="R21" s="42" t="n">
        <f aca="false">COUNTIF(C21:M21,"51")+COUNTIF(C21:M21,"51$")+COUNTIF(C21:M21,"51☻")</f>
        <v>1</v>
      </c>
      <c r="S21" s="42" t="n">
        <f aca="false">COUNTIF(C21:M21,"52")+COUNTIF(C21:M21,"52$")+COUNTIF(C21:M21,"52☻")</f>
        <v>1</v>
      </c>
      <c r="T21" s="42" t="n">
        <f aca="false">COUNTIF(C21:M21,"51¶")</f>
        <v>1</v>
      </c>
      <c r="U21" s="42" t="n">
        <f aca="false">COUNTIF(C21:M21,"52¶")</f>
        <v>1</v>
      </c>
      <c r="V21" s="42" t="n">
        <f aca="false">COUNTIF(C21:M21,"U")+COUNTIF(C21:M21,"U☻")+COUNTIF(C21:M21,"U☺")</f>
        <v>0</v>
      </c>
      <c r="W21" s="42" t="n">
        <f aca="false">COUNTIF(C21:M21,"KVIT")+COUNTIF(C21:M21,"KVIT☻")+COUNTIF(C21:M21,"kvit$")</f>
        <v>3</v>
      </c>
      <c r="X21" s="44" t="n">
        <f aca="false">COUNTBLANK(C21:M21)</f>
        <v>0</v>
      </c>
      <c r="Y21" s="44" t="n">
        <f aca="false">COUNTIF(C21:M21,"x")</f>
        <v>1</v>
      </c>
      <c r="Z21" s="42" t="n">
        <f aca="false">COUNTIF(C21:M21,"51")+COUNTIF(C21:M21,"51☻")+COUNTIF(C21:M21,"2")+COUNTIF(C21:M21,"52")+COUNTIF(C21:M21,"52☻")+COUNTIF(C21:M21,"51$")+COUNTIF(C21:M21,"52$")</f>
        <v>2</v>
      </c>
      <c r="AA21" s="13" t="str">
        <f aca="false">'Vzorci vnosov'!$A$22</f>
        <v>U☺</v>
      </c>
    </row>
    <row r="22" customFormat="false" ht="19.9" hidden="false" customHeight="true" outlineLevel="0" collapsed="false">
      <c r="A22" s="45" t="n">
        <v>41691</v>
      </c>
      <c r="B22" s="32" t="str">
        <f aca="false">TEXT(A22,"Ddd")</f>
        <v>pet</v>
      </c>
      <c r="C22" s="4" t="str">
        <f aca="false">'Vzorci vnosov'!$A$5</f>
        <v>52</v>
      </c>
      <c r="D22" s="4" t="str">
        <f aca="false">'Vzorci vnosov'!$A$12</f>
        <v>D</v>
      </c>
      <c r="E22" s="6" t="str">
        <f aca="false">'Vzorci vnosov'!$A$11</f>
        <v>X</v>
      </c>
      <c r="F22" s="4" t="str">
        <f aca="false">'Vzorci vnosov'!$A$12</f>
        <v>D</v>
      </c>
      <c r="G22" s="11" t="str">
        <f aca="false">'Vzorci vnosov'!$A$20</f>
        <v>☺</v>
      </c>
      <c r="H22" s="4" t="str">
        <f aca="false">'Vzorci vnosov'!$A$4</f>
        <v>51</v>
      </c>
      <c r="I22" s="3" t="str">
        <f aca="false">'Vzorci vnosov'!$A$6</f>
        <v>KVIT</v>
      </c>
      <c r="J22" s="5" t="str">
        <f aca="false">'Vzorci vnosov'!$A$7</f>
        <v>KVIT☻</v>
      </c>
      <c r="K22" s="3" t="str">
        <f aca="false">'Vzorci vnosov'!$A$6</f>
        <v>KVIT</v>
      </c>
      <c r="L22" s="6" t="str">
        <f aca="false">'Vzorci vnosov'!$A$11</f>
        <v>X</v>
      </c>
      <c r="M22" s="15" t="str">
        <f aca="false">'Vzorci vnosov'!$A$25</f>
        <v>51¶</v>
      </c>
      <c r="N22" s="46" t="s">
        <v>42</v>
      </c>
      <c r="O22" s="25" t="s">
        <v>43</v>
      </c>
      <c r="P22" s="42" t="n">
        <f aca="false">COUNTIF(C22:M22,"☻")+COUNTIF(C22:M22,"52☻")+COUNTIF(C22:M22,"51☻")+COUNTIF(C22:M22,"1☻")+COUNTIF(C22:M22,"KVIT☻")+COUNTIF(C22:M22,"U☻")</f>
        <v>1</v>
      </c>
      <c r="Q22" s="42" t="n">
        <f aca="false">COUNTIF(C22:M22,"☺")+COUNTIF(C22:M22,"52☺")+COUNTIF(C22:M22,"51☺")+COUNTIF(C22:M22,"1☺")+COUNTIF(C22:M22,"KVIT☺")+COUNTIF(C22:M22,"U☺")</f>
        <v>1</v>
      </c>
      <c r="R22" s="42" t="n">
        <f aca="false">COUNTIF(C22:M22,"51")+COUNTIF(C22:M22,"51$")+COUNTIF(C22:M22,"51☻")</f>
        <v>1</v>
      </c>
      <c r="S22" s="42" t="n">
        <f aca="false">COUNTIF(C22:M22,"52")+COUNTIF(C22:M22,"52$")+COUNTIF(C22:M22,"52☻")</f>
        <v>1</v>
      </c>
      <c r="T22" s="42" t="n">
        <f aca="false">COUNTIF(C22:M22,"51¶")</f>
        <v>1</v>
      </c>
      <c r="U22" s="42" t="n">
        <f aca="false">COUNTIF(C22:M22,"52¶")</f>
        <v>0</v>
      </c>
      <c r="V22" s="42" t="n">
        <f aca="false">COUNTIF(C22:M22,"U")+COUNTIF(C22:M22,"U☻")+COUNTIF(C22:M22,"U☺")</f>
        <v>0</v>
      </c>
      <c r="W22" s="42" t="n">
        <f aca="false">COUNTIF(C22:M22,"KVIT")+COUNTIF(C22:M22,"KVIT☻")+COUNTIF(C22:M22,"kvit$")</f>
        <v>3</v>
      </c>
      <c r="X22" s="44" t="n">
        <f aca="false">COUNTBLANK(C22:M22)</f>
        <v>0</v>
      </c>
      <c r="Y22" s="44" t="n">
        <f aca="false">COUNTIF(C22:M22,"x")</f>
        <v>2</v>
      </c>
      <c r="Z22" s="42" t="n">
        <f aca="false">COUNTIF(C22:M22,"51")+COUNTIF(C22:M22,"51☻")+COUNTIF(C22:M22,"2")+COUNTIF(C22:M22,"52")+COUNTIF(C22:M22,"52☻")+COUNTIF(C22:M22,"51$")+COUNTIF(C22:M22,"52$")</f>
        <v>2</v>
      </c>
      <c r="AA22" s="14" t="str">
        <f aca="false">'Vzorci vnosov'!$A$23</f>
        <v>51☺</v>
      </c>
    </row>
    <row r="23" customFormat="false" ht="19.9" hidden="false" customHeight="true" outlineLevel="0" collapsed="false">
      <c r="A23" s="38" t="n">
        <v>41692</v>
      </c>
      <c r="B23" s="39" t="str">
        <f aca="false">TEXT(A23,"Ddd")</f>
        <v>sob</v>
      </c>
      <c r="C23" s="69"/>
      <c r="D23" s="69"/>
      <c r="E23" s="7"/>
      <c r="F23" s="69"/>
      <c r="G23" s="69"/>
      <c r="H23" s="69"/>
      <c r="I23" s="69"/>
      <c r="J23" s="69"/>
      <c r="K23" s="7" t="str">
        <f aca="false">'Vzorci vnosov'!$A$14</f>
        <v>☻</v>
      </c>
      <c r="L23" s="69"/>
      <c r="M23" s="69"/>
      <c r="N23" s="40" t="s">
        <v>61</v>
      </c>
      <c r="O23" s="40" t="s">
        <v>43</v>
      </c>
      <c r="P23" s="42" t="n">
        <f aca="false">COUNTIF(C23:M23,"☻")+COUNTIF(C23:M23,"52☻")+COUNTIF(C23:M23,"51☻")+COUNTIF(C23:M23,"1☻")+COUNTIF(C23:M23,"KVIT☻")+COUNTIF(C23:M23,"U☻")</f>
        <v>1</v>
      </c>
      <c r="Q23" s="42" t="n">
        <f aca="false">COUNTIF(C23:M23,"☺")+COUNTIF(C23:M23,"52☺")+COUNTIF(C23:M23,"51☺")+COUNTIF(C23:M23,"1☺")+COUNTIF(C23:M23,"KVIT☺")+COUNTIF(C23:M23,"U☺")</f>
        <v>0</v>
      </c>
      <c r="R23" s="42" t="n">
        <f aca="false">COUNTIF(C23:M23,"51")+COUNTIF(C23:M23,"51$")+COUNTIF(C23:M23,"51☻")</f>
        <v>0</v>
      </c>
      <c r="S23" s="42" t="n">
        <f aca="false">COUNTIF(C23:M23,"52")+COUNTIF(C23:M23,"52$")+COUNTIF(C23:M23,"52☻")</f>
        <v>0</v>
      </c>
      <c r="T23" s="42" t="n">
        <f aca="false">COUNTIF(C23:M23,"51¶")</f>
        <v>0</v>
      </c>
      <c r="U23" s="42" t="n">
        <f aca="false">COUNTIF(C23:M23,"52¶")</f>
        <v>0</v>
      </c>
      <c r="V23" s="42" t="n">
        <f aca="false">COUNTIF(C23:M23,"U")+COUNTIF(C23:M23,"U☻")+COUNTIF(C23:M23,"U☺")</f>
        <v>0</v>
      </c>
      <c r="W23" s="42" t="n">
        <f aca="false">COUNTIF(C23:M23,"KVIT")+COUNTIF(C23:M23,"KVIT☻")+COUNTIF(C23:M23,"kvit$")</f>
        <v>0</v>
      </c>
      <c r="X23" s="44" t="n">
        <f aca="false">COUNTBLANK(C23:M23)</f>
        <v>10</v>
      </c>
      <c r="Y23" s="44" t="n">
        <f aca="false">COUNTIF(C23:M23,"x")</f>
        <v>0</v>
      </c>
      <c r="Z23" s="42" t="n">
        <f aca="false">COUNTIF(C23:M23,"51")+COUNTIF(C23:M23,"51☻")+COUNTIF(C23:M23,"2")+COUNTIF(C23:M23,"52")+COUNTIF(C23:M23,"52☻")+COUNTIF(C23:M23,"51$")+COUNTIF(C23:M23,"52$")</f>
        <v>0</v>
      </c>
      <c r="AA23" s="14" t="str">
        <f aca="false">'Vzorci vnosov'!$A$24</f>
        <v>52☺</v>
      </c>
    </row>
    <row r="24" customFormat="false" ht="19.9" hidden="false" customHeight="true" outlineLevel="0" collapsed="false">
      <c r="A24" s="38" t="n">
        <v>41693</v>
      </c>
      <c r="B24" s="39" t="str">
        <f aca="false">TEXT(A24,"Ddd")</f>
        <v>ned</v>
      </c>
      <c r="C24" s="69"/>
      <c r="D24" s="69"/>
      <c r="E24" s="7"/>
      <c r="F24" s="69"/>
      <c r="G24" s="69"/>
      <c r="H24" s="69"/>
      <c r="I24" s="69"/>
      <c r="J24" s="69"/>
      <c r="K24" s="7" t="str">
        <f aca="false">'Vzorci vnosov'!$A$14</f>
        <v>☻</v>
      </c>
      <c r="L24" s="69"/>
      <c r="M24" s="69"/>
      <c r="N24" s="40" t="s">
        <v>61</v>
      </c>
      <c r="O24" s="40" t="s">
        <v>43</v>
      </c>
      <c r="P24" s="42" t="n">
        <f aca="false">COUNTIF(C24:M24,"☻")+COUNTIF(C24:M24,"52☻")+COUNTIF(C24:M24,"51☻")+COUNTIF(C24:M24,"1☻")+COUNTIF(C24:M24,"KVIT☻")+COUNTIF(C24:M24,"U☻")</f>
        <v>1</v>
      </c>
      <c r="Q24" s="42" t="n">
        <f aca="false">COUNTIF(C24:M24,"☺")+COUNTIF(C24:M24,"52☺")+COUNTIF(C24:M24,"51☺")+COUNTIF(C24:M24,"1☺")+COUNTIF(C24:M24,"KVIT☺")+COUNTIF(C24:M24,"U☺")</f>
        <v>0</v>
      </c>
      <c r="R24" s="42" t="n">
        <f aca="false">COUNTIF(C24:M24,"51")+COUNTIF(C24:M24,"51$")+COUNTIF(C24:M24,"51☻")</f>
        <v>0</v>
      </c>
      <c r="S24" s="42" t="n">
        <f aca="false">COUNTIF(C24:M24,"52")+COUNTIF(C24:M24,"52$")+COUNTIF(C24:M24,"52☻")</f>
        <v>0</v>
      </c>
      <c r="T24" s="42" t="n">
        <f aca="false">COUNTIF(C24:M24,"51¶")</f>
        <v>0</v>
      </c>
      <c r="U24" s="42" t="n">
        <f aca="false">COUNTIF(C24:M24,"52¶")</f>
        <v>0</v>
      </c>
      <c r="V24" s="42" t="n">
        <f aca="false">COUNTIF(C24:M24,"U")+COUNTIF(C24:M24,"U☻")+COUNTIF(C24:M24,"U☺")</f>
        <v>0</v>
      </c>
      <c r="W24" s="42" t="n">
        <f aca="false">COUNTIF(C24:M24,"KVIT")+COUNTIF(C24:M24,"KVIT☻")+COUNTIF(C24:M24,"kvit$")</f>
        <v>0</v>
      </c>
      <c r="X24" s="44" t="n">
        <f aca="false">COUNTBLANK(C24:M24)</f>
        <v>10</v>
      </c>
      <c r="Y24" s="44" t="n">
        <f aca="false">COUNTIF(C24:M24,"x")</f>
        <v>0</v>
      </c>
      <c r="Z24" s="42" t="n">
        <f aca="false">COUNTIF(C24:M24,"51")+COUNTIF(C24:M24,"51☻")+COUNTIF(C24:M24,"2")+COUNTIF(C24:M24,"52")+COUNTIF(C24:M24,"52☻")+COUNTIF(C24:M24,"51$")+COUNTIF(C24:M24,"52$")</f>
        <v>0</v>
      </c>
      <c r="AA24" s="15" t="str">
        <f aca="false">'Vzorci vnosov'!$A$25</f>
        <v>51¶</v>
      </c>
    </row>
    <row r="25" customFormat="false" ht="19.9" hidden="false" customHeight="true" outlineLevel="0" collapsed="false">
      <c r="A25" s="45" t="n">
        <v>41694</v>
      </c>
      <c r="B25" s="32" t="str">
        <f aca="false">TEXT(A25,"Ddd")</f>
        <v>pon</v>
      </c>
      <c r="C25" s="4" t="str">
        <f aca="false">'Vzorci vnosov'!$A$5</f>
        <v>52</v>
      </c>
      <c r="D25" s="4" t="str">
        <f aca="false">'Vzorci vnosov'!$A$12</f>
        <v>D</v>
      </c>
      <c r="E25" s="4" t="str">
        <f aca="false">'Vzorci vnosov'!$A$12</f>
        <v>D</v>
      </c>
      <c r="F25" s="3" t="str">
        <f aca="false">'Vzorci vnosov'!$A$6</f>
        <v>KVIT</v>
      </c>
      <c r="G25" s="4" t="str">
        <f aca="false">'Vzorci vnosov'!$A$12</f>
        <v>D</v>
      </c>
      <c r="H25" s="4" t="str">
        <f aca="false">'Vzorci vnosov'!$A$4</f>
        <v>51</v>
      </c>
      <c r="I25" s="6" t="str">
        <f aca="false">'Vzorci vnosov'!$A$11</f>
        <v>X</v>
      </c>
      <c r="J25" s="14" t="str">
        <f aca="false">'Vzorci vnosov'!$A$23</f>
        <v>51☺</v>
      </c>
      <c r="K25" s="6" t="str">
        <f aca="false">'Vzorci vnosov'!$A$11</f>
        <v>X</v>
      </c>
      <c r="L25" s="6" t="str">
        <f aca="false">'Vzorci vnosov'!$A$26</f>
        <v>52¶</v>
      </c>
      <c r="M25" s="5" t="str">
        <f aca="false">'Vzorci vnosov'!$A$7</f>
        <v>KVIT☻</v>
      </c>
      <c r="N25" s="46" t="s">
        <v>48</v>
      </c>
      <c r="O25" s="25" t="s">
        <v>38</v>
      </c>
      <c r="P25" s="42" t="n">
        <f aca="false">COUNTIF(C25:M25,"☻")+COUNTIF(C25:M25,"52☻")+COUNTIF(C25:M25,"51☻")+COUNTIF(C25:M25,"1☻")+COUNTIF(C25:M25,"KVIT☻")+COUNTIF(C25:M25,"U☻")</f>
        <v>1</v>
      </c>
      <c r="Q25" s="42" t="n">
        <f aca="false">COUNTIF(C25:M25,"☺")+COUNTIF(C25:M25,"52☺")+COUNTIF(C25:M25,"51☺")+COUNTIF(C25:M25,"1☺")+COUNTIF(C25:M25,"KVIT☺")+COUNTIF(C25:M25,"U☺")</f>
        <v>1</v>
      </c>
      <c r="R25" s="42" t="n">
        <f aca="false">COUNTIF(C25:M25,"51")+COUNTIF(C25:M25,"51$")+COUNTIF(C25:M25,"51☻")</f>
        <v>1</v>
      </c>
      <c r="S25" s="42" t="n">
        <f aca="false">COUNTIF(C25:M25,"52")+COUNTIF(C25:M25,"52$")+COUNTIF(C25:M25,"52☻")</f>
        <v>1</v>
      </c>
      <c r="T25" s="42" t="n">
        <f aca="false">COUNTIF(C25:M25,"51¶")</f>
        <v>0</v>
      </c>
      <c r="U25" s="42" t="n">
        <f aca="false">COUNTIF(C25:M25,"52¶")</f>
        <v>1</v>
      </c>
      <c r="V25" s="42" t="n">
        <f aca="false">COUNTIF(C25:M25,"U")+COUNTIF(C25:M25,"U☻")+COUNTIF(C25:M25,"U☺")</f>
        <v>0</v>
      </c>
      <c r="W25" s="42" t="n">
        <f aca="false">COUNTIF(C25:M25,"KVIT")+COUNTIF(C25:M25,"KVIT☻")+COUNTIF(C25:M25,"kvit$")</f>
        <v>2</v>
      </c>
      <c r="X25" s="44" t="n">
        <f aca="false">COUNTBLANK(C25:M25)</f>
        <v>0</v>
      </c>
      <c r="Y25" s="44" t="n">
        <f aca="false">COUNTIF(C25:M25,"x")</f>
        <v>2</v>
      </c>
      <c r="Z25" s="42" t="n">
        <f aca="false">COUNTIF(C25:M25,"51")+COUNTIF(C25:M25,"51☻")+COUNTIF(C25:M25,"2")+COUNTIF(C25:M25,"52")+COUNTIF(C25:M25,"52☻")+COUNTIF(C25:M25,"51$")+COUNTIF(C25:M25,"52$")</f>
        <v>2</v>
      </c>
      <c r="AA25" s="6" t="str">
        <f aca="false">'Vzorci vnosov'!$A$26</f>
        <v>52¶</v>
      </c>
    </row>
    <row r="26" customFormat="false" ht="19.9" hidden="false" customHeight="true" outlineLevel="0" collapsed="false">
      <c r="A26" s="45" t="n">
        <v>41695</v>
      </c>
      <c r="B26" s="32" t="str">
        <f aca="false">TEXT(A26,"Ddd")</f>
        <v>tor</v>
      </c>
      <c r="C26" s="4" t="str">
        <f aca="false">'Vzorci vnosov'!$A$5</f>
        <v>52</v>
      </c>
      <c r="D26" s="4" t="str">
        <f aca="false">'Vzorci vnosov'!$A$12</f>
        <v>D</v>
      </c>
      <c r="E26" s="4" t="str">
        <f aca="false">'Vzorci vnosov'!$A$12</f>
        <v>D</v>
      </c>
      <c r="F26" s="3" t="str">
        <f aca="false">'Vzorci vnosov'!$A$6</f>
        <v>KVIT</v>
      </c>
      <c r="G26" s="4" t="str">
        <f aca="false">'Vzorci vnosov'!$A$12</f>
        <v>D</v>
      </c>
      <c r="H26" s="4" t="str">
        <f aca="false">'Vzorci vnosov'!$A$4</f>
        <v>51</v>
      </c>
      <c r="I26" s="16" t="str">
        <f aca="false">'Vzorci vnosov'!$A$27</f>
        <v>KVIT☺</v>
      </c>
      <c r="J26" s="6" t="str">
        <f aca="false">'Vzorci vnosov'!$A$11</f>
        <v>X</v>
      </c>
      <c r="K26" s="6" t="str">
        <f aca="false">'Vzorci vnosov'!$A$26</f>
        <v>52¶</v>
      </c>
      <c r="L26" s="4" t="str">
        <f aca="false">'Vzorci vnosov'!$A$8</f>
        <v>U</v>
      </c>
      <c r="M26" s="6" t="str">
        <f aca="false">'Vzorci vnosov'!$A$11</f>
        <v>X</v>
      </c>
      <c r="N26" s="49" t="s">
        <v>69</v>
      </c>
      <c r="O26" s="25" t="s">
        <v>48</v>
      </c>
      <c r="P26" s="42" t="n">
        <f aca="false">COUNTIF(C26:M26,"☻")+COUNTIF(C26:M26,"52☻")+COUNTIF(C26:M26,"51☻")+COUNTIF(C26:M26,"1☻")+COUNTIF(C26:M26,"KVIT☻")+COUNTIF(C26:M26,"U☻")</f>
        <v>0</v>
      </c>
      <c r="Q26" s="42" t="n">
        <f aca="false">COUNTIF(C26:M26,"☺")+COUNTIF(C26:M26,"52☺")+COUNTIF(C26:M26,"51☺")+COUNTIF(C26:M26,"1☺")+COUNTIF(C26:M26,"KVIT☺")+COUNTIF(C26:M26,"U☺")</f>
        <v>1</v>
      </c>
      <c r="R26" s="42" t="n">
        <f aca="false">COUNTIF(C26:M26,"51")+COUNTIF(C26:M26,"51$")+COUNTIF(C26:M26,"51☻")</f>
        <v>1</v>
      </c>
      <c r="S26" s="42" t="n">
        <f aca="false">COUNTIF(C26:M26,"52")+COUNTIF(C26:M26,"52$")+COUNTIF(C26:M26,"52☻")</f>
        <v>1</v>
      </c>
      <c r="T26" s="42" t="n">
        <f aca="false">COUNTIF(C26:M26,"51¶")</f>
        <v>0</v>
      </c>
      <c r="U26" s="42" t="n">
        <f aca="false">COUNTIF(C26:M26,"52¶")</f>
        <v>1</v>
      </c>
      <c r="V26" s="42" t="n">
        <f aca="false">COUNTIF(C26:M26,"U")+COUNTIF(C26:M26,"U☻")+COUNTIF(C26:M26,"U☺")</f>
        <v>1</v>
      </c>
      <c r="W26" s="42" t="n">
        <f aca="false">COUNTIF(C26:M26,"KVIT")+COUNTIF(C26:M26,"KVIT☻")+COUNTIF(C26:M26,"kvit$")</f>
        <v>1</v>
      </c>
      <c r="X26" s="44" t="n">
        <f aca="false">COUNTBLANK(C26:M26)</f>
        <v>0</v>
      </c>
      <c r="Y26" s="44" t="n">
        <f aca="false">COUNTIF(C26:M26,"x")</f>
        <v>2</v>
      </c>
      <c r="Z26" s="42" t="n">
        <f aca="false">COUNTIF(C26:M26,"51")+COUNTIF(C26:M26,"51☻")+COUNTIF(C26:M26,"2")+COUNTIF(C26:M26,"52")+COUNTIF(C26:M26,"52☻")+COUNTIF(C26:M26,"51$")+COUNTIF(C26:M26,"52$")</f>
        <v>2</v>
      </c>
      <c r="AA26" s="16" t="str">
        <f aca="false">'Vzorci vnosov'!$A$27</f>
        <v>KVIT☺</v>
      </c>
    </row>
    <row r="27" customFormat="false" ht="19.9" hidden="false" customHeight="true" outlineLevel="0" collapsed="false">
      <c r="A27" s="45" t="n">
        <v>41696</v>
      </c>
      <c r="B27" s="32" t="str">
        <f aca="false">TEXT(A27,"Ddd")</f>
        <v>sre</v>
      </c>
      <c r="C27" s="6" t="str">
        <f aca="false">'Vzorci vnosov'!$A$26</f>
        <v>52¶</v>
      </c>
      <c r="D27" s="4" t="str">
        <f aca="false">'Vzorci vnosov'!$A$12</f>
        <v>D</v>
      </c>
      <c r="E27" s="4" t="str">
        <f aca="false">'Vzorci vnosov'!$A$4</f>
        <v>51</v>
      </c>
      <c r="F27" s="5" t="str">
        <f aca="false">'Vzorci vnosov'!$A$7</f>
        <v>KVIT☻</v>
      </c>
      <c r="G27" s="4" t="str">
        <f aca="false">'Vzorci vnosov'!$A$12</f>
        <v>D</v>
      </c>
      <c r="H27" s="15" t="str">
        <f aca="false">'Vzorci vnosov'!$A$25</f>
        <v>51¶</v>
      </c>
      <c r="I27" s="6" t="str">
        <f aca="false">'Vzorci vnosov'!$A$11</f>
        <v>X</v>
      </c>
      <c r="J27" s="4" t="str">
        <f aca="false">'Vzorci vnosov'!$A$5</f>
        <v>52</v>
      </c>
      <c r="K27" s="4" t="str">
        <f aca="false">'Vzorci vnosov'!$A$8</f>
        <v>U</v>
      </c>
      <c r="L27" s="4" t="str">
        <f aca="false">'Vzorci vnosov'!$A$5</f>
        <v>52</v>
      </c>
      <c r="M27" s="3" t="str">
        <f aca="false">'Vzorci vnosov'!$A$6</f>
        <v>KVIT</v>
      </c>
      <c r="N27" s="53" t="s">
        <v>44</v>
      </c>
      <c r="O27" s="25" t="s">
        <v>48</v>
      </c>
      <c r="P27" s="42" t="n">
        <f aca="false">COUNTIF(C27:M27,"☻")+COUNTIF(C27:M27,"52☻")+COUNTIF(C27:M27,"51☻")+COUNTIF(C27:M27,"1☻")+COUNTIF(C27:M27,"KVIT☻")+COUNTIF(C27:M27,"U☻")</f>
        <v>1</v>
      </c>
      <c r="Q27" s="42" t="n">
        <f aca="false">COUNTIF(C27:M27,"☺")+COUNTIF(C27:M27,"52☺")+COUNTIF(C27:M27,"51☺")+COUNTIF(C27:M27,"1☺")+COUNTIF(C27:M27,"KVIT☺")+COUNTIF(C27:M27,"U☺")</f>
        <v>0</v>
      </c>
      <c r="R27" s="42" t="n">
        <f aca="false">COUNTIF(C27:M27,"51")+COUNTIF(C27:M27,"51$")+COUNTIF(C27:M27,"51☻")</f>
        <v>1</v>
      </c>
      <c r="S27" s="42" t="n">
        <f aca="false">COUNTIF(C27:M27,"52")+COUNTIF(C27:M27,"52$")+COUNTIF(C27:M27,"52☻")</f>
        <v>2</v>
      </c>
      <c r="T27" s="42" t="n">
        <f aca="false">COUNTIF(C27:M27,"51¶")</f>
        <v>1</v>
      </c>
      <c r="U27" s="42" t="n">
        <f aca="false">COUNTIF(C27:M27,"52¶")</f>
        <v>1</v>
      </c>
      <c r="V27" s="42" t="n">
        <f aca="false">COUNTIF(C27:M27,"U")+COUNTIF(C27:M27,"U☻")+COUNTIF(C27:M27,"U☺")</f>
        <v>1</v>
      </c>
      <c r="W27" s="42" t="n">
        <f aca="false">COUNTIF(C27:M27,"KVIT")+COUNTIF(C27:M27,"KVIT☻")+COUNTIF(C27:M27,"kvit$")</f>
        <v>2</v>
      </c>
      <c r="X27" s="44" t="n">
        <f aca="false">COUNTBLANK(C27:M27)</f>
        <v>0</v>
      </c>
      <c r="Y27" s="44" t="n">
        <f aca="false">COUNTIF(C27:M27,"x")</f>
        <v>1</v>
      </c>
      <c r="Z27" s="42" t="n">
        <f aca="false">COUNTIF(C27:M27,"51")+COUNTIF(C27:M27,"51☻")+COUNTIF(C27:M27,"2")+COUNTIF(C27:M27,"52")+COUNTIF(C27:M27,"52☻")+COUNTIF(C27:M27,"51$")+COUNTIF(C27:M27,"52$")</f>
        <v>3</v>
      </c>
      <c r="AA27" s="37" t="str">
        <f aca="false">'Vzorci vnosov'!$A$28</f>
        <v>KO</v>
      </c>
    </row>
    <row r="28" customFormat="false" ht="19.9" hidden="false" customHeight="true" outlineLevel="0" collapsed="false">
      <c r="A28" s="45" t="n">
        <v>41697</v>
      </c>
      <c r="B28" s="32" t="str">
        <f aca="false">TEXT(A28,"Ddd")</f>
        <v>čet</v>
      </c>
      <c r="C28" s="4" t="str">
        <f aca="false">'Vzorci vnosov'!$A$8</f>
        <v>U</v>
      </c>
      <c r="D28" s="4" t="str">
        <f aca="false">'Vzorci vnosov'!$A$12</f>
        <v>D</v>
      </c>
      <c r="E28" s="4" t="str">
        <f aca="false">'Vzorci vnosov'!$A$15</f>
        <v>SO</v>
      </c>
      <c r="F28" s="6" t="str">
        <f aca="false">'Vzorci vnosov'!$A$11</f>
        <v>X</v>
      </c>
      <c r="G28" s="4" t="str">
        <f aca="false">'Vzorci vnosov'!$A$12</f>
        <v>D</v>
      </c>
      <c r="H28" s="14" t="str">
        <f aca="false">'Vzorci vnosov'!$A$23</f>
        <v>51☺</v>
      </c>
      <c r="I28" s="3" t="str">
        <f aca="false">'Vzorci vnosov'!$A$6</f>
        <v>KVIT</v>
      </c>
      <c r="J28" s="4" t="str">
        <f aca="false">'Vzorci vnosov'!$A$5</f>
        <v>52</v>
      </c>
      <c r="K28" s="4" t="str">
        <f aca="false">'Vzorci vnosov'!$A$15</f>
        <v>SO</v>
      </c>
      <c r="L28" s="15" t="str">
        <f aca="false">'Vzorci vnosov'!$A$25</f>
        <v>51¶</v>
      </c>
      <c r="M28" s="3" t="str">
        <f aca="false">'Vzorci vnosov'!$A$6</f>
        <v>KVIT</v>
      </c>
      <c r="N28" s="49" t="s">
        <v>69</v>
      </c>
      <c r="O28" s="25" t="s">
        <v>38</v>
      </c>
      <c r="P28" s="42" t="n">
        <f aca="false">COUNTIF(C28:M28,"☻")+COUNTIF(C28:M28,"52☻")+COUNTIF(C28:M28,"51☻")+COUNTIF(C28:M28,"1☻")+COUNTIF(C28:M28,"KVIT☻")+COUNTIF(C28:M28,"U☻")</f>
        <v>0</v>
      </c>
      <c r="Q28" s="42" t="n">
        <f aca="false">COUNTIF(C28:M28,"☺")+COUNTIF(C28:M28,"52☺")+COUNTIF(C28:M28,"51☺")+COUNTIF(C28:M28,"1☺")+COUNTIF(C28:M28,"KVIT☺")+COUNTIF(C28:M28,"U☺")</f>
        <v>1</v>
      </c>
      <c r="R28" s="42" t="n">
        <f aca="false">COUNTIF(C28:M28,"51")+COUNTIF(C28:M28,"51$")+COUNTIF(C28:M28,"51☻")</f>
        <v>0</v>
      </c>
      <c r="S28" s="42" t="n">
        <f aca="false">COUNTIF(C28:M28,"52")+COUNTIF(C28:M28,"52$")+COUNTIF(C28:M28,"52☻")</f>
        <v>1</v>
      </c>
      <c r="T28" s="42" t="n">
        <f aca="false">COUNTIF(C28:M28,"51¶")</f>
        <v>1</v>
      </c>
      <c r="U28" s="42" t="n">
        <f aca="false">COUNTIF(C28:M28,"52¶")</f>
        <v>0</v>
      </c>
      <c r="V28" s="42" t="n">
        <f aca="false">COUNTIF(C28:M28,"U")+COUNTIF(C28:M28,"U☻")+COUNTIF(C28:M28,"U☺")</f>
        <v>1</v>
      </c>
      <c r="W28" s="42" t="n">
        <f aca="false">COUNTIF(C28:M28,"KVIT")+COUNTIF(C28:M28,"KVIT☻")+COUNTIF(C28:M28,"kvit$")</f>
        <v>2</v>
      </c>
      <c r="X28" s="44" t="n">
        <f aca="false">COUNTBLANK(C28:M28)</f>
        <v>0</v>
      </c>
      <c r="Y28" s="44" t="n">
        <f aca="false">COUNTIF(C28:M28,"x")</f>
        <v>1</v>
      </c>
      <c r="Z28" s="42" t="n">
        <f aca="false">COUNTIF(C28:M28,"51")+COUNTIF(C28:M28,"51☻")+COUNTIF(C28:M28,"2")+COUNTIF(C28:M28,"52")+COUNTIF(C28:M28,"52☻")+COUNTIF(C28:M28,"51$")+COUNTIF(C28:M28,"52$")</f>
        <v>1</v>
      </c>
      <c r="AA28" s="37" t="str">
        <f aca="false">'Vzorci vnosov'!$A$29</f>
        <v>Rt</v>
      </c>
    </row>
    <row r="29" customFormat="false" ht="19.9" hidden="false" customHeight="true" outlineLevel="0" collapsed="false">
      <c r="A29" s="45" t="n">
        <v>41698</v>
      </c>
      <c r="B29" s="32" t="str">
        <f aca="false">TEXT(A29,"Ddd")</f>
        <v>pet</v>
      </c>
      <c r="C29" s="4" t="str">
        <f aca="false">'Vzorci vnosov'!$A$4</f>
        <v>51</v>
      </c>
      <c r="D29" s="4" t="str">
        <f aca="false">'Vzorci vnosov'!$A$12</f>
        <v>D</v>
      </c>
      <c r="E29" s="4" t="str">
        <f aca="false">'Vzorci vnosov'!$A$15</f>
        <v>SO</v>
      </c>
      <c r="F29" s="3" t="str">
        <f aca="false">'Vzorci vnosov'!$A$6</f>
        <v>KVIT</v>
      </c>
      <c r="G29" s="4" t="str">
        <f aca="false">'Vzorci vnosov'!$A$12</f>
        <v>D</v>
      </c>
      <c r="H29" s="6" t="str">
        <f aca="false">'Vzorci vnosov'!$A$11</f>
        <v>X</v>
      </c>
      <c r="I29" s="3" t="str">
        <f aca="false">'Vzorci vnosov'!$A$6</f>
        <v>KVIT</v>
      </c>
      <c r="J29" s="4" t="str">
        <f aca="false">'Vzorci vnosov'!$A$5</f>
        <v>52</v>
      </c>
      <c r="K29" s="4" t="str">
        <f aca="false">'Vzorci vnosov'!$A$15</f>
        <v>SO</v>
      </c>
      <c r="L29" s="15" t="str">
        <f aca="false">'Vzorci vnosov'!$A$25</f>
        <v>51¶</v>
      </c>
      <c r="M29" s="3" t="str">
        <f aca="false">'Vzorci vnosov'!$A$6</f>
        <v>KVIT</v>
      </c>
      <c r="N29" s="49" t="s">
        <v>78</v>
      </c>
      <c r="O29" s="25" t="s">
        <v>43</v>
      </c>
      <c r="P29" s="42" t="n">
        <f aca="false">COUNTIF(C29:M29,"☻")+COUNTIF(C29:M29,"52☻")+COUNTIF(C29:M29,"51☻")+COUNTIF(C29:M29,"1☻")+COUNTIF(C29:M29,"KVIT☻")+COUNTIF(C29:M29,"U☻")</f>
        <v>0</v>
      </c>
      <c r="Q29" s="42" t="n">
        <f aca="false">COUNTIF(C29:M29,"☺")+COUNTIF(C29:M29,"52☺")+COUNTIF(C29:M29,"51☺")+COUNTIF(C29:M29,"1☺")+COUNTIF(C29:M29,"KVIT☺")+COUNTIF(C29:M29,"U☺")</f>
        <v>0</v>
      </c>
      <c r="R29" s="42" t="n">
        <f aca="false">COUNTIF(C29:M29,"51")+COUNTIF(C29:M29,"51$")+COUNTIF(C29:M29,"51☻")</f>
        <v>1</v>
      </c>
      <c r="S29" s="42" t="n">
        <f aca="false">COUNTIF(C29:M29,"52")+COUNTIF(C29:M29,"52$")+COUNTIF(C29:M29,"52☻")</f>
        <v>1</v>
      </c>
      <c r="T29" s="42" t="n">
        <f aca="false">COUNTIF(C29:M29,"51¶")</f>
        <v>1</v>
      </c>
      <c r="U29" s="42" t="n">
        <f aca="false">COUNTIF(C29:M29,"52¶")</f>
        <v>0</v>
      </c>
      <c r="V29" s="42" t="n">
        <f aca="false">COUNTIF(C29:M29,"U")+COUNTIF(C29:M29,"U☻")+COUNTIF(C29:M29,"U☺")</f>
        <v>0</v>
      </c>
      <c r="W29" s="42" t="n">
        <f aca="false">COUNTIF(C29:M29,"KVIT")+COUNTIF(C29:M29,"KVIT☻")+COUNTIF(C29:M29,"kvit$")</f>
        <v>3</v>
      </c>
      <c r="X29" s="44" t="n">
        <f aca="false">COUNTBLANK(C29:M29)</f>
        <v>0</v>
      </c>
      <c r="Y29" s="44" t="n">
        <f aca="false">COUNTIF(C29:M29,"x")</f>
        <v>1</v>
      </c>
      <c r="Z29" s="42" t="n">
        <f aca="false">COUNTIF(C29:M29,"51")+COUNTIF(C29:M29,"51☻")+COUNTIF(C29:M29,"2")+COUNTIF(C29:M29,"52")+COUNTIF(C29:M29,"52☻")+COUNTIF(C29:M29,"51$")+COUNTIF(C29:M29,"52$")</f>
        <v>2</v>
      </c>
      <c r="AA29" s="37" t="str">
        <f aca="false">'Vzorci vnosov'!$A$30</f>
        <v>Rt☻</v>
      </c>
    </row>
    <row r="30" customFormat="false" ht="19.9" hidden="false" customHeight="true" outlineLevel="0" collapsed="false">
      <c r="A30" s="0"/>
      <c r="B30" s="0"/>
      <c r="C30" s="0"/>
      <c r="D30" s="0"/>
      <c r="E30" s="0"/>
      <c r="F30" s="0"/>
      <c r="G30" s="0"/>
      <c r="H30" s="0"/>
      <c r="I30" s="0"/>
      <c r="J30" s="0"/>
      <c r="K30" s="0"/>
      <c r="L30" s="0"/>
      <c r="M30" s="0"/>
      <c r="N30" s="0"/>
      <c r="O30" s="0"/>
      <c r="P30" s="0"/>
      <c r="Q30" s="0"/>
      <c r="R30" s="0"/>
      <c r="S30" s="0"/>
      <c r="T30" s="0"/>
      <c r="U30" s="0"/>
      <c r="V30" s="0"/>
      <c r="W30" s="0"/>
      <c r="X30" s="0"/>
      <c r="Y30" s="0"/>
      <c r="Z30" s="0"/>
      <c r="AA30" s="0"/>
    </row>
    <row r="31" customFormat="false" ht="19.9" hidden="false" customHeight="true" outlineLevel="0" collapsed="false">
      <c r="A31" s="0"/>
      <c r="B31" s="0"/>
      <c r="C31" s="0"/>
      <c r="D31" s="0"/>
      <c r="E31" s="0"/>
      <c r="F31" s="0"/>
      <c r="G31" s="0"/>
      <c r="H31" s="0"/>
      <c r="I31" s="0"/>
      <c r="J31" s="0"/>
      <c r="K31" s="0"/>
      <c r="L31" s="0"/>
      <c r="M31" s="0"/>
      <c r="N31" s="0"/>
      <c r="O31" s="0"/>
      <c r="P31" s="0"/>
      <c r="Q31" s="0"/>
      <c r="R31" s="0"/>
      <c r="S31" s="0"/>
      <c r="T31" s="0"/>
      <c r="U31" s="0"/>
      <c r="V31" s="0"/>
      <c r="W31" s="0"/>
      <c r="X31" s="0"/>
      <c r="Y31" s="0"/>
      <c r="Z31" s="0"/>
      <c r="AA31" s="0"/>
    </row>
    <row r="32" customFormat="false" ht="19.9" hidden="false" customHeight="true" outlineLevel="0" collapsed="false">
      <c r="A32" s="0"/>
      <c r="B32" s="0"/>
      <c r="C32" s="0"/>
      <c r="D32" s="0"/>
      <c r="E32" s="0"/>
      <c r="F32" s="0"/>
      <c r="G32" s="0"/>
      <c r="H32" s="0"/>
      <c r="I32" s="0"/>
      <c r="J32" s="0"/>
      <c r="K32" s="0"/>
      <c r="L32" s="0"/>
      <c r="M32" s="0"/>
      <c r="N32" s="0"/>
      <c r="O32" s="0"/>
      <c r="P32" s="0"/>
      <c r="Q32" s="0"/>
      <c r="R32" s="0"/>
      <c r="S32" s="0"/>
      <c r="T32" s="0"/>
      <c r="U32" s="0"/>
      <c r="V32" s="0"/>
      <c r="W32" s="0"/>
      <c r="X32" s="0"/>
      <c r="Y32" s="0"/>
      <c r="Z32" s="0"/>
      <c r="AA32" s="0"/>
    </row>
    <row r="33" customFormat="false" ht="12.85" hidden="false" customHeight="false" outlineLevel="0" collapsed="false"/>
    <row r="34" customFormat="false" ht="23.95" hidden="false" customHeight="false" outlineLevel="0" collapsed="false">
      <c r="C34" s="25" t="str">
        <f aca="false">januar!$C$1</f>
        <v>KOS</v>
      </c>
      <c r="D34" s="25" t="str">
        <f aca="false">januar!$D$1</f>
        <v>ŠOŠ</v>
      </c>
      <c r="E34" s="25" t="str">
        <f aca="false">januar!$E$1</f>
        <v>PIN</v>
      </c>
      <c r="F34" s="25" t="str">
        <f aca="false">januar!$F$1</f>
        <v>KON</v>
      </c>
      <c r="G34" s="25" t="str">
        <f aca="false">januar!$G$1</f>
        <v>ORO</v>
      </c>
      <c r="H34" s="25" t="str">
        <f aca="false">januar!$H$1</f>
        <v>MIO</v>
      </c>
      <c r="I34" s="25" t="s">
        <v>67</v>
      </c>
      <c r="J34" s="25" t="str">
        <f aca="false">januar!$J$1</f>
        <v>DAN</v>
      </c>
      <c r="K34" s="25" t="str">
        <f aca="false">januar!$K$1</f>
        <v>MŠŠ</v>
      </c>
      <c r="L34" s="25" t="str">
        <f aca="false">januar!$L$1</f>
        <v>ŽIV</v>
      </c>
      <c r="M34" s="25" t="str">
        <f aca="false">januar!$M$1</f>
        <v>TAL</v>
      </c>
      <c r="AA34" s="37"/>
    </row>
    <row r="35" customFormat="false" ht="21" hidden="false" customHeight="true" outlineLevel="0" collapsed="false">
      <c r="B35" s="54" t="str">
        <f aca="false">'Vzorci vnosov'!$A$20</f>
        <v>☺</v>
      </c>
      <c r="C35" s="55" t="n">
        <f aca="false">COUNTIF(C2:C32,"☺")+COUNTIF(C2:C32,"51☺")+COUNTIF(C2:C32,"52☺")+COUNTIF(C2:C32,"1☺")+COUNTIF(C2:C32,"kvit☺")+COUNTIF(C2:C32,"U☺")</f>
        <v>2</v>
      </c>
      <c r="D35" s="55" t="n">
        <f aca="false">COUNTIF(D2:D32,"☺")+COUNTIF(D2:D32,"51☺")+COUNTIF(D2:D32,"52☺")+COUNTIF(D2:D32,"1☺")+COUNTIF(D2:D32,"kvit☺")+COUNTIF(D2:D32,"U☺")</f>
        <v>0</v>
      </c>
      <c r="E35" s="55" t="n">
        <f aca="false">COUNTIF(E2:E32,"☺")+COUNTIF(E2:E32,"51☺")+COUNTIF(E2:E32,"52☺")+COUNTIF(E2:E32,"1☺")+COUNTIF(E2:E32,"kvit☺")+COUNTIF(E2:E32,"U☺")</f>
        <v>0</v>
      </c>
      <c r="F35" s="55" t="n">
        <f aca="false">COUNTIF(F2:F32,"☺")+COUNTIF(F2:F32,"51☺")+COUNTIF(F2:F32,"52☺")+COUNTIF(F2:F32,"1☺")+COUNTIF(F2:F32,"kvit☺")+COUNTIF(F2:F32,"U☺")</f>
        <v>0</v>
      </c>
      <c r="G35" s="55" t="n">
        <f aca="false">COUNTIF(G2:G32,"☺")+COUNTIF(G2:G32,"51☺")+COUNTIF(G2:G32,"52☺")+COUNTIF(G2:G32,"1☺")+COUNTIF(G2:G32,"kvit☺")+COUNTIF(G2:G32,"U☺")</f>
        <v>4</v>
      </c>
      <c r="H35" s="55" t="n">
        <f aca="false">COUNTIF(H2:H32,"☺")+COUNTIF(H2:H32,"51☺")+COUNTIF(H2:H32,"52☺")+COUNTIF(H2:H32,"1☺")+COUNTIF(H2:H32,"kvit☺")+COUNTIF(H2:H32,"U☺")</f>
        <v>3</v>
      </c>
      <c r="I35" s="55" t="n">
        <f aca="false">COUNTIF(I2:I32,"☺")+COUNTIF(I2:I32,"51☺")+COUNTIF(I2:I32,"52☺")+COUNTIF(I2:I32,"1☺")+COUNTIF(I2:I32,"kvit☺")+COUNTIF(I2:I32,"U☺")</f>
        <v>3</v>
      </c>
      <c r="J35" s="55" t="n">
        <f aca="false">COUNTIF(J2:J32,"☺")+COUNTIF(J2:J32,"51☺")+COUNTIF(J2:J32,"52☺")+COUNTIF(J2:J32,"1☺")+COUNTIF(J2:J32,"kvit☺")+COUNTIF(J2:J32,"U☺")</f>
        <v>1</v>
      </c>
      <c r="K35" s="55" t="n">
        <f aca="false">COUNTIF(K2:K32,"☺")+COUNTIF(K2:K32,"51☺")+COUNTIF(K2:K32,"52☺")+COUNTIF(K2:K32,"1☺")+COUNTIF(K2:K32,"kvit☺")+COUNTIF(K2:K32,"U☺")</f>
        <v>0</v>
      </c>
      <c r="L35" s="55"/>
      <c r="M35" s="55" t="n">
        <f aca="false">COUNTIF(M2:M32,"☺")+COUNTIF(M2:M32,"51☺")+COUNTIF(M2:M32,"52☺")+COUNTIF(M2:M32,"1☺")+COUNTIF(M2:M32,"kvit☺")+COUNTIF(M2:M32,"U☺")</f>
        <v>0</v>
      </c>
      <c r="AA35" s="37"/>
    </row>
    <row r="36" s="36" customFormat="true" ht="19.9" hidden="false" customHeight="true" outlineLevel="0" collapsed="false">
      <c r="A36" s="56"/>
      <c r="B36" s="57" t="s">
        <v>12</v>
      </c>
      <c r="C36" s="2" t="n">
        <f aca="false">COUNTIF(C2:C32,"☻")+COUNTIF(C2:C32,"51☻")+COUNTIF(C2:C32,"52☻")+COUNTIF(C2:C32,"1☻")+COUNTIF(C2:C32,"kvit☻")+COUNTIF(C2:C32,"U☻")</f>
        <v>3</v>
      </c>
      <c r="D36" s="2" t="n">
        <f aca="false">COUNTIF(D2:D32,"☻")+COUNTIF(D2:D32,"51☻")+COUNTIF(D2:D32,"52☻")+COUNTIF(D2:D32,"1☻")+COUNTIF(D2:D32,"kvit☻")+COUNTIF(D2:D32,"U☻")</f>
        <v>0</v>
      </c>
      <c r="E36" s="2" t="n">
        <f aca="false">COUNTIF(E2:E32,"☻")+COUNTIF(E2:E32,"51☻")+COUNTIF(E2:E32,"52☻")+COUNTIF(E2:E32,"1☻")+COUNTIF(E2:E32,"kvit☻")+COUNTIF(E2:E32,"U☻")</f>
        <v>3</v>
      </c>
      <c r="F36" s="2" t="n">
        <f aca="false">COUNTIF(F2:F32,"☻")+COUNTIF(F2:F32,"51☻")+COUNTIF(F2:F32,"52☻")+COUNTIF(F2:F32,"1☻")+COUNTIF(F2:F32,"kvit☻")+COUNTIF(F2:F32,"U☻")</f>
        <v>4</v>
      </c>
      <c r="G36" s="2" t="n">
        <f aca="false">COUNTIF(G2:G32,"☻")+COUNTIF(G2:G32,"51☻")+COUNTIF(G2:G32,"52☻")+COUNTIF(G2:G32,"1☻")+COUNTIF(G2:G32,"kvit☻")+COUNTIF(G2:G32,"U☻")</f>
        <v>0</v>
      </c>
      <c r="H36" s="2" t="n">
        <f aca="false">COUNTIF(H2:H32,"☻")+COUNTIF(H2:H32,"51☻")+COUNTIF(H2:H32,"52☻")+COUNTIF(H2:H32,"1☻")+COUNTIF(H2:H32,"kvit☻")+COUNTIF(H2:H32,"U☻")</f>
        <v>0</v>
      </c>
      <c r="I36" s="2" t="n">
        <f aca="false">COUNTIF(I2:I32,"☻")+COUNTIF(I2:I32,"51☻")+COUNTIF(I2:I32,"52☻")+COUNTIF(I2:I32,"1☻")+COUNTIF(I2:I32,"kvit☻")+COUNTIF(I2:I32,"U☻")</f>
        <v>0</v>
      </c>
      <c r="J36" s="2" t="n">
        <f aca="false">COUNTIF(J2:J32,"☻")+COUNTIF(J2:J32,"51☻")+COUNTIF(J2:J32,"52☻")+COUNTIF(J2:J32,"1☻")+COUNTIF(J2:J32,"kvit☻")+COUNTIF(J2:J32,"U☻")</f>
        <v>3</v>
      </c>
      <c r="K36" s="2" t="n">
        <f aca="false">COUNTIF(K2:K32,"☻")+COUNTIF(K2:K32,"51☻")+COUNTIF(K2:K32,"52☻")+COUNTIF(K2:K32,"1☻")+COUNTIF(K2:K32,"kvit☻")+COUNTIF(K2:K32,"U☻")</f>
        <v>2</v>
      </c>
      <c r="L36" s="2"/>
      <c r="M36" s="2" t="n">
        <f aca="false">COUNTIF(M2:M32,"☻")+COUNTIF(M2:M32,"51☻")+COUNTIF(M2:M32,"52☻")+COUNTIF(M2:M32,"1☻")+COUNTIF(M2:M32,"kvit☻")+COUNTIF(M2:M32,"U☻")</f>
        <v>5</v>
      </c>
      <c r="N36" s="2"/>
      <c r="O36" s="58"/>
      <c r="P36" s="35"/>
      <c r="Q36" s="35"/>
      <c r="R36" s="35"/>
      <c r="S36" s="35"/>
      <c r="T36" s="35"/>
      <c r="U36" s="35"/>
      <c r="V36" s="35"/>
      <c r="W36" s="35"/>
      <c r="X36" s="35"/>
      <c r="AA36" s="37"/>
    </row>
    <row r="37" s="36" customFormat="true" ht="19.9" hidden="false" customHeight="true" outlineLevel="0" collapsed="false">
      <c r="A37" s="56"/>
      <c r="B37" s="57" t="s">
        <v>71</v>
      </c>
      <c r="C37" s="59" t="n">
        <f aca="false">SUM(C35:C36)</f>
        <v>5</v>
      </c>
      <c r="D37" s="59" t="n">
        <f aca="false">SUM(D35:D36)</f>
        <v>0</v>
      </c>
      <c r="E37" s="59" t="n">
        <f aca="false">SUM(E35:E36)</f>
        <v>3</v>
      </c>
      <c r="F37" s="59" t="n">
        <f aca="false">SUM(F35:F36)</f>
        <v>4</v>
      </c>
      <c r="G37" s="59" t="n">
        <f aca="false">SUM(G35:G36)</f>
        <v>4</v>
      </c>
      <c r="H37" s="59" t="n">
        <f aca="false">SUM(H35:H36)</f>
        <v>3</v>
      </c>
      <c r="I37" s="59" t="n">
        <f aca="false">SUM(I35:I36)</f>
        <v>3</v>
      </c>
      <c r="J37" s="59" t="n">
        <f aca="false">SUM(J35:J36)</f>
        <v>4</v>
      </c>
      <c r="K37" s="59" t="n">
        <f aca="false">SUM(K35:K36)</f>
        <v>2</v>
      </c>
      <c r="L37" s="59"/>
      <c r="M37" s="59" t="n">
        <f aca="false">SUM(M35:M36)</f>
        <v>5</v>
      </c>
      <c r="N37" s="2"/>
      <c r="O37" s="58"/>
      <c r="P37" s="35"/>
      <c r="Q37" s="35"/>
      <c r="R37" s="35"/>
      <c r="S37" s="35"/>
      <c r="T37" s="35"/>
      <c r="U37" s="35"/>
      <c r="V37" s="35"/>
      <c r="W37" s="35"/>
      <c r="X37" s="35"/>
      <c r="AA37" s="37"/>
    </row>
    <row r="38" s="36" customFormat="true" ht="19.9" hidden="false" customHeight="true" outlineLevel="0" collapsed="false">
      <c r="A38" s="56"/>
      <c r="B38" s="60" t="s">
        <v>4</v>
      </c>
      <c r="C38" s="2" t="n">
        <f aca="false">COUNTIF(C2:C32,"KVIT")+COUNTIF(C2:C32,"51KVIT")+COUNTIF(C2:C32,"52KVIT")+COUNTIF(C2:C32,"1KVIT")</f>
        <v>0</v>
      </c>
      <c r="D38" s="2" t="n">
        <f aca="false">COUNTIF(D2:D32,"KVIT")+COUNTIF(D2:D32,"51KVIT")+COUNTIF(D2:D32,"52KVIT")+COUNTIF(D2:D32,"1KVIT")</f>
        <v>0</v>
      </c>
      <c r="E38" s="2" t="n">
        <f aca="false">COUNTIF(E2:E32,"KVIT")+COUNTIF(E2:E32,"51KVIT")+COUNTIF(E2:E32,"52KVIT")+COUNTIF(E2:E32,"1KVIT")</f>
        <v>5</v>
      </c>
      <c r="F38" s="2" t="n">
        <f aca="false">COUNTIF(F2:F32,"KVIT")+COUNTIF(F2:F32,"51KVIT")+COUNTIF(F2:F32,"52KVIT")+COUNTIF(F2:F32,"1KVIT")</f>
        <v>8</v>
      </c>
      <c r="G38" s="2" t="n">
        <f aca="false">COUNTIF(G2:G32,"KVIT")+COUNTIF(G2:G32,"51KVIT")+COUNTIF(G2:G32,"52KVIT")+COUNTIF(G2:G32,"1KVIT")</f>
        <v>0</v>
      </c>
      <c r="H38" s="2" t="n">
        <f aca="false">COUNTIF(H2:H32,"KVIT")+COUNTIF(H2:H32,"51KVIT")+COUNTIF(H2:H32,"52KVIT")+COUNTIF(H2:H32,"1KVIT")</f>
        <v>0</v>
      </c>
      <c r="I38" s="2" t="n">
        <f aca="false">COUNTIF(I2:I32,"KVIT")+COUNTIF(I2:I32,"51KVIT")+COUNTIF(I2:I32,"52KVIT")+COUNTIF(I2:I32,"1KVIT")</f>
        <v>12</v>
      </c>
      <c r="J38" s="2" t="n">
        <f aca="false">COUNTIF(J2:J32,"KVIT")+COUNTIF(J2:J32,"51KVIT")+COUNTIF(J2:J32,"52KVIT")+COUNTIF(J2:J32,"1KVIT")</f>
        <v>0</v>
      </c>
      <c r="K38" s="2" t="n">
        <f aca="false">COUNTIF(K2:K32,"KVIT")+COUNTIF(K2:K32,"51KVIT")+COUNTIF(K2:K32,"52KVIT")+COUNTIF(K2:K32,"1KVIT")</f>
        <v>5</v>
      </c>
      <c r="L38" s="2"/>
      <c r="M38" s="2" t="n">
        <f aca="false">COUNTIF(M2:M32,"KVIT")+COUNTIF(M2:M32,"51KVIT")+COUNTIF(M2:M32,"52KVIT")+COUNTIF(M2:M32,"1KVIT")</f>
        <v>5</v>
      </c>
      <c r="N38" s="2"/>
      <c r="O38" s="2"/>
      <c r="P38" s="35"/>
      <c r="Q38" s="35"/>
      <c r="R38" s="35"/>
      <c r="S38" s="35"/>
      <c r="T38" s="35"/>
      <c r="U38" s="35"/>
      <c r="V38" s="35"/>
      <c r="W38" s="35"/>
      <c r="X38" s="35"/>
      <c r="AA38" s="37"/>
    </row>
    <row r="39" s="61" customFormat="true" ht="14.05" hidden="false" customHeight="false" outlineLevel="0" collapsed="false">
      <c r="A39" s="56"/>
      <c r="B39" s="60" t="s">
        <v>72</v>
      </c>
      <c r="C39" s="2" t="n">
        <f aca="false">COUNTIF(C2:C32,"51$")+COUNTIF(C2:C32,"52$")+COUNTIF(C2:C32,"kvit$")</f>
        <v>0</v>
      </c>
      <c r="D39" s="2" t="n">
        <f aca="false">COUNTIF(D2:D32,"51$")+COUNTIF(D2:D32,"52$")+COUNTIF(D2:D32,"kvit$")</f>
        <v>0</v>
      </c>
      <c r="E39" s="2" t="n">
        <f aca="false">COUNTIF(E2:E32,"51$")+COUNTIF(E2:E32,"52$")+COUNTIF(E2:E32,"kvit$")</f>
        <v>0</v>
      </c>
      <c r="F39" s="2" t="n">
        <f aca="false">COUNTIF(F2:F32,"51$")+COUNTIF(F2:F32,"52$")+COUNTIF(F2:F32,"kvit$")</f>
        <v>0</v>
      </c>
      <c r="G39" s="2" t="n">
        <f aca="false">COUNTIF(G2:G32,"51$")+COUNTIF(G2:G32,"52$")+COUNTIF(G2:G32,"kvit$")</f>
        <v>0</v>
      </c>
      <c r="H39" s="2" t="n">
        <f aca="false">COUNTIF(H2:H32,"51$")+COUNTIF(H2:H32,"52$")+COUNTIF(H2:H32,"kvit$")</f>
        <v>0</v>
      </c>
      <c r="I39" s="2" t="n">
        <f aca="false">COUNTIF(I2:I32,"51$")+COUNTIF(I2:I32,"52$")+COUNTIF(I2:I32,"kvit$")</f>
        <v>0</v>
      </c>
      <c r="J39" s="2" t="n">
        <f aca="false">COUNTIF(J2:J32,"51$")+COUNTIF(J2:J32,"52$")+COUNTIF(J2:J32,"kvit$")</f>
        <v>0</v>
      </c>
      <c r="K39" s="2" t="n">
        <f aca="false">COUNTIF(K2:K32,"51$")+COUNTIF(K2:K32,"52$")+COUNTIF(K2:K32,"kvit$")</f>
        <v>0</v>
      </c>
      <c r="L39" s="2"/>
      <c r="M39" s="2" t="n">
        <f aca="false">COUNTIF(M2:M32,"51$")+COUNTIF(M2:M32,"52$")+COUNTIF(M2:M32,"kvit$")</f>
        <v>0</v>
      </c>
      <c r="N39" s="2"/>
      <c r="O39" s="2"/>
      <c r="P39" s="35"/>
      <c r="Q39" s="35"/>
      <c r="R39" s="35"/>
      <c r="S39" s="35"/>
      <c r="T39" s="35"/>
      <c r="U39" s="35"/>
      <c r="V39" s="35"/>
      <c r="W39" s="35"/>
      <c r="X39" s="35"/>
      <c r="Y39" s="36"/>
      <c r="Z39" s="36"/>
      <c r="AA39" s="37"/>
      <c r="AB39" s="36"/>
    </row>
    <row r="40" customFormat="false" ht="14.05" hidden="false" customHeight="false" outlineLevel="0" collapsed="false">
      <c r="B40" s="62" t="str">
        <f aca="false">'Vzorci vnosov'!$A$12</f>
        <v>D</v>
      </c>
      <c r="C40" s="63" t="n">
        <f aca="false">COUNTIF(C2:C32,"D")</f>
        <v>2</v>
      </c>
      <c r="D40" s="63" t="n">
        <f aca="false">COUNTIF(D2:D32,"D")</f>
        <v>20</v>
      </c>
      <c r="E40" s="63" t="n">
        <f aca="false">COUNTIF(E2:E32,"D")</f>
        <v>4</v>
      </c>
      <c r="F40" s="63" t="n">
        <f aca="false">COUNTIF(F2:F32,"D")</f>
        <v>5</v>
      </c>
      <c r="G40" s="63" t="n">
        <f aca="false">COUNTIF(G2:G32,"D")</f>
        <v>5</v>
      </c>
      <c r="H40" s="63" t="n">
        <f aca="false">COUNTIF(H2:H32,"D")</f>
        <v>0</v>
      </c>
      <c r="I40" s="63" t="n">
        <f aca="false">COUNTIF(I2:I32,"D")</f>
        <v>0</v>
      </c>
      <c r="J40" s="63" t="n">
        <f aca="false">COUNTIF(J2:J32,"D")</f>
        <v>5</v>
      </c>
      <c r="K40" s="63" t="n">
        <f aca="false">COUNTIF(K2:K32,"D")</f>
        <v>10</v>
      </c>
      <c r="L40" s="63"/>
      <c r="M40" s="63" t="n">
        <f aca="false">COUNTIF(M2:M32,"D")</f>
        <v>0</v>
      </c>
      <c r="N40" s="64"/>
      <c r="O40" s="64"/>
      <c r="AA40" s="37"/>
    </row>
    <row r="41" customFormat="false" ht="14.05" hidden="false" customHeight="false" outlineLevel="0" collapsed="false">
      <c r="B41" s="62" t="str">
        <f aca="false">'Vzorci vnosov'!$A$15</f>
        <v>SO</v>
      </c>
      <c r="C41" s="63" t="n">
        <f aca="false">COUNTIF(C2:C32,"SO")</f>
        <v>0</v>
      </c>
      <c r="D41" s="63" t="n">
        <f aca="false">COUNTIF(D2:D32,"SO")</f>
        <v>0</v>
      </c>
      <c r="E41" s="63" t="n">
        <f aca="false">COUNTIF(E2:E32,"SO")</f>
        <v>2</v>
      </c>
      <c r="F41" s="63" t="n">
        <f aca="false">COUNTIF(F2:F32,"SO")</f>
        <v>0</v>
      </c>
      <c r="G41" s="63" t="n">
        <f aca="false">COUNTIF(G2:G32,"SO")</f>
        <v>0</v>
      </c>
      <c r="H41" s="63" t="n">
        <f aca="false">COUNTIF(H2:H32,"SO")</f>
        <v>0</v>
      </c>
      <c r="I41" s="63" t="n">
        <f aca="false">COUNTIF(I2:I32,"SO")</f>
        <v>0</v>
      </c>
      <c r="J41" s="63" t="n">
        <f aca="false">COUNTIF(J2:J32,"SO")</f>
        <v>0</v>
      </c>
      <c r="K41" s="63" t="n">
        <f aca="false">COUNTIF(K2:K32,"SO")</f>
        <v>2</v>
      </c>
      <c r="L41" s="63"/>
      <c r="M41" s="63" t="n">
        <f aca="false">COUNTIF(M2:M32,"SO")</f>
        <v>0</v>
      </c>
      <c r="AA41" s="37"/>
    </row>
    <row r="42" customFormat="false" ht="14.05" hidden="false" customHeight="false" outlineLevel="0" collapsed="false">
      <c r="B42" s="65" t="str">
        <f aca="false">'Vzorci vnosov'!$A$13</f>
        <v>BOL</v>
      </c>
      <c r="C42" s="63" t="n">
        <f aca="false">COUNTIF(C2:C32,"BOL")</f>
        <v>0</v>
      </c>
      <c r="D42" s="63" t="n">
        <f aca="false">COUNTIF(D2:D32,"BOL")</f>
        <v>0</v>
      </c>
      <c r="E42" s="63" t="n">
        <f aca="false">COUNTIF(E2:E32,"BOL")</f>
        <v>0</v>
      </c>
      <c r="F42" s="63" t="n">
        <f aca="false">COUNTIF(F2:F32,"BOL")</f>
        <v>0</v>
      </c>
      <c r="G42" s="63" t="n">
        <f aca="false">COUNTIF(G2:G32,"BOL")</f>
        <v>0</v>
      </c>
      <c r="H42" s="63" t="n">
        <f aca="false">COUNTIF(H2:H32,"BOL")</f>
        <v>0</v>
      </c>
      <c r="I42" s="63" t="n">
        <f aca="false">COUNTIF(I2:I32,"BOL")</f>
        <v>0</v>
      </c>
      <c r="J42" s="63" t="n">
        <f aca="false">COUNTIF(J2:J32,"BOL")</f>
        <v>0</v>
      </c>
      <c r="K42" s="63" t="n">
        <f aca="false">COUNTIF(K2:K32,"BOL")</f>
        <v>0</v>
      </c>
      <c r="L42" s="63"/>
      <c r="M42" s="63" t="n">
        <f aca="false">COUNTIF(M2:M32,"BOL")</f>
        <v>0</v>
      </c>
      <c r="AA42" s="37"/>
    </row>
    <row r="43" customFormat="false" ht="14.05" hidden="false" customHeight="false" outlineLevel="0" collapsed="false">
      <c r="B43" s="66" t="str">
        <f aca="false">'Vzorci vnosov'!$A$11</f>
        <v>X</v>
      </c>
      <c r="C43" s="63" t="n">
        <f aca="false">COUNTIF(C2:C32,"X")</f>
        <v>3</v>
      </c>
      <c r="D43" s="63" t="n">
        <f aca="false">COUNTIF(D2:D32,"X")</f>
        <v>0</v>
      </c>
      <c r="E43" s="63" t="n">
        <f aca="false">COUNTIF(E2:E32,"X")</f>
        <v>2</v>
      </c>
      <c r="F43" s="63" t="n">
        <f aca="false">COUNTIF(F2:F32,"X")</f>
        <v>2</v>
      </c>
      <c r="G43" s="63" t="n">
        <f aca="false">COUNTIF(G2:G32,"X")</f>
        <v>0</v>
      </c>
      <c r="H43" s="63" t="n">
        <f aca="false">COUNTIF(H2:H32,"X")</f>
        <v>2</v>
      </c>
      <c r="I43" s="63" t="n">
        <f aca="false">COUNTIF(I2:I32,"X")</f>
        <v>5</v>
      </c>
      <c r="J43" s="63" t="n">
        <f aca="false">COUNTIF(J2:J32,"X")</f>
        <v>3</v>
      </c>
      <c r="K43" s="63" t="n">
        <f aca="false">COUNTIF(K2:K32,"X")</f>
        <v>1</v>
      </c>
      <c r="L43" s="63"/>
      <c r="M43" s="63" t="n">
        <f aca="false">COUNTIF(M2:M32,"X")</f>
        <v>5</v>
      </c>
      <c r="AA43" s="37"/>
    </row>
    <row r="44" customFormat="false" ht="14.05" hidden="false" customHeight="false" outlineLevel="0" collapsed="false">
      <c r="B44" s="67" t="s">
        <v>50</v>
      </c>
      <c r="C44" s="68" t="n">
        <f aca="false">COUNTIF(O2:O32,"KOS")</f>
        <v>2</v>
      </c>
      <c r="D44" s="68" t="n">
        <f aca="false">COUNTIF(O2:O32,"ŠOŠ")</f>
        <v>0</v>
      </c>
      <c r="E44" s="68" t="n">
        <f aca="false">COUNTIF(O2:O32,"PIN")</f>
        <v>2</v>
      </c>
      <c r="F44" s="68" t="n">
        <f aca="false">COUNTIF(O2:O32,"KON")</f>
        <v>4</v>
      </c>
      <c r="G44" s="68" t="n">
        <f aca="false">COUNTIF(O2:O32,"oro")</f>
        <v>0</v>
      </c>
      <c r="H44" s="68" t="n">
        <f aca="false">COUNTIF(O2:O32,"AND")</f>
        <v>0</v>
      </c>
      <c r="I44" s="68" t="n">
        <f aca="false">COUNTIF(O2:O32,"ROD")</f>
        <v>0</v>
      </c>
      <c r="J44" s="68" t="n">
        <f aca="false">COUNTIF(O2:O32,"DAN")</f>
        <v>2</v>
      </c>
      <c r="K44" s="68" t="n">
        <f aca="false">COUNTIF(O2:O32,"MŠŠ")</f>
        <v>2</v>
      </c>
      <c r="L44" s="68"/>
      <c r="M44" s="68" t="n">
        <f aca="false">COUNTIF(O2:O32,"ŠTU")</f>
        <v>0</v>
      </c>
      <c r="AA44" s="37"/>
    </row>
    <row r="45" customFormat="false" ht="14.05" hidden="false" customHeight="false" outlineLevel="0" collapsed="false">
      <c r="B45" s="66" t="s">
        <v>73</v>
      </c>
      <c r="C45" s="2" t="n">
        <f aca="false">COUNTIF(C2:C32,"51¶")+COUNTIF(C2:C32,"52¶")+COUNTIF(C2:C32,"kvit¶")</f>
        <v>2</v>
      </c>
      <c r="D45" s="2" t="n">
        <f aca="false">COUNTIF(D2:D32,"51¶")+COUNTIF(D2:D32,"52¶")+COUNTIF(D2:D32,"kvit¶")</f>
        <v>0</v>
      </c>
      <c r="E45" s="2" t="n">
        <f aca="false">COUNTIF(E2:E32,"51¶")+COUNTIF(E2:E32,"52¶")+COUNTIF(E2:E32,"kvit¶")</f>
        <v>3</v>
      </c>
      <c r="F45" s="2" t="n">
        <f aca="false">COUNTIF(F2:F32,"51¶")+COUNTIF(F2:F32,"52¶")+COUNTIF(F2:F32,"kvit¶")</f>
        <v>2</v>
      </c>
      <c r="G45" s="2" t="n">
        <f aca="false">COUNTIF(G2:G32,"51¶")+COUNTIF(G2:G32,"52¶")+COUNTIF(G2:G32,"kvit¶")</f>
        <v>6</v>
      </c>
      <c r="H45" s="2" t="n">
        <f aca="false">COUNTIF(H2:H32,"51¶")+COUNTIF(H2:H32,"52¶")+COUNTIF(H2:H32,"kvit¶")</f>
        <v>3</v>
      </c>
      <c r="I45" s="2" t="n">
        <f aca="false">COUNTIF(I2:I32,"51¶")+COUNTIF(I2:I32,"52¶")+COUNTIF(I2:I32,"kvit¶")</f>
        <v>0</v>
      </c>
      <c r="J45" s="2" t="n">
        <f aca="false">COUNTIF(J2:J32,"51¶")+COUNTIF(J2:J32,"52¶")+COUNTIF(J2:J32,"kvit¶")</f>
        <v>3</v>
      </c>
      <c r="K45" s="2" t="n">
        <f aca="false">COUNTIF(K2:K32,"51¶")+COUNTIF(K2:K32,"52¶")+COUNTIF(K2:K32,"kvit¶")</f>
        <v>1</v>
      </c>
      <c r="L45" s="2"/>
      <c r="M45" s="2" t="n">
        <f aca="false">COUNTIF(M2:M32,"51¶")+COUNTIF(M2:M32,"52¶")+COUNTIF(M2:M32,"kvit¶")</f>
        <v>3</v>
      </c>
      <c r="AA45" s="37"/>
    </row>
    <row r="46" customFormat="false" ht="14.05" hidden="false" customHeight="false" outlineLevel="0" collapsed="false">
      <c r="B46" s="62" t="str">
        <f aca="false">'Vzorci vnosov'!$A$8</f>
        <v>U</v>
      </c>
      <c r="C46" s="2" t="n">
        <f aca="false">COUNTIF(C2:C32,"U☺")+COUNTIF(C2:C32,"U☻")+COUNTIF(C2:C32,"U")</f>
        <v>1</v>
      </c>
      <c r="D46" s="2" t="n">
        <f aca="false">COUNTIF(D2:D32,"U☺")+COUNTIF(D2:D32,"U☻")+COUNTIF(D2:D32,"U")</f>
        <v>0</v>
      </c>
      <c r="E46" s="2" t="n">
        <f aca="false">COUNTIF(E2:E32,"U☺")+COUNTIF(E2:E32,"U☻")+COUNTIF(E2:E32,"U")</f>
        <v>0</v>
      </c>
      <c r="F46" s="2" t="n">
        <f aca="false">COUNTIF(F2:F32,"U☺")+COUNTIF(F2:F32,"U☻")+COUNTIF(F2:F32,"U")</f>
        <v>0</v>
      </c>
      <c r="G46" s="2" t="n">
        <f aca="false">COUNTIF(G2:G32,"U☺")+COUNTIF(G2:G32,"U☻")+COUNTIF(G2:G32,"U")</f>
        <v>1</v>
      </c>
      <c r="H46" s="2" t="n">
        <f aca="false">COUNTIF(H2:H32,"U☺")+COUNTIF(H2:H32,"U☻")+COUNTIF(H2:H32,"U")</f>
        <v>1</v>
      </c>
      <c r="I46" s="2" t="n">
        <f aca="false">COUNTIF(I2:I32,"U☺")+COUNTIF(I2:I32,"U☻")+COUNTIF(I2:I32,"U")</f>
        <v>0</v>
      </c>
      <c r="J46" s="2" t="n">
        <f aca="false">COUNTIF(J2:J32,"U☺")+COUNTIF(J2:J32,"U☻")+COUNTIF(J2:J32,"U")</f>
        <v>1</v>
      </c>
      <c r="K46" s="2" t="n">
        <f aca="false">COUNTIF(K2:K32,"U☺")+COUNTIF(K2:K32,"U☻")+COUNTIF(K2:K32,"U")</f>
        <v>1</v>
      </c>
      <c r="L46" s="2"/>
      <c r="M46" s="2" t="n">
        <f aca="false">COUNTIF(M2:M32,"U☺")+COUNTIF(M2:M32,"U☻")+COUNTIF(M2:M32,"U")</f>
        <v>2</v>
      </c>
      <c r="AA46" s="37"/>
    </row>
    <row r="47" customFormat="false" ht="14.05" hidden="false" customHeight="false" outlineLevel="0" collapsed="false">
      <c r="AA47" s="37"/>
    </row>
    <row r="48" customFormat="false" ht="14.05" hidden="false" customHeight="false" outlineLevel="0" collapsed="false">
      <c r="AA48" s="37"/>
    </row>
    <row r="49" customFormat="false" ht="14.05" hidden="false" customHeight="false" outlineLevel="0" collapsed="false">
      <c r="AA49" s="37"/>
    </row>
    <row r="50" customFormat="false" ht="14.05" hidden="false" customHeight="false" outlineLevel="0" collapsed="false">
      <c r="AA50" s="37"/>
    </row>
    <row r="51" customFormat="false" ht="14.05" hidden="false" customHeight="false" outlineLevel="0" collapsed="false">
      <c r="AA51" s="37"/>
    </row>
    <row r="52" customFormat="false" ht="14.05" hidden="false" customHeight="false" outlineLevel="0" collapsed="false">
      <c r="AA52" s="37"/>
    </row>
    <row r="53" customFormat="false" ht="14.05" hidden="false" customHeight="false" outlineLevel="0" collapsed="false">
      <c r="AA53" s="37"/>
    </row>
    <row r="54" customFormat="false" ht="14.05" hidden="false" customHeight="false" outlineLevel="0" collapsed="false">
      <c r="AA54" s="37"/>
    </row>
    <row r="55" customFormat="false" ht="14.05" hidden="false" customHeight="false" outlineLevel="0" collapsed="false">
      <c r="AA55" s="37"/>
    </row>
    <row r="56" customFormat="false" ht="14.05" hidden="false" customHeight="false" outlineLevel="0" collapsed="false">
      <c r="AA56" s="37"/>
    </row>
    <row r="57" customFormat="false" ht="14.05" hidden="false" customHeight="false" outlineLevel="0" collapsed="false">
      <c r="AA57" s="37"/>
    </row>
    <row r="58" customFormat="false" ht="14.05" hidden="false" customHeight="false" outlineLevel="0" collapsed="false">
      <c r="AA58" s="37"/>
    </row>
    <row r="59" customFormat="false" ht="14.05" hidden="false" customHeight="false" outlineLevel="0" collapsed="false">
      <c r="AA59" s="37"/>
    </row>
    <row r="60" customFormat="false" ht="14.05" hidden="false" customHeight="false" outlineLevel="0" collapsed="false">
      <c r="AA60" s="37"/>
    </row>
    <row r="61" customFormat="false" ht="14.05" hidden="false" customHeight="false" outlineLevel="0" collapsed="false">
      <c r="AA61" s="37"/>
    </row>
    <row r="62" customFormat="false" ht="14.05" hidden="false" customHeight="false" outlineLevel="0" collapsed="false">
      <c r="AA62" s="37"/>
    </row>
    <row r="63" customFormat="false" ht="14.05" hidden="false" customHeight="false" outlineLevel="0" collapsed="false">
      <c r="AA63" s="37"/>
    </row>
    <row r="64" customFormat="false" ht="14.05" hidden="false" customHeight="false" outlineLevel="0" collapsed="false">
      <c r="AA64" s="37"/>
    </row>
    <row r="65" customFormat="false" ht="14.05" hidden="false" customHeight="false" outlineLevel="0" collapsed="false">
      <c r="AA65" s="37"/>
    </row>
    <row r="66" customFormat="false" ht="14.05" hidden="false" customHeight="false" outlineLevel="0" collapsed="false">
      <c r="AA66" s="37"/>
    </row>
    <row r="67" customFormat="false" ht="14.05" hidden="false" customHeight="false" outlineLevel="0" collapsed="false">
      <c r="AA67" s="37"/>
    </row>
    <row r="68" customFormat="false" ht="14.05" hidden="false" customHeight="false" outlineLevel="0" collapsed="false">
      <c r="AA68" s="37"/>
    </row>
    <row r="69" customFormat="false" ht="14.05" hidden="false" customHeight="false" outlineLevel="0" collapsed="false">
      <c r="AA69" s="37"/>
    </row>
    <row r="70" customFormat="false" ht="14.05" hidden="false" customHeight="false" outlineLevel="0" collapsed="false">
      <c r="AA70" s="37"/>
    </row>
    <row r="71" customFormat="false" ht="14.05" hidden="false" customHeight="false" outlineLevel="0" collapsed="false">
      <c r="AA71" s="37"/>
    </row>
    <row r="72" customFormat="false" ht="14.05" hidden="false" customHeight="false" outlineLevel="0" collapsed="false">
      <c r="AA72" s="37"/>
    </row>
    <row r="73" customFormat="false" ht="14.05" hidden="false" customHeight="false" outlineLevel="0" collapsed="false">
      <c r="AA73" s="37"/>
    </row>
    <row r="74" customFormat="false" ht="14.05" hidden="false" customHeight="false" outlineLevel="0" collapsed="false">
      <c r="AA74" s="37"/>
    </row>
    <row r="75" customFormat="false" ht="14.05" hidden="false" customHeight="false" outlineLevel="0" collapsed="false">
      <c r="AA75" s="37"/>
    </row>
    <row r="76" customFormat="false" ht="14.05" hidden="false" customHeight="false" outlineLevel="0" collapsed="false">
      <c r="AA76" s="37"/>
    </row>
    <row r="77" customFormat="false" ht="14.05" hidden="false" customHeight="false" outlineLevel="0" collapsed="false">
      <c r="AA77" s="37"/>
    </row>
    <row r="78" customFormat="false" ht="14.05" hidden="false" customHeight="false" outlineLevel="0" collapsed="false">
      <c r="AA78" s="37"/>
    </row>
    <row r="79" customFormat="false" ht="14.05" hidden="false" customHeight="false" outlineLevel="0" collapsed="false">
      <c r="AA79" s="37"/>
    </row>
    <row r="80" customFormat="false" ht="14.05" hidden="false" customHeight="false" outlineLevel="0" collapsed="false">
      <c r="AA80" s="37"/>
    </row>
    <row r="81" customFormat="false" ht="14.05" hidden="false" customHeight="false" outlineLevel="0" collapsed="false">
      <c r="AA81" s="37"/>
    </row>
    <row r="82" customFormat="false" ht="14.05" hidden="false" customHeight="false" outlineLevel="0" collapsed="false">
      <c r="AA82" s="37"/>
    </row>
    <row r="83" customFormat="false" ht="14.05" hidden="false" customHeight="false" outlineLevel="0" collapsed="false">
      <c r="AA83" s="37"/>
    </row>
    <row r="84" customFormat="false" ht="14.05" hidden="false" customHeight="false" outlineLevel="0" collapsed="false">
      <c r="AA84" s="37"/>
    </row>
    <row r="85" customFormat="false" ht="14.05" hidden="false" customHeight="false" outlineLevel="0" collapsed="false">
      <c r="AA85" s="37"/>
    </row>
    <row r="86" customFormat="false" ht="14.05" hidden="false" customHeight="false" outlineLevel="0" collapsed="false">
      <c r="AA86" s="37"/>
    </row>
    <row r="87" customFormat="false" ht="14.05" hidden="false" customHeight="false" outlineLevel="0" collapsed="false">
      <c r="AA87" s="37"/>
    </row>
    <row r="88" customFormat="false" ht="14.05" hidden="false" customHeight="false" outlineLevel="0" collapsed="false">
      <c r="AA88" s="37"/>
    </row>
    <row r="89" customFormat="false" ht="14.05" hidden="false" customHeight="false" outlineLevel="0" collapsed="false">
      <c r="AA89" s="37"/>
    </row>
    <row r="90" customFormat="false" ht="14.05" hidden="false" customHeight="false" outlineLevel="0" collapsed="false">
      <c r="AA90" s="37"/>
    </row>
    <row r="91" customFormat="false" ht="14.05" hidden="false" customHeight="false" outlineLevel="0" collapsed="false">
      <c r="AA91" s="37"/>
    </row>
    <row r="92" customFormat="false" ht="14.05" hidden="false" customHeight="false" outlineLevel="0" collapsed="false">
      <c r="AA92" s="37"/>
    </row>
    <row r="93" customFormat="false" ht="14.05" hidden="false" customHeight="false" outlineLevel="0" collapsed="false">
      <c r="AA93" s="37"/>
    </row>
    <row r="94" customFormat="false" ht="14.05" hidden="false" customHeight="false" outlineLevel="0" collapsed="false">
      <c r="AA94" s="37"/>
    </row>
    <row r="95" customFormat="false" ht="14.05" hidden="false" customHeight="false" outlineLevel="0" collapsed="false">
      <c r="AA95" s="37"/>
    </row>
    <row r="96" customFormat="false" ht="14.05" hidden="false" customHeight="false" outlineLevel="0" collapsed="false">
      <c r="AA96" s="37"/>
    </row>
    <row r="97" customFormat="false" ht="14.05" hidden="false" customHeight="false" outlineLevel="0" collapsed="false">
      <c r="AA97" s="37"/>
    </row>
    <row r="98" customFormat="false" ht="14.05" hidden="false" customHeight="false" outlineLevel="0" collapsed="false">
      <c r="AA98" s="37"/>
    </row>
    <row r="99" customFormat="false" ht="14.05" hidden="false" customHeight="false" outlineLevel="0" collapsed="false">
      <c r="AA99" s="37"/>
    </row>
    <row r="100" customFormat="false" ht="14.05" hidden="false" customHeight="false" outlineLevel="0" collapsed="false">
      <c r="AA100" s="37"/>
    </row>
    <row r="101" customFormat="false" ht="14.05" hidden="false" customHeight="false" outlineLevel="0" collapsed="false">
      <c r="AA101" s="37"/>
    </row>
    <row r="102" customFormat="false" ht="14.05" hidden="false" customHeight="false" outlineLevel="0" collapsed="false">
      <c r="AA102" s="37"/>
    </row>
    <row r="103" customFormat="false" ht="14.05" hidden="false" customHeight="false" outlineLevel="0" collapsed="false">
      <c r="AA103" s="37"/>
    </row>
    <row r="104" customFormat="false" ht="14.05" hidden="false" customHeight="false" outlineLevel="0" collapsed="false">
      <c r="AA104" s="37"/>
    </row>
    <row r="105" customFormat="false" ht="14.05" hidden="false" customHeight="false" outlineLevel="0" collapsed="false">
      <c r="AA105" s="37"/>
    </row>
    <row r="106" customFormat="false" ht="14.05" hidden="false" customHeight="false" outlineLevel="0" collapsed="false">
      <c r="AA106" s="37"/>
    </row>
    <row r="107" customFormat="false" ht="14.05" hidden="false" customHeight="false" outlineLevel="0" collapsed="false">
      <c r="AA107" s="37"/>
    </row>
    <row r="108" customFormat="false" ht="14.05" hidden="false" customHeight="false" outlineLevel="0" collapsed="false">
      <c r="AA108" s="37"/>
    </row>
    <row r="109" customFormat="false" ht="14.05" hidden="false" customHeight="false" outlineLevel="0" collapsed="false">
      <c r="AA109" s="37"/>
    </row>
    <row r="110" customFormat="false" ht="14.05" hidden="false" customHeight="false" outlineLevel="0" collapsed="false">
      <c r="AA110" s="37"/>
    </row>
    <row r="111" customFormat="false" ht="14.05" hidden="false" customHeight="false" outlineLevel="0" collapsed="false">
      <c r="AA111" s="37"/>
    </row>
    <row r="112" customFormat="false" ht="14.05" hidden="false" customHeight="false" outlineLevel="0" collapsed="false">
      <c r="AA112" s="37"/>
    </row>
    <row r="113" customFormat="false" ht="14.05" hidden="false" customHeight="false" outlineLevel="0" collapsed="false">
      <c r="AA113" s="37"/>
    </row>
    <row r="114" customFormat="false" ht="14.05" hidden="false" customHeight="false" outlineLevel="0" collapsed="false">
      <c r="AA114" s="37"/>
    </row>
    <row r="115" customFormat="false" ht="14.05" hidden="false" customHeight="false" outlineLevel="0" collapsed="false">
      <c r="AA115" s="37"/>
    </row>
    <row r="116" customFormat="false" ht="14.05" hidden="false" customHeight="false" outlineLevel="0" collapsed="false">
      <c r="AA116" s="37"/>
    </row>
    <row r="117" customFormat="false" ht="14.05" hidden="false" customHeight="false" outlineLevel="0" collapsed="false">
      <c r="AA117" s="37"/>
    </row>
    <row r="118" customFormat="false" ht="14.05" hidden="false" customHeight="false" outlineLevel="0" collapsed="false">
      <c r="AA118" s="37"/>
    </row>
    <row r="119" customFormat="false" ht="14.05" hidden="false" customHeight="false" outlineLevel="0" collapsed="false">
      <c r="AA119" s="37"/>
    </row>
    <row r="120" customFormat="false" ht="14.05" hidden="false" customHeight="false" outlineLevel="0" collapsed="false">
      <c r="AA120" s="37"/>
    </row>
    <row r="121" customFormat="false" ht="14.05" hidden="false" customHeight="false" outlineLevel="0" collapsed="false">
      <c r="AA121" s="37"/>
    </row>
    <row r="122" customFormat="false" ht="14.05" hidden="false" customHeight="false" outlineLevel="0" collapsed="false">
      <c r="AA122" s="37"/>
    </row>
    <row r="123" customFormat="false" ht="14.05" hidden="false" customHeight="false" outlineLevel="0" collapsed="false">
      <c r="AA123" s="37"/>
    </row>
    <row r="124" customFormat="false" ht="14.05" hidden="false" customHeight="false" outlineLevel="0" collapsed="false">
      <c r="AA124" s="37"/>
    </row>
    <row r="125" customFormat="false" ht="14.05" hidden="false" customHeight="false" outlineLevel="0" collapsed="false">
      <c r="AA125" s="37"/>
    </row>
    <row r="126" customFormat="false" ht="14.05" hidden="false" customHeight="false" outlineLevel="0" collapsed="false">
      <c r="AA126" s="37"/>
    </row>
    <row r="127" customFormat="false" ht="14.05" hidden="false" customHeight="false" outlineLevel="0" collapsed="false">
      <c r="AA127" s="37"/>
    </row>
    <row r="128" customFormat="false" ht="14.05" hidden="false" customHeight="false" outlineLevel="0" collapsed="false">
      <c r="AA128" s="37"/>
    </row>
    <row r="129" customFormat="false" ht="14.05" hidden="false" customHeight="false" outlineLevel="0" collapsed="false">
      <c r="AA129" s="37"/>
    </row>
    <row r="130" customFormat="false" ht="14.05" hidden="false" customHeight="false" outlineLevel="0" collapsed="false">
      <c r="AA130" s="37"/>
    </row>
    <row r="131" customFormat="false" ht="14.05" hidden="false" customHeight="false" outlineLevel="0" collapsed="false">
      <c r="AA131" s="37"/>
    </row>
    <row r="132" customFormat="false" ht="14.05" hidden="false" customHeight="false" outlineLevel="0" collapsed="false">
      <c r="AA132" s="37"/>
    </row>
    <row r="133" customFormat="false" ht="14.05" hidden="false" customHeight="false" outlineLevel="0" collapsed="false">
      <c r="AA133" s="37"/>
    </row>
    <row r="134" customFormat="false" ht="14.05" hidden="false" customHeight="false" outlineLevel="0" collapsed="false">
      <c r="AA134" s="37"/>
    </row>
    <row r="135" customFormat="false" ht="14.05" hidden="false" customHeight="false" outlineLevel="0" collapsed="false">
      <c r="AA135" s="37"/>
    </row>
    <row r="136" customFormat="false" ht="14.05" hidden="false" customHeight="false" outlineLevel="0" collapsed="false">
      <c r="AA136" s="37"/>
    </row>
    <row r="137" customFormat="false" ht="14.05" hidden="false" customHeight="false" outlineLevel="0" collapsed="false">
      <c r="AA137" s="37"/>
    </row>
    <row r="138" customFormat="false" ht="14.05" hidden="false" customHeight="false" outlineLevel="0" collapsed="false">
      <c r="AA138" s="37"/>
    </row>
    <row r="139" customFormat="false" ht="14.05" hidden="false" customHeight="false" outlineLevel="0" collapsed="false">
      <c r="AA139" s="37"/>
    </row>
    <row r="140" customFormat="false" ht="14.05" hidden="false" customHeight="false" outlineLevel="0" collapsed="false">
      <c r="AA140" s="37"/>
    </row>
    <row r="141" customFormat="false" ht="14.05" hidden="false" customHeight="false" outlineLevel="0" collapsed="false">
      <c r="AA141" s="37"/>
    </row>
    <row r="142" customFormat="false" ht="14.05" hidden="false" customHeight="false" outlineLevel="0" collapsed="false">
      <c r="AA142" s="37"/>
    </row>
    <row r="143" customFormat="false" ht="14.05" hidden="false" customHeight="false" outlineLevel="0" collapsed="false">
      <c r="AA143" s="37"/>
    </row>
    <row r="144" customFormat="false" ht="14.05" hidden="false" customHeight="false" outlineLevel="0" collapsed="false">
      <c r="AA144" s="37"/>
    </row>
    <row r="145" customFormat="false" ht="14.05" hidden="false" customHeight="false" outlineLevel="0" collapsed="false">
      <c r="AA145" s="37"/>
    </row>
  </sheetData>
  <conditionalFormatting sqref="B2:B29">
    <cfRule type="cellIs" priority="2" operator="equal" aboveAverage="0" equalAverage="0" bottom="0" percent="0" rank="0" text="" dxfId="9">
      <formula>"sob"</formula>
    </cfRule>
    <cfRule type="cellIs" priority="3" operator="equal" aboveAverage="0" equalAverage="0" bottom="0" percent="0" rank="0" text="" dxfId="10">
      <formula>"ned"</formula>
    </cfRule>
  </conditionalFormatting>
  <conditionalFormatting sqref="P2:W29">
    <cfRule type="cellIs" priority="4" operator="lessThan" aboveAverage="0" equalAverage="0" bottom="0" percent="0" rank="0" text="" dxfId="11">
      <formula>1</formula>
    </cfRule>
    <cfRule type="cellIs" priority="5" operator="greaterThan" aboveAverage="0" equalAverage="0" bottom="0" percent="0" rank="0" text="" dxfId="12">
      <formula>1</formula>
    </cfRule>
  </conditionalFormatting>
  <conditionalFormatting sqref="U1">
    <cfRule type="cellIs" priority="6" operator="equal" aboveAverage="0" equalAverage="0" bottom="0" percent="0" rank="0" text="" dxfId="13">
      <formula>"sob"</formula>
    </cfRule>
    <cfRule type="cellIs" priority="7" operator="equal" aboveAverage="0" equalAverage="0" bottom="0" percent="0" rank="0" text="" dxfId="14">
      <formula>"ned"</formula>
    </cfRule>
  </conditionalFormatting>
  <conditionalFormatting sqref="X2:X29">
    <cfRule type="cellIs" priority="8" operator="notEqual" aboveAverage="0" equalAverage="0" bottom="0" percent="0" rank="0" text="" dxfId="15">
      <formula>0</formula>
    </cfRule>
  </conditionalFormatting>
  <conditionalFormatting sqref="Y2:Y29">
    <cfRule type="cellIs" priority="9" operator="equal" aboveAverage="0" equalAverage="0" bottom="0" percent="0" rank="0" text="" dxfId="16">
      <formula>1</formula>
    </cfRule>
    <cfRule type="cellIs" priority="10" operator="greaterThan" aboveAverage="0" equalAverage="0" bottom="0" percent="0" rank="0" text="" dxfId="17">
      <formula>1</formula>
    </cfRule>
  </conditionalFormatting>
  <conditionalFormatting sqref="Z2:Z29">
    <cfRule type="cellIs" priority="11" operator="lessThan" aboveAverage="0" equalAverage="0" bottom="0" percent="0" rank="0" text="" dxfId="18">
      <formula>2</formula>
    </cfRule>
    <cfRule type="cellIs" priority="12" operator="greaterThan" aboveAverage="0" equalAverage="0" bottom="0" percent="0" rank="0" text="" dxfId="19">
      <formula>2</formula>
    </cfRule>
  </conditionalFormatting>
  <printOptions headings="false" gridLines="false" gridLinesSet="true" horizontalCentered="false" verticalCentered="false"/>
  <pageMargins left="0.7875" right="0.7875" top="1.05277777777778" bottom="0.886111111111111" header="0.7875" footer="0.511811023622047"/>
  <pageSetup paperSize="9" scale="100" fitToWidth="1" fitToHeight="1" pageOrder="downThenOver" orientation="portrait" blackAndWhite="false" draft="false" cellComments="none" horizontalDpi="300" verticalDpi="300" copies="1"/>
  <headerFooter differentFirst="false" differentOddEven="false">
    <oddHeader>&amp;L&amp;"Times New Roman,Regular"&amp;12Zadnja sprememba:  &amp;C&amp;"Arial,Regular"&amp;D   &amp;T</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45"/>
  <sheetViews>
    <sheetView showFormulas="false" showGridLines="true" showRowColHeaders="true" showZeros="true" rightToLeft="false" tabSelected="false" showOutlineSymbols="true" defaultGridColor="true" view="normal" topLeftCell="A1" colorId="64" zoomScale="149" zoomScaleNormal="149" zoomScalePageLayoutView="100" workbookViewId="0">
      <pane xSplit="1" ySplit="1" topLeftCell="B4" activePane="bottomRight" state="frozen"/>
      <selection pane="topLeft" activeCell="A1" activeCellId="0" sqref="A1"/>
      <selection pane="topRight" activeCell="B1" activeCellId="0" sqref="B1"/>
      <selection pane="bottomLeft" activeCell="A4" activeCellId="0" sqref="A4"/>
      <selection pane="bottomRight" activeCell="N6" activeCellId="0" sqref="N6"/>
    </sheetView>
  </sheetViews>
  <sheetFormatPr defaultColWidth="12.8515625" defaultRowHeight="12.8" zeroHeight="false" outlineLevelRow="0" outlineLevelCol="0"/>
  <cols>
    <col collapsed="false" customWidth="true" hidden="false" outlineLevel="0" max="1" min="1" style="21" width="6.88"/>
    <col collapsed="false" customWidth="true" hidden="false" outlineLevel="0" max="2" min="2" style="21" width="2.72"/>
    <col collapsed="false" customWidth="true" hidden="false" outlineLevel="0" max="13" min="3" style="1" width="4.58"/>
    <col collapsed="false" customWidth="true" hidden="false" outlineLevel="0" max="14" min="14" style="1" width="6.15"/>
    <col collapsed="false" customWidth="true" hidden="false" outlineLevel="0" max="15" min="15" style="1" width="4.58"/>
    <col collapsed="false" customWidth="true" hidden="false" outlineLevel="0" max="16" min="16" style="1" width="3.44"/>
    <col collapsed="false" customWidth="true" hidden="false" outlineLevel="0" max="17" min="17" style="1" width="3.01"/>
    <col collapsed="false" customWidth="true" hidden="false" outlineLevel="0" max="18" min="18" style="1" width="2.57"/>
    <col collapsed="false" customWidth="true" hidden="false" outlineLevel="0" max="19" min="19" style="1" width="3.44"/>
    <col collapsed="false" customWidth="true" hidden="false" outlineLevel="0" max="23" min="20" style="1" width="3.58"/>
    <col collapsed="false" customWidth="true" hidden="false" outlineLevel="0" max="24" min="24" style="1" width="3.72"/>
    <col collapsed="false" customWidth="true" hidden="false" outlineLevel="0" max="25" min="25" style="1" width="2.14"/>
    <col collapsed="false" customWidth="true" hidden="false" outlineLevel="0" max="26" min="26" style="1" width="2.72"/>
    <col collapsed="false" customWidth="true" hidden="false" outlineLevel="0" max="27" min="27" style="22" width="7.88"/>
    <col collapsed="false" customWidth="true" hidden="false" outlineLevel="0" max="256" min="28" style="1" width="11.02"/>
  </cols>
  <sheetData>
    <row r="1" s="2" customFormat="true" ht="19.9" hidden="false" customHeight="true" outlineLevel="0" collapsed="false">
      <c r="A1" s="23" t="s">
        <v>37</v>
      </c>
      <c r="B1" s="24"/>
      <c r="C1" s="25" t="s">
        <v>38</v>
      </c>
      <c r="D1" s="25" t="s">
        <v>39</v>
      </c>
      <c r="E1" s="25" t="s">
        <v>40</v>
      </c>
      <c r="F1" s="25" t="s">
        <v>41</v>
      </c>
      <c r="G1" s="25" t="s">
        <v>42</v>
      </c>
      <c r="H1" s="25" t="s">
        <v>43</v>
      </c>
      <c r="I1" s="25" t="s">
        <v>79</v>
      </c>
      <c r="J1" s="25" t="s">
        <v>45</v>
      </c>
      <c r="K1" s="25" t="s">
        <v>46</v>
      </c>
      <c r="L1" s="25" t="s">
        <v>47</v>
      </c>
      <c r="M1" s="25" t="s">
        <v>48</v>
      </c>
      <c r="N1" s="27" t="s">
        <v>49</v>
      </c>
      <c r="O1" s="28" t="s">
        <v>50</v>
      </c>
      <c r="P1" s="8" t="str">
        <f aca="false">'Vzorci vnosov'!$A$16</f>
        <v>☻</v>
      </c>
      <c r="Q1" s="29" t="s">
        <v>17</v>
      </c>
      <c r="R1" s="30" t="str">
        <f aca="false">'Vzorci vnosov'!$A$4</f>
        <v>51</v>
      </c>
      <c r="S1" s="30" t="str">
        <f aca="false">'Vzorci vnosov'!$A$5</f>
        <v>52</v>
      </c>
      <c r="T1" s="31" t="str">
        <f aca="false">'Vzorci vnosov'!$A$25</f>
        <v>51¶</v>
      </c>
      <c r="U1" s="32" t="str">
        <f aca="false">'Vzorci vnosov'!$A$26</f>
        <v>52¶</v>
      </c>
      <c r="V1" s="33" t="str">
        <f aca="false">'Vzorci vnosov'!$A$8</f>
        <v>U</v>
      </c>
      <c r="W1" s="30" t="str">
        <f aca="false">'Vzorci vnosov'!$A$6</f>
        <v>KVIT</v>
      </c>
      <c r="X1" s="34" t="s">
        <v>51</v>
      </c>
      <c r="Y1" s="35" t="s">
        <v>9</v>
      </c>
      <c r="Z1" s="36" t="s">
        <v>52</v>
      </c>
      <c r="AA1" s="37"/>
    </row>
    <row r="2" s="2" customFormat="true" ht="19.9" hidden="false" customHeight="true" outlineLevel="0" collapsed="false">
      <c r="A2" s="38" t="n">
        <v>41699</v>
      </c>
      <c r="B2" s="39" t="str">
        <f aca="false">TEXT(A2,"Ddd")</f>
        <v>sob</v>
      </c>
      <c r="C2" s="40"/>
      <c r="D2" s="69"/>
      <c r="E2" s="71"/>
      <c r="F2" s="7" t="str">
        <f aca="false">'Vzorci vnosov'!$A$14</f>
        <v>☻</v>
      </c>
      <c r="G2" s="72"/>
      <c r="H2" s="12" t="str">
        <f aca="false">'Vzorci vnosov'!$A$21</f>
        <v>☺</v>
      </c>
      <c r="I2" s="40" t="s">
        <v>80</v>
      </c>
      <c r="J2" s="71"/>
      <c r="K2" s="73"/>
      <c r="L2" s="71"/>
      <c r="M2" s="71"/>
      <c r="N2" s="40" t="s">
        <v>43</v>
      </c>
      <c r="O2" s="40" t="s">
        <v>48</v>
      </c>
      <c r="P2" s="42" t="n">
        <f aca="false">COUNTIF(C2:M2,"☻")+COUNTIF(C2:M2,"52☻")+COUNTIF(C2:M2,"51☻")+COUNTIF(C2:M2,"1☻")+COUNTIF(C2:M2,"KVIT☻")+COUNTIF(C2:M2,"U☻")</f>
        <v>1</v>
      </c>
      <c r="Q2" s="42" t="n">
        <f aca="false">COUNTIF(C2:M2,"☺")+COUNTIF(C2:M2,"52☺")+COUNTIF(C2:M2,"51☺")+COUNTIF(C2:M2,"1☺")+COUNTIF(C2:M2,"KVIT☺")+COUNTIF(C2:M2,"U☺")</f>
        <v>1</v>
      </c>
      <c r="R2" s="42" t="n">
        <f aca="false">COUNTIF(C2:M2,"51")+COUNTIF(C2:M2,"51$")+COUNTIF(C2:M2,"51☻")</f>
        <v>0</v>
      </c>
      <c r="S2" s="42" t="n">
        <f aca="false">COUNTIF(C2:M2,"52")+COUNTIF(C2:M2,"52$")+COUNTIF(C2:M2,"52☻")</f>
        <v>0</v>
      </c>
      <c r="T2" s="42" t="n">
        <f aca="false">COUNTIF(C2:M2,"51¶")</f>
        <v>0</v>
      </c>
      <c r="U2" s="42" t="n">
        <f aca="false">COUNTIF(C2:M2,"52¶")</f>
        <v>0</v>
      </c>
      <c r="V2" s="42" t="n">
        <f aca="false">COUNTIF(C2:M2,"U")+COUNTIF(C2:M2,"U☻")+COUNTIF(C2:M2,"U☺")</f>
        <v>0</v>
      </c>
      <c r="W2" s="42" t="n">
        <f aca="false">COUNTIF(C2:M2,"KVIT")+COUNTIF(C2:M2,"KVIT☻")+COUNTIF(C2:M2,"kvit$")</f>
        <v>0</v>
      </c>
      <c r="X2" s="44" t="n">
        <f aca="false">COUNTBLANK(C2:M2)</f>
        <v>8</v>
      </c>
      <c r="Y2" s="44" t="n">
        <f aca="false">COUNTIF(C2:M2,"x")</f>
        <v>0</v>
      </c>
      <c r="Z2" s="42" t="n">
        <f aca="false">COUNTIF(C2:M2,"51")+COUNTIF(C2:M2,"51☻")+COUNTIF(C2:M2,"2")+COUNTIF(C2:M2,"52")+COUNTIF(C2:M2,"52☻")+COUNTIF(C2:M2,"51$")+COUNTIF(C2:M2,"52$")</f>
        <v>0</v>
      </c>
      <c r="AA2" s="3" t="str">
        <f aca="false">'Vzorci vnosov'!$A$2</f>
        <v>51☻</v>
      </c>
    </row>
    <row r="3" customFormat="false" ht="19.9" hidden="false" customHeight="true" outlineLevel="0" collapsed="false">
      <c r="A3" s="38" t="n">
        <v>41700</v>
      </c>
      <c r="B3" s="39" t="str">
        <f aca="false">TEXT(A3,"Ddd")</f>
        <v>ned</v>
      </c>
      <c r="C3" s="40"/>
      <c r="D3" s="69"/>
      <c r="E3" s="71"/>
      <c r="F3" s="7" t="str">
        <f aca="false">'Vzorci vnosov'!$A$14</f>
        <v>☻</v>
      </c>
      <c r="G3" s="72"/>
      <c r="H3" s="12" t="str">
        <f aca="false">'Vzorci vnosov'!$A$21</f>
        <v>☺</v>
      </c>
      <c r="I3" s="40" t="s">
        <v>80</v>
      </c>
      <c r="J3" s="71"/>
      <c r="K3" s="73"/>
      <c r="L3" s="71"/>
      <c r="M3" s="71"/>
      <c r="N3" s="40" t="s">
        <v>43</v>
      </c>
      <c r="O3" s="40" t="s">
        <v>48</v>
      </c>
      <c r="P3" s="42" t="n">
        <f aca="false">COUNTIF(C3:M3,"☻")+COUNTIF(C3:M3,"52☻")+COUNTIF(C3:M3,"51☻")+COUNTIF(C3:M3,"1☻")+COUNTIF(C3:M3,"KVIT☻")+COUNTIF(C3:M3,"U☻")</f>
        <v>1</v>
      </c>
      <c r="Q3" s="42" t="n">
        <f aca="false">COUNTIF(C3:M3,"☺")+COUNTIF(C3:M3,"52☺")+COUNTIF(C3:M3,"51☺")+COUNTIF(C3:M3,"1☺")+COUNTIF(C3:M3,"KVIT☺")+COUNTIF(C3:M3,"U☺")</f>
        <v>1</v>
      </c>
      <c r="R3" s="42" t="n">
        <f aca="false">COUNTIF(C3:M3,"51")+COUNTIF(C3:M3,"51$")+COUNTIF(C3:M3,"51☻")</f>
        <v>0</v>
      </c>
      <c r="S3" s="42" t="n">
        <f aca="false">COUNTIF(C3:M3,"52")+COUNTIF(C3:M3,"52$")+COUNTIF(C3:M3,"52☻")</f>
        <v>0</v>
      </c>
      <c r="T3" s="42" t="n">
        <f aca="false">COUNTIF(C3:M3,"51¶")</f>
        <v>0</v>
      </c>
      <c r="U3" s="42" t="n">
        <f aca="false">COUNTIF(C3:M3,"52¶")</f>
        <v>0</v>
      </c>
      <c r="V3" s="42" t="n">
        <f aca="false">COUNTIF(C3:M3,"U")+COUNTIF(C3:M3,"U☻")+COUNTIF(C3:M3,"U☺")</f>
        <v>0</v>
      </c>
      <c r="W3" s="42" t="n">
        <f aca="false">COUNTIF(C3:M3,"KVIT")+COUNTIF(C3:M3,"KVIT☻")+COUNTIF(C3:M3,"kvit$")</f>
        <v>0</v>
      </c>
      <c r="X3" s="44" t="n">
        <f aca="false">COUNTBLANK(C3:M3)</f>
        <v>8</v>
      </c>
      <c r="Y3" s="44" t="n">
        <f aca="false">COUNTIF(C3:M3,"x")</f>
        <v>0</v>
      </c>
      <c r="Z3" s="42" t="n">
        <f aca="false">COUNTIF(C3:M3,"51")+COUNTIF(C3:M3,"51☻")+COUNTIF(C3:M3,"2")+COUNTIF(C3:M3,"52")+COUNTIF(C3:M3,"52☻")+COUNTIF(C3:M3,"51$")+COUNTIF(C3:M3,"52$")</f>
        <v>0</v>
      </c>
      <c r="AA3" s="3" t="str">
        <f aca="false">'Vzorci vnosov'!$A$3</f>
        <v>52☻</v>
      </c>
      <c r="AD3" s="25" t="s">
        <v>43</v>
      </c>
    </row>
    <row r="4" customFormat="false" ht="19.9" hidden="false" customHeight="true" outlineLevel="0" collapsed="false">
      <c r="A4" s="45" t="n">
        <v>41701</v>
      </c>
      <c r="B4" s="32" t="str">
        <f aca="false">TEXT(A4,"Ddd")</f>
        <v>pon</v>
      </c>
      <c r="C4" s="4" t="str">
        <f aca="false">'Vzorci vnosov'!$A$4</f>
        <v>51</v>
      </c>
      <c r="D4" s="4" t="str">
        <f aca="false">'Vzorci vnosov'!$A$12</f>
        <v>D</v>
      </c>
      <c r="E4" s="3" t="str">
        <f aca="false">'Vzorci vnosov'!$A$6</f>
        <v>KVIT</v>
      </c>
      <c r="F4" s="6" t="str">
        <f aca="false">'Vzorci vnosov'!$A$11</f>
        <v>X</v>
      </c>
      <c r="G4" s="4" t="str">
        <f aca="false">'Vzorci vnosov'!$A$12</f>
        <v>D</v>
      </c>
      <c r="H4" s="6" t="str">
        <f aca="false">'Vzorci vnosov'!$A$11</f>
        <v>X</v>
      </c>
      <c r="I4" s="46" t="s">
        <v>80</v>
      </c>
      <c r="J4" s="4" t="str">
        <f aca="false">'Vzorci vnosov'!$A$12</f>
        <v>D</v>
      </c>
      <c r="K4" s="16" t="str">
        <f aca="false">'Vzorci vnosov'!$A$27</f>
        <v>KVIT☺</v>
      </c>
      <c r="L4" s="15" t="str">
        <f aca="false">'Vzorci vnosov'!$A$25</f>
        <v>51¶</v>
      </c>
      <c r="M4" s="4" t="str">
        <f aca="false">'Vzorci vnosov'!$A$5</f>
        <v>52</v>
      </c>
      <c r="N4" s="50" t="s">
        <v>55</v>
      </c>
      <c r="O4" s="25" t="s">
        <v>40</v>
      </c>
      <c r="P4" s="42" t="n">
        <f aca="false">COUNTIF(C4:M4,"☻")+COUNTIF(C4:M4,"52☻")+COUNTIF(C4:M4,"51☻")+COUNTIF(C4:M4,"1☻")+COUNTIF(C4:M4,"KVIT☻")+COUNTIF(C4:M4,"U☻")</f>
        <v>0</v>
      </c>
      <c r="Q4" s="42" t="n">
        <f aca="false">COUNTIF(C4:M4,"☺")+COUNTIF(C4:M4,"52☺")+COUNTIF(C4:M4,"51☺")+COUNTIF(C4:M4,"1☺")+COUNTIF(C4:M4,"KVIT☺")+COUNTIF(C4:M4,"U☺")</f>
        <v>1</v>
      </c>
      <c r="R4" s="42" t="n">
        <f aca="false">COUNTIF(C4:M4,"51")+COUNTIF(C4:M4,"51$")+COUNTIF(C4:M4,"51☻")</f>
        <v>1</v>
      </c>
      <c r="S4" s="42" t="n">
        <f aca="false">COUNTIF(C4:M4,"52")+COUNTIF(C4:M4,"52$")+COUNTIF(C4:M4,"52☻")</f>
        <v>1</v>
      </c>
      <c r="T4" s="42" t="n">
        <f aca="false">COUNTIF(C4:M4,"51¶")</f>
        <v>1</v>
      </c>
      <c r="U4" s="42" t="n">
        <f aca="false">COUNTIF(C4:M4,"52¶")</f>
        <v>0</v>
      </c>
      <c r="V4" s="42" t="n">
        <f aca="false">COUNTIF(C4:M4,"U")+COUNTIF(C4:M4,"U☻")+COUNTIF(C4:M4,"U☺")</f>
        <v>0</v>
      </c>
      <c r="W4" s="42" t="n">
        <f aca="false">COUNTIF(C4:M4,"KVIT")+COUNTIF(C4:M4,"KVIT☻")+COUNTIF(C4:M4,"kvit$")</f>
        <v>1</v>
      </c>
      <c r="X4" s="44" t="n">
        <f aca="false">COUNTBLANK(C4:M4)</f>
        <v>0</v>
      </c>
      <c r="Y4" s="44" t="n">
        <f aca="false">COUNTIF(C4:M4,"x")</f>
        <v>2</v>
      </c>
      <c r="Z4" s="42" t="n">
        <f aca="false">COUNTIF(C4:M4,"51")+COUNTIF(C4:M4,"51☻")+COUNTIF(C4:M4,"2")+COUNTIF(C4:M4,"52")+COUNTIF(C4:M4,"52☻")+COUNTIF(C4:M4,"51$")+COUNTIF(C4:M4,"52$")</f>
        <v>2</v>
      </c>
      <c r="AA4" s="4" t="str">
        <f aca="false">'Vzorci vnosov'!$A$4</f>
        <v>51</v>
      </c>
      <c r="AD4" s="50" t="s">
        <v>55</v>
      </c>
    </row>
    <row r="5" customFormat="false" ht="19.9" hidden="false" customHeight="true" outlineLevel="0" collapsed="false">
      <c r="A5" s="45" t="n">
        <v>41702</v>
      </c>
      <c r="B5" s="32" t="str">
        <f aca="false">TEXT(A5,"Ddd")</f>
        <v>tor</v>
      </c>
      <c r="C5" s="15" t="str">
        <f aca="false">'Vzorci vnosov'!$A$25</f>
        <v>51¶</v>
      </c>
      <c r="D5" s="4" t="str">
        <f aca="false">'Vzorci vnosov'!$A$12</f>
        <v>D</v>
      </c>
      <c r="E5" s="3" t="str">
        <f aca="false">'Vzorci vnosov'!$A$6</f>
        <v>KVIT</v>
      </c>
      <c r="F5" s="3" t="str">
        <f aca="false">'Vzorci vnosov'!$A$6</f>
        <v>KVIT</v>
      </c>
      <c r="G5" s="4" t="str">
        <f aca="false">'Vzorci vnosov'!$A$12</f>
        <v>D</v>
      </c>
      <c r="H5" s="4" t="str">
        <f aca="false">'Vzorci vnosov'!$A$4</f>
        <v>51</v>
      </c>
      <c r="I5" s="46" t="s">
        <v>80</v>
      </c>
      <c r="J5" s="4" t="str">
        <f aca="false">'Vzorci vnosov'!$A$12</f>
        <v>D</v>
      </c>
      <c r="K5" s="6" t="str">
        <f aca="false">'Vzorci vnosov'!$A$11</f>
        <v>X</v>
      </c>
      <c r="L5" s="4" t="str">
        <f aca="false">'Vzorci vnosov'!$A$5</f>
        <v>52</v>
      </c>
      <c r="M5" s="4" t="str">
        <f aca="false">'Vzorci vnosov'!$A$8</f>
        <v>U</v>
      </c>
      <c r="N5" s="74" t="s">
        <v>81</v>
      </c>
      <c r="O5" s="25" t="s">
        <v>40</v>
      </c>
      <c r="P5" s="42" t="n">
        <f aca="false">COUNTIF(C5:M5,"☻")+COUNTIF(C5:M5,"52☻")+COUNTIF(C5:M5,"51☻")+COUNTIF(C5:M5,"1☻")+COUNTIF(C5:M5,"KVIT☻")+COUNTIF(C5:M5,"U☻")</f>
        <v>0</v>
      </c>
      <c r="Q5" s="42" t="n">
        <f aca="false">COUNTIF(C5:M5,"☺")+COUNTIF(C5:M5,"52☺")+COUNTIF(C5:M5,"51☺")+COUNTIF(C5:M5,"1☺")+COUNTIF(C5:M5,"KVIT☺")+COUNTIF(C5:M5,"U☺")</f>
        <v>0</v>
      </c>
      <c r="R5" s="42" t="n">
        <f aca="false">COUNTIF(C5:M5,"51")+COUNTIF(C5:M5,"51$")+COUNTIF(C5:M5,"51☻")</f>
        <v>1</v>
      </c>
      <c r="S5" s="42" t="n">
        <f aca="false">COUNTIF(C5:M5,"52")+COUNTIF(C5:M5,"52$")+COUNTIF(C5:M5,"52☻")</f>
        <v>1</v>
      </c>
      <c r="T5" s="42" t="n">
        <f aca="false">COUNTIF(C5:M5,"51¶")</f>
        <v>1</v>
      </c>
      <c r="U5" s="42" t="n">
        <f aca="false">COUNTIF(C5:M5,"52¶")</f>
        <v>0</v>
      </c>
      <c r="V5" s="42" t="n">
        <f aca="false">COUNTIF(C5:M5,"U")+COUNTIF(C5:M5,"U☻")+COUNTIF(C5:M5,"U☺")</f>
        <v>1</v>
      </c>
      <c r="W5" s="42" t="n">
        <f aca="false">COUNTIF(C5:M5,"KVIT")+COUNTIF(C5:M5,"KVIT☻")+COUNTIF(C5:M5,"kvit$")</f>
        <v>2</v>
      </c>
      <c r="X5" s="44" t="n">
        <f aca="false">COUNTBLANK(C5:M5)</f>
        <v>0</v>
      </c>
      <c r="Y5" s="44" t="n">
        <f aca="false">COUNTIF(C5:M5,"x")</f>
        <v>1</v>
      </c>
      <c r="Z5" s="42" t="n">
        <f aca="false">COUNTIF(C5:M5,"51")+COUNTIF(C5:M5,"51☻")+COUNTIF(C5:M5,"2")+COUNTIF(C5:M5,"52")+COUNTIF(C5:M5,"52☻")+COUNTIF(C5:M5,"51$")+COUNTIF(C5:M5,"52$")</f>
        <v>2</v>
      </c>
      <c r="AA5" s="4" t="str">
        <f aca="false">'Vzorci vnosov'!$A$5</f>
        <v>52</v>
      </c>
      <c r="AC5" s="51"/>
      <c r="AD5" s="49" t="s">
        <v>69</v>
      </c>
    </row>
    <row r="6" customFormat="false" ht="19.9" hidden="false" customHeight="true" outlineLevel="0" collapsed="false">
      <c r="A6" s="45" t="n">
        <v>41703</v>
      </c>
      <c r="B6" s="32" t="str">
        <f aca="false">TEXT(A6,"Ddd")</f>
        <v>sre</v>
      </c>
      <c r="C6" s="4" t="str">
        <f aca="false">'Vzorci vnosov'!$A$5</f>
        <v>52</v>
      </c>
      <c r="D6" s="6" t="str">
        <f aca="false">'Vzorci vnosov'!$A$11</f>
        <v>X</v>
      </c>
      <c r="E6" s="3" t="str">
        <f aca="false">'Vzorci vnosov'!$A$6</f>
        <v>KVIT</v>
      </c>
      <c r="F6" s="3" t="str">
        <f aca="false">'Vzorci vnosov'!$A$6</f>
        <v>KVIT</v>
      </c>
      <c r="G6" s="4" t="str">
        <f aca="false">'Vzorci vnosov'!$A$12</f>
        <v>D</v>
      </c>
      <c r="H6" s="6" t="str">
        <f aca="false">'Vzorci vnosov'!$A$26</f>
        <v>52¶</v>
      </c>
      <c r="I6" s="46" t="s">
        <v>80</v>
      </c>
      <c r="J6" s="4" t="str">
        <f aca="false">'Vzorci vnosov'!$A$12</f>
        <v>D</v>
      </c>
      <c r="K6" s="15" t="str">
        <f aca="false">'Vzorci vnosov'!$A$25</f>
        <v>51¶</v>
      </c>
      <c r="L6" s="4" t="str">
        <f aca="false">'Vzorci vnosov'!$A$8</f>
        <v>U</v>
      </c>
      <c r="M6" s="3" t="str">
        <f aca="false">'Vzorci vnosov'!$A$2</f>
        <v>51☻</v>
      </c>
      <c r="N6" s="52" t="s">
        <v>58</v>
      </c>
      <c r="O6" s="25" t="s">
        <v>40</v>
      </c>
      <c r="P6" s="42" t="n">
        <f aca="false">COUNTIF(C6:M6,"☻")+COUNTIF(C6:M6,"52☻")+COUNTIF(C6:M6,"51☻")+COUNTIF(C6:M6,"1☻")+COUNTIF(C6:M6,"KVIT☻")+COUNTIF(C6:M6,"U☻")</f>
        <v>1</v>
      </c>
      <c r="Q6" s="42" t="n">
        <f aca="false">COUNTIF(C6:M6,"☺")+COUNTIF(C6:M6,"52☺")+COUNTIF(C6:M6,"51☺")+COUNTIF(C6:M6,"1☺")+COUNTIF(C6:M6,"KVIT☺")+COUNTIF(C6:M6,"U☺")</f>
        <v>0</v>
      </c>
      <c r="R6" s="42" t="n">
        <f aca="false">COUNTIF(C6:M6,"51")+COUNTIF(C6:M6,"51$")+COUNTIF(C6:M6,"51☻")</f>
        <v>1</v>
      </c>
      <c r="S6" s="42" t="n">
        <f aca="false">COUNTIF(C6:M6,"52")+COUNTIF(C6:M6,"52$")+COUNTIF(C6:M6,"52☻")</f>
        <v>1</v>
      </c>
      <c r="T6" s="42" t="n">
        <f aca="false">COUNTIF(C6:M6,"51¶")</f>
        <v>1</v>
      </c>
      <c r="U6" s="42" t="n">
        <f aca="false">COUNTIF(C6:M6,"52¶")</f>
        <v>1</v>
      </c>
      <c r="V6" s="42" t="n">
        <f aca="false">COUNTIF(C6:M6,"U")+COUNTIF(C6:M6,"U☻")+COUNTIF(C6:M6,"U☺")</f>
        <v>1</v>
      </c>
      <c r="W6" s="42" t="n">
        <f aca="false">COUNTIF(C6:M6,"KVIT")+COUNTIF(C6:M6,"KVIT☻")+COUNTIF(C6:M6,"kvit$")</f>
        <v>2</v>
      </c>
      <c r="X6" s="44" t="n">
        <f aca="false">COUNTBLANK(C6:M6)</f>
        <v>0</v>
      </c>
      <c r="Y6" s="44" t="n">
        <f aca="false">COUNTIF(C6:M6,"x")</f>
        <v>1</v>
      </c>
      <c r="Z6" s="42" t="n">
        <f aca="false">COUNTIF(C6:M6,"51")+COUNTIF(C6:M6,"51☻")+COUNTIF(C6:M6,"2")+COUNTIF(C6:M6,"52")+COUNTIF(C6:M6,"52☻")+COUNTIF(C6:M6,"51$")+COUNTIF(C6:M6,"52$")</f>
        <v>2</v>
      </c>
      <c r="AA6" s="3" t="str">
        <f aca="false">'Vzorci vnosov'!$A$6</f>
        <v>KVIT</v>
      </c>
      <c r="AD6" s="25" t="s">
        <v>82</v>
      </c>
    </row>
    <row r="7" customFormat="false" ht="19.9" hidden="false" customHeight="true" outlineLevel="0" collapsed="false">
      <c r="A7" s="45" t="n">
        <v>41704</v>
      </c>
      <c r="B7" s="32" t="str">
        <f aca="false">TEXT(A7,"Ddd")</f>
        <v>čet</v>
      </c>
      <c r="C7" s="6" t="str">
        <f aca="false">'Vzorci vnosov'!$A$26</f>
        <v>52¶</v>
      </c>
      <c r="D7" s="6" t="str">
        <f aca="false">'Vzorci vnosov'!$A$11</f>
        <v>X</v>
      </c>
      <c r="E7" s="3" t="str">
        <f aca="false">'Vzorci vnosov'!$A$6</f>
        <v>KVIT</v>
      </c>
      <c r="F7" s="3" t="str">
        <f aca="false">'Vzorci vnosov'!$A$6</f>
        <v>KVIT</v>
      </c>
      <c r="G7" s="4" t="str">
        <f aca="false">'Vzorci vnosov'!$A$12</f>
        <v>D</v>
      </c>
      <c r="H7" s="4" t="str">
        <f aca="false">'Vzorci vnosov'!$A$5</f>
        <v>52</v>
      </c>
      <c r="I7" s="46" t="s">
        <v>80</v>
      </c>
      <c r="J7" s="4" t="str">
        <f aca="false">'Vzorci vnosov'!$A$12</f>
        <v>D</v>
      </c>
      <c r="K7" s="3" t="str">
        <f aca="false">'Vzorci vnosov'!$A$2</f>
        <v>51☻</v>
      </c>
      <c r="L7" s="15" t="str">
        <f aca="false">'Vzorci vnosov'!$A$25</f>
        <v>51¶</v>
      </c>
      <c r="M7" s="6" t="str">
        <f aca="false">'Vzorci vnosov'!$A$11</f>
        <v>X</v>
      </c>
      <c r="N7" s="53" t="s">
        <v>44</v>
      </c>
      <c r="O7" s="25" t="s">
        <v>40</v>
      </c>
      <c r="P7" s="42" t="n">
        <f aca="false">COUNTIF(C7:M7,"☻")+COUNTIF(C7:M7,"52☻")+COUNTIF(C7:M7,"51☻")+COUNTIF(C7:M7,"1☻")+COUNTIF(C7:M7,"KVIT☻")+COUNTIF(C7:M7,"U☻")</f>
        <v>1</v>
      </c>
      <c r="Q7" s="42" t="n">
        <f aca="false">COUNTIF(C7:M7,"☺")+COUNTIF(C7:M7,"52☺")+COUNTIF(C7:M7,"51☺")+COUNTIF(C7:M7,"1☺")+COUNTIF(C7:M7,"KVIT☺")+COUNTIF(C7:M7,"U☺")</f>
        <v>0</v>
      </c>
      <c r="R7" s="42" t="n">
        <f aca="false">COUNTIF(C7:M7,"51")+COUNTIF(C7:M7,"51$")+COUNTIF(C7:M7,"51☻")</f>
        <v>1</v>
      </c>
      <c r="S7" s="42" t="n">
        <f aca="false">COUNTIF(C7:M7,"52")+COUNTIF(C7:M7,"52$")+COUNTIF(C7:M7,"52☻")</f>
        <v>1</v>
      </c>
      <c r="T7" s="42" t="n">
        <f aca="false">COUNTIF(C7:M7,"51¶")</f>
        <v>1</v>
      </c>
      <c r="U7" s="42" t="n">
        <f aca="false">COUNTIF(C7:M7,"52¶")</f>
        <v>1</v>
      </c>
      <c r="V7" s="42" t="n">
        <f aca="false">COUNTIF(C7:M7,"U")+COUNTIF(C7:M7,"U☻")+COUNTIF(C7:M7,"U☺")</f>
        <v>0</v>
      </c>
      <c r="W7" s="42" t="n">
        <f aca="false">COUNTIF(C7:M7,"KVIT")+COUNTIF(C7:M7,"KVIT☻")+COUNTIF(C7:M7,"kvit$")</f>
        <v>2</v>
      </c>
      <c r="X7" s="44" t="n">
        <f aca="false">COUNTBLANK(C7:M7)</f>
        <v>0</v>
      </c>
      <c r="Y7" s="44" t="n">
        <f aca="false">COUNTIF(C7:M7,"x")</f>
        <v>2</v>
      </c>
      <c r="Z7" s="42" t="n">
        <f aca="false">COUNTIF(C7:M7,"51")+COUNTIF(C7:M7,"51☻")+COUNTIF(C7:M7,"2")+COUNTIF(C7:M7,"52")+COUNTIF(C7:M7,"52☻")+COUNTIF(C7:M7,"51$")+COUNTIF(C7:M7,"52$")</f>
        <v>2</v>
      </c>
      <c r="AA7" s="5" t="str">
        <f aca="false">'Vzorci vnosov'!$A$7</f>
        <v>KVIT☻</v>
      </c>
      <c r="AD7" s="25" t="s">
        <v>83</v>
      </c>
    </row>
    <row r="8" customFormat="false" ht="19.9" hidden="false" customHeight="true" outlineLevel="0" collapsed="false">
      <c r="A8" s="45" t="n">
        <v>41705</v>
      </c>
      <c r="B8" s="32" t="str">
        <f aca="false">TEXT(A8,"Ddd")</f>
        <v>pet</v>
      </c>
      <c r="C8" s="4" t="str">
        <f aca="false">'Vzorci vnosov'!$A$8</f>
        <v>U</v>
      </c>
      <c r="D8" s="6" t="str">
        <f aca="false">'Vzorci vnosov'!$A$11</f>
        <v>X</v>
      </c>
      <c r="E8" s="3" t="str">
        <f aca="false">'Vzorci vnosov'!$A$6</f>
        <v>KVIT</v>
      </c>
      <c r="F8" s="3" t="str">
        <f aca="false">'Vzorci vnosov'!$A$6</f>
        <v>KVIT</v>
      </c>
      <c r="G8" s="4" t="str">
        <f aca="false">'Vzorci vnosov'!$A$12</f>
        <v>D</v>
      </c>
      <c r="H8" s="15" t="str">
        <f aca="false">'Vzorci vnosov'!$A$25</f>
        <v>51¶</v>
      </c>
      <c r="I8" s="46" t="s">
        <v>80</v>
      </c>
      <c r="J8" s="4" t="str">
        <f aca="false">'Vzorci vnosov'!$A$12</f>
        <v>D</v>
      </c>
      <c r="K8" s="6" t="str">
        <f aca="false">'Vzorci vnosov'!$A$11</f>
        <v>X</v>
      </c>
      <c r="L8" s="4" t="str">
        <f aca="false">'Vzorci vnosov'!$A$5</f>
        <v>52</v>
      </c>
      <c r="M8" s="3" t="str">
        <f aca="false">'Vzorci vnosov'!$A$2</f>
        <v>51☻</v>
      </c>
      <c r="N8" s="52" t="s">
        <v>67</v>
      </c>
      <c r="O8" s="25" t="s">
        <v>38</v>
      </c>
      <c r="P8" s="42" t="n">
        <f aca="false">COUNTIF(C8:M8,"☻")+COUNTIF(C8:M8,"52☻")+COUNTIF(C8:M8,"51☻")+COUNTIF(C8:M8,"1☻")+COUNTIF(C8:M8,"KVIT☻")+COUNTIF(C8:M8,"U☻")</f>
        <v>1</v>
      </c>
      <c r="Q8" s="42" t="n">
        <f aca="false">COUNTIF(C8:M8,"☺")+COUNTIF(C8:M8,"52☺")+COUNTIF(C8:M8,"51☺")+COUNTIF(C8:M8,"1☺")+COUNTIF(C8:M8,"KVIT☺")+COUNTIF(C8:M8,"U☺")</f>
        <v>0</v>
      </c>
      <c r="R8" s="42" t="n">
        <f aca="false">COUNTIF(C8:M8,"51")+COUNTIF(C8:M8,"51$")+COUNTIF(C8:M8,"51☻")</f>
        <v>1</v>
      </c>
      <c r="S8" s="42" t="n">
        <f aca="false">COUNTIF(C8:M8,"52")+COUNTIF(C8:M8,"52$")+COUNTIF(C8:M8,"52☻")</f>
        <v>1</v>
      </c>
      <c r="T8" s="42" t="n">
        <f aca="false">COUNTIF(C8:M8,"51¶")</f>
        <v>1</v>
      </c>
      <c r="U8" s="42" t="n">
        <f aca="false">COUNTIF(C8:M8,"52¶")</f>
        <v>0</v>
      </c>
      <c r="V8" s="42" t="n">
        <f aca="false">COUNTIF(C8:M8,"U")+COUNTIF(C8:M8,"U☻")+COUNTIF(C8:M8,"U☺")</f>
        <v>1</v>
      </c>
      <c r="W8" s="42" t="n">
        <f aca="false">COUNTIF(C8:M8,"KVIT")+COUNTIF(C8:M8,"KVIT☻")+COUNTIF(C8:M8,"kvit$")</f>
        <v>2</v>
      </c>
      <c r="X8" s="44" t="n">
        <f aca="false">COUNTBLANK(C8:M8)</f>
        <v>0</v>
      </c>
      <c r="Y8" s="44" t="n">
        <f aca="false">COUNTIF(C8:M8,"x")</f>
        <v>2</v>
      </c>
      <c r="Z8" s="42" t="n">
        <f aca="false">COUNTIF(C8:M8,"51")+COUNTIF(C8:M8,"51☻")+COUNTIF(C8:M8,"2")+COUNTIF(C8:M8,"52")+COUNTIF(C8:M8,"52☻")+COUNTIF(C8:M8,"51$")+COUNTIF(C8:M8,"52$")</f>
        <v>2</v>
      </c>
      <c r="AA8" s="4" t="str">
        <f aca="false">'Vzorci vnosov'!$A$8</f>
        <v>U</v>
      </c>
      <c r="AD8" s="52" t="s">
        <v>67</v>
      </c>
    </row>
    <row r="9" customFormat="false" ht="19.9" hidden="false" customHeight="true" outlineLevel="0" collapsed="false">
      <c r="A9" s="38" t="n">
        <v>41706</v>
      </c>
      <c r="B9" s="39" t="str">
        <f aca="false">TEXT(A9,"Ddd")</f>
        <v>sob</v>
      </c>
      <c r="C9" s="40"/>
      <c r="D9" s="69"/>
      <c r="E9" s="7" t="str">
        <f aca="false">'Vzorci vnosov'!$A$14</f>
        <v>☻</v>
      </c>
      <c r="F9" s="71"/>
      <c r="G9" s="72"/>
      <c r="H9" s="71"/>
      <c r="I9" s="40" t="s">
        <v>80</v>
      </c>
      <c r="J9" s="71"/>
      <c r="K9" s="73"/>
      <c r="L9" s="71"/>
      <c r="M9" s="75"/>
      <c r="N9" s="70" t="s">
        <v>69</v>
      </c>
      <c r="O9" s="40" t="s">
        <v>38</v>
      </c>
      <c r="P9" s="42" t="n">
        <f aca="false">COUNTIF(C9:M9,"☻")+COUNTIF(C9:M9,"52☻")+COUNTIF(C9:M9,"51☻")+COUNTIF(C9:M9,"1☻")+COUNTIF(C9:M9,"KVIT☻")+COUNTIF(C9:M9,"U☻")</f>
        <v>1</v>
      </c>
      <c r="Q9" s="42" t="n">
        <f aca="false">COUNTIF(C9:M9,"☺")+COUNTIF(C9:M9,"52☺")+COUNTIF(C9:M9,"51☺")+COUNTIF(C9:M9,"1☺")+COUNTIF(C9:M9,"KVIT☺")+COUNTIF(C9:M9,"U☺")</f>
        <v>0</v>
      </c>
      <c r="R9" s="42" t="n">
        <f aca="false">COUNTIF(C9:M9,"51")+COUNTIF(C9:M9,"51$")+COUNTIF(C9:M9,"51☻")</f>
        <v>0</v>
      </c>
      <c r="S9" s="42" t="n">
        <f aca="false">COUNTIF(C9:M9,"52")+COUNTIF(C9:M9,"52$")+COUNTIF(C9:M9,"52☻")</f>
        <v>0</v>
      </c>
      <c r="T9" s="42" t="n">
        <f aca="false">COUNTIF(C9:M9,"51¶")</f>
        <v>0</v>
      </c>
      <c r="U9" s="42" t="n">
        <f aca="false">COUNTIF(C9:M9,"52¶")</f>
        <v>0</v>
      </c>
      <c r="V9" s="42" t="n">
        <f aca="false">COUNTIF(C9:M9,"U")+COUNTIF(C9:M9,"U☻")+COUNTIF(C9:M9,"U☺")</f>
        <v>0</v>
      </c>
      <c r="W9" s="42" t="n">
        <f aca="false">COUNTIF(C9:M9,"KVIT")+COUNTIF(C9:M9,"KVIT☻")+COUNTIF(C9:M9,"kvit$")</f>
        <v>0</v>
      </c>
      <c r="X9" s="44" t="n">
        <f aca="false">COUNTBLANK(C9:M9)</f>
        <v>9</v>
      </c>
      <c r="Y9" s="44" t="n">
        <f aca="false">COUNTIF(C9:M9,"x")</f>
        <v>0</v>
      </c>
      <c r="Z9" s="42" t="n">
        <f aca="false">COUNTIF(C9:M9,"51")+COUNTIF(C9:M9,"51☻")+COUNTIF(C9:M9,"2")+COUNTIF(C9:M9,"52")+COUNTIF(C9:M9,"52☻")+COUNTIF(C9:M9,"51$")+COUNTIF(C9:M9,"52$")</f>
        <v>0</v>
      </c>
      <c r="AA9" s="3" t="str">
        <f aca="false">'Vzorci vnosov'!$A$9</f>
        <v>U☻</v>
      </c>
      <c r="AD9" s="46" t="s">
        <v>65</v>
      </c>
    </row>
    <row r="10" customFormat="false" ht="19.9" hidden="false" customHeight="true" outlineLevel="0" collapsed="false">
      <c r="A10" s="38" t="n">
        <v>41707</v>
      </c>
      <c r="B10" s="39" t="str">
        <f aca="false">TEXT(A10,"Ddd")</f>
        <v>ned</v>
      </c>
      <c r="C10" s="40"/>
      <c r="D10" s="69"/>
      <c r="E10" s="7" t="str">
        <f aca="false">'Vzorci vnosov'!$A$14</f>
        <v>☻</v>
      </c>
      <c r="F10" s="75"/>
      <c r="G10" s="72"/>
      <c r="H10" s="71"/>
      <c r="I10" s="40" t="s">
        <v>80</v>
      </c>
      <c r="J10" s="71"/>
      <c r="K10" s="73"/>
      <c r="L10" s="71"/>
      <c r="M10" s="75"/>
      <c r="N10" s="70" t="s">
        <v>69</v>
      </c>
      <c r="O10" s="40" t="s">
        <v>38</v>
      </c>
      <c r="P10" s="42" t="n">
        <f aca="false">COUNTIF(C10:M10,"☻")+COUNTIF(C10:M10,"52☻")+COUNTIF(C10:M10,"51☻")+COUNTIF(C10:M10,"1☻")+COUNTIF(C10:M10,"KVIT☻")+COUNTIF(C10:M10,"U☻")</f>
        <v>1</v>
      </c>
      <c r="Q10" s="42" t="n">
        <f aca="false">COUNTIF(C10:M10,"☺")+COUNTIF(C10:M10,"52☺")+COUNTIF(C10:M10,"51☺")+COUNTIF(C10:M10,"1☺")+COUNTIF(C10:M10,"KVIT☺")+COUNTIF(C10:M10,"U☺")</f>
        <v>0</v>
      </c>
      <c r="R10" s="42" t="n">
        <f aca="false">COUNTIF(C10:M10,"51")+COUNTIF(C10:M10,"51$")+COUNTIF(C10:M10,"51☻")</f>
        <v>0</v>
      </c>
      <c r="S10" s="42" t="n">
        <f aca="false">COUNTIF(C10:M10,"52")+COUNTIF(C10:M10,"52$")+COUNTIF(C10:M10,"52☻")</f>
        <v>0</v>
      </c>
      <c r="T10" s="42" t="n">
        <f aca="false">COUNTIF(C10:M10,"51¶")</f>
        <v>0</v>
      </c>
      <c r="U10" s="42" t="n">
        <f aca="false">COUNTIF(C10:M10,"52¶")</f>
        <v>0</v>
      </c>
      <c r="V10" s="42" t="n">
        <f aca="false">COUNTIF(C10:M10,"U")+COUNTIF(C10:M10,"U☻")+COUNTIF(C10:M10,"U☺")</f>
        <v>0</v>
      </c>
      <c r="W10" s="42" t="n">
        <f aca="false">COUNTIF(C10:M10,"KVIT")+COUNTIF(C10:M10,"KVIT☻")+COUNTIF(C10:M10,"kvit$")</f>
        <v>0</v>
      </c>
      <c r="X10" s="44" t="n">
        <f aca="false">COUNTBLANK(C10:M10)</f>
        <v>9</v>
      </c>
      <c r="Y10" s="44" t="n">
        <f aca="false">COUNTIF(C10:M10,"x")</f>
        <v>0</v>
      </c>
      <c r="Z10" s="42" t="n">
        <f aca="false">COUNTIF(C10:M10,"51")+COUNTIF(C10:M10,"51☻")+COUNTIF(C10:M10,"2")+COUNTIF(C10:M10,"52")+COUNTIF(C10:M10,"52☻")+COUNTIF(C10:M10,"51$")+COUNTIF(C10:M10,"52$")</f>
        <v>0</v>
      </c>
      <c r="AA10" s="6" t="str">
        <f aca="false">'Vzorci vnosov'!$A$11</f>
        <v>X</v>
      </c>
      <c r="AD10" s="46" t="s">
        <v>59</v>
      </c>
    </row>
    <row r="11" customFormat="false" ht="19.9" hidden="false" customHeight="true" outlineLevel="0" collapsed="false">
      <c r="A11" s="45" t="n">
        <v>41708</v>
      </c>
      <c r="B11" s="32" t="str">
        <f aca="false">TEXT(A11,"Ddd")</f>
        <v>pon</v>
      </c>
      <c r="C11" s="3" t="str">
        <f aca="false">'Vzorci vnosov'!$A$6</f>
        <v>KVIT</v>
      </c>
      <c r="D11" s="4" t="str">
        <f aca="false">'Vzorci vnosov'!$A$4</f>
        <v>51</v>
      </c>
      <c r="E11" s="6" t="str">
        <f aca="false">'Vzorci vnosov'!$A$11</f>
        <v>X</v>
      </c>
      <c r="F11" s="3" t="str">
        <f aca="false">'Vzorci vnosov'!$A$13</f>
        <v>BOL</v>
      </c>
      <c r="G11" s="15" t="str">
        <f aca="false">'Vzorci vnosov'!$A$25</f>
        <v>51¶</v>
      </c>
      <c r="H11" s="4" t="str">
        <f aca="false">'Vzorci vnosov'!$A$5</f>
        <v>52</v>
      </c>
      <c r="I11" s="46" t="s">
        <v>80</v>
      </c>
      <c r="J11" s="4" t="str">
        <f aca="false">'Vzorci vnosov'!$A$12</f>
        <v>D</v>
      </c>
      <c r="K11" s="3" t="str">
        <f aca="false">'Vzorci vnosov'!$A$6</f>
        <v>KVIT</v>
      </c>
      <c r="L11" s="4" t="str">
        <f aca="false">'Vzorci vnosov'!$A$8</f>
        <v>U</v>
      </c>
      <c r="M11" s="6" t="str">
        <f aca="false">'Vzorci vnosov'!$A$26</f>
        <v>52¶</v>
      </c>
      <c r="N11" s="46" t="s">
        <v>84</v>
      </c>
      <c r="O11" s="25" t="s">
        <v>46</v>
      </c>
      <c r="P11" s="42" t="n">
        <f aca="false">COUNTIF(C11:M11,"☻")+COUNTIF(C11:M11,"52☻")+COUNTIF(C11:M11,"51☻")+COUNTIF(C11:M11,"1☻")+COUNTIF(C11:M11,"KVIT☻")+COUNTIF(C11:M11,"U☻")</f>
        <v>0</v>
      </c>
      <c r="Q11" s="42" t="n">
        <f aca="false">COUNTIF(C11:M11,"☺")+COUNTIF(C11:M11,"52☺")+COUNTIF(C11:M11,"51☺")+COUNTIF(C11:M11,"1☺")+COUNTIF(C11:M11,"KVIT☺")+COUNTIF(C11:M11,"U☺")</f>
        <v>0</v>
      </c>
      <c r="R11" s="42" t="n">
        <f aca="false">COUNTIF(C11:M11,"51")+COUNTIF(C11:M11,"51$")+COUNTIF(C11:M11,"51☻")</f>
        <v>1</v>
      </c>
      <c r="S11" s="42" t="n">
        <f aca="false">COUNTIF(C11:M11,"52")+COUNTIF(C11:M11,"52$")+COUNTIF(C11:M11,"52☻")</f>
        <v>1</v>
      </c>
      <c r="T11" s="42" t="n">
        <f aca="false">COUNTIF(C11:M11,"51¶")</f>
        <v>1</v>
      </c>
      <c r="U11" s="42" t="n">
        <f aca="false">COUNTIF(C11:M11,"52¶")</f>
        <v>1</v>
      </c>
      <c r="V11" s="42" t="n">
        <f aca="false">COUNTIF(C11:M11,"U")+COUNTIF(C11:M11,"U☻")+COUNTIF(C11:M11,"U☺")</f>
        <v>1</v>
      </c>
      <c r="W11" s="42" t="n">
        <f aca="false">COUNTIF(C11:M11,"KVIT")+COUNTIF(C11:M11,"KVIT☻")+COUNTIF(C11:M11,"kvit$")</f>
        <v>2</v>
      </c>
      <c r="X11" s="44" t="n">
        <f aca="false">COUNTBLANK(C11:M11)</f>
        <v>0</v>
      </c>
      <c r="Y11" s="44" t="n">
        <f aca="false">COUNTIF(C11:M11,"x")</f>
        <v>1</v>
      </c>
      <c r="Z11" s="42" t="n">
        <f aca="false">COUNTIF(C11:M11,"51")+COUNTIF(C11:M11,"51☻")+COUNTIF(C11:M11,"2")+COUNTIF(C11:M11,"52")+COUNTIF(C11:M11,"52☻")+COUNTIF(C11:M11,"51$")+COUNTIF(C11:M11,"52$")</f>
        <v>2</v>
      </c>
      <c r="AA11" s="4" t="str">
        <f aca="false">'Vzorci vnosov'!$A$12</f>
        <v>D</v>
      </c>
      <c r="AD11" s="25" t="s">
        <v>38</v>
      </c>
    </row>
    <row r="12" customFormat="false" ht="19.9" hidden="false" customHeight="true" outlineLevel="0" collapsed="false">
      <c r="A12" s="45" t="n">
        <v>41709</v>
      </c>
      <c r="B12" s="32" t="str">
        <f aca="false">TEXT(A12,"Ddd")</f>
        <v>tor</v>
      </c>
      <c r="C12" s="3" t="str">
        <f aca="false">'Vzorci vnosov'!$A$2</f>
        <v>51☻</v>
      </c>
      <c r="D12" s="46" t="s">
        <v>85</v>
      </c>
      <c r="E12" s="3" t="str">
        <f aca="false">'Vzorci vnosov'!$A$6</f>
        <v>KVIT</v>
      </c>
      <c r="F12" s="3" t="str">
        <f aca="false">'Vzorci vnosov'!$A$13</f>
        <v>BOL</v>
      </c>
      <c r="G12" s="6" t="str">
        <f aca="false">'Vzorci vnosov'!$A$11</f>
        <v>X</v>
      </c>
      <c r="H12" s="4" t="str">
        <f aca="false">'Vzorci vnosov'!$A$5</f>
        <v>52</v>
      </c>
      <c r="I12" s="46" t="s">
        <v>80</v>
      </c>
      <c r="J12" s="4" t="str">
        <f aca="false">'Vzorci vnosov'!$A$12</f>
        <v>D</v>
      </c>
      <c r="K12" s="3" t="str">
        <f aca="false">'Vzorci vnosov'!$A$6</f>
        <v>KVIT</v>
      </c>
      <c r="L12" s="6" t="str">
        <f aca="false">'Vzorci vnosov'!$A$26</f>
        <v>52¶</v>
      </c>
      <c r="M12" s="4" t="str">
        <f aca="false">'Vzorci vnosov'!$A$8</f>
        <v>U</v>
      </c>
      <c r="N12" s="46" t="s">
        <v>65</v>
      </c>
      <c r="O12" s="25" t="s">
        <v>46</v>
      </c>
      <c r="P12" s="42" t="n">
        <f aca="false">COUNTIF(C12:M12,"☻")+COUNTIF(C12:M12,"52☻")+COUNTIF(C12:M12,"51☻")+COUNTIF(C12:M12,"1☻")+COUNTIF(C12:M12,"KVIT☻")+COUNTIF(C12:M12,"U☻")</f>
        <v>1</v>
      </c>
      <c r="Q12" s="42" t="n">
        <f aca="false">COUNTIF(C12:M12,"☺")+COUNTIF(C12:M12,"52☺")+COUNTIF(C12:M12,"51☺")+COUNTIF(C12:M12,"1☺")+COUNTIF(C12:M12,"KVIT☺")+COUNTIF(C12:M12,"U☺")</f>
        <v>0</v>
      </c>
      <c r="R12" s="42" t="n">
        <f aca="false">COUNTIF(C12:M12,"51")+COUNTIF(C12:M12,"51$")+COUNTIF(C12:M12,"51☻")</f>
        <v>1</v>
      </c>
      <c r="S12" s="42" t="n">
        <f aca="false">COUNTIF(C12:M12,"52")+COUNTIF(C12:M12,"52$")+COUNTIF(C12:M12,"52☻")</f>
        <v>1</v>
      </c>
      <c r="T12" s="42" t="n">
        <f aca="false">COUNTIF(C12:M12,"51¶")</f>
        <v>0</v>
      </c>
      <c r="U12" s="42" t="n">
        <f aca="false">COUNTIF(C12:M12,"52¶")</f>
        <v>1</v>
      </c>
      <c r="V12" s="42" t="n">
        <f aca="false">COUNTIF(C12:M12,"U")+COUNTIF(C12:M12,"U☻")+COUNTIF(C12:M12,"U☺")</f>
        <v>1</v>
      </c>
      <c r="W12" s="42" t="n">
        <f aca="false">COUNTIF(C12:M12,"KVIT")+COUNTIF(C12:M12,"KVIT☻")+COUNTIF(C12:M12,"kvit$")</f>
        <v>2</v>
      </c>
      <c r="X12" s="44" t="n">
        <f aca="false">COUNTBLANK(C12:M12)</f>
        <v>0</v>
      </c>
      <c r="Y12" s="44" t="n">
        <f aca="false">COUNTIF(C12:M12,"x")</f>
        <v>1</v>
      </c>
      <c r="Z12" s="42" t="n">
        <f aca="false">COUNTIF(C12:M12,"51")+COUNTIF(C12:M12,"51☻")+COUNTIF(C12:M12,"2")+COUNTIF(C12:M12,"52")+COUNTIF(C12:M12,"52☻")+COUNTIF(C12:M12,"51$")+COUNTIF(C12:M12,"52$")</f>
        <v>2</v>
      </c>
      <c r="AA12" s="3" t="str">
        <f aca="false">'Vzorci vnosov'!$A$13</f>
        <v>BOL</v>
      </c>
      <c r="AD12" s="74" t="s">
        <v>81</v>
      </c>
    </row>
    <row r="13" customFormat="false" ht="19.9" hidden="false" customHeight="true" outlineLevel="0" collapsed="false">
      <c r="A13" s="45" t="n">
        <v>41710</v>
      </c>
      <c r="B13" s="32" t="str">
        <f aca="false">TEXT(A13,"Ddd")</f>
        <v>sre</v>
      </c>
      <c r="C13" s="6" t="str">
        <f aca="false">'Vzorci vnosov'!$A$11</f>
        <v>X</v>
      </c>
      <c r="D13" s="3" t="str">
        <f aca="false">'Vzorci vnosov'!$A$6</f>
        <v>KVIT</v>
      </c>
      <c r="E13" s="3" t="str">
        <f aca="false">'Vzorci vnosov'!$A$6</f>
        <v>KVIT</v>
      </c>
      <c r="F13" s="3" t="str">
        <f aca="false">'Vzorci vnosov'!$A$13</f>
        <v>BOL</v>
      </c>
      <c r="G13" s="37" t="str">
        <f aca="false">'Vzorci vnosov'!$A$28</f>
        <v>KO</v>
      </c>
      <c r="H13" s="4" t="str">
        <f aca="false">'Vzorci vnosov'!$A$5</f>
        <v>52</v>
      </c>
      <c r="I13" s="46" t="s">
        <v>80</v>
      </c>
      <c r="J13" s="4" t="str">
        <f aca="false">'Vzorci vnosov'!$A$12</f>
        <v>D</v>
      </c>
      <c r="K13" s="3" t="str">
        <f aca="false">'Vzorci vnosov'!$A$6</f>
        <v>KVIT</v>
      </c>
      <c r="L13" s="13" t="str">
        <f aca="false">'Vzorci vnosov'!$A$22</f>
        <v>U☺</v>
      </c>
      <c r="M13" s="3" t="str">
        <f aca="false">'Vzorci vnosov'!$A$2</f>
        <v>51☻</v>
      </c>
      <c r="N13" s="46" t="s">
        <v>47</v>
      </c>
      <c r="O13" s="25" t="s">
        <v>46</v>
      </c>
      <c r="P13" s="42" t="n">
        <f aca="false">COUNTIF(C13:M13,"☻")+COUNTIF(C13:M13,"52☻")+COUNTIF(C13:M13,"51☻")+COUNTIF(C13:M13,"1☻")+COUNTIF(C13:M13,"KVIT☻")+COUNTIF(C13:M13,"U☻")</f>
        <v>1</v>
      </c>
      <c r="Q13" s="42" t="n">
        <f aca="false">COUNTIF(C13:M13,"☺")+COUNTIF(C13:M13,"52☺")+COUNTIF(C13:M13,"51☺")+COUNTIF(C13:M13,"1☺")+COUNTIF(C13:M13,"KVIT☺")+COUNTIF(C13:M13,"U☺")</f>
        <v>1</v>
      </c>
      <c r="R13" s="42" t="n">
        <f aca="false">COUNTIF(C13:M13,"51")+COUNTIF(C13:M13,"51$")+COUNTIF(C13:M13,"51☻")</f>
        <v>1</v>
      </c>
      <c r="S13" s="42" t="n">
        <f aca="false">COUNTIF(C13:M13,"52")+COUNTIF(C13:M13,"52$")+COUNTIF(C13:M13,"52☻")</f>
        <v>1</v>
      </c>
      <c r="T13" s="42" t="n">
        <f aca="false">COUNTIF(C13:M13,"51¶")</f>
        <v>0</v>
      </c>
      <c r="U13" s="42" t="n">
        <f aca="false">COUNTIF(C13:M13,"52¶")</f>
        <v>0</v>
      </c>
      <c r="V13" s="42" t="n">
        <f aca="false">COUNTIF(C13:M13,"U")+COUNTIF(C13:M13,"U☻")+COUNTIF(C13:M13,"U☺")</f>
        <v>1</v>
      </c>
      <c r="W13" s="42" t="n">
        <f aca="false">COUNTIF(C13:M13,"KVIT")+COUNTIF(C13:M13,"KVIT☻")+COUNTIF(C13:M13,"kvit$")</f>
        <v>3</v>
      </c>
      <c r="X13" s="44" t="n">
        <f aca="false">COUNTBLANK(C13:M13)</f>
        <v>0</v>
      </c>
      <c r="Y13" s="44" t="n">
        <f aca="false">COUNTIF(C13:M13,"x")</f>
        <v>1</v>
      </c>
      <c r="Z13" s="42" t="n">
        <f aca="false">COUNTIF(C13:M13,"51")+COUNTIF(C13:M13,"51☻")+COUNTIF(C13:M13,"2")+COUNTIF(C13:M13,"52")+COUNTIF(C13:M13,"52☻")+COUNTIF(C13:M13,"51$")+COUNTIF(C13:M13,"52$")</f>
        <v>2</v>
      </c>
      <c r="AA13" s="7" t="str">
        <f aca="false">'Vzorci vnosov'!$A$14</f>
        <v>☻</v>
      </c>
      <c r="AD13" s="46" t="s">
        <v>60</v>
      </c>
    </row>
    <row r="14" customFormat="false" ht="19.9" hidden="false" customHeight="true" outlineLevel="0" collapsed="false">
      <c r="A14" s="45" t="n">
        <v>41711</v>
      </c>
      <c r="B14" s="32" t="str">
        <f aca="false">TEXT(A14,"Ddd")</f>
        <v>čet</v>
      </c>
      <c r="C14" s="3" t="str">
        <f aca="false">'Vzorci vnosov'!$A$2</f>
        <v>51☻</v>
      </c>
      <c r="D14" s="6" t="str">
        <f aca="false">'Vzorci vnosov'!$A$26</f>
        <v>52¶</v>
      </c>
      <c r="E14" s="3" t="str">
        <f aca="false">'Vzorci vnosov'!$A$6</f>
        <v>KVIT</v>
      </c>
      <c r="F14" s="3" t="str">
        <f aca="false">'Vzorci vnosov'!$A$13</f>
        <v>BOL</v>
      </c>
      <c r="G14" s="4" t="str">
        <f aca="false">'Vzorci vnosov'!$A$5</f>
        <v>52</v>
      </c>
      <c r="H14" s="4" t="str">
        <f aca="false">'Vzorci vnosov'!$A$8</f>
        <v>U</v>
      </c>
      <c r="I14" s="46" t="s">
        <v>80</v>
      </c>
      <c r="J14" s="4" t="str">
        <f aca="false">'Vzorci vnosov'!$A$12</f>
        <v>D</v>
      </c>
      <c r="K14" s="3" t="str">
        <f aca="false">'Vzorci vnosov'!$A$6</f>
        <v>KVIT</v>
      </c>
      <c r="L14" s="6" t="str">
        <f aca="false">'Vzorci vnosov'!$A$11</f>
        <v>X</v>
      </c>
      <c r="M14" s="6" t="str">
        <f aca="false">'Vzorci vnosov'!$A$11</f>
        <v>X</v>
      </c>
      <c r="N14" s="49" t="s">
        <v>69</v>
      </c>
      <c r="O14" s="25" t="s">
        <v>46</v>
      </c>
      <c r="P14" s="42" t="n">
        <f aca="false">COUNTIF(C14:M14,"☻")+COUNTIF(C14:M14,"52☻")+COUNTIF(C14:M14,"51☻")+COUNTIF(C14:M14,"1☻")+COUNTIF(C14:M14,"KVIT☻")+COUNTIF(C14:M14,"U☻")</f>
        <v>1</v>
      </c>
      <c r="Q14" s="42" t="n">
        <f aca="false">COUNTIF(C14:M14,"☺")+COUNTIF(C14:M14,"52☺")+COUNTIF(C14:M14,"51☺")+COUNTIF(C14:M14,"1☺")+COUNTIF(C14:M14,"KVIT☺")+COUNTIF(C14:M14,"U☺")</f>
        <v>0</v>
      </c>
      <c r="R14" s="42" t="n">
        <f aca="false">COUNTIF(C14:M14,"51")+COUNTIF(C14:M14,"51$")+COUNTIF(C14:M14,"51☻")</f>
        <v>1</v>
      </c>
      <c r="S14" s="42" t="n">
        <f aca="false">COUNTIF(C14:M14,"52")+COUNTIF(C14:M14,"52$")+COUNTIF(C14:M14,"52☻")</f>
        <v>1</v>
      </c>
      <c r="T14" s="42" t="n">
        <f aca="false">COUNTIF(C14:M14,"51¶")</f>
        <v>0</v>
      </c>
      <c r="U14" s="42" t="n">
        <f aca="false">COUNTIF(C14:M14,"52¶")</f>
        <v>1</v>
      </c>
      <c r="V14" s="42" t="n">
        <f aca="false">COUNTIF(C14:M14,"U")+COUNTIF(C14:M14,"U☻")+COUNTIF(C14:M14,"U☺")</f>
        <v>1</v>
      </c>
      <c r="W14" s="42" t="n">
        <f aca="false">COUNTIF(C14:M14,"KVIT")+COUNTIF(C14:M14,"KVIT☻")+COUNTIF(C14:M14,"kvit$")</f>
        <v>2</v>
      </c>
      <c r="X14" s="44" t="n">
        <f aca="false">COUNTBLANK(C14:M14)</f>
        <v>0</v>
      </c>
      <c r="Y14" s="44" t="n">
        <f aca="false">COUNTIF(C14:M14,"x")</f>
        <v>2</v>
      </c>
      <c r="Z14" s="42" t="n">
        <f aca="false">COUNTIF(C14:M14,"51")+COUNTIF(C14:M14,"51☻")+COUNTIF(C14:M14,"2")+COUNTIF(C14:M14,"52")+COUNTIF(C14:M14,"52☻")+COUNTIF(C14:M14,"51$")+COUNTIF(C14:M14,"52$")</f>
        <v>2</v>
      </c>
      <c r="AA14" s="4" t="str">
        <f aca="false">'Vzorci vnosov'!$A$15</f>
        <v>SO</v>
      </c>
      <c r="AD14" s="46" t="s">
        <v>86</v>
      </c>
    </row>
    <row r="15" customFormat="false" ht="19.9" hidden="false" customHeight="true" outlineLevel="0" collapsed="false">
      <c r="A15" s="45" t="n">
        <v>41712</v>
      </c>
      <c r="B15" s="32" t="str">
        <f aca="false">TEXT(A15,"Ddd")</f>
        <v>pet</v>
      </c>
      <c r="C15" s="6" t="str">
        <f aca="false">'Vzorci vnosov'!$A$11</f>
        <v>X</v>
      </c>
      <c r="D15" s="3" t="str">
        <f aca="false">'Vzorci vnosov'!$A$2</f>
        <v>51☻</v>
      </c>
      <c r="E15" s="3" t="str">
        <f aca="false">'Vzorci vnosov'!$A$6</f>
        <v>KVIT</v>
      </c>
      <c r="F15" s="3" t="str">
        <f aca="false">'Vzorci vnosov'!$A$13</f>
        <v>BOL</v>
      </c>
      <c r="G15" s="11" t="str">
        <f aca="false">'Vzorci vnosov'!$A$20</f>
        <v>☺</v>
      </c>
      <c r="H15" s="4" t="str">
        <f aca="false">'Vzorci vnosov'!$A$8</f>
        <v>U</v>
      </c>
      <c r="I15" s="46" t="s">
        <v>80</v>
      </c>
      <c r="J15" s="4" t="str">
        <f aca="false">'Vzorci vnosov'!$A$12</f>
        <v>D</v>
      </c>
      <c r="K15" s="3" t="str">
        <f aca="false">'Vzorci vnosov'!$A$6</f>
        <v>KVIT</v>
      </c>
      <c r="L15" s="15" t="str">
        <f aca="false">'Vzorci vnosov'!$A$25</f>
        <v>51¶</v>
      </c>
      <c r="M15" s="4" t="str">
        <f aca="false">'Vzorci vnosov'!$A$5</f>
        <v>52</v>
      </c>
      <c r="N15" s="46" t="s">
        <v>42</v>
      </c>
      <c r="O15" s="25" t="s">
        <v>48</v>
      </c>
      <c r="P15" s="42" t="n">
        <f aca="false">COUNTIF(C15:M15,"☻")+COUNTIF(C15:M15,"52☻")+COUNTIF(C15:M15,"51☻")+COUNTIF(C15:M15,"1☻")+COUNTIF(C15:M15,"KVIT☻")+COUNTIF(C15:M15,"U☻")</f>
        <v>1</v>
      </c>
      <c r="Q15" s="42" t="n">
        <f aca="false">COUNTIF(C15:M15,"☺")+COUNTIF(C15:M15,"52☺")+COUNTIF(C15:M15,"51☺")+COUNTIF(C15:M15,"1☺")+COUNTIF(C15:M15,"KVIT☺")+COUNTIF(C15:M15,"U☺")</f>
        <v>1</v>
      </c>
      <c r="R15" s="42" t="n">
        <f aca="false">COUNTIF(C15:M15,"51")+COUNTIF(C15:M15,"51$")+COUNTIF(C15:M15,"51☻")</f>
        <v>1</v>
      </c>
      <c r="S15" s="42" t="n">
        <f aca="false">COUNTIF(C15:M15,"52")+COUNTIF(C15:M15,"52$")+COUNTIF(C15:M15,"52☻")</f>
        <v>1</v>
      </c>
      <c r="T15" s="42" t="n">
        <f aca="false">COUNTIF(C15:M15,"51¶")</f>
        <v>1</v>
      </c>
      <c r="U15" s="42" t="n">
        <f aca="false">COUNTIF(C15:M15,"52¶")</f>
        <v>0</v>
      </c>
      <c r="V15" s="42" t="n">
        <f aca="false">COUNTIF(C15:M15,"U")+COUNTIF(C15:M15,"U☻")+COUNTIF(C15:M15,"U☺")</f>
        <v>1</v>
      </c>
      <c r="W15" s="42" t="n">
        <f aca="false">COUNTIF(C15:M15,"KVIT")+COUNTIF(C15:M15,"KVIT☻")+COUNTIF(C15:M15,"kvit$")</f>
        <v>2</v>
      </c>
      <c r="X15" s="44" t="n">
        <f aca="false">COUNTBLANK(C15:M15)</f>
        <v>0</v>
      </c>
      <c r="Y15" s="44" t="n">
        <f aca="false">COUNTIF(C15:M15,"x")</f>
        <v>1</v>
      </c>
      <c r="Z15" s="42" t="n">
        <f aca="false">COUNTIF(C15:M15,"51")+COUNTIF(C15:M15,"51☻")+COUNTIF(C15:M15,"2")+COUNTIF(C15:M15,"52")+COUNTIF(C15:M15,"52☻")+COUNTIF(C15:M15,"51$")+COUNTIF(C15:M15,"52$")</f>
        <v>2</v>
      </c>
      <c r="AA15" s="8" t="str">
        <f aca="false">'Vzorci vnosov'!$A$16</f>
        <v>☻</v>
      </c>
    </row>
    <row r="16" customFormat="false" ht="19.9" hidden="false" customHeight="true" outlineLevel="0" collapsed="false">
      <c r="A16" s="38" t="n">
        <v>41713</v>
      </c>
      <c r="B16" s="39" t="str">
        <f aca="false">TEXT(A16,"Ddd")</f>
        <v>sob</v>
      </c>
      <c r="C16" s="40"/>
      <c r="D16" s="69"/>
      <c r="E16" s="71"/>
      <c r="F16" s="75"/>
      <c r="G16" s="12" t="str">
        <f aca="false">'Vzorci vnosov'!$A$21</f>
        <v>☺</v>
      </c>
      <c r="H16" s="69"/>
      <c r="I16" s="40" t="s">
        <v>80</v>
      </c>
      <c r="J16" s="71"/>
      <c r="K16" s="7" t="str">
        <f aca="false">'Vzorci vnosov'!$A$14</f>
        <v>☻</v>
      </c>
      <c r="L16" s="71"/>
      <c r="M16" s="75"/>
      <c r="N16" s="40" t="s">
        <v>42</v>
      </c>
      <c r="O16" s="40" t="s">
        <v>39</v>
      </c>
      <c r="P16" s="42" t="n">
        <f aca="false">COUNTIF(C16:M16,"☻")+COUNTIF(C16:M16,"52☻")+COUNTIF(C16:M16,"51☻")+COUNTIF(C16:M16,"1☻")+COUNTIF(C16:M16,"KVIT☻")+COUNTIF(C16:M16,"U☻")</f>
        <v>1</v>
      </c>
      <c r="Q16" s="42" t="n">
        <f aca="false">COUNTIF(C16:M16,"☺")+COUNTIF(C16:M16,"52☺")+COUNTIF(C16:M16,"51☺")+COUNTIF(C16:M16,"1☺")+COUNTIF(C16:M16,"KVIT☺")+COUNTIF(C16:M16,"U☺")</f>
        <v>1</v>
      </c>
      <c r="R16" s="42" t="n">
        <f aca="false">COUNTIF(C16:M16,"51")+COUNTIF(C16:M16,"51$")+COUNTIF(C16:M16,"51☻")</f>
        <v>0</v>
      </c>
      <c r="S16" s="42" t="n">
        <f aca="false">COUNTIF(C16:M16,"52")+COUNTIF(C16:M16,"52$")+COUNTIF(C16:M16,"52☻")</f>
        <v>0</v>
      </c>
      <c r="T16" s="42" t="n">
        <f aca="false">COUNTIF(C16:M16,"51¶")</f>
        <v>0</v>
      </c>
      <c r="U16" s="42" t="n">
        <f aca="false">COUNTIF(C16:M16,"52¶")</f>
        <v>0</v>
      </c>
      <c r="V16" s="42" t="n">
        <f aca="false">COUNTIF(C16:M16,"U")+COUNTIF(C16:M16,"U☻")+COUNTIF(C16:M16,"U☺")</f>
        <v>0</v>
      </c>
      <c r="W16" s="42" t="n">
        <f aca="false">COUNTIF(C16:M16,"KVIT")+COUNTIF(C16:M16,"KVIT☻")+COUNTIF(C16:M16,"kvit$")</f>
        <v>0</v>
      </c>
      <c r="X16" s="44" t="n">
        <f aca="false">COUNTBLANK(C16:M16)</f>
        <v>8</v>
      </c>
      <c r="Y16" s="44" t="n">
        <f aca="false">COUNTIF(C16:M16,"x")</f>
        <v>0</v>
      </c>
      <c r="Z16" s="42" t="n">
        <f aca="false">COUNTIF(C16:M16,"51")+COUNTIF(C16:M16,"51☻")+COUNTIF(C16:M16,"2")+COUNTIF(C16:M16,"52")+COUNTIF(C16:M16,"52☻")+COUNTIF(C16:M16,"51$")+COUNTIF(C16:M16,"52$")</f>
        <v>0</v>
      </c>
      <c r="AA16" s="9" t="str">
        <f aca="false">'Vzorci vnosov'!$A$17</f>
        <v>51$</v>
      </c>
      <c r="AD16" s="3" t="str">
        <f aca="false">'Vzorci vnosov'!$A$13</f>
        <v>BOL</v>
      </c>
    </row>
    <row r="17" customFormat="false" ht="19.9" hidden="false" customHeight="true" outlineLevel="0" collapsed="false">
      <c r="A17" s="38" t="n">
        <v>41714</v>
      </c>
      <c r="B17" s="39" t="str">
        <f aca="false">TEXT(A17,"Ddd")</f>
        <v>ned</v>
      </c>
      <c r="C17" s="40"/>
      <c r="D17" s="69"/>
      <c r="E17" s="71"/>
      <c r="F17" s="75"/>
      <c r="G17" s="72"/>
      <c r="H17" s="69"/>
      <c r="I17" s="40" t="s">
        <v>80</v>
      </c>
      <c r="J17" s="71"/>
      <c r="K17" s="7" t="str">
        <f aca="false">'Vzorci vnosov'!$A$14</f>
        <v>☻</v>
      </c>
      <c r="L17" s="12" t="str">
        <f aca="false">'Vzorci vnosov'!$A$21</f>
        <v>☺</v>
      </c>
      <c r="M17" s="75"/>
      <c r="N17" s="40" t="s">
        <v>47</v>
      </c>
      <c r="O17" s="40" t="s">
        <v>39</v>
      </c>
      <c r="P17" s="42" t="n">
        <f aca="false">COUNTIF(C17:M17,"☻")+COUNTIF(C17:M17,"52☻")+COUNTIF(C17:M17,"51☻")+COUNTIF(C17:M17,"1☻")+COUNTIF(C17:M17,"KVIT☻")+COUNTIF(C17:M17,"U☻")</f>
        <v>1</v>
      </c>
      <c r="Q17" s="42" t="n">
        <f aca="false">COUNTIF(C17:M17,"☺")+COUNTIF(C17:M17,"52☺")+COUNTIF(C17:M17,"51☺")+COUNTIF(C17:M17,"1☺")+COUNTIF(C17:M17,"KVIT☺")+COUNTIF(C17:M17,"U☺")</f>
        <v>1</v>
      </c>
      <c r="R17" s="42" t="n">
        <f aca="false">COUNTIF(C17:M17,"51")+COUNTIF(C17:M17,"51$")+COUNTIF(C17:M17,"51☻")</f>
        <v>0</v>
      </c>
      <c r="S17" s="42" t="n">
        <f aca="false">COUNTIF(C17:M17,"52")+COUNTIF(C17:M17,"52$")+COUNTIF(C17:M17,"52☻")</f>
        <v>0</v>
      </c>
      <c r="T17" s="42" t="n">
        <f aca="false">COUNTIF(C17:M17,"51¶")</f>
        <v>0</v>
      </c>
      <c r="U17" s="42" t="n">
        <f aca="false">COUNTIF(C17:M17,"52¶")</f>
        <v>0</v>
      </c>
      <c r="V17" s="42" t="n">
        <f aca="false">COUNTIF(C17:M17,"U")+COUNTIF(C17:M17,"U☻")+COUNTIF(C17:M17,"U☺")</f>
        <v>0</v>
      </c>
      <c r="W17" s="42" t="n">
        <f aca="false">COUNTIF(C17:M17,"KVIT")+COUNTIF(C17:M17,"KVIT☻")+COUNTIF(C17:M17,"kvit$")</f>
        <v>0</v>
      </c>
      <c r="X17" s="44" t="n">
        <f aca="false">COUNTBLANK(C17:M17)</f>
        <v>8</v>
      </c>
      <c r="Y17" s="44" t="n">
        <f aca="false">COUNTIF(C17:M17,"x")</f>
        <v>0</v>
      </c>
      <c r="Z17" s="42" t="n">
        <f aca="false">COUNTIF(C17:M17,"51")+COUNTIF(C17:M17,"51☻")+COUNTIF(C17:M17,"2")+COUNTIF(C17:M17,"52")+COUNTIF(C17:M17,"52☻")+COUNTIF(C17:M17,"51$")+COUNTIF(C17:M17,"52$")</f>
        <v>0</v>
      </c>
      <c r="AA17" s="9" t="str">
        <f aca="false">'Vzorci vnosov'!$A$18</f>
        <v>52$</v>
      </c>
    </row>
    <row r="18" customFormat="false" ht="19.9" hidden="false" customHeight="true" outlineLevel="0" collapsed="false">
      <c r="A18" s="45" t="n">
        <v>41715</v>
      </c>
      <c r="B18" s="32" t="str">
        <f aca="false">TEXT(A18,"Ddd")</f>
        <v>pon</v>
      </c>
      <c r="C18" s="4" t="str">
        <f aca="false">'Vzorci vnosov'!$A$12</f>
        <v>D</v>
      </c>
      <c r="D18" s="5" t="str">
        <f aca="false">'Vzorci vnosov'!$A$7</f>
        <v>KVIT☻</v>
      </c>
      <c r="E18" s="4" t="str">
        <f aca="false">'Vzorci vnosov'!$A$12</f>
        <v>D</v>
      </c>
      <c r="F18" s="3" t="str">
        <f aca="false">'Vzorci vnosov'!$A$13</f>
        <v>BOL</v>
      </c>
      <c r="G18" s="15" t="str">
        <f aca="false">'Vzorci vnosov'!$A$25</f>
        <v>51¶</v>
      </c>
      <c r="H18" s="4" t="str">
        <f aca="false">'Vzorci vnosov'!$A$12</f>
        <v>D</v>
      </c>
      <c r="I18" s="46" t="s">
        <v>80</v>
      </c>
      <c r="K18" s="6" t="str">
        <f aca="false">'Vzorci vnosov'!$A$11</f>
        <v>X</v>
      </c>
      <c r="L18" s="4" t="str">
        <f aca="false">'Vzorci vnosov'!$A$8</f>
        <v>U</v>
      </c>
      <c r="M18" s="3" t="str">
        <f aca="false">'Vzorci vnosov'!$A$6</f>
        <v>KVIT</v>
      </c>
      <c r="N18" s="46" t="s">
        <v>65</v>
      </c>
      <c r="O18" s="25" t="s">
        <v>48</v>
      </c>
      <c r="P18" s="42" t="n">
        <f aca="false">COUNTIF(C18:M18,"☻")+COUNTIF(C18:M18,"52☻")+COUNTIF(C18:M18,"51☻")+COUNTIF(C18:M18,"1☻")+COUNTIF(C18:M18,"KVIT☻")+COUNTIF(C18:M18,"U☻")</f>
        <v>1</v>
      </c>
      <c r="Q18" s="42" t="n">
        <f aca="false">COUNTIF(C18:M18,"☺")+COUNTIF(C18:M18,"52☺")+COUNTIF(C18:M18,"51☺")+COUNTIF(C18:M18,"1☺")+COUNTIF(C18:M18,"KVIT☺")+COUNTIF(C18:M18,"U☺")</f>
        <v>0</v>
      </c>
      <c r="R18" s="42" t="n">
        <f aca="false">COUNTIF(C18:M18,"51")+COUNTIF(C18:M18,"51$")+COUNTIF(C18:M18,"51☻")</f>
        <v>0</v>
      </c>
      <c r="S18" s="42" t="n">
        <f aca="false">COUNTIF(C18:M18,"52")+COUNTIF(C18:M18,"52$")+COUNTIF(C18:M18,"52☻")</f>
        <v>0</v>
      </c>
      <c r="T18" s="42" t="n">
        <f aca="false">COUNTIF(C18:M18,"51¶")</f>
        <v>1</v>
      </c>
      <c r="U18" s="42" t="n">
        <f aca="false">COUNTIF(C18:M18,"52¶")</f>
        <v>0</v>
      </c>
      <c r="V18" s="42" t="n">
        <f aca="false">COUNTIF(C18:M18,"U")+COUNTIF(C18:M18,"U☻")+COUNTIF(C18:M18,"U☺")</f>
        <v>1</v>
      </c>
      <c r="W18" s="42" t="n">
        <f aca="false">COUNTIF(C18:M18,"KVIT")+COUNTIF(C18:M18,"KVIT☻")+COUNTIF(C18:M18,"kvit$")</f>
        <v>2</v>
      </c>
      <c r="X18" s="44" t="n">
        <f aca="false">COUNTBLANK(C18:M18)</f>
        <v>1</v>
      </c>
      <c r="Y18" s="44" t="n">
        <f aca="false">COUNTIF(C18:M18,"x")</f>
        <v>1</v>
      </c>
      <c r="Z18" s="42" t="n">
        <f aca="false">COUNTIF(C18:M18,"51")+COUNTIF(C18:M18,"51☻")+COUNTIF(C18:M18,"2")+COUNTIF(C18:M18,"52")+COUNTIF(C18:M18,"52☻")+COUNTIF(C18:M18,"51$")+COUNTIF(C18:M18,"52$")</f>
        <v>0</v>
      </c>
      <c r="AA18" s="10" t="str">
        <f aca="false">'Vzorci vnosov'!$A$19</f>
        <v>KVIT$</v>
      </c>
      <c r="AD18" s="74" t="s">
        <v>87</v>
      </c>
    </row>
    <row r="19" customFormat="false" ht="19.9" hidden="false" customHeight="true" outlineLevel="0" collapsed="false">
      <c r="A19" s="45" t="n">
        <v>41716</v>
      </c>
      <c r="B19" s="32" t="str">
        <f aca="false">TEXT(A19,"Ddd")</f>
        <v>tor</v>
      </c>
      <c r="C19" s="6" t="str">
        <f aca="false">'Vzorci vnosov'!$A$26</f>
        <v>52¶</v>
      </c>
      <c r="D19" s="46" t="s">
        <v>85</v>
      </c>
      <c r="E19" s="4" t="str">
        <f aca="false">'Vzorci vnosov'!$A$12</f>
        <v>D</v>
      </c>
      <c r="F19" s="3" t="str">
        <f aca="false">'Vzorci vnosov'!$A$13</f>
        <v>BOL</v>
      </c>
      <c r="G19" s="4" t="str">
        <f aca="false">'Vzorci vnosov'!$A$5</f>
        <v>52</v>
      </c>
      <c r="H19" s="4" t="str">
        <f aca="false">'Vzorci vnosov'!$A$12</f>
        <v>D</v>
      </c>
      <c r="I19" s="46" t="s">
        <v>80</v>
      </c>
      <c r="K19" s="15" t="str">
        <f aca="false">'Vzorci vnosov'!$A$25</f>
        <v>51¶</v>
      </c>
      <c r="L19" s="46" t="s">
        <v>59</v>
      </c>
      <c r="M19" s="3" t="str">
        <f aca="false">'Vzorci vnosov'!$A$6</f>
        <v>KVIT</v>
      </c>
      <c r="N19" s="46" t="s">
        <v>84</v>
      </c>
      <c r="O19" s="25" t="s">
        <v>39</v>
      </c>
      <c r="P19" s="42" t="n">
        <f aca="false">COUNTIF(C19:M19,"☻")+COUNTIF(C19:M19,"52☻")+COUNTIF(C19:M19,"51☻")+COUNTIF(C19:M19,"1☻")+COUNTIF(C19:M19,"KVIT☻")+COUNTIF(C19:M19,"U☻")</f>
        <v>0</v>
      </c>
      <c r="Q19" s="42" t="n">
        <f aca="false">COUNTIF(C19:M19,"☺")+COUNTIF(C19:M19,"52☺")+COUNTIF(C19:M19,"51☺")+COUNTIF(C19:M19,"1☺")+COUNTIF(C19:M19,"KVIT☺")+COUNTIF(C19:M19,"U☺")</f>
        <v>0</v>
      </c>
      <c r="R19" s="42" t="n">
        <f aca="false">COUNTIF(C19:M19,"51")+COUNTIF(C19:M19,"51$")+COUNTIF(C19:M19,"51☻")</f>
        <v>0</v>
      </c>
      <c r="S19" s="42" t="n">
        <f aca="false">COUNTIF(C19:M19,"52")+COUNTIF(C19:M19,"52$")+COUNTIF(C19:M19,"52☻")</f>
        <v>1</v>
      </c>
      <c r="T19" s="42" t="n">
        <f aca="false">COUNTIF(C19:M19,"51¶")</f>
        <v>1</v>
      </c>
      <c r="U19" s="42" t="n">
        <f aca="false">COUNTIF(C19:M19,"52¶")</f>
        <v>1</v>
      </c>
      <c r="V19" s="42" t="n">
        <f aca="false">COUNTIF(C19:M19,"U")+COUNTIF(C19:M19,"U☻")+COUNTIF(C19:M19,"U☺")</f>
        <v>0</v>
      </c>
      <c r="W19" s="42" t="n">
        <f aca="false">COUNTIF(C19:M19,"KVIT")+COUNTIF(C19:M19,"KVIT☻")+COUNTIF(C19:M19,"kvit$")</f>
        <v>1</v>
      </c>
      <c r="X19" s="44" t="n">
        <f aca="false">COUNTBLANK(C19:M19)</f>
        <v>1</v>
      </c>
      <c r="Y19" s="44" t="n">
        <f aca="false">COUNTIF(C19:M19,"x")</f>
        <v>0</v>
      </c>
      <c r="Z19" s="42" t="n">
        <f aca="false">COUNTIF(C19:M19,"51")+COUNTIF(C19:M19,"51☻")+COUNTIF(C19:M19,"2")+COUNTIF(C19:M19,"52")+COUNTIF(C19:M19,"52☻")+COUNTIF(C19:M19,"51$")+COUNTIF(C19:M19,"52$")</f>
        <v>1</v>
      </c>
      <c r="AA19" s="11" t="str">
        <f aca="false">'Vzorci vnosov'!$A$20</f>
        <v>☺</v>
      </c>
      <c r="AD19" s="46" t="s">
        <v>85</v>
      </c>
    </row>
    <row r="20" customFormat="false" ht="19.9" hidden="false" customHeight="true" outlineLevel="0" collapsed="false">
      <c r="A20" s="45" t="n">
        <v>41717</v>
      </c>
      <c r="B20" s="32" t="str">
        <f aca="false">TEXT(A20,"Ddd")</f>
        <v>sre</v>
      </c>
      <c r="C20" s="6" t="str">
        <f aca="false">'Vzorci vnosov'!$A$26</f>
        <v>52¶</v>
      </c>
      <c r="D20" s="3" t="str">
        <f aca="false">'Vzorci vnosov'!$A$6</f>
        <v>KVIT</v>
      </c>
      <c r="E20" s="4" t="str">
        <f aca="false">'Vzorci vnosov'!$A$12</f>
        <v>D</v>
      </c>
      <c r="F20" s="3" t="str">
        <f aca="false">'Vzorci vnosov'!$A$13</f>
        <v>BOL</v>
      </c>
      <c r="G20" s="37" t="str">
        <f aca="false">'Vzorci vnosov'!$A$28</f>
        <v>KO</v>
      </c>
      <c r="H20" s="4" t="str">
        <f aca="false">'Vzorci vnosov'!$A$12</f>
        <v>D</v>
      </c>
      <c r="I20" s="46" t="s">
        <v>80</v>
      </c>
      <c r="K20" s="3" t="str">
        <f aca="false">'Vzorci vnosov'!$A$2</f>
        <v>51☻</v>
      </c>
      <c r="L20" s="46" t="s">
        <v>59</v>
      </c>
      <c r="M20" s="3" t="str">
        <f aca="false">'Vzorci vnosov'!$A$6</f>
        <v>KVIT</v>
      </c>
      <c r="N20" s="51" t="s">
        <v>56</v>
      </c>
      <c r="O20" s="25" t="s">
        <v>39</v>
      </c>
      <c r="P20" s="42" t="n">
        <f aca="false">COUNTIF(C20:M20,"☻")+COUNTIF(C20:M20,"52☻")+COUNTIF(C20:M20,"51☻")+COUNTIF(C20:M20,"1☻")+COUNTIF(C20:M20,"KVIT☻")+COUNTIF(C20:M20,"U☻")</f>
        <v>1</v>
      </c>
      <c r="Q20" s="42" t="n">
        <f aca="false">COUNTIF(C20:M20,"☺")+COUNTIF(C20:M20,"52☺")+COUNTIF(C20:M20,"51☺")+COUNTIF(C20:M20,"1☺")+COUNTIF(C20:M20,"KVIT☺")+COUNTIF(C20:M20,"U☺")</f>
        <v>0</v>
      </c>
      <c r="R20" s="42" t="n">
        <f aca="false">COUNTIF(C20:M20,"51")+COUNTIF(C20:M20,"51$")+COUNTIF(C20:M20,"51☻")</f>
        <v>1</v>
      </c>
      <c r="S20" s="42" t="n">
        <f aca="false">COUNTIF(C20:M20,"52")+COUNTIF(C20:M20,"52$")+COUNTIF(C20:M20,"52☻")</f>
        <v>0</v>
      </c>
      <c r="T20" s="42" t="n">
        <f aca="false">COUNTIF(C20:M20,"51¶")</f>
        <v>0</v>
      </c>
      <c r="U20" s="42" t="n">
        <f aca="false">COUNTIF(C20:M20,"52¶")</f>
        <v>1</v>
      </c>
      <c r="V20" s="42" t="n">
        <f aca="false">COUNTIF(C20:M20,"U")+COUNTIF(C20:M20,"U☻")+COUNTIF(C20:M20,"U☺")</f>
        <v>0</v>
      </c>
      <c r="W20" s="42" t="n">
        <f aca="false">COUNTIF(C20:M20,"KVIT")+COUNTIF(C20:M20,"KVIT☻")+COUNTIF(C20:M20,"kvit$")</f>
        <v>2</v>
      </c>
      <c r="X20" s="44" t="n">
        <f aca="false">COUNTBLANK(C20:M20)</f>
        <v>1</v>
      </c>
      <c r="Y20" s="44" t="n">
        <f aca="false">COUNTIF(C20:M20,"x")</f>
        <v>0</v>
      </c>
      <c r="Z20" s="42" t="n">
        <f aca="false">COUNTIF(C20:M20,"51")+COUNTIF(C20:M20,"51☻")+COUNTIF(C20:M20,"2")+COUNTIF(C20:M20,"52")+COUNTIF(C20:M20,"52☻")+COUNTIF(C20:M20,"51$")+COUNTIF(C20:M20,"52$")</f>
        <v>1</v>
      </c>
      <c r="AA20" s="12" t="str">
        <f aca="false">'Vzorci vnosov'!$A$21</f>
        <v>☺</v>
      </c>
      <c r="AD20" s="16" t="str">
        <f aca="false">'Vzorci vnosov'!$A$27</f>
        <v>KVIT☺</v>
      </c>
    </row>
    <row r="21" customFormat="false" ht="19.9" hidden="false" customHeight="true" outlineLevel="0" collapsed="false">
      <c r="A21" s="45" t="n">
        <v>41718</v>
      </c>
      <c r="B21" s="32" t="str">
        <f aca="false">TEXT(A21,"Ddd")</f>
        <v>čet</v>
      </c>
      <c r="C21" s="4" t="str">
        <f aca="false">'Vzorci vnosov'!$A$5</f>
        <v>52</v>
      </c>
      <c r="D21" s="5" t="str">
        <f aca="false">'Vzorci vnosov'!$A$7</f>
        <v>KVIT☻</v>
      </c>
      <c r="E21" s="15" t="str">
        <f aca="false">'Vzorci vnosov'!$A$25</f>
        <v>51¶</v>
      </c>
      <c r="F21" s="3" t="str">
        <f aca="false">'Vzorci vnosov'!$A$13</f>
        <v>BOL</v>
      </c>
      <c r="G21" s="4" t="str">
        <f aca="false">'Vzorci vnosov'!$A$4</f>
        <v>51</v>
      </c>
      <c r="H21" s="4" t="str">
        <f aca="false">'Vzorci vnosov'!$A$12</f>
        <v>D</v>
      </c>
      <c r="I21" s="46" t="s">
        <v>80</v>
      </c>
      <c r="K21" s="6" t="str">
        <f aca="false">'Vzorci vnosov'!$A$11</f>
        <v>X</v>
      </c>
      <c r="L21" s="13" t="str">
        <f aca="false">'Vzorci vnosov'!$A$22</f>
        <v>U☺</v>
      </c>
      <c r="M21" s="3" t="str">
        <f aca="false">'Vzorci vnosov'!$A$6</f>
        <v>KVIT</v>
      </c>
      <c r="N21" s="46" t="s">
        <v>47</v>
      </c>
      <c r="O21" s="25" t="s">
        <v>48</v>
      </c>
      <c r="P21" s="42" t="n">
        <f aca="false">COUNTIF(C21:M21,"☻")+COUNTIF(C21:M21,"52☻")+COUNTIF(C21:M21,"51☻")+COUNTIF(C21:M21,"1☻")+COUNTIF(C21:M21,"KVIT☻")+COUNTIF(C21:M21,"U☻")</f>
        <v>1</v>
      </c>
      <c r="Q21" s="42" t="n">
        <f aca="false">COUNTIF(C21:M21,"☺")+COUNTIF(C21:M21,"52☺")+COUNTIF(C21:M21,"51☺")+COUNTIF(C21:M21,"1☺")+COUNTIF(C21:M21,"KVIT☺")+COUNTIF(C21:M21,"U☺")</f>
        <v>1</v>
      </c>
      <c r="R21" s="42" t="n">
        <f aca="false">COUNTIF(C21:M21,"51")+COUNTIF(C21:M21,"51$")+COUNTIF(C21:M21,"51☻")</f>
        <v>1</v>
      </c>
      <c r="S21" s="42" t="n">
        <f aca="false">COUNTIF(C21:M21,"52")+COUNTIF(C21:M21,"52$")+COUNTIF(C21:M21,"52☻")</f>
        <v>1</v>
      </c>
      <c r="T21" s="42" t="n">
        <f aca="false">COUNTIF(C21:M21,"51¶")</f>
        <v>1</v>
      </c>
      <c r="U21" s="42" t="n">
        <f aca="false">COUNTIF(C21:M21,"52¶")</f>
        <v>0</v>
      </c>
      <c r="V21" s="42" t="n">
        <f aca="false">COUNTIF(C21:M21,"U")+COUNTIF(C21:M21,"U☻")+COUNTIF(C21:M21,"U☺")</f>
        <v>1</v>
      </c>
      <c r="W21" s="42" t="n">
        <f aca="false">COUNTIF(C21:M21,"KVIT")+COUNTIF(C21:M21,"KVIT☻")+COUNTIF(C21:M21,"kvit$")</f>
        <v>2</v>
      </c>
      <c r="X21" s="44" t="n">
        <f aca="false">COUNTBLANK(C21:M21)</f>
        <v>1</v>
      </c>
      <c r="Y21" s="44" t="n">
        <f aca="false">COUNTIF(C21:M21,"x")</f>
        <v>1</v>
      </c>
      <c r="Z21" s="42" t="n">
        <f aca="false">COUNTIF(C21:M21,"51")+COUNTIF(C21:M21,"51☻")+COUNTIF(C21:M21,"2")+COUNTIF(C21:M21,"52")+COUNTIF(C21:M21,"52☻")+COUNTIF(C21:M21,"51$")+COUNTIF(C21:M21,"52$")</f>
        <v>2</v>
      </c>
      <c r="AA21" s="13" t="str">
        <f aca="false">'Vzorci vnosov'!$A$22</f>
        <v>U☺</v>
      </c>
      <c r="AD21" s="46" t="s">
        <v>53</v>
      </c>
    </row>
    <row r="22" customFormat="false" ht="19.9" hidden="false" customHeight="true" outlineLevel="0" collapsed="false">
      <c r="A22" s="45" t="n">
        <v>41719</v>
      </c>
      <c r="B22" s="32" t="str">
        <f aca="false">TEXT(A22,"Ddd")</f>
        <v>pet</v>
      </c>
      <c r="C22" s="4" t="str">
        <f aca="false">'Vzorci vnosov'!$A$4</f>
        <v>51</v>
      </c>
      <c r="D22" s="3" t="str">
        <f aca="false">'Vzorci vnosov'!$A$6</f>
        <v>KVIT</v>
      </c>
      <c r="E22" s="15" t="str">
        <f aca="false">'Vzorci vnosov'!$A$25</f>
        <v>51¶</v>
      </c>
      <c r="F22" s="3" t="str">
        <f aca="false">'Vzorci vnosov'!$A$13</f>
        <v>BOL</v>
      </c>
      <c r="G22" s="37" t="str">
        <f aca="false">'Vzorci vnosov'!$A$28</f>
        <v>KO</v>
      </c>
      <c r="H22" s="4" t="str">
        <f aca="false">'Vzorci vnosov'!$A$12</f>
        <v>D</v>
      </c>
      <c r="I22" s="46" t="s">
        <v>80</v>
      </c>
      <c r="K22" s="4" t="str">
        <f aca="false">'Vzorci vnosov'!$A$5</f>
        <v>52</v>
      </c>
      <c r="L22" s="6" t="str">
        <f aca="false">'Vzorci vnosov'!$A$11</f>
        <v>X</v>
      </c>
      <c r="M22" s="3" t="str">
        <f aca="false">'Vzorci vnosov'!$A$6</f>
        <v>KVIT</v>
      </c>
      <c r="N22" s="46" t="s">
        <v>57</v>
      </c>
      <c r="O22" s="25" t="s">
        <v>39</v>
      </c>
      <c r="P22" s="42" t="n">
        <f aca="false">COUNTIF(C22:M22,"☻")+COUNTIF(C22:M22,"52☻")+COUNTIF(C22:M22,"51☻")+COUNTIF(C22:M22,"1☻")+COUNTIF(C22:M22,"KVIT☻")+COUNTIF(C22:M22,"U☻")</f>
        <v>0</v>
      </c>
      <c r="Q22" s="42" t="n">
        <f aca="false">COUNTIF(C22:M22,"☺")+COUNTIF(C22:M22,"52☺")+COUNTIF(C22:M22,"51☺")+COUNTIF(C22:M22,"1☺")+COUNTIF(C22:M22,"KVIT☺")+COUNTIF(C22:M22,"U☺")</f>
        <v>0</v>
      </c>
      <c r="R22" s="42" t="n">
        <f aca="false">COUNTIF(C22:M22,"51")+COUNTIF(C22:M22,"51$")+COUNTIF(C22:M22,"51☻")</f>
        <v>1</v>
      </c>
      <c r="S22" s="42" t="n">
        <f aca="false">COUNTIF(C22:M22,"52")+COUNTIF(C22:M22,"52$")+COUNTIF(C22:M22,"52☻")</f>
        <v>1</v>
      </c>
      <c r="T22" s="42" t="n">
        <f aca="false">COUNTIF(C22:M22,"51¶")</f>
        <v>1</v>
      </c>
      <c r="U22" s="42" t="n">
        <f aca="false">COUNTIF(C22:M22,"52¶")</f>
        <v>0</v>
      </c>
      <c r="V22" s="42" t="n">
        <f aca="false">COUNTIF(C22:M22,"U")+COUNTIF(C22:M22,"U☻")+COUNTIF(C22:M22,"U☺")</f>
        <v>0</v>
      </c>
      <c r="W22" s="42" t="n">
        <f aca="false">COUNTIF(C22:M22,"KVIT")+COUNTIF(C22:M22,"KVIT☻")+COUNTIF(C22:M22,"kvit$")</f>
        <v>2</v>
      </c>
      <c r="X22" s="44" t="n">
        <f aca="false">COUNTBLANK(C22:M22)</f>
        <v>1</v>
      </c>
      <c r="Y22" s="44" t="n">
        <f aca="false">COUNTIF(C22:M22,"x")</f>
        <v>1</v>
      </c>
      <c r="Z22" s="42" t="n">
        <f aca="false">COUNTIF(C22:M22,"51")+COUNTIF(C22:M22,"51☻")+COUNTIF(C22:M22,"2")+COUNTIF(C22:M22,"52")+COUNTIF(C22:M22,"52☻")+COUNTIF(C22:M22,"51$")+COUNTIF(C22:M22,"52$")</f>
        <v>2</v>
      </c>
      <c r="AA22" s="14" t="str">
        <f aca="false">'Vzorci vnosov'!$A$23</f>
        <v>51☺</v>
      </c>
      <c r="AD22" s="46" t="s">
        <v>57</v>
      </c>
    </row>
    <row r="23" customFormat="false" ht="19.9" hidden="false" customHeight="true" outlineLevel="0" collapsed="false">
      <c r="A23" s="38" t="n">
        <v>41720</v>
      </c>
      <c r="B23" s="39" t="str">
        <f aca="false">TEXT(A23,"Ddd")</f>
        <v>sob</v>
      </c>
      <c r="C23" s="12" t="str">
        <f aca="false">'Vzorci vnosov'!$A$21</f>
        <v>☺</v>
      </c>
      <c r="D23" s="69"/>
      <c r="E23" s="71"/>
      <c r="F23" s="72"/>
      <c r="G23" s="72"/>
      <c r="H23" s="71"/>
      <c r="I23" s="40" t="s">
        <v>80</v>
      </c>
      <c r="J23" s="71"/>
      <c r="K23" s="73"/>
      <c r="L23" s="71"/>
      <c r="M23" s="7" t="str">
        <f aca="false">'Vzorci vnosov'!$A$14</f>
        <v>☻</v>
      </c>
      <c r="N23" s="40" t="s">
        <v>38</v>
      </c>
      <c r="O23" s="40" t="s">
        <v>47</v>
      </c>
      <c r="P23" s="42" t="n">
        <f aca="false">COUNTIF(C23:M23,"☻")+COUNTIF(C23:M23,"52☻")+COUNTIF(C23:M23,"51☻")+COUNTIF(C23:M23,"1☻")+COUNTIF(C23:M23,"KVIT☻")+COUNTIF(C23:M23,"U☻")</f>
        <v>1</v>
      </c>
      <c r="Q23" s="42" t="n">
        <f aca="false">COUNTIF(C23:M23,"☺")+COUNTIF(C23:M23,"52☺")+COUNTIF(C23:M23,"51☺")+COUNTIF(C23:M23,"1☺")+COUNTIF(C23:M23,"KVIT☺")+COUNTIF(C23:M23,"U☺")</f>
        <v>1</v>
      </c>
      <c r="R23" s="42" t="n">
        <f aca="false">COUNTIF(C23:M23,"51")+COUNTIF(C23:M23,"51$")+COUNTIF(C23:M23,"51☻")</f>
        <v>0</v>
      </c>
      <c r="S23" s="42" t="n">
        <f aca="false">COUNTIF(C23:M23,"52")+COUNTIF(C23:M23,"52$")+COUNTIF(C23:M23,"52☻")</f>
        <v>0</v>
      </c>
      <c r="T23" s="42" t="n">
        <f aca="false">COUNTIF(C23:M23,"51¶")</f>
        <v>0</v>
      </c>
      <c r="U23" s="42" t="n">
        <f aca="false">COUNTIF(C23:M23,"52¶")</f>
        <v>0</v>
      </c>
      <c r="V23" s="42" t="n">
        <f aca="false">COUNTIF(C23:M23,"U")+COUNTIF(C23:M23,"U☻")+COUNTIF(C23:M23,"U☺")</f>
        <v>0</v>
      </c>
      <c r="W23" s="42" t="n">
        <f aca="false">COUNTIF(C23:M23,"KVIT")+COUNTIF(C23:M23,"KVIT☻")+COUNTIF(C23:M23,"kvit$")</f>
        <v>0</v>
      </c>
      <c r="X23" s="44" t="n">
        <f aca="false">COUNTBLANK(C23:M23)</f>
        <v>8</v>
      </c>
      <c r="Y23" s="44" t="n">
        <f aca="false">COUNTIF(C23:M23,"x")</f>
        <v>0</v>
      </c>
      <c r="Z23" s="42" t="n">
        <f aca="false">COUNTIF(C23:M23,"51")+COUNTIF(C23:M23,"51☻")+COUNTIF(C23:M23,"2")+COUNTIF(C23:M23,"52")+COUNTIF(C23:M23,"52☻")+COUNTIF(C23:M23,"51$")+COUNTIF(C23:M23,"52$")</f>
        <v>0</v>
      </c>
      <c r="AA23" s="14" t="str">
        <f aca="false">'Vzorci vnosov'!$A$24</f>
        <v>52☺</v>
      </c>
    </row>
    <row r="24" customFormat="false" ht="19.9" hidden="false" customHeight="true" outlineLevel="0" collapsed="false">
      <c r="A24" s="38" t="n">
        <v>41721</v>
      </c>
      <c r="B24" s="39" t="str">
        <f aca="false">TEXT(A24,"Ddd")</f>
        <v>ned</v>
      </c>
      <c r="C24" s="12" t="str">
        <f aca="false">'Vzorci vnosov'!$A$21</f>
        <v>☺</v>
      </c>
      <c r="D24" s="69"/>
      <c r="E24" s="71"/>
      <c r="F24" s="72"/>
      <c r="G24" s="72"/>
      <c r="H24" s="71"/>
      <c r="I24" s="40" t="s">
        <v>80</v>
      </c>
      <c r="J24" s="40" t="s">
        <v>88</v>
      </c>
      <c r="K24" s="73"/>
      <c r="L24" s="71"/>
      <c r="M24" s="7" t="str">
        <f aca="false">'Vzorci vnosov'!$A$14</f>
        <v>☻</v>
      </c>
      <c r="N24" s="40" t="s">
        <v>38</v>
      </c>
      <c r="O24" s="40" t="s">
        <v>47</v>
      </c>
      <c r="P24" s="42" t="n">
        <f aca="false">COUNTIF(C24:M24,"☻")+COUNTIF(C24:M24,"52☻")+COUNTIF(C24:M24,"51☻")+COUNTIF(C24:M24,"1☻")+COUNTIF(C24:M24,"KVIT☻")+COUNTIF(C24:M24,"U☻")</f>
        <v>1</v>
      </c>
      <c r="Q24" s="42" t="n">
        <f aca="false">COUNTIF(C24:M24,"☺")+COUNTIF(C24:M24,"52☺")+COUNTIF(C24:M24,"51☺")+COUNTIF(C24:M24,"1☺")+COUNTIF(C24:M24,"KVIT☺")+COUNTIF(C24:M24,"U☺")</f>
        <v>1</v>
      </c>
      <c r="R24" s="42" t="n">
        <f aca="false">COUNTIF(C24:M24,"51")+COUNTIF(C24:M24,"51$")+COUNTIF(C24:M24,"51☻")</f>
        <v>0</v>
      </c>
      <c r="S24" s="42" t="n">
        <f aca="false">COUNTIF(C24:M24,"52")+COUNTIF(C24:M24,"52$")+COUNTIF(C24:M24,"52☻")</f>
        <v>0</v>
      </c>
      <c r="T24" s="42" t="n">
        <f aca="false">COUNTIF(C24:M24,"51¶")</f>
        <v>0</v>
      </c>
      <c r="U24" s="42" t="n">
        <f aca="false">COUNTIF(C24:M24,"52¶")</f>
        <v>0</v>
      </c>
      <c r="V24" s="42" t="n">
        <f aca="false">COUNTIF(C24:M24,"U")+COUNTIF(C24:M24,"U☻")+COUNTIF(C24:M24,"U☺")</f>
        <v>0</v>
      </c>
      <c r="W24" s="42" t="n">
        <f aca="false">COUNTIF(C24:M24,"KVIT")+COUNTIF(C24:M24,"KVIT☻")+COUNTIF(C24:M24,"kvit$")</f>
        <v>0</v>
      </c>
      <c r="X24" s="44" t="n">
        <f aca="false">COUNTBLANK(C24:M24)</f>
        <v>7</v>
      </c>
      <c r="Y24" s="44" t="n">
        <f aca="false">COUNTIF(C24:M24,"x")</f>
        <v>0</v>
      </c>
      <c r="Z24" s="42" t="n">
        <f aca="false">COUNTIF(C24:M24,"51")+COUNTIF(C24:M24,"51☻")+COUNTIF(C24:M24,"2")+COUNTIF(C24:M24,"52")+COUNTIF(C24:M24,"52☻")+COUNTIF(C24:M24,"51$")+COUNTIF(C24:M24,"52$")</f>
        <v>0</v>
      </c>
      <c r="AA24" s="15" t="str">
        <f aca="false">'Vzorci vnosov'!$A$25</f>
        <v>51¶</v>
      </c>
    </row>
    <row r="25" customFormat="false" ht="19.9" hidden="false" customHeight="true" outlineLevel="0" collapsed="false">
      <c r="A25" s="45" t="n">
        <v>41722</v>
      </c>
      <c r="B25" s="32" t="str">
        <f aca="false">TEXT(A25,"Ddd")</f>
        <v>pon</v>
      </c>
      <c r="C25" s="6" t="str">
        <f aca="false">'Vzorci vnosov'!$A$11</f>
        <v>X</v>
      </c>
      <c r="D25" s="3" t="str">
        <f aca="false">'Vzorci vnosov'!$A$6</f>
        <v>KVIT</v>
      </c>
      <c r="E25" s="3" t="str">
        <f aca="false">'Vzorci vnosov'!$A$2</f>
        <v>51☻</v>
      </c>
      <c r="F25" s="15" t="str">
        <f aca="false">'Vzorci vnosov'!$A$25</f>
        <v>51¶</v>
      </c>
      <c r="G25" s="14" t="str">
        <f aca="false">'Vzorci vnosov'!$A$24</f>
        <v>52☺</v>
      </c>
      <c r="H25" s="6" t="str">
        <f aca="false">'Vzorci vnosov'!$A$26</f>
        <v>52¶</v>
      </c>
      <c r="I25" s="46" t="s">
        <v>80</v>
      </c>
      <c r="J25" s="4" t="str">
        <f aca="false">'Vzorci vnosov'!$A$4</f>
        <v>51</v>
      </c>
      <c r="K25" s="3" t="str">
        <f aca="false">'Vzorci vnosov'!$A$6</f>
        <v>KVIT</v>
      </c>
      <c r="L25" s="4" t="str">
        <f aca="false">'Vzorci vnosov'!$A$8</f>
        <v>U</v>
      </c>
      <c r="M25" s="6" t="str">
        <f aca="false">'Vzorci vnosov'!$A$11</f>
        <v>X</v>
      </c>
      <c r="N25" s="46" t="s">
        <v>42</v>
      </c>
      <c r="O25" s="25" t="s">
        <v>47</v>
      </c>
      <c r="P25" s="42" t="n">
        <f aca="false">COUNTIF(C25:M25,"☻")+COUNTIF(C25:M25,"52☻")+COUNTIF(C25:M25,"51☻")+COUNTIF(C25:M25,"1☻")+COUNTIF(C25:M25,"KVIT☻")+COUNTIF(C25:M25,"U☻")</f>
        <v>1</v>
      </c>
      <c r="Q25" s="42" t="n">
        <f aca="false">COUNTIF(C25:M25,"☺")+COUNTIF(C25:M25,"52☺")+COUNTIF(C25:M25,"51☺")+COUNTIF(C25:M25,"1☺")+COUNTIF(C25:M25,"KVIT☺")+COUNTIF(C25:M25,"U☺")</f>
        <v>1</v>
      </c>
      <c r="R25" s="42" t="n">
        <f aca="false">COUNTIF(C25:M25,"51")+COUNTIF(C25:M25,"51$")+COUNTIF(C25:M25,"51☻")</f>
        <v>2</v>
      </c>
      <c r="S25" s="42" t="n">
        <f aca="false">COUNTIF(C25:M25,"52")+COUNTIF(C25:M25,"52$")+COUNTIF(C25:M25,"52☻")</f>
        <v>0</v>
      </c>
      <c r="T25" s="42" t="n">
        <f aca="false">COUNTIF(C25:M25,"51¶")</f>
        <v>1</v>
      </c>
      <c r="U25" s="42" t="n">
        <f aca="false">COUNTIF(C25:M25,"52¶")</f>
        <v>1</v>
      </c>
      <c r="V25" s="42" t="n">
        <f aca="false">COUNTIF(C25:M25,"U")+COUNTIF(C25:M25,"U☻")+COUNTIF(C25:M25,"U☺")</f>
        <v>1</v>
      </c>
      <c r="W25" s="42" t="n">
        <f aca="false">COUNTIF(C25:M25,"KVIT")+COUNTIF(C25:M25,"KVIT☻")+COUNTIF(C25:M25,"kvit$")</f>
        <v>2</v>
      </c>
      <c r="X25" s="44" t="n">
        <f aca="false">COUNTBLANK(C25:M25)</f>
        <v>0</v>
      </c>
      <c r="Y25" s="44" t="n">
        <f aca="false">COUNTIF(C25:M25,"x")</f>
        <v>2</v>
      </c>
      <c r="Z25" s="42" t="n">
        <f aca="false">COUNTIF(C25:M25,"51")+COUNTIF(C25:M25,"51☻")+COUNTIF(C25:M25,"2")+COUNTIF(C25:M25,"52")+COUNTIF(C25:M25,"52☻")+COUNTIF(C25:M25,"51$")+COUNTIF(C25:M25,"52$")</f>
        <v>2</v>
      </c>
      <c r="AA25" s="6" t="str">
        <f aca="false">'Vzorci vnosov'!$A$26</f>
        <v>52¶</v>
      </c>
    </row>
    <row r="26" customFormat="false" ht="19.9" hidden="false" customHeight="true" outlineLevel="0" collapsed="false">
      <c r="A26" s="45" t="n">
        <v>41723</v>
      </c>
      <c r="B26" s="32" t="str">
        <f aca="false">TEXT(A26,"Ddd")</f>
        <v>tor</v>
      </c>
      <c r="C26" s="4" t="str">
        <f aca="false">'Vzorci vnosov'!$A$12</f>
        <v>D</v>
      </c>
      <c r="D26" s="46" t="s">
        <v>85</v>
      </c>
      <c r="E26" s="6" t="str">
        <f aca="false">'Vzorci vnosov'!$A$11</f>
        <v>X</v>
      </c>
      <c r="F26" s="4" t="str">
        <f aca="false">'Vzorci vnosov'!$A$5</f>
        <v>52</v>
      </c>
      <c r="G26" s="6" t="str">
        <f aca="false">'Vzorci vnosov'!$A$11</f>
        <v>X</v>
      </c>
      <c r="H26" s="14" t="str">
        <f aca="false">'Vzorci vnosov'!$A$23</f>
        <v>51☺</v>
      </c>
      <c r="I26" s="46" t="s">
        <v>80</v>
      </c>
      <c r="J26" s="4" t="str">
        <f aca="false">'Vzorci vnosov'!$A$5</f>
        <v>52</v>
      </c>
      <c r="K26" s="3" t="str">
        <f aca="false">'Vzorci vnosov'!$A$6</f>
        <v>KVIT</v>
      </c>
      <c r="L26" s="6" t="str">
        <f aca="false">'Vzorci vnosov'!$A$26</f>
        <v>52¶</v>
      </c>
      <c r="M26" s="3" t="str">
        <f aca="false">'Vzorci vnosov'!$A$6</f>
        <v>KVIT</v>
      </c>
      <c r="N26" s="46" t="s">
        <v>65</v>
      </c>
      <c r="O26" s="76" t="s">
        <v>41</v>
      </c>
      <c r="P26" s="42" t="n">
        <f aca="false">COUNTIF(C26:M26,"☻")+COUNTIF(C26:M26,"52☻")+COUNTIF(C26:M26,"51☻")+COUNTIF(C26:M26,"1☻")+COUNTIF(C26:M26,"KVIT☻")+COUNTIF(C26:M26,"U☻")</f>
        <v>0</v>
      </c>
      <c r="Q26" s="42" t="n">
        <f aca="false">COUNTIF(C26:M26,"☺")+COUNTIF(C26:M26,"52☺")+COUNTIF(C26:M26,"51☺")+COUNTIF(C26:M26,"1☺")+COUNTIF(C26:M26,"KVIT☺")+COUNTIF(C26:M26,"U☺")</f>
        <v>1</v>
      </c>
      <c r="R26" s="42" t="n">
        <f aca="false">COUNTIF(C26:M26,"51")+COUNTIF(C26:M26,"51$")+COUNTIF(C26:M26,"51☻")</f>
        <v>0</v>
      </c>
      <c r="S26" s="42" t="n">
        <f aca="false">COUNTIF(C26:M26,"52")+COUNTIF(C26:M26,"52$")+COUNTIF(C26:M26,"52☻")</f>
        <v>2</v>
      </c>
      <c r="T26" s="42" t="n">
        <f aca="false">COUNTIF(C26:M26,"51¶")</f>
        <v>0</v>
      </c>
      <c r="U26" s="42" t="n">
        <f aca="false">COUNTIF(C26:M26,"52¶")</f>
        <v>1</v>
      </c>
      <c r="V26" s="42" t="n">
        <f aca="false">COUNTIF(C26:M26,"U")+COUNTIF(C26:M26,"U☻")+COUNTIF(C26:M26,"U☺")</f>
        <v>0</v>
      </c>
      <c r="W26" s="42" t="n">
        <f aca="false">COUNTIF(C26:M26,"KVIT")+COUNTIF(C26:M26,"KVIT☻")+COUNTIF(C26:M26,"kvit$")</f>
        <v>2</v>
      </c>
      <c r="X26" s="44" t="n">
        <f aca="false">COUNTBLANK(C26:M26)</f>
        <v>0</v>
      </c>
      <c r="Y26" s="44" t="n">
        <f aca="false">COUNTIF(C26:M26,"x")</f>
        <v>2</v>
      </c>
      <c r="Z26" s="42" t="n">
        <f aca="false">COUNTIF(C26:M26,"51")+COUNTIF(C26:M26,"51☻")+COUNTIF(C26:M26,"2")+COUNTIF(C26:M26,"52")+COUNTIF(C26:M26,"52☻")+COUNTIF(C26:M26,"51$")+COUNTIF(C26:M26,"52$")</f>
        <v>2</v>
      </c>
      <c r="AA26" s="16" t="str">
        <f aca="false">'Vzorci vnosov'!$A$27</f>
        <v>KVIT☺</v>
      </c>
    </row>
    <row r="27" customFormat="false" ht="19.9" hidden="false" customHeight="true" outlineLevel="0" collapsed="false">
      <c r="A27" s="45" t="n">
        <v>41724</v>
      </c>
      <c r="B27" s="32" t="str">
        <f aca="false">TEXT(A27,"Ddd")</f>
        <v>sre</v>
      </c>
      <c r="C27" s="4" t="str">
        <f aca="false">'Vzorci vnosov'!$A$12</f>
        <v>D</v>
      </c>
      <c r="D27" s="3" t="str">
        <f aca="false">'Vzorci vnosov'!$A$6</f>
        <v>KVIT</v>
      </c>
      <c r="E27" s="15" t="str">
        <f aca="false">'Vzorci vnosov'!$A$25</f>
        <v>51¶</v>
      </c>
      <c r="F27" s="4" t="str">
        <f aca="false">'Vzorci vnosov'!$A$5</f>
        <v>52</v>
      </c>
      <c r="G27" s="37" t="str">
        <f aca="false">'Vzorci vnosov'!$A$28</f>
        <v>KO</v>
      </c>
      <c r="H27" s="6" t="str">
        <f aca="false">'Vzorci vnosov'!$A$11</f>
        <v>X</v>
      </c>
      <c r="I27" s="46" t="s">
        <v>80</v>
      </c>
      <c r="J27" s="15" t="str">
        <f aca="false">'Vzorci vnosov'!$A$25</f>
        <v>51¶</v>
      </c>
      <c r="K27" s="5" t="str">
        <f aca="false">'Vzorci vnosov'!$A$7</f>
        <v>KVIT☻</v>
      </c>
      <c r="L27" s="4" t="str">
        <f aca="false">'Vzorci vnosov'!$A$4</f>
        <v>51</v>
      </c>
      <c r="M27" s="3" t="str">
        <f aca="false">'Vzorci vnosov'!$A$6</f>
        <v>KVIT</v>
      </c>
      <c r="N27" s="52" t="s">
        <v>58</v>
      </c>
      <c r="O27" s="25" t="s">
        <v>47</v>
      </c>
      <c r="P27" s="42" t="n">
        <f aca="false">COUNTIF(C27:M27,"☻")+COUNTIF(C27:M27,"52☻")+COUNTIF(C27:M27,"51☻")+COUNTIF(C27:M27,"1☻")+COUNTIF(C27:M27,"KVIT☻")+COUNTIF(C27:M27,"U☻")</f>
        <v>1</v>
      </c>
      <c r="Q27" s="42" t="n">
        <f aca="false">COUNTIF(C27:M27,"☺")+COUNTIF(C27:M27,"52☺")+COUNTIF(C27:M27,"51☺")+COUNTIF(C27:M27,"1☺")+COUNTIF(C27:M27,"KVIT☺")+COUNTIF(C27:M27,"U☺")</f>
        <v>0</v>
      </c>
      <c r="R27" s="42" t="n">
        <f aca="false">COUNTIF(C27:M27,"51")+COUNTIF(C27:M27,"51$")+COUNTIF(C27:M27,"51☻")</f>
        <v>1</v>
      </c>
      <c r="S27" s="42" t="n">
        <f aca="false">COUNTIF(C27:M27,"52")+COUNTIF(C27:M27,"52$")+COUNTIF(C27:M27,"52☻")</f>
        <v>1</v>
      </c>
      <c r="T27" s="42" t="n">
        <f aca="false">COUNTIF(C27:M27,"51¶")</f>
        <v>2</v>
      </c>
      <c r="U27" s="42" t="n">
        <f aca="false">COUNTIF(C27:M27,"52¶")</f>
        <v>0</v>
      </c>
      <c r="V27" s="42" t="n">
        <f aca="false">COUNTIF(C27:M27,"U")+COUNTIF(C27:M27,"U☻")+COUNTIF(C27:M27,"U☺")</f>
        <v>0</v>
      </c>
      <c r="W27" s="42" t="n">
        <f aca="false">COUNTIF(C27:M27,"KVIT")+COUNTIF(C27:M27,"KVIT☻")+COUNTIF(C27:M27,"kvit$")</f>
        <v>3</v>
      </c>
      <c r="X27" s="44" t="n">
        <f aca="false">COUNTBLANK(C27:M27)</f>
        <v>0</v>
      </c>
      <c r="Y27" s="44" t="n">
        <f aca="false">COUNTIF(C27:M27,"x")</f>
        <v>1</v>
      </c>
      <c r="Z27" s="42" t="n">
        <f aca="false">COUNTIF(C27:M27,"51")+COUNTIF(C27:M27,"51☻")+COUNTIF(C27:M27,"2")+COUNTIF(C27:M27,"52")+COUNTIF(C27:M27,"52☻")+COUNTIF(C27:M27,"51$")+COUNTIF(C27:M27,"52$")</f>
        <v>2</v>
      </c>
      <c r="AA27" s="37" t="str">
        <f aca="false">'Vzorci vnosov'!$A$28</f>
        <v>KO</v>
      </c>
    </row>
    <row r="28" customFormat="false" ht="19.9" hidden="false" customHeight="true" outlineLevel="0" collapsed="false">
      <c r="A28" s="45" t="n">
        <v>41725</v>
      </c>
      <c r="B28" s="32" t="str">
        <f aca="false">TEXT(A28,"Ddd")</f>
        <v>čet</v>
      </c>
      <c r="C28" s="4" t="str">
        <f aca="false">'Vzorci vnosov'!$A$12</f>
        <v>D</v>
      </c>
      <c r="D28" s="3" t="str">
        <f aca="false">'Vzorci vnosov'!$A$6</f>
        <v>KVIT</v>
      </c>
      <c r="E28" s="4" t="str">
        <f aca="false">'Vzorci vnosov'!$A$5</f>
        <v>52</v>
      </c>
      <c r="F28" s="5" t="str">
        <f aca="false">'Vzorci vnosov'!$A$7</f>
        <v>KVIT☻</v>
      </c>
      <c r="G28" s="4" t="str">
        <f aca="false">'Vzorci vnosov'!$A$8</f>
        <v>U</v>
      </c>
      <c r="H28" s="15" t="str">
        <f aca="false">'Vzorci vnosov'!$A$25</f>
        <v>51¶</v>
      </c>
      <c r="I28" s="46" t="s">
        <v>80</v>
      </c>
      <c r="J28" s="4" t="str">
        <f aca="false">'Vzorci vnosov'!$A$5</f>
        <v>52</v>
      </c>
      <c r="K28" s="6" t="str">
        <f aca="false">'Vzorci vnosov'!$A$11</f>
        <v>X</v>
      </c>
      <c r="L28" s="4" t="str">
        <f aca="false">'Vzorci vnosov'!$A$4</f>
        <v>51</v>
      </c>
      <c r="M28" s="3" t="str">
        <f aca="false">'Vzorci vnosov'!$A$6</f>
        <v>KVIT</v>
      </c>
      <c r="N28" s="53" t="s">
        <v>44</v>
      </c>
      <c r="O28" s="25" t="s">
        <v>47</v>
      </c>
      <c r="P28" s="42" t="n">
        <f aca="false">COUNTIF(C28:M28,"☻")+COUNTIF(C28:M28,"52☻")+COUNTIF(C28:M28,"51☻")+COUNTIF(C28:M28,"1☻")+COUNTIF(C28:M28,"KVIT☻")+COUNTIF(C28:M28,"U☻")</f>
        <v>1</v>
      </c>
      <c r="Q28" s="42" t="n">
        <f aca="false">COUNTIF(C28:M28,"☺")+COUNTIF(C28:M28,"52☺")+COUNTIF(C28:M28,"51☺")+COUNTIF(C28:M28,"1☺")+COUNTIF(C28:M28,"KVIT☺")+COUNTIF(C28:M28,"U☺")</f>
        <v>0</v>
      </c>
      <c r="R28" s="42" t="n">
        <f aca="false">COUNTIF(C28:M28,"51")+COUNTIF(C28:M28,"51$")+COUNTIF(C28:M28,"51☻")</f>
        <v>1</v>
      </c>
      <c r="S28" s="42" t="n">
        <f aca="false">COUNTIF(C28:M28,"52")+COUNTIF(C28:M28,"52$")+COUNTIF(C28:M28,"52☻")</f>
        <v>2</v>
      </c>
      <c r="T28" s="42" t="n">
        <f aca="false">COUNTIF(C28:M28,"51¶")</f>
        <v>1</v>
      </c>
      <c r="U28" s="42" t="n">
        <f aca="false">COUNTIF(C28:M28,"52¶")</f>
        <v>0</v>
      </c>
      <c r="V28" s="42" t="n">
        <f aca="false">COUNTIF(C28:M28,"U")+COUNTIF(C28:M28,"U☻")+COUNTIF(C28:M28,"U☺")</f>
        <v>1</v>
      </c>
      <c r="W28" s="42" t="n">
        <f aca="false">COUNTIF(C28:M28,"KVIT")+COUNTIF(C28:M28,"KVIT☻")+COUNTIF(C28:M28,"kvit$")</f>
        <v>3</v>
      </c>
      <c r="X28" s="44" t="n">
        <f aca="false">COUNTBLANK(C28:M28)</f>
        <v>0</v>
      </c>
      <c r="Y28" s="44" t="n">
        <f aca="false">COUNTIF(C28:M28,"x")</f>
        <v>1</v>
      </c>
      <c r="Z28" s="42" t="n">
        <f aca="false">COUNTIF(C28:M28,"51")+COUNTIF(C28:M28,"51☻")+COUNTIF(C28:M28,"2")+COUNTIF(C28:M28,"52")+COUNTIF(C28:M28,"52☻")+COUNTIF(C28:M28,"51$")+COUNTIF(C28:M28,"52$")</f>
        <v>3</v>
      </c>
      <c r="AA28" s="37" t="str">
        <f aca="false">'Vzorci vnosov'!$A$29</f>
        <v>Rt</v>
      </c>
    </row>
    <row r="29" customFormat="false" ht="19.9" hidden="false" customHeight="true" outlineLevel="0" collapsed="false">
      <c r="A29" s="45" t="n">
        <v>41726</v>
      </c>
      <c r="B29" s="32" t="str">
        <f aca="false">TEXT(A29,"Ddd")</f>
        <v>pet</v>
      </c>
      <c r="C29" s="4" t="str">
        <f aca="false">'Vzorci vnosov'!$A$12</f>
        <v>D</v>
      </c>
      <c r="D29" s="3" t="str">
        <f aca="false">'Vzorci vnosov'!$A$6</f>
        <v>KVIT</v>
      </c>
      <c r="E29" s="4" t="str">
        <f aca="false">'Vzorci vnosov'!$A$12</f>
        <v>D</v>
      </c>
      <c r="F29" s="6" t="str">
        <f aca="false">'Vzorci vnosov'!$A$11</f>
        <v>X</v>
      </c>
      <c r="G29" s="11" t="str">
        <f aca="false">'Vzorci vnosov'!$A$20</f>
        <v>☺</v>
      </c>
      <c r="H29" s="4" t="str">
        <f aca="false">'Vzorci vnosov'!$A$5</f>
        <v>52</v>
      </c>
      <c r="I29" s="46" t="s">
        <v>80</v>
      </c>
      <c r="J29" s="6" t="str">
        <f aca="false">'Vzorci vnosov'!$A$11</f>
        <v>X</v>
      </c>
      <c r="K29" s="4" t="str">
        <f aca="false">'Vzorci vnosov'!$A$15</f>
        <v>SO</v>
      </c>
      <c r="L29" s="15" t="str">
        <f aca="false">'Vzorci vnosov'!$A$25</f>
        <v>51¶</v>
      </c>
      <c r="M29" s="3" t="str">
        <f aca="false">'Vzorci vnosov'!$A$6</f>
        <v>KVIT</v>
      </c>
      <c r="N29" s="46" t="s">
        <v>65</v>
      </c>
      <c r="O29" s="25" t="s">
        <v>43</v>
      </c>
      <c r="P29" s="42" t="n">
        <f aca="false">COUNTIF(C29:M29,"☻")+COUNTIF(C29:M29,"52☻")+COUNTIF(C29:M29,"51☻")+COUNTIF(C29:M29,"1☻")+COUNTIF(C29:M29,"KVIT☻")+COUNTIF(C29:M29,"U☻")</f>
        <v>0</v>
      </c>
      <c r="Q29" s="42" t="n">
        <f aca="false">COUNTIF(C29:M29,"☺")+COUNTIF(C29:M29,"52☺")+COUNTIF(C29:M29,"51☺")+COUNTIF(C29:M29,"1☺")+COUNTIF(C29:M29,"KVIT☺")+COUNTIF(C29:M29,"U☺")</f>
        <v>1</v>
      </c>
      <c r="R29" s="42" t="n">
        <f aca="false">COUNTIF(C29:M29,"51")+COUNTIF(C29:M29,"51$")+COUNTIF(C29:M29,"51☻")</f>
        <v>0</v>
      </c>
      <c r="S29" s="42" t="n">
        <f aca="false">COUNTIF(C29:M29,"52")+COUNTIF(C29:M29,"52$")+COUNTIF(C29:M29,"52☻")</f>
        <v>1</v>
      </c>
      <c r="T29" s="42" t="n">
        <f aca="false">COUNTIF(C29:M29,"51¶")</f>
        <v>1</v>
      </c>
      <c r="U29" s="42" t="n">
        <f aca="false">COUNTIF(C29:M29,"52¶")</f>
        <v>0</v>
      </c>
      <c r="V29" s="42" t="n">
        <f aca="false">COUNTIF(C29:M29,"U")+COUNTIF(C29:M29,"U☻")+COUNTIF(C29:M29,"U☺")</f>
        <v>0</v>
      </c>
      <c r="W29" s="42" t="n">
        <f aca="false">COUNTIF(C29:M29,"KVIT")+COUNTIF(C29:M29,"KVIT☻")+COUNTIF(C29:M29,"kvit$")</f>
        <v>2</v>
      </c>
      <c r="X29" s="44" t="n">
        <f aca="false">COUNTBLANK(C29:M29)</f>
        <v>0</v>
      </c>
      <c r="Y29" s="44" t="n">
        <f aca="false">COUNTIF(C29:M29,"x")</f>
        <v>2</v>
      </c>
      <c r="Z29" s="42" t="n">
        <f aca="false">COUNTIF(C29:M29,"51")+COUNTIF(C29:M29,"51☻")+COUNTIF(C29:M29,"2")+COUNTIF(C29:M29,"52")+COUNTIF(C29:M29,"52☻")+COUNTIF(C29:M29,"51$")+COUNTIF(C29:M29,"52$")</f>
        <v>1</v>
      </c>
      <c r="AA29" s="37" t="str">
        <f aca="false">'Vzorci vnosov'!$A$30</f>
        <v>Rt☻</v>
      </c>
    </row>
    <row r="30" customFormat="false" ht="19.9" hidden="false" customHeight="true" outlineLevel="0" collapsed="false">
      <c r="A30" s="38" t="n">
        <v>41727</v>
      </c>
      <c r="B30" s="39" t="str">
        <f aca="false">TEXT(A30,"Ddd")</f>
        <v>sob</v>
      </c>
      <c r="C30" s="40"/>
      <c r="D30" s="7" t="str">
        <f aca="false">'Vzorci vnosov'!$A$14</f>
        <v>☻</v>
      </c>
      <c r="E30" s="71"/>
      <c r="F30" s="75"/>
      <c r="G30" s="72"/>
      <c r="H30" s="71"/>
      <c r="I30" s="40" t="s">
        <v>80</v>
      </c>
      <c r="J30" s="71"/>
      <c r="K30" s="73"/>
      <c r="L30" s="71"/>
      <c r="M30" s="75"/>
      <c r="N30" s="40" t="s">
        <v>61</v>
      </c>
      <c r="O30" s="40" t="s">
        <v>41</v>
      </c>
      <c r="P30" s="42" t="n">
        <f aca="false">COUNTIF(C30:M30,"☻")+COUNTIF(C30:M30,"52☻")+COUNTIF(C30:M30,"51☻")+COUNTIF(C30:M30,"1☻")+COUNTIF(C30:M30,"KVIT☻")+COUNTIF(C30:M30,"U☻")</f>
        <v>1</v>
      </c>
      <c r="Q30" s="42" t="n">
        <f aca="false">COUNTIF(C30:M30,"☺")+COUNTIF(C30:M30,"52☺")+COUNTIF(C30:M30,"51☺")+COUNTIF(C30:M30,"1☺")+COUNTIF(C30:M30,"KVIT☺")+COUNTIF(C30:M30,"U☺")</f>
        <v>0</v>
      </c>
      <c r="R30" s="42" t="n">
        <f aca="false">COUNTIF(C30:M30,"51")+COUNTIF(C30:M30,"51$")+COUNTIF(C30:M30,"51☻")</f>
        <v>0</v>
      </c>
      <c r="S30" s="42" t="n">
        <f aca="false">COUNTIF(C30:M30,"52")+COUNTIF(C30:M30,"52$")+COUNTIF(C30:M30,"52☻")</f>
        <v>0</v>
      </c>
      <c r="T30" s="42" t="n">
        <f aca="false">COUNTIF(C30:M30,"51¶")</f>
        <v>0</v>
      </c>
      <c r="U30" s="42" t="n">
        <f aca="false">COUNTIF(C30:M30,"52¶")</f>
        <v>0</v>
      </c>
      <c r="V30" s="42" t="n">
        <f aca="false">COUNTIF(C30:M30,"U")+COUNTIF(C30:M30,"U☻")+COUNTIF(C30:M30,"U☺")</f>
        <v>0</v>
      </c>
      <c r="W30" s="42" t="n">
        <f aca="false">COUNTIF(C30:M30,"KVIT")+COUNTIF(C30:M30,"KVIT☻")+COUNTIF(C30:M30,"kvit$")</f>
        <v>0</v>
      </c>
      <c r="X30" s="44" t="n">
        <f aca="false">COUNTBLANK(C30:M30)</f>
        <v>9</v>
      </c>
      <c r="Y30" s="44" t="n">
        <f aca="false">COUNTIF(C30:M30,"x")</f>
        <v>0</v>
      </c>
      <c r="Z30" s="42" t="n">
        <f aca="false">COUNTIF(C30:M30,"51")+COUNTIF(C30:M30,"51☻")+COUNTIF(C30:M30,"2")+COUNTIF(C30:M30,"52")+COUNTIF(C30:M30,"52☻")+COUNTIF(C30:M30,"51$")+COUNTIF(C30:M30,"52$")</f>
        <v>0</v>
      </c>
    </row>
    <row r="31" customFormat="false" ht="19.9" hidden="false" customHeight="true" outlineLevel="0" collapsed="false">
      <c r="A31" s="38" t="n">
        <v>41728</v>
      </c>
      <c r="B31" s="39" t="str">
        <f aca="false">TEXT(A31,"Ddd")</f>
        <v>ned</v>
      </c>
      <c r="C31" s="40"/>
      <c r="D31" s="7" t="str">
        <f aca="false">'Vzorci vnosov'!$A$14</f>
        <v>☻</v>
      </c>
      <c r="E31" s="71"/>
      <c r="F31" s="75"/>
      <c r="G31" s="72"/>
      <c r="H31" s="71"/>
      <c r="I31" s="40" t="s">
        <v>80</v>
      </c>
      <c r="J31" s="71"/>
      <c r="K31" s="73"/>
      <c r="L31" s="71"/>
      <c r="M31" s="75"/>
      <c r="N31" s="40" t="s">
        <v>61</v>
      </c>
      <c r="O31" s="40" t="s">
        <v>41</v>
      </c>
      <c r="P31" s="42" t="n">
        <f aca="false">COUNTIF(C31:M31,"☻")+COUNTIF(C31:M31,"52☻")+COUNTIF(C31:M31,"51☻")+COUNTIF(C31:M31,"1☻")+COUNTIF(C31:M31,"KVIT☻")+COUNTIF(C31:M31,"U☻")</f>
        <v>1</v>
      </c>
      <c r="Q31" s="42" t="n">
        <f aca="false">COUNTIF(C31:M31,"☺")+COUNTIF(C31:M31,"52☺")+COUNTIF(C31:M31,"51☺")+COUNTIF(C31:M31,"1☺")+COUNTIF(C31:M31,"KVIT☺")+COUNTIF(C31:M31,"U☺")</f>
        <v>0</v>
      </c>
      <c r="R31" s="42" t="n">
        <f aca="false">COUNTIF(C31:M31,"51")+COUNTIF(C31:M31,"51$")+COUNTIF(C31:M31,"51☻")</f>
        <v>0</v>
      </c>
      <c r="S31" s="42" t="n">
        <f aca="false">COUNTIF(C31:M31,"52")+COUNTIF(C31:M31,"52$")+COUNTIF(C31:M31,"52☻")</f>
        <v>0</v>
      </c>
      <c r="T31" s="42" t="n">
        <f aca="false">COUNTIF(C31:M31,"51¶")</f>
        <v>0</v>
      </c>
      <c r="U31" s="42" t="n">
        <f aca="false">COUNTIF(C31:M31,"52¶")</f>
        <v>0</v>
      </c>
      <c r="V31" s="42" t="n">
        <f aca="false">COUNTIF(C31:M31,"U")+COUNTIF(C31:M31,"U☻")+COUNTIF(C31:M31,"U☺")</f>
        <v>0</v>
      </c>
      <c r="W31" s="42" t="n">
        <f aca="false">COUNTIF(C31:M31,"KVIT")+COUNTIF(C31:M31,"KVIT☻")+COUNTIF(C31:M31,"kvit$")</f>
        <v>0</v>
      </c>
      <c r="X31" s="44" t="n">
        <f aca="false">COUNTBLANK(C31:M31)</f>
        <v>9</v>
      </c>
      <c r="Y31" s="44" t="n">
        <f aca="false">COUNTIF(C31:M31,"x")</f>
        <v>0</v>
      </c>
      <c r="Z31" s="42" t="n">
        <f aca="false">COUNTIF(C31:M31,"51")+COUNTIF(C31:M31,"51☻")+COUNTIF(C31:M31,"2")+COUNTIF(C31:M31,"52")+COUNTIF(C31:M31,"52☻")+COUNTIF(C31:M31,"51$")+COUNTIF(C31:M31,"52$")</f>
        <v>0</v>
      </c>
    </row>
    <row r="32" customFormat="false" ht="19.9" hidden="false" customHeight="true" outlineLevel="0" collapsed="false">
      <c r="A32" s="45" t="n">
        <v>41729</v>
      </c>
      <c r="B32" s="32" t="str">
        <f aca="false">TEXT(A32,"Ddd")</f>
        <v>pon</v>
      </c>
      <c r="C32" s="3" t="str">
        <f aca="false">'Vzorci vnosov'!$A$6</f>
        <v>KVIT</v>
      </c>
      <c r="D32" s="6" t="str">
        <f aca="false">'Vzorci vnosov'!$A$11</f>
        <v>X</v>
      </c>
      <c r="E32" s="3" t="str">
        <f aca="false">'Vzorci vnosov'!$A$2</f>
        <v>51☻</v>
      </c>
      <c r="F32" s="3" t="str">
        <f aca="false">'Vzorci vnosov'!$A$6</f>
        <v>KVIT</v>
      </c>
      <c r="G32" s="15" t="str">
        <f aca="false">'Vzorci vnosov'!$A$25</f>
        <v>51¶</v>
      </c>
      <c r="H32" s="4" t="str">
        <f aca="false">'Vzorci vnosov'!$A$5</f>
        <v>52</v>
      </c>
      <c r="I32" s="46" t="s">
        <v>80</v>
      </c>
      <c r="J32" s="6" t="str">
        <f aca="false">'Vzorci vnosov'!$A$26</f>
        <v>52¶</v>
      </c>
      <c r="K32" s="6" t="str">
        <f aca="false">'Vzorci vnosov'!$A$26</f>
        <v>52¶</v>
      </c>
      <c r="L32" s="6" t="str">
        <f aca="false">'Vzorci vnosov'!$A$11</f>
        <v>X</v>
      </c>
      <c r="M32" s="4" t="str">
        <f aca="false">'Vzorci vnosov'!$A$8</f>
        <v>U</v>
      </c>
      <c r="N32" s="50" t="s">
        <v>55</v>
      </c>
      <c r="O32" s="25" t="s">
        <v>41</v>
      </c>
      <c r="P32" s="42" t="n">
        <f aca="false">COUNTIF(C32:M32,"☻")+COUNTIF(C32:M32,"52☻")+COUNTIF(C32:M32,"51☻")+COUNTIF(C32:M32,"1☻")+COUNTIF(C32:M32,"KVIT☻")+COUNTIF(C32:M32,"U☻")</f>
        <v>1</v>
      </c>
      <c r="Q32" s="42" t="n">
        <f aca="false">COUNTIF(C32:M32,"☺")+COUNTIF(C32:M32,"52☺")+COUNTIF(C32:M32,"51☺")+COUNTIF(C32:M32,"1☺")+COUNTIF(C32:M32,"KVIT☺")+COUNTIF(C32:M32,"U☺")</f>
        <v>0</v>
      </c>
      <c r="R32" s="42" t="n">
        <f aca="false">COUNTIF(C32:M32,"51")+COUNTIF(C32:M32,"51$")+COUNTIF(C32:M32,"51☻")</f>
        <v>1</v>
      </c>
      <c r="S32" s="42" t="n">
        <f aca="false">COUNTIF(C32:M32,"52")+COUNTIF(C32:M32,"52$")+COUNTIF(C32:M32,"52☻")</f>
        <v>1</v>
      </c>
      <c r="T32" s="42" t="n">
        <f aca="false">COUNTIF(C32:M32,"51¶")</f>
        <v>1</v>
      </c>
      <c r="U32" s="42" t="n">
        <f aca="false">COUNTIF(C32:M32,"52¶")</f>
        <v>2</v>
      </c>
      <c r="V32" s="42" t="n">
        <f aca="false">COUNTIF(C32:M32,"U")+COUNTIF(C32:M32,"U☻")+COUNTIF(C32:M32,"U☺")</f>
        <v>1</v>
      </c>
      <c r="W32" s="42" t="n">
        <f aca="false">COUNTIF(C32:M32,"KVIT")+COUNTIF(C32:M32,"KVIT☻")+COUNTIF(C32:M32,"kvit$")</f>
        <v>2</v>
      </c>
      <c r="X32" s="44" t="n">
        <f aca="false">COUNTBLANK(C32:M32)</f>
        <v>0</v>
      </c>
      <c r="Y32" s="44" t="n">
        <f aca="false">COUNTIF(C32:M32,"x")</f>
        <v>2</v>
      </c>
      <c r="Z32" s="42" t="n">
        <f aca="false">COUNTIF(C32:M32,"51")+COUNTIF(C32:M32,"51☻")+COUNTIF(C32:M32,"2")+COUNTIF(C32:M32,"52")+COUNTIF(C32:M32,"52☻")+COUNTIF(C32:M32,"51$")+COUNTIF(C32:M32,"52$")</f>
        <v>2</v>
      </c>
    </row>
    <row r="33" customFormat="false" ht="12.85" hidden="false" customHeight="false" outlineLevel="0" collapsed="false"/>
    <row r="34" customFormat="false" ht="23.95" hidden="false" customHeight="false" outlineLevel="0" collapsed="false">
      <c r="C34" s="25" t="str">
        <f aca="false">januar!$C$1</f>
        <v>KOS</v>
      </c>
      <c r="D34" s="25" t="str">
        <f aca="false">januar!$D$1</f>
        <v>ŠOŠ</v>
      </c>
      <c r="E34" s="25" t="str">
        <f aca="false">januar!$E$1</f>
        <v>PIN</v>
      </c>
      <c r="F34" s="25" t="str">
        <f aca="false">januar!$F$1</f>
        <v>KON</v>
      </c>
      <c r="G34" s="25" t="str">
        <f aca="false">januar!$G$1</f>
        <v>ORO</v>
      </c>
      <c r="H34" s="25" t="str">
        <f aca="false">januar!$H$1</f>
        <v>MIO</v>
      </c>
      <c r="I34" s="25" t="s">
        <v>79</v>
      </c>
      <c r="J34" s="25" t="str">
        <f aca="false">januar!$J$1</f>
        <v>DAN</v>
      </c>
      <c r="K34" s="25" t="str">
        <f aca="false">januar!$K$1</f>
        <v>MŠŠ</v>
      </c>
      <c r="L34" s="25" t="s">
        <v>47</v>
      </c>
      <c r="M34" s="25" t="str">
        <f aca="false">januar!$M$1</f>
        <v>TAL</v>
      </c>
      <c r="AA34" s="37"/>
    </row>
    <row r="35" customFormat="false" ht="21" hidden="false" customHeight="true" outlineLevel="0" collapsed="false">
      <c r="B35" s="54" t="str">
        <f aca="false">'Vzorci vnosov'!$A$20</f>
        <v>☺</v>
      </c>
      <c r="C35" s="55" t="n">
        <f aca="false">COUNTIF(C2:C32,"☺")+COUNTIF(C2:C32,"51☺")+COUNTIF(C2:C32,"52☺")+COUNTIF(C2:C32,"1☺")+COUNTIF(C2:C32,"kvit☺")+COUNTIF(C2:C32,"U☺")</f>
        <v>2</v>
      </c>
      <c r="D35" s="55" t="n">
        <f aca="false">COUNTIF(D2:D32,"☺")+COUNTIF(D2:D32,"51☺")+COUNTIF(D2:D32,"52☺")+COUNTIF(D2:D32,"1☺")+COUNTIF(D2:D32,"kvit☺")+COUNTIF(D2:D32,"U☺")</f>
        <v>0</v>
      </c>
      <c r="E35" s="55" t="n">
        <f aca="false">COUNTIF(E2:E32,"☺")+COUNTIF(E2:E32,"51☺")+COUNTIF(E2:E32,"52☺")+COUNTIF(E2:E32,"1☺")+COUNTIF(E2:E32,"kvit☺")+COUNTIF(E2:E32,"U☺")</f>
        <v>0</v>
      </c>
      <c r="F35" s="55" t="n">
        <f aca="false">COUNTIF(F2:F32,"☺")+COUNTIF(F2:F32,"51☺")+COUNTIF(F2:F32,"52☺")+COUNTIF(F2:F32,"1☺")+COUNTIF(F2:F32,"kvit☺")+COUNTIF(F2:F32,"U☺")</f>
        <v>0</v>
      </c>
      <c r="G35" s="55" t="n">
        <f aca="false">COUNTIF(G2:G32,"☺")+COUNTIF(G2:G32,"51☺")+COUNTIF(G2:G32,"52☺")+COUNTIF(G2:G32,"1☺")+COUNTIF(G2:G32,"kvit☺")+COUNTIF(G2:G32,"U☺")</f>
        <v>4</v>
      </c>
      <c r="H35" s="55" t="n">
        <f aca="false">COUNTIF(H2:H32,"☺")+COUNTIF(H2:H32,"51☺")+COUNTIF(H2:H32,"52☺")+COUNTIF(H2:H32,"1☺")+COUNTIF(H2:H32,"kvit☺")+COUNTIF(H2:H32,"U☺")</f>
        <v>3</v>
      </c>
      <c r="I35" s="55" t="n">
        <f aca="false">COUNTIF(I2:I32,"☺")+COUNTIF(I2:I32,"51☺")+COUNTIF(I2:I32,"52☺")+COUNTIF(I2:I32,"1☺")+COUNTIF(I2:I32,"kvit☺")+COUNTIF(I2:I32,"U☺")</f>
        <v>0</v>
      </c>
      <c r="J35" s="55" t="n">
        <f aca="false">COUNTIF(J2:J32,"☺")+COUNTIF(J2:J32,"51☺")+COUNTIF(J2:J32,"52☺")+COUNTIF(J2:J32,"1☺")+COUNTIF(J2:J32,"kvit☺")+COUNTIF(J2:J32,"U☺")</f>
        <v>0</v>
      </c>
      <c r="K35" s="55" t="n">
        <f aca="false">COUNTIF(K2:K32,"☺")+COUNTIF(K2:K32,"51☺")+COUNTIF(K2:K32,"52☺")+COUNTIF(K2:K32,"1☺")+COUNTIF(K2:K32,"kvit☺")+COUNTIF(K2:K32,"U☺")</f>
        <v>1</v>
      </c>
      <c r="L35" s="55"/>
      <c r="M35" s="55" t="n">
        <f aca="false">COUNTIF(M2:M32,"☺")+COUNTIF(M2:M32,"51☺")+COUNTIF(M2:M32,"52☺")+COUNTIF(M2:M32,"1☺")+COUNTIF(M2:M32,"kvit☺")+COUNTIF(M2:M32,"U☺")</f>
        <v>0</v>
      </c>
      <c r="AA35" s="37"/>
    </row>
    <row r="36" s="36" customFormat="true" ht="19.9" hidden="false" customHeight="true" outlineLevel="0" collapsed="false">
      <c r="A36" s="56"/>
      <c r="B36" s="57" t="s">
        <v>12</v>
      </c>
      <c r="C36" s="2" t="n">
        <f aca="false">COUNTIF(C2:C32,"☻")+COUNTIF(C2:C32,"51☻")+COUNTIF(C2:C32,"52☻")+COUNTIF(C2:C32,"1☻")+COUNTIF(C2:C32,"kvit☻")+COUNTIF(C2:C32,"U☻")</f>
        <v>2</v>
      </c>
      <c r="D36" s="2" t="n">
        <f aca="false">COUNTIF(D2:D32,"☻")+COUNTIF(D2:D32,"51☻")+COUNTIF(D2:D32,"52☻")+COUNTIF(D2:D32,"1☻")+COUNTIF(D2:D32,"kvit☻")+COUNTIF(D2:D32,"U☻")</f>
        <v>5</v>
      </c>
      <c r="E36" s="2" t="n">
        <f aca="false">COUNTIF(E2:E32,"☻")+COUNTIF(E2:E32,"51☻")+COUNTIF(E2:E32,"52☻")+COUNTIF(E2:E32,"1☻")+COUNTIF(E2:E32,"kvit☻")+COUNTIF(E2:E32,"U☻")</f>
        <v>4</v>
      </c>
      <c r="F36" s="2" t="n">
        <f aca="false">COUNTIF(F2:F32,"☻")+COUNTIF(F2:F32,"51☻")+COUNTIF(F2:F32,"52☻")+COUNTIF(F2:F32,"1☻")+COUNTIF(F2:F32,"kvit☻")+COUNTIF(F2:F32,"U☻")</f>
        <v>3</v>
      </c>
      <c r="G36" s="2" t="n">
        <f aca="false">COUNTIF(G2:G32,"☻")+COUNTIF(G2:G32,"51☻")+COUNTIF(G2:G32,"52☻")+COUNTIF(G2:G32,"1☻")+COUNTIF(G2:G32,"kvit☻")+COUNTIF(G2:G32,"U☻")</f>
        <v>0</v>
      </c>
      <c r="H36" s="2" t="n">
        <f aca="false">COUNTIF(H2:H32,"☻")+COUNTIF(H2:H32,"51☻")+COUNTIF(H2:H32,"52☻")+COUNTIF(H2:H32,"1☻")+COUNTIF(H2:H32,"kvit☻")+COUNTIF(H2:H32,"U☻")</f>
        <v>0</v>
      </c>
      <c r="I36" s="2" t="n">
        <f aca="false">COUNTIF(I2:I32,"☻")+COUNTIF(I2:I32,"51☻")+COUNTIF(I2:I32,"52☻")+COUNTIF(I2:I32,"1☻")+COUNTIF(I2:I32,"kvit☻")+COUNTIF(I2:I32,"U☻")</f>
        <v>0</v>
      </c>
      <c r="J36" s="2" t="n">
        <f aca="false">COUNTIF(J2:J32,"☻")+COUNTIF(J2:J32,"51☻")+COUNTIF(J2:J32,"52☻")+COUNTIF(J2:J32,"1☻")+COUNTIF(J2:J32,"kvit☻")+COUNTIF(J2:J32,"U☻")</f>
        <v>0</v>
      </c>
      <c r="K36" s="2" t="n">
        <f aca="false">COUNTIF(K2:K32,"☻")+COUNTIF(K2:K32,"51☻")+COUNTIF(K2:K32,"52☻")+COUNTIF(K2:K32,"1☻")+COUNTIF(K2:K32,"kvit☻")+COUNTIF(K2:K32,"U☻")</f>
        <v>5</v>
      </c>
      <c r="L36" s="2"/>
      <c r="M36" s="2" t="n">
        <f aca="false">COUNTIF(M2:M32,"☻")+COUNTIF(M2:M32,"51☻")+COUNTIF(M2:M32,"52☻")+COUNTIF(M2:M32,"1☻")+COUNTIF(M2:M32,"kvit☻")+COUNTIF(M2:M32,"U☻")</f>
        <v>5</v>
      </c>
      <c r="N36" s="2"/>
      <c r="O36" s="58"/>
      <c r="P36" s="35"/>
      <c r="Q36" s="35"/>
      <c r="R36" s="35"/>
      <c r="S36" s="35"/>
      <c r="T36" s="35"/>
      <c r="U36" s="35"/>
      <c r="V36" s="35"/>
      <c r="W36" s="35"/>
      <c r="X36" s="35"/>
      <c r="AA36" s="37"/>
    </row>
    <row r="37" s="36" customFormat="true" ht="19.9" hidden="false" customHeight="true" outlineLevel="0" collapsed="false">
      <c r="A37" s="56"/>
      <c r="B37" s="57" t="s">
        <v>71</v>
      </c>
      <c r="C37" s="59" t="n">
        <f aca="false">SUM(C35:C36)</f>
        <v>4</v>
      </c>
      <c r="D37" s="59" t="n">
        <f aca="false">SUM(D35:D36)</f>
        <v>5</v>
      </c>
      <c r="E37" s="59" t="n">
        <f aca="false">SUM(E35:E36)</f>
        <v>4</v>
      </c>
      <c r="F37" s="59" t="n">
        <f aca="false">SUM(F35:F36)</f>
        <v>3</v>
      </c>
      <c r="G37" s="59" t="n">
        <f aca="false">SUM(G35:G36)</f>
        <v>4</v>
      </c>
      <c r="H37" s="59" t="n">
        <f aca="false">SUM(H35:H36)</f>
        <v>3</v>
      </c>
      <c r="I37" s="59" t="n">
        <f aca="false">SUM(I35:I36)</f>
        <v>0</v>
      </c>
      <c r="J37" s="59" t="n">
        <f aca="false">SUM(J35:J36)</f>
        <v>0</v>
      </c>
      <c r="K37" s="59" t="n">
        <f aca="false">SUM(K35:K36)</f>
        <v>6</v>
      </c>
      <c r="L37" s="59"/>
      <c r="M37" s="59" t="n">
        <f aca="false">SUM(M35:M36)</f>
        <v>5</v>
      </c>
      <c r="N37" s="2"/>
      <c r="O37" s="58"/>
      <c r="P37" s="35"/>
      <c r="Q37" s="35"/>
      <c r="R37" s="35"/>
      <c r="S37" s="35"/>
      <c r="T37" s="35"/>
      <c r="U37" s="35"/>
      <c r="V37" s="35"/>
      <c r="W37" s="35"/>
      <c r="X37" s="35"/>
      <c r="AA37" s="37"/>
    </row>
    <row r="38" s="36" customFormat="true" ht="19.9" hidden="false" customHeight="true" outlineLevel="0" collapsed="false">
      <c r="A38" s="56"/>
      <c r="B38" s="60" t="s">
        <v>4</v>
      </c>
      <c r="C38" s="2" t="n">
        <f aca="false">COUNTIF(C2:C32,"KVIT")+COUNTIF(C2:C32,"51KVIT")+COUNTIF(C2:C32,"52KVIT")+COUNTIF(C2:C32,"1KVIT")</f>
        <v>2</v>
      </c>
      <c r="D38" s="2" t="n">
        <f aca="false">COUNTIF(D2:D32,"KVIT")+COUNTIF(D2:D32,"51KVIT")+COUNTIF(D2:D32,"52KVIT")+COUNTIF(D2:D32,"1KVIT")</f>
        <v>7</v>
      </c>
      <c r="E38" s="2" t="n">
        <f aca="false">COUNTIF(E2:E32,"KVIT")+COUNTIF(E2:E32,"51KVIT")+COUNTIF(E2:E32,"52KVIT")+COUNTIF(E2:E32,"1KVIT")</f>
        <v>9</v>
      </c>
      <c r="F38" s="2" t="n">
        <f aca="false">COUNTIF(F2:F32,"KVIT")+COUNTIF(F2:F32,"51KVIT")+COUNTIF(F2:F32,"52KVIT")+COUNTIF(F2:F32,"1KVIT")</f>
        <v>5</v>
      </c>
      <c r="G38" s="2" t="n">
        <f aca="false">COUNTIF(G2:G32,"KVIT")+COUNTIF(G2:G32,"51KVIT")+COUNTIF(G2:G32,"52KVIT")+COUNTIF(G2:G32,"1KVIT")</f>
        <v>0</v>
      </c>
      <c r="H38" s="2" t="n">
        <f aca="false">COUNTIF(H2:H32,"KVIT")+COUNTIF(H2:H32,"51KVIT")+COUNTIF(H2:H32,"52KVIT")+COUNTIF(H2:H32,"1KVIT")</f>
        <v>0</v>
      </c>
      <c r="I38" s="2" t="n">
        <f aca="false">COUNTIF(I2:I32,"KVIT")+COUNTIF(I2:I32,"51KVIT")+COUNTIF(I2:I32,"52KVIT")+COUNTIF(I2:I32,"1KVIT")</f>
        <v>0</v>
      </c>
      <c r="J38" s="2" t="n">
        <f aca="false">COUNTIF(J2:J32,"KVIT")+COUNTIF(J2:J32,"51KVIT")+COUNTIF(J2:J32,"52KVIT")+COUNTIF(J2:J32,"1KVIT")</f>
        <v>0</v>
      </c>
      <c r="K38" s="2" t="n">
        <f aca="false">COUNTIF(K2:K32,"KVIT")+COUNTIF(K2:K32,"51KVIT")+COUNTIF(K2:K32,"52KVIT")+COUNTIF(K2:K32,"1KVIT")</f>
        <v>7</v>
      </c>
      <c r="L38" s="2"/>
      <c r="M38" s="2" t="n">
        <f aca="false">COUNTIF(M2:M32,"KVIT")+COUNTIF(M2:M32,"51KVIT")+COUNTIF(M2:M32,"52KVIT")+COUNTIF(M2:M32,"1KVIT")</f>
        <v>9</v>
      </c>
      <c r="N38" s="2"/>
      <c r="O38" s="2"/>
      <c r="P38" s="35"/>
      <c r="Q38" s="35"/>
      <c r="R38" s="35"/>
      <c r="S38" s="35"/>
      <c r="T38" s="35"/>
      <c r="U38" s="35"/>
      <c r="V38" s="35"/>
      <c r="W38" s="35"/>
      <c r="X38" s="35"/>
      <c r="AA38" s="37"/>
    </row>
    <row r="39" s="61" customFormat="true" ht="14.05" hidden="false" customHeight="false" outlineLevel="0" collapsed="false">
      <c r="A39" s="56"/>
      <c r="B39" s="60" t="s">
        <v>72</v>
      </c>
      <c r="C39" s="2" t="n">
        <f aca="false">COUNTIF(C2:C32,"51$")+COUNTIF(C2:C32,"52$")+COUNTIF(C2:C32,"kvit$")</f>
        <v>0</v>
      </c>
      <c r="D39" s="2" t="n">
        <f aca="false">COUNTIF(D2:D32,"51$")+COUNTIF(D2:D32,"52$")+COUNTIF(D2:D32,"kvit$")</f>
        <v>0</v>
      </c>
      <c r="E39" s="2" t="n">
        <f aca="false">COUNTIF(E2:E32,"51$")+COUNTIF(E2:E32,"52$")+COUNTIF(E2:E32,"kvit$")</f>
        <v>0</v>
      </c>
      <c r="F39" s="2" t="n">
        <f aca="false">COUNTIF(F2:F32,"51$")+COUNTIF(F2:F32,"52$")+COUNTIF(F2:F32,"kvit$")</f>
        <v>0</v>
      </c>
      <c r="G39" s="2" t="n">
        <f aca="false">COUNTIF(G2:G32,"51$")+COUNTIF(G2:G32,"52$")+COUNTIF(G2:G32,"kvit$")</f>
        <v>0</v>
      </c>
      <c r="H39" s="2" t="n">
        <f aca="false">COUNTIF(H2:H32,"51$")+COUNTIF(H2:H32,"52$")+COUNTIF(H2:H32,"kvit$")</f>
        <v>0</v>
      </c>
      <c r="I39" s="2" t="n">
        <f aca="false">COUNTIF(I2:I32,"51$")+COUNTIF(I2:I32,"52$")+COUNTIF(I2:I32,"kvit$")</f>
        <v>0</v>
      </c>
      <c r="J39" s="2" t="n">
        <f aca="false">COUNTIF(J2:J32,"51$")+COUNTIF(J2:J32,"52$")+COUNTIF(J2:J32,"kvit$")</f>
        <v>0</v>
      </c>
      <c r="K39" s="2" t="n">
        <f aca="false">COUNTIF(K2:K32,"51$")+COUNTIF(K2:K32,"52$")+COUNTIF(K2:K32,"kvit$")</f>
        <v>0</v>
      </c>
      <c r="L39" s="2"/>
      <c r="M39" s="2" t="n">
        <f aca="false">COUNTIF(M2:M32,"51$")+COUNTIF(M2:M32,"52$")+COUNTIF(M2:M32,"kvit$")</f>
        <v>0</v>
      </c>
      <c r="N39" s="2"/>
      <c r="O39" s="2"/>
      <c r="P39" s="35"/>
      <c r="Q39" s="35"/>
      <c r="R39" s="35"/>
      <c r="S39" s="35"/>
      <c r="T39" s="35"/>
      <c r="U39" s="35"/>
      <c r="V39" s="35"/>
      <c r="W39" s="35"/>
      <c r="X39" s="35"/>
      <c r="Y39" s="36"/>
      <c r="Z39" s="36"/>
      <c r="AA39" s="37"/>
      <c r="AB39" s="36"/>
    </row>
    <row r="40" customFormat="false" ht="14.05" hidden="false" customHeight="false" outlineLevel="0" collapsed="false">
      <c r="B40" s="62" t="str">
        <f aca="false">'Vzorci vnosov'!$A$12</f>
        <v>D</v>
      </c>
      <c r="C40" s="63" t="n">
        <f aca="false">COUNTIF(C2:C32,"D")</f>
        <v>5</v>
      </c>
      <c r="D40" s="63" t="n">
        <f aca="false">COUNTIF(D2:D32,"D")</f>
        <v>2</v>
      </c>
      <c r="E40" s="63" t="n">
        <f aca="false">COUNTIF(E2:E32,"D")</f>
        <v>4</v>
      </c>
      <c r="F40" s="63" t="n">
        <f aca="false">COUNTIF(F2:F32,"D")</f>
        <v>0</v>
      </c>
      <c r="G40" s="63" t="n">
        <f aca="false">COUNTIF(G2:G32,"D")</f>
        <v>5</v>
      </c>
      <c r="H40" s="63" t="n">
        <f aca="false">COUNTIF(H2:H32,"D")</f>
        <v>5</v>
      </c>
      <c r="I40" s="63" t="n">
        <f aca="false">COUNTIF(I2:I32,"D")</f>
        <v>0</v>
      </c>
      <c r="J40" s="63" t="n">
        <f aca="false">COUNTIF(J2:J32,"D")</f>
        <v>10</v>
      </c>
      <c r="K40" s="63" t="n">
        <f aca="false">COUNTIF(K2:K32,"D")</f>
        <v>0</v>
      </c>
      <c r="L40" s="63"/>
      <c r="M40" s="63" t="n">
        <f aca="false">COUNTIF(M2:M32,"D")</f>
        <v>0</v>
      </c>
      <c r="N40" s="64"/>
      <c r="O40" s="64"/>
      <c r="AA40" s="37"/>
    </row>
    <row r="41" customFormat="false" ht="14.05" hidden="false" customHeight="false" outlineLevel="0" collapsed="false">
      <c r="B41" s="62" t="str">
        <f aca="false">'Vzorci vnosov'!$A$15</f>
        <v>SO</v>
      </c>
      <c r="C41" s="63" t="n">
        <f aca="false">COUNTIF(C2:C32,"SO")</f>
        <v>0</v>
      </c>
      <c r="D41" s="63" t="n">
        <f aca="false">COUNTIF(D2:D32,"SO")</f>
        <v>0</v>
      </c>
      <c r="E41" s="63" t="n">
        <f aca="false">COUNTIF(E2:E32,"SO")</f>
        <v>0</v>
      </c>
      <c r="F41" s="63" t="n">
        <f aca="false">COUNTIF(F2:F32,"SO")</f>
        <v>0</v>
      </c>
      <c r="G41" s="63" t="n">
        <f aca="false">COUNTIF(G2:G32,"SO")</f>
        <v>0</v>
      </c>
      <c r="H41" s="63" t="n">
        <f aca="false">COUNTIF(H2:H32,"SO")</f>
        <v>0</v>
      </c>
      <c r="I41" s="63" t="n">
        <f aca="false">COUNTIF(I2:I32,"SO")</f>
        <v>0</v>
      </c>
      <c r="J41" s="63" t="n">
        <f aca="false">COUNTIF(J2:J32,"SO")</f>
        <v>0</v>
      </c>
      <c r="K41" s="63" t="n">
        <f aca="false">COUNTIF(K2:K32,"SO")</f>
        <v>1</v>
      </c>
      <c r="L41" s="63"/>
      <c r="M41" s="63" t="n">
        <f aca="false">COUNTIF(M2:M32,"SO")</f>
        <v>0</v>
      </c>
      <c r="AA41" s="37"/>
    </row>
    <row r="42" customFormat="false" ht="14.05" hidden="false" customHeight="false" outlineLevel="0" collapsed="false">
      <c r="B42" s="65" t="str">
        <f aca="false">'Vzorci vnosov'!$A$13</f>
        <v>BOL</v>
      </c>
      <c r="C42" s="63" t="n">
        <f aca="false">COUNTIF(C2:C32,"BOL")</f>
        <v>0</v>
      </c>
      <c r="D42" s="63" t="n">
        <f aca="false">COUNTIF(D2:D32,"BOL")</f>
        <v>0</v>
      </c>
      <c r="E42" s="63" t="n">
        <f aca="false">COUNTIF(E2:E32,"BOL")</f>
        <v>0</v>
      </c>
      <c r="F42" s="63" t="n">
        <f aca="false">COUNTIF(F2:F32,"BOL")</f>
        <v>10</v>
      </c>
      <c r="G42" s="63" t="n">
        <f aca="false">COUNTIF(G2:G32,"BOL")</f>
        <v>0</v>
      </c>
      <c r="H42" s="63" t="n">
        <f aca="false">COUNTIF(H2:H32,"BOL")</f>
        <v>0</v>
      </c>
      <c r="I42" s="63" t="n">
        <f aca="false">COUNTIF(I2:I32,"BOL")</f>
        <v>0</v>
      </c>
      <c r="J42" s="63" t="n">
        <f aca="false">COUNTIF(J2:J32,"BOL")</f>
        <v>0</v>
      </c>
      <c r="K42" s="63" t="n">
        <f aca="false">COUNTIF(K2:K32,"BOL")</f>
        <v>0</v>
      </c>
      <c r="L42" s="63"/>
      <c r="M42" s="63" t="n">
        <f aca="false">COUNTIF(M2:M32,"BOL")</f>
        <v>0</v>
      </c>
      <c r="AA42" s="37"/>
    </row>
    <row r="43" customFormat="false" ht="14.05" hidden="false" customHeight="false" outlineLevel="0" collapsed="false">
      <c r="B43" s="66" t="str">
        <f aca="false">'Vzorci vnosov'!$A$11</f>
        <v>X</v>
      </c>
      <c r="C43" s="63" t="n">
        <f aca="false">COUNTIF(C2:C32,"X")</f>
        <v>3</v>
      </c>
      <c r="D43" s="63" t="n">
        <f aca="false">COUNTIF(D2:D32,"X")</f>
        <v>4</v>
      </c>
      <c r="E43" s="63" t="n">
        <f aca="false">COUNTIF(E2:E32,"X")</f>
        <v>2</v>
      </c>
      <c r="F43" s="63" t="n">
        <f aca="false">COUNTIF(F2:F32,"X")</f>
        <v>2</v>
      </c>
      <c r="G43" s="63" t="n">
        <f aca="false">COUNTIF(G2:G32,"X")</f>
        <v>2</v>
      </c>
      <c r="H43" s="63" t="n">
        <f aca="false">COUNTIF(H2:H32,"X")</f>
        <v>2</v>
      </c>
      <c r="I43" s="63" t="n">
        <f aca="false">COUNTIF(I2:I32,"X")</f>
        <v>0</v>
      </c>
      <c r="J43" s="63" t="n">
        <f aca="false">COUNTIF(J2:J32,"X")</f>
        <v>1</v>
      </c>
      <c r="K43" s="63" t="n">
        <f aca="false">COUNTIF(K2:K32,"X")</f>
        <v>5</v>
      </c>
      <c r="L43" s="63"/>
      <c r="M43" s="63" t="n">
        <f aca="false">COUNTIF(M2:M32,"X")</f>
        <v>3</v>
      </c>
      <c r="AA43" s="37"/>
    </row>
    <row r="44" customFormat="false" ht="14.05" hidden="false" customHeight="false" outlineLevel="0" collapsed="false">
      <c r="B44" s="67" t="s">
        <v>50</v>
      </c>
      <c r="C44" s="68" t="n">
        <f aca="false">COUNTIF(O2:O32,"KOS")</f>
        <v>3</v>
      </c>
      <c r="D44" s="68" t="n">
        <f aca="false">COUNTIF(O2:O32,"ŠOŠ")</f>
        <v>5</v>
      </c>
      <c r="E44" s="68" t="n">
        <f aca="false">COUNTIF(O2:O32,"PIN")</f>
        <v>4</v>
      </c>
      <c r="F44" s="68" t="n">
        <f aca="false">COUNTIF(O2:O32,"KON")</f>
        <v>4</v>
      </c>
      <c r="G44" s="68" t="n">
        <f aca="false">COUNTIF(O2:O32,"oro")</f>
        <v>0</v>
      </c>
      <c r="H44" s="68" t="n">
        <f aca="false">COUNTIF(O2:O32,"AND")</f>
        <v>0</v>
      </c>
      <c r="I44" s="68" t="n">
        <f aca="false">COUNTIF(O2:O32,"ROD")</f>
        <v>0</v>
      </c>
      <c r="J44" s="68" t="n">
        <f aca="false">COUNTIF(O2:O32,"DAN")</f>
        <v>0</v>
      </c>
      <c r="K44" s="68" t="n">
        <f aca="false">COUNTIF(O2:O32,"MŠŠ")</f>
        <v>4</v>
      </c>
      <c r="L44" s="68"/>
      <c r="M44" s="68" t="n">
        <f aca="false">COUNTIF(O2:O32,"ŠTU")</f>
        <v>0</v>
      </c>
      <c r="AA44" s="37"/>
    </row>
    <row r="45" customFormat="false" ht="14.05" hidden="false" customHeight="false" outlineLevel="0" collapsed="false">
      <c r="B45" s="66" t="s">
        <v>73</v>
      </c>
      <c r="C45" s="2" t="n">
        <f aca="false">COUNTIF(C2:C32,"51¶")+COUNTIF(C2:C32,"52¶")+COUNTIF(C2:C32,"kvit¶")</f>
        <v>4</v>
      </c>
      <c r="D45" s="2" t="n">
        <f aca="false">COUNTIF(D2:D32,"51¶")+COUNTIF(D2:D32,"52¶")+COUNTIF(D2:D32,"kvit¶")</f>
        <v>1</v>
      </c>
      <c r="E45" s="2" t="n">
        <f aca="false">COUNTIF(E2:E32,"51¶")+COUNTIF(E2:E32,"52¶")+COUNTIF(E2:E32,"kvit¶")</f>
        <v>3</v>
      </c>
      <c r="F45" s="2" t="n">
        <f aca="false">COUNTIF(F2:F32,"51¶")+COUNTIF(F2:F32,"52¶")+COUNTIF(F2:F32,"kvit¶")</f>
        <v>1</v>
      </c>
      <c r="G45" s="2" t="n">
        <f aca="false">COUNTIF(G2:G32,"51¶")+COUNTIF(G2:G32,"52¶")+COUNTIF(G2:G32,"kvit¶")</f>
        <v>3</v>
      </c>
      <c r="H45" s="2" t="n">
        <f aca="false">COUNTIF(H2:H32,"51¶")+COUNTIF(H2:H32,"52¶")+COUNTIF(H2:H32,"kvit¶")</f>
        <v>4</v>
      </c>
      <c r="I45" s="2" t="n">
        <f aca="false">COUNTIF(I2:I32,"51¶")+COUNTIF(I2:I32,"52¶")+COUNTIF(I2:I32,"kvit¶")</f>
        <v>0</v>
      </c>
      <c r="J45" s="2" t="n">
        <f aca="false">COUNTIF(J2:J32,"51¶")+COUNTIF(J2:J32,"52¶")+COUNTIF(J2:J32,"kvit¶")</f>
        <v>2</v>
      </c>
      <c r="K45" s="2" t="n">
        <f aca="false">COUNTIF(K2:K32,"51¶")+COUNTIF(K2:K32,"52¶")+COUNTIF(K2:K32,"kvit¶")</f>
        <v>3</v>
      </c>
      <c r="L45" s="2"/>
      <c r="M45" s="2" t="n">
        <f aca="false">COUNTIF(M2:M32,"51¶")+COUNTIF(M2:M32,"52¶")+COUNTIF(M2:M32,"kvit¶")</f>
        <v>1</v>
      </c>
      <c r="AA45" s="37"/>
    </row>
    <row r="46" customFormat="false" ht="14.05" hidden="false" customHeight="false" outlineLevel="0" collapsed="false">
      <c r="B46" s="62" t="str">
        <f aca="false">'Vzorci vnosov'!$A$8</f>
        <v>U</v>
      </c>
      <c r="C46" s="2" t="n">
        <f aca="false">COUNTIF(C2:C32,"U☺")+COUNTIF(C2:C32,"U☻")+COUNTIF(C2:C32,"U")</f>
        <v>1</v>
      </c>
      <c r="D46" s="2" t="n">
        <f aca="false">COUNTIF(D2:D32,"U☺")+COUNTIF(D2:D32,"U☻")+COUNTIF(D2:D32,"U")</f>
        <v>0</v>
      </c>
      <c r="E46" s="2" t="n">
        <f aca="false">COUNTIF(E2:E32,"U☺")+COUNTIF(E2:E32,"U☻")+COUNTIF(E2:E32,"U")</f>
        <v>0</v>
      </c>
      <c r="F46" s="2" t="n">
        <f aca="false">COUNTIF(F2:F32,"U☺")+COUNTIF(F2:F32,"U☻")+COUNTIF(F2:F32,"U")</f>
        <v>0</v>
      </c>
      <c r="G46" s="2" t="n">
        <f aca="false">COUNTIF(G2:G32,"U☺")+COUNTIF(G2:G32,"U☻")+COUNTIF(G2:G32,"U")</f>
        <v>1</v>
      </c>
      <c r="H46" s="2" t="n">
        <f aca="false">COUNTIF(H2:H32,"U☺")+COUNTIF(H2:H32,"U☻")+COUNTIF(H2:H32,"U")</f>
        <v>2</v>
      </c>
      <c r="I46" s="2" t="n">
        <f aca="false">COUNTIF(I2:I32,"U☺")+COUNTIF(I2:I32,"U☻")+COUNTIF(I2:I32,"U")</f>
        <v>0</v>
      </c>
      <c r="J46" s="2" t="n">
        <f aca="false">COUNTIF(J2:J32,"U☺")+COUNTIF(J2:J32,"U☻")+COUNTIF(J2:J32,"U")</f>
        <v>0</v>
      </c>
      <c r="K46" s="2" t="n">
        <f aca="false">COUNTIF(K2:K32,"U☺")+COUNTIF(K2:K32,"U☻")+COUNTIF(K2:K32,"U")</f>
        <v>0</v>
      </c>
      <c r="L46" s="2"/>
      <c r="M46" s="2" t="n">
        <f aca="false">COUNTIF(M2:M32,"U☺")+COUNTIF(M2:M32,"U☻")+COUNTIF(M2:M32,"U")</f>
        <v>3</v>
      </c>
      <c r="AA46" s="37"/>
    </row>
    <row r="47" customFormat="false" ht="14.05" hidden="false" customHeight="false" outlineLevel="0" collapsed="false">
      <c r="AA47" s="37"/>
    </row>
    <row r="48" customFormat="false" ht="14.05" hidden="false" customHeight="false" outlineLevel="0" collapsed="false">
      <c r="AA48" s="37"/>
    </row>
    <row r="49" customFormat="false" ht="14.05" hidden="false" customHeight="false" outlineLevel="0" collapsed="false">
      <c r="AA49" s="37"/>
    </row>
    <row r="50" customFormat="false" ht="14.05" hidden="false" customHeight="false" outlineLevel="0" collapsed="false">
      <c r="AA50" s="37"/>
    </row>
    <row r="51" customFormat="false" ht="14.05" hidden="false" customHeight="false" outlineLevel="0" collapsed="false">
      <c r="AA51" s="37"/>
    </row>
    <row r="52" customFormat="false" ht="14.05" hidden="false" customHeight="false" outlineLevel="0" collapsed="false">
      <c r="AA52" s="37"/>
    </row>
    <row r="53" customFormat="false" ht="14.05" hidden="false" customHeight="false" outlineLevel="0" collapsed="false">
      <c r="AA53" s="37"/>
    </row>
    <row r="54" customFormat="false" ht="14.05" hidden="false" customHeight="false" outlineLevel="0" collapsed="false">
      <c r="AA54" s="37"/>
    </row>
    <row r="55" customFormat="false" ht="14.05" hidden="false" customHeight="false" outlineLevel="0" collapsed="false">
      <c r="AA55" s="37"/>
    </row>
    <row r="56" customFormat="false" ht="14.05" hidden="false" customHeight="false" outlineLevel="0" collapsed="false">
      <c r="AA56" s="37"/>
    </row>
    <row r="57" customFormat="false" ht="14.05" hidden="false" customHeight="false" outlineLevel="0" collapsed="false">
      <c r="AA57" s="37"/>
    </row>
    <row r="58" customFormat="false" ht="14.05" hidden="false" customHeight="false" outlineLevel="0" collapsed="false">
      <c r="AA58" s="37"/>
    </row>
    <row r="59" customFormat="false" ht="14.05" hidden="false" customHeight="false" outlineLevel="0" collapsed="false">
      <c r="AA59" s="37"/>
    </row>
    <row r="60" customFormat="false" ht="14.05" hidden="false" customHeight="false" outlineLevel="0" collapsed="false">
      <c r="AA60" s="37"/>
    </row>
    <row r="61" customFormat="false" ht="14.05" hidden="false" customHeight="false" outlineLevel="0" collapsed="false">
      <c r="AA61" s="37"/>
    </row>
    <row r="62" customFormat="false" ht="14.05" hidden="false" customHeight="false" outlineLevel="0" collapsed="false">
      <c r="AA62" s="37"/>
    </row>
    <row r="63" customFormat="false" ht="14.05" hidden="false" customHeight="false" outlineLevel="0" collapsed="false">
      <c r="AA63" s="37"/>
    </row>
    <row r="64" customFormat="false" ht="14.05" hidden="false" customHeight="false" outlineLevel="0" collapsed="false">
      <c r="AA64" s="37"/>
    </row>
    <row r="65" customFormat="false" ht="14.05" hidden="false" customHeight="false" outlineLevel="0" collapsed="false">
      <c r="AA65" s="37"/>
    </row>
    <row r="66" customFormat="false" ht="14.05" hidden="false" customHeight="false" outlineLevel="0" collapsed="false">
      <c r="AA66" s="37"/>
    </row>
    <row r="67" customFormat="false" ht="14.05" hidden="false" customHeight="false" outlineLevel="0" collapsed="false">
      <c r="AA67" s="37"/>
    </row>
    <row r="68" customFormat="false" ht="14.05" hidden="false" customHeight="false" outlineLevel="0" collapsed="false">
      <c r="AA68" s="37"/>
    </row>
    <row r="69" customFormat="false" ht="14.05" hidden="false" customHeight="false" outlineLevel="0" collapsed="false">
      <c r="AA69" s="37"/>
    </row>
    <row r="70" customFormat="false" ht="14.05" hidden="false" customHeight="false" outlineLevel="0" collapsed="false">
      <c r="AA70" s="37"/>
    </row>
    <row r="71" customFormat="false" ht="14.05" hidden="false" customHeight="false" outlineLevel="0" collapsed="false">
      <c r="AA71" s="37"/>
    </row>
    <row r="72" customFormat="false" ht="14.05" hidden="false" customHeight="false" outlineLevel="0" collapsed="false">
      <c r="AA72" s="37"/>
    </row>
    <row r="73" customFormat="false" ht="14.05" hidden="false" customHeight="false" outlineLevel="0" collapsed="false">
      <c r="AA73" s="37"/>
    </row>
    <row r="74" customFormat="false" ht="14.05" hidden="false" customHeight="false" outlineLevel="0" collapsed="false">
      <c r="AA74" s="37"/>
    </row>
    <row r="75" customFormat="false" ht="14.05" hidden="false" customHeight="false" outlineLevel="0" collapsed="false">
      <c r="AA75" s="37"/>
    </row>
    <row r="76" customFormat="false" ht="14.05" hidden="false" customHeight="false" outlineLevel="0" collapsed="false">
      <c r="AA76" s="37"/>
    </row>
    <row r="77" customFormat="false" ht="14.05" hidden="false" customHeight="false" outlineLevel="0" collapsed="false">
      <c r="AA77" s="37"/>
    </row>
    <row r="78" customFormat="false" ht="14.05" hidden="false" customHeight="false" outlineLevel="0" collapsed="false">
      <c r="AA78" s="37"/>
    </row>
    <row r="79" customFormat="false" ht="14.05" hidden="false" customHeight="false" outlineLevel="0" collapsed="false">
      <c r="AA79" s="37"/>
    </row>
    <row r="80" customFormat="false" ht="14.05" hidden="false" customHeight="false" outlineLevel="0" collapsed="false">
      <c r="AA80" s="37"/>
    </row>
    <row r="81" customFormat="false" ht="14.05" hidden="false" customHeight="false" outlineLevel="0" collapsed="false">
      <c r="AA81" s="37"/>
    </row>
    <row r="82" customFormat="false" ht="14.05" hidden="false" customHeight="false" outlineLevel="0" collapsed="false">
      <c r="AA82" s="37"/>
    </row>
    <row r="83" customFormat="false" ht="14.05" hidden="false" customHeight="false" outlineLevel="0" collapsed="false">
      <c r="AA83" s="37"/>
    </row>
    <row r="84" customFormat="false" ht="14.05" hidden="false" customHeight="false" outlineLevel="0" collapsed="false">
      <c r="AA84" s="37"/>
    </row>
    <row r="85" customFormat="false" ht="14.05" hidden="false" customHeight="false" outlineLevel="0" collapsed="false">
      <c r="AA85" s="37"/>
    </row>
    <row r="86" customFormat="false" ht="14.05" hidden="false" customHeight="false" outlineLevel="0" collapsed="false">
      <c r="AA86" s="37"/>
    </row>
    <row r="87" customFormat="false" ht="14.05" hidden="false" customHeight="false" outlineLevel="0" collapsed="false">
      <c r="AA87" s="37"/>
    </row>
    <row r="88" customFormat="false" ht="14.05" hidden="false" customHeight="false" outlineLevel="0" collapsed="false">
      <c r="AA88" s="37"/>
    </row>
    <row r="89" customFormat="false" ht="14.05" hidden="false" customHeight="false" outlineLevel="0" collapsed="false">
      <c r="AA89" s="37"/>
    </row>
    <row r="90" customFormat="false" ht="14.05" hidden="false" customHeight="false" outlineLevel="0" collapsed="false">
      <c r="AA90" s="37"/>
    </row>
    <row r="91" customFormat="false" ht="14.05" hidden="false" customHeight="false" outlineLevel="0" collapsed="false">
      <c r="AA91" s="37"/>
    </row>
    <row r="92" customFormat="false" ht="14.05" hidden="false" customHeight="false" outlineLevel="0" collapsed="false">
      <c r="AA92" s="37"/>
    </row>
    <row r="93" customFormat="false" ht="14.05" hidden="false" customHeight="false" outlineLevel="0" collapsed="false">
      <c r="AA93" s="37"/>
    </row>
    <row r="94" customFormat="false" ht="14.05" hidden="false" customHeight="false" outlineLevel="0" collapsed="false">
      <c r="AA94" s="37"/>
    </row>
    <row r="95" customFormat="false" ht="14.05" hidden="false" customHeight="false" outlineLevel="0" collapsed="false">
      <c r="AA95" s="37"/>
    </row>
    <row r="96" customFormat="false" ht="14.05" hidden="false" customHeight="false" outlineLevel="0" collapsed="false">
      <c r="AA96" s="37"/>
    </row>
    <row r="97" customFormat="false" ht="14.05" hidden="false" customHeight="false" outlineLevel="0" collapsed="false">
      <c r="AA97" s="37"/>
    </row>
    <row r="98" customFormat="false" ht="14.05" hidden="false" customHeight="false" outlineLevel="0" collapsed="false">
      <c r="AA98" s="37"/>
    </row>
    <row r="99" customFormat="false" ht="14.05" hidden="false" customHeight="false" outlineLevel="0" collapsed="false">
      <c r="AA99" s="37"/>
    </row>
    <row r="100" customFormat="false" ht="14.05" hidden="false" customHeight="false" outlineLevel="0" collapsed="false">
      <c r="AA100" s="37"/>
    </row>
    <row r="101" customFormat="false" ht="14.05" hidden="false" customHeight="false" outlineLevel="0" collapsed="false">
      <c r="AA101" s="37"/>
    </row>
    <row r="102" customFormat="false" ht="14.05" hidden="false" customHeight="false" outlineLevel="0" collapsed="false">
      <c r="AA102" s="37"/>
    </row>
    <row r="103" customFormat="false" ht="14.05" hidden="false" customHeight="false" outlineLevel="0" collapsed="false">
      <c r="AA103" s="37"/>
    </row>
    <row r="104" customFormat="false" ht="14.05" hidden="false" customHeight="false" outlineLevel="0" collapsed="false">
      <c r="AA104" s="37"/>
    </row>
    <row r="105" customFormat="false" ht="14.05" hidden="false" customHeight="false" outlineLevel="0" collapsed="false">
      <c r="AA105" s="37"/>
    </row>
    <row r="106" customFormat="false" ht="14.05" hidden="false" customHeight="false" outlineLevel="0" collapsed="false">
      <c r="AA106" s="37"/>
    </row>
    <row r="107" customFormat="false" ht="14.05" hidden="false" customHeight="false" outlineLevel="0" collapsed="false">
      <c r="AA107" s="37"/>
    </row>
    <row r="108" customFormat="false" ht="14.05" hidden="false" customHeight="false" outlineLevel="0" collapsed="false">
      <c r="AA108" s="37"/>
    </row>
    <row r="109" customFormat="false" ht="14.05" hidden="false" customHeight="false" outlineLevel="0" collapsed="false">
      <c r="AA109" s="37"/>
    </row>
    <row r="110" customFormat="false" ht="14.05" hidden="false" customHeight="false" outlineLevel="0" collapsed="false">
      <c r="AA110" s="37"/>
    </row>
    <row r="111" customFormat="false" ht="14.05" hidden="false" customHeight="false" outlineLevel="0" collapsed="false">
      <c r="AA111" s="37"/>
    </row>
    <row r="112" customFormat="false" ht="14.05" hidden="false" customHeight="false" outlineLevel="0" collapsed="false">
      <c r="AA112" s="37"/>
    </row>
    <row r="113" customFormat="false" ht="14.05" hidden="false" customHeight="false" outlineLevel="0" collapsed="false">
      <c r="AA113" s="37"/>
    </row>
    <row r="114" customFormat="false" ht="14.05" hidden="false" customHeight="false" outlineLevel="0" collapsed="false">
      <c r="AA114" s="37"/>
    </row>
    <row r="115" customFormat="false" ht="14.05" hidden="false" customHeight="false" outlineLevel="0" collapsed="false">
      <c r="AA115" s="37"/>
    </row>
    <row r="116" customFormat="false" ht="14.05" hidden="false" customHeight="false" outlineLevel="0" collapsed="false">
      <c r="AA116" s="37"/>
    </row>
    <row r="117" customFormat="false" ht="14.05" hidden="false" customHeight="false" outlineLevel="0" collapsed="false">
      <c r="AA117" s="37"/>
    </row>
    <row r="118" customFormat="false" ht="14.05" hidden="false" customHeight="false" outlineLevel="0" collapsed="false">
      <c r="AA118" s="37"/>
    </row>
    <row r="119" customFormat="false" ht="14.05" hidden="false" customHeight="false" outlineLevel="0" collapsed="false">
      <c r="AA119" s="37"/>
    </row>
    <row r="120" customFormat="false" ht="14.05" hidden="false" customHeight="false" outlineLevel="0" collapsed="false">
      <c r="AA120" s="37"/>
    </row>
    <row r="121" customFormat="false" ht="14.05" hidden="false" customHeight="false" outlineLevel="0" collapsed="false">
      <c r="AA121" s="37"/>
    </row>
    <row r="122" customFormat="false" ht="14.05" hidden="false" customHeight="false" outlineLevel="0" collapsed="false">
      <c r="AA122" s="37"/>
    </row>
    <row r="123" customFormat="false" ht="14.05" hidden="false" customHeight="false" outlineLevel="0" collapsed="false">
      <c r="AA123" s="37"/>
    </row>
    <row r="124" customFormat="false" ht="14.05" hidden="false" customHeight="false" outlineLevel="0" collapsed="false">
      <c r="AA124" s="37"/>
    </row>
    <row r="125" customFormat="false" ht="14.05" hidden="false" customHeight="false" outlineLevel="0" collapsed="false">
      <c r="AA125" s="37"/>
    </row>
    <row r="126" customFormat="false" ht="14.05" hidden="false" customHeight="false" outlineLevel="0" collapsed="false">
      <c r="AA126" s="37"/>
    </row>
    <row r="127" customFormat="false" ht="14.05" hidden="false" customHeight="false" outlineLevel="0" collapsed="false">
      <c r="AA127" s="37"/>
    </row>
    <row r="128" customFormat="false" ht="14.05" hidden="false" customHeight="false" outlineLevel="0" collapsed="false">
      <c r="AA128" s="37"/>
    </row>
    <row r="129" customFormat="false" ht="14.05" hidden="false" customHeight="false" outlineLevel="0" collapsed="false">
      <c r="AA129" s="37"/>
    </row>
    <row r="130" customFormat="false" ht="14.05" hidden="false" customHeight="false" outlineLevel="0" collapsed="false">
      <c r="AA130" s="37"/>
    </row>
    <row r="131" customFormat="false" ht="14.05" hidden="false" customHeight="false" outlineLevel="0" collapsed="false">
      <c r="AA131" s="37"/>
    </row>
    <row r="132" customFormat="false" ht="14.05" hidden="false" customHeight="false" outlineLevel="0" collapsed="false">
      <c r="AA132" s="37"/>
    </row>
    <row r="133" customFormat="false" ht="14.05" hidden="false" customHeight="false" outlineLevel="0" collapsed="false">
      <c r="AA133" s="37"/>
    </row>
    <row r="134" customFormat="false" ht="14.05" hidden="false" customHeight="false" outlineLevel="0" collapsed="false">
      <c r="AA134" s="37"/>
    </row>
    <row r="135" customFormat="false" ht="14.05" hidden="false" customHeight="false" outlineLevel="0" collapsed="false">
      <c r="AA135" s="37"/>
    </row>
    <row r="136" customFormat="false" ht="14.05" hidden="false" customHeight="false" outlineLevel="0" collapsed="false">
      <c r="AA136" s="37"/>
    </row>
    <row r="137" customFormat="false" ht="14.05" hidden="false" customHeight="false" outlineLevel="0" collapsed="false">
      <c r="AA137" s="37"/>
    </row>
    <row r="138" customFormat="false" ht="14.05" hidden="false" customHeight="false" outlineLevel="0" collapsed="false">
      <c r="AA138" s="37"/>
    </row>
    <row r="139" customFormat="false" ht="14.05" hidden="false" customHeight="false" outlineLevel="0" collapsed="false">
      <c r="AA139" s="37"/>
    </row>
    <row r="140" customFormat="false" ht="14.05" hidden="false" customHeight="false" outlineLevel="0" collapsed="false">
      <c r="AA140" s="37"/>
    </row>
    <row r="141" customFormat="false" ht="14.05" hidden="false" customHeight="false" outlineLevel="0" collapsed="false">
      <c r="AA141" s="37"/>
    </row>
    <row r="142" customFormat="false" ht="14.05" hidden="false" customHeight="false" outlineLevel="0" collapsed="false">
      <c r="AA142" s="37"/>
    </row>
    <row r="143" customFormat="false" ht="14.05" hidden="false" customHeight="false" outlineLevel="0" collapsed="false">
      <c r="AA143" s="37"/>
    </row>
    <row r="144" customFormat="false" ht="14.05" hidden="false" customHeight="false" outlineLevel="0" collapsed="false">
      <c r="AA144" s="37"/>
    </row>
    <row r="145" customFormat="false" ht="14.05" hidden="false" customHeight="false" outlineLevel="0" collapsed="false">
      <c r="AA145" s="37"/>
    </row>
  </sheetData>
  <conditionalFormatting sqref="B2:B32">
    <cfRule type="cellIs" priority="2" operator="equal" aboveAverage="0" equalAverage="0" bottom="0" percent="0" rank="0" text="" dxfId="20">
      <formula>"sob"</formula>
    </cfRule>
    <cfRule type="cellIs" priority="3" operator="equal" aboveAverage="0" equalAverage="0" bottom="0" percent="0" rank="0" text="" dxfId="21">
      <formula>"ned"</formula>
    </cfRule>
  </conditionalFormatting>
  <conditionalFormatting sqref="P2:W32">
    <cfRule type="cellIs" priority="4" operator="lessThan" aboveAverage="0" equalAverage="0" bottom="0" percent="0" rank="0" text="" dxfId="22">
      <formula>1</formula>
    </cfRule>
    <cfRule type="cellIs" priority="5" operator="greaterThan" aboveAverage="0" equalAverage="0" bottom="0" percent="0" rank="0" text="" dxfId="23">
      <formula>1</formula>
    </cfRule>
  </conditionalFormatting>
  <conditionalFormatting sqref="U1">
    <cfRule type="cellIs" priority="6" operator="equal" aboveAverage="0" equalAverage="0" bottom="0" percent="0" rank="0" text="" dxfId="24">
      <formula>"sob"</formula>
    </cfRule>
    <cfRule type="cellIs" priority="7" operator="equal" aboveAverage="0" equalAverage="0" bottom="0" percent="0" rank="0" text="" dxfId="25">
      <formula>"ned"</formula>
    </cfRule>
  </conditionalFormatting>
  <conditionalFormatting sqref="X2:X32">
    <cfRule type="cellIs" priority="8" operator="notEqual" aboveAverage="0" equalAverage="0" bottom="0" percent="0" rank="0" text="" dxfId="26">
      <formula>0</formula>
    </cfRule>
  </conditionalFormatting>
  <conditionalFormatting sqref="Y2:Y32">
    <cfRule type="cellIs" priority="9" operator="equal" aboveAverage="0" equalAverage="0" bottom="0" percent="0" rank="0" text="" dxfId="27">
      <formula>1</formula>
    </cfRule>
    <cfRule type="cellIs" priority="10" operator="greaterThan" aboveAverage="0" equalAverage="0" bottom="0" percent="0" rank="0" text="" dxfId="28">
      <formula>1</formula>
    </cfRule>
  </conditionalFormatting>
  <conditionalFormatting sqref="Z2:Z32">
    <cfRule type="cellIs" priority="11" operator="lessThan" aboveAverage="0" equalAverage="0" bottom="0" percent="0" rank="0" text="" dxfId="29">
      <formula>2</formula>
    </cfRule>
    <cfRule type="cellIs" priority="12" operator="greaterThan" aboveAverage="0" equalAverage="0" bottom="0" percent="0" rank="0" text="" dxfId="30">
      <formula>2</formula>
    </cfRule>
  </conditionalFormatting>
  <printOptions headings="false" gridLines="false" gridLinesSet="true" horizontalCentered="false" verticalCentered="false"/>
  <pageMargins left="0.7875" right="0.7875" top="1.05277777777778" bottom="0.886111111111111" header="0.7875" footer="0.511811023622047"/>
  <pageSetup paperSize="9" scale="100" fitToWidth="1" fitToHeight="1" pageOrder="downThenOver" orientation="portrait" blackAndWhite="false" draft="false" cellComments="none" horizontalDpi="300" verticalDpi="300" copies="1"/>
  <headerFooter differentFirst="false" differentOddEven="false">
    <oddHeader>&amp;L&amp;"Times New Roman,Regular"&amp;12Zadnja sprememba:  &amp;C&amp;"Arial,Regular"&amp;D   &amp;T</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45"/>
  <sheetViews>
    <sheetView showFormulas="false" showGridLines="true" showRowColHeaders="true" showZeros="true" rightToLeft="false" tabSelected="false" showOutlineSymbols="true" defaultGridColor="true" view="normal" topLeftCell="A1" colorId="64" zoomScale="149" zoomScaleNormal="149" zoomScalePageLayoutView="100" workbookViewId="0">
      <pane xSplit="1" ySplit="1" topLeftCell="B11" activePane="bottomRight" state="frozen"/>
      <selection pane="topLeft" activeCell="A1" activeCellId="0" sqref="A1"/>
      <selection pane="topRight" activeCell="B1" activeCellId="0" sqref="B1"/>
      <selection pane="bottomLeft" activeCell="A11" activeCellId="0" sqref="A11"/>
      <selection pane="bottomRight" activeCell="C29" activeCellId="0" sqref="C29"/>
    </sheetView>
  </sheetViews>
  <sheetFormatPr defaultColWidth="12.8515625" defaultRowHeight="12.8" zeroHeight="false" outlineLevelRow="0" outlineLevelCol="0"/>
  <cols>
    <col collapsed="false" customWidth="true" hidden="false" outlineLevel="0" max="1" min="1" style="21" width="6.88"/>
    <col collapsed="false" customWidth="true" hidden="false" outlineLevel="0" max="2" min="2" style="21" width="2.72"/>
    <col collapsed="false" customWidth="true" hidden="false" outlineLevel="0" max="13" min="3" style="1" width="4.58"/>
    <col collapsed="false" customWidth="true" hidden="false" outlineLevel="0" max="14" min="14" style="1" width="5.58"/>
    <col collapsed="false" customWidth="true" hidden="false" outlineLevel="0" max="15" min="15" style="1" width="5.01"/>
    <col collapsed="false" customWidth="true" hidden="false" outlineLevel="0" max="16" min="16" style="1" width="3.44"/>
    <col collapsed="false" customWidth="true" hidden="false" outlineLevel="0" max="17" min="17" style="1" width="3.01"/>
    <col collapsed="false" customWidth="true" hidden="false" outlineLevel="0" max="18" min="18" style="1" width="2.57"/>
    <col collapsed="false" customWidth="true" hidden="false" outlineLevel="0" max="19" min="19" style="1" width="3.44"/>
    <col collapsed="false" customWidth="true" hidden="false" outlineLevel="0" max="23" min="20" style="1" width="3.58"/>
    <col collapsed="false" customWidth="true" hidden="false" outlineLevel="0" max="24" min="24" style="1" width="3.72"/>
    <col collapsed="false" customWidth="true" hidden="false" outlineLevel="0" max="25" min="25" style="1" width="2.14"/>
    <col collapsed="false" customWidth="true" hidden="false" outlineLevel="0" max="26" min="26" style="1" width="2.72"/>
    <col collapsed="false" customWidth="true" hidden="false" outlineLevel="0" max="27" min="27" style="22" width="7.88"/>
    <col collapsed="false" customWidth="true" hidden="false" outlineLevel="0" max="256" min="28" style="1" width="11.02"/>
  </cols>
  <sheetData>
    <row r="1" s="2" customFormat="true" ht="19.9" hidden="false" customHeight="true" outlineLevel="0" collapsed="false">
      <c r="A1" s="23" t="s">
        <v>37</v>
      </c>
      <c r="B1" s="24"/>
      <c r="C1" s="25" t="s">
        <v>38</v>
      </c>
      <c r="D1" s="25" t="s">
        <v>39</v>
      </c>
      <c r="E1" s="25" t="s">
        <v>40</v>
      </c>
      <c r="F1" s="25" t="s">
        <v>41</v>
      </c>
      <c r="G1" s="25" t="s">
        <v>42</v>
      </c>
      <c r="H1" s="25" t="s">
        <v>43</v>
      </c>
      <c r="I1" s="25" t="s">
        <v>79</v>
      </c>
      <c r="J1" s="25" t="s">
        <v>88</v>
      </c>
      <c r="K1" s="25" t="s">
        <v>46</v>
      </c>
      <c r="L1" s="25" t="str">
        <f aca="false">januar!$L$1</f>
        <v>ŽIV</v>
      </c>
      <c r="M1" s="25" t="s">
        <v>48</v>
      </c>
      <c r="N1" s="27" t="s">
        <v>49</v>
      </c>
      <c r="O1" s="28" t="s">
        <v>50</v>
      </c>
      <c r="P1" s="8" t="str">
        <f aca="false">'Vzorci vnosov'!$A$16</f>
        <v>☻</v>
      </c>
      <c r="Q1" s="29" t="s">
        <v>17</v>
      </c>
      <c r="R1" s="30" t="str">
        <f aca="false">'Vzorci vnosov'!$A$4</f>
        <v>51</v>
      </c>
      <c r="S1" s="30" t="str">
        <f aca="false">'Vzorci vnosov'!$A$5</f>
        <v>52</v>
      </c>
      <c r="T1" s="31" t="str">
        <f aca="false">'Vzorci vnosov'!$A$25</f>
        <v>51¶</v>
      </c>
      <c r="U1" s="32" t="str">
        <f aca="false">'Vzorci vnosov'!$A$26</f>
        <v>52¶</v>
      </c>
      <c r="V1" s="33" t="str">
        <f aca="false">'Vzorci vnosov'!$A$8</f>
        <v>U</v>
      </c>
      <c r="W1" s="30" t="str">
        <f aca="false">'Vzorci vnosov'!$A$6</f>
        <v>KVIT</v>
      </c>
      <c r="X1" s="34" t="s">
        <v>51</v>
      </c>
      <c r="Y1" s="35" t="s">
        <v>9</v>
      </c>
      <c r="Z1" s="36" t="s">
        <v>52</v>
      </c>
      <c r="AA1" s="37"/>
    </row>
    <row r="2" s="2" customFormat="true" ht="19.9" hidden="false" customHeight="true" outlineLevel="0" collapsed="false">
      <c r="A2" s="45" t="n">
        <v>41730</v>
      </c>
      <c r="B2" s="32" t="str">
        <f aca="false">TEXT(A2,"Ddd")</f>
        <v>tor</v>
      </c>
      <c r="C2" s="3" t="str">
        <f aca="false">'Vzorci vnosov'!$A$6</f>
        <v>KVIT</v>
      </c>
      <c r="D2" s="4" t="str">
        <f aca="false">'Vzorci vnosov'!$A$4</f>
        <v>51</v>
      </c>
      <c r="E2" s="6" t="str">
        <f aca="false">'Vzorci vnosov'!$A$11</f>
        <v>X</v>
      </c>
      <c r="F2" s="3" t="str">
        <f aca="false">'Vzorci vnosov'!$A$3</f>
        <v>52☻</v>
      </c>
      <c r="G2" s="15" t="str">
        <f aca="false">'Vzorci vnosov'!$A$25</f>
        <v>51¶</v>
      </c>
      <c r="H2" s="13" t="str">
        <f aca="false">'Vzorci vnosov'!$A$22</f>
        <v>U☺</v>
      </c>
      <c r="I2" s="46" t="s">
        <v>80</v>
      </c>
      <c r="J2" s="4" t="str">
        <f aca="false">'Vzorci vnosov'!$A$5</f>
        <v>52</v>
      </c>
      <c r="K2" s="3" t="str">
        <f aca="false">'Vzorci vnosov'!$A$6</f>
        <v>KVIT</v>
      </c>
      <c r="L2" s="6" t="str">
        <f aca="false">'Vzorci vnosov'!$A$26</f>
        <v>52¶</v>
      </c>
      <c r="M2" s="3" t="str">
        <f aca="false">'Vzorci vnosov'!$A$6</f>
        <v>KVIT</v>
      </c>
      <c r="N2" s="46" t="s">
        <v>43</v>
      </c>
      <c r="O2" s="25" t="s">
        <v>46</v>
      </c>
      <c r="P2" s="42" t="n">
        <f aca="false">COUNTIF(C2:M2,"☻")+COUNTIF(C2:M2,"52☻")+COUNTIF(C2:M2,"51☻")+COUNTIF(C2:M2,"1☻")+COUNTIF(C2:M2,"KVIT☻")+COUNTIF(C2:M2,"U☻")</f>
        <v>1</v>
      </c>
      <c r="Q2" s="42" t="n">
        <f aca="false">COUNTIF(C2:M2,"☺")+COUNTIF(C2:M2,"52☺")+COUNTIF(C2:M2,"51☺")+COUNTIF(C2:M2,"1☺")+COUNTIF(C2:M2,"KVIT☺")+COUNTIF(C2:M2,"U☺")</f>
        <v>1</v>
      </c>
      <c r="R2" s="42" t="n">
        <f aca="false">COUNTIF(C2:M2,"51")+COUNTIF(C2:M2,"51$")+COUNTIF(C2:M2,"51☻")</f>
        <v>1</v>
      </c>
      <c r="S2" s="42" t="n">
        <f aca="false">COUNTIF(C2:M2,"52")+COUNTIF(C2:M2,"52$")+COUNTIF(C2:M2,"52☻")</f>
        <v>2</v>
      </c>
      <c r="T2" s="42" t="n">
        <f aca="false">COUNTIF(C2:M2,"51¶")</f>
        <v>1</v>
      </c>
      <c r="U2" s="42" t="n">
        <f aca="false">COUNTIF(C2:M2,"52¶")</f>
        <v>1</v>
      </c>
      <c r="V2" s="42" t="n">
        <f aca="false">COUNTIF(C2:M2,"U")+COUNTIF(C2:M2,"U☻")+COUNTIF(C2:M2,"U☺")</f>
        <v>1</v>
      </c>
      <c r="W2" s="42" t="n">
        <f aca="false">COUNTIF(C2:M2,"KVIT")+COUNTIF(C2:M2,"KVIT☻")+COUNTIF(C2:M2,"kvit$")</f>
        <v>3</v>
      </c>
      <c r="X2" s="44" t="n">
        <f aca="false">COUNTBLANK(C2:M2)</f>
        <v>0</v>
      </c>
      <c r="Y2" s="44" t="n">
        <f aca="false">COUNTIF(C2:M2,"x")</f>
        <v>1</v>
      </c>
      <c r="Z2" s="42" t="n">
        <f aca="false">COUNTIF(C2:M2,"51")+COUNTIF(C2:M2,"51☻")+COUNTIF(C2:M2,"2")+COUNTIF(C2:M2,"52")+COUNTIF(C2:M2,"52☻")+COUNTIF(C2:M2,"51$")+COUNTIF(C2:M2,"52$")</f>
        <v>3</v>
      </c>
      <c r="AA2" s="3" t="str">
        <f aca="false">'Vzorci vnosov'!$A$2</f>
        <v>51☻</v>
      </c>
    </row>
    <row r="3" customFormat="false" ht="19.9" hidden="false" customHeight="true" outlineLevel="0" collapsed="false">
      <c r="A3" s="45" t="n">
        <v>41731</v>
      </c>
      <c r="B3" s="32" t="str">
        <f aca="false">TEXT(A3,"Ddd")</f>
        <v>sre</v>
      </c>
      <c r="C3" s="3" t="str">
        <f aca="false">'Vzorci vnosov'!$A$6</f>
        <v>KVIT</v>
      </c>
      <c r="D3" s="4" t="str">
        <f aca="false">'Vzorci vnosov'!$A$5</f>
        <v>52</v>
      </c>
      <c r="E3" s="15" t="str">
        <f aca="false">'Vzorci vnosov'!$A$25</f>
        <v>51¶</v>
      </c>
      <c r="F3" s="6" t="str">
        <f aca="false">'Vzorci vnosov'!$A$11</f>
        <v>X</v>
      </c>
      <c r="G3" s="37" t="str">
        <f aca="false">'Vzorci vnosov'!$A$28</f>
        <v>KO</v>
      </c>
      <c r="H3" s="6" t="str">
        <f aca="false">'Vzorci vnosov'!$A$11</f>
        <v>X</v>
      </c>
      <c r="I3" s="46" t="s">
        <v>80</v>
      </c>
      <c r="J3" s="6" t="str">
        <f aca="false">'Vzorci vnosov'!$A$11</f>
        <v>X</v>
      </c>
      <c r="K3" s="3" t="str">
        <f aca="false">'Vzorci vnosov'!$A$6</f>
        <v>KVIT</v>
      </c>
      <c r="L3" s="4" t="str">
        <f aca="false">'Vzorci vnosov'!$A$8</f>
        <v>U</v>
      </c>
      <c r="M3" s="4" t="str">
        <f aca="false">'Vzorci vnosov'!$A$4</f>
        <v>51</v>
      </c>
      <c r="N3" s="49" t="s">
        <v>54</v>
      </c>
      <c r="O3" s="25" t="s">
        <v>46</v>
      </c>
      <c r="P3" s="42" t="n">
        <f aca="false">COUNTIF(C3:M3,"☻")+COUNTIF(C3:M3,"52☻")+COUNTIF(C3:M3,"51☻")+COUNTIF(C3:M3,"1☻")+COUNTIF(C3:M3,"KVIT☻")+COUNTIF(C3:M3,"U☻")</f>
        <v>0</v>
      </c>
      <c r="Q3" s="42" t="n">
        <f aca="false">COUNTIF(C3:M3,"☺")+COUNTIF(C3:M3,"52☺")+COUNTIF(C3:M3,"51☺")+COUNTIF(C3:M3,"1☺")+COUNTIF(C3:M3,"KVIT☺")+COUNTIF(C3:M3,"U☺")</f>
        <v>0</v>
      </c>
      <c r="R3" s="42" t="n">
        <f aca="false">COUNTIF(C3:M3,"51")+COUNTIF(C3:M3,"51$")+COUNTIF(C3:M3,"51☻")</f>
        <v>1</v>
      </c>
      <c r="S3" s="42" t="n">
        <f aca="false">COUNTIF(C3:M3,"52")+COUNTIF(C3:M3,"52$")+COUNTIF(C3:M3,"52☻")</f>
        <v>1</v>
      </c>
      <c r="T3" s="42" t="n">
        <f aca="false">COUNTIF(C3:M3,"51¶")</f>
        <v>1</v>
      </c>
      <c r="U3" s="42" t="n">
        <f aca="false">COUNTIF(C3:M3,"52¶")</f>
        <v>0</v>
      </c>
      <c r="V3" s="42" t="n">
        <f aca="false">COUNTIF(C3:M3,"U")+COUNTIF(C3:M3,"U☻")+COUNTIF(C3:M3,"U☺")</f>
        <v>1</v>
      </c>
      <c r="W3" s="42" t="n">
        <f aca="false">COUNTIF(C3:M3,"KVIT")+COUNTIF(C3:M3,"KVIT☻")+COUNTIF(C3:M3,"kvit$")</f>
        <v>2</v>
      </c>
      <c r="X3" s="44" t="n">
        <f aca="false">COUNTBLANK(C3:M3)</f>
        <v>0</v>
      </c>
      <c r="Y3" s="44" t="n">
        <f aca="false">COUNTIF(C3:M3,"x")</f>
        <v>3</v>
      </c>
      <c r="Z3" s="42" t="n">
        <f aca="false">COUNTIF(C3:M3,"51")+COUNTIF(C3:M3,"51☻")+COUNTIF(C3:M3,"2")+COUNTIF(C3:M3,"52")+COUNTIF(C3:M3,"52☻")+COUNTIF(C3:M3,"51$")+COUNTIF(C3:M3,"52$")</f>
        <v>2</v>
      </c>
      <c r="AA3" s="3" t="str">
        <f aca="false">'Vzorci vnosov'!$A$3</f>
        <v>52☻</v>
      </c>
    </row>
    <row r="4" customFormat="false" ht="19.9" hidden="false" customHeight="true" outlineLevel="0" collapsed="false">
      <c r="A4" s="45" t="n">
        <v>41732</v>
      </c>
      <c r="B4" s="32" t="str">
        <f aca="false">TEXT(A4,"Ddd")</f>
        <v>čet</v>
      </c>
      <c r="C4" s="3" t="str">
        <f aca="false">'Vzorci vnosov'!$A$6</f>
        <v>KVIT</v>
      </c>
      <c r="D4" s="46" t="s">
        <v>85</v>
      </c>
      <c r="E4" s="5" t="str">
        <f aca="false">'Vzorci vnosov'!$A$7</f>
        <v>KVIT☻</v>
      </c>
      <c r="F4" s="4" t="str">
        <f aca="false">'Vzorci vnosov'!$A$5</f>
        <v>52</v>
      </c>
      <c r="G4" s="15" t="str">
        <f aca="false">'Vzorci vnosov'!$A$25</f>
        <v>51¶</v>
      </c>
      <c r="H4" s="4" t="str">
        <f aca="false">'Vzorci vnosov'!$A$5</f>
        <v>52</v>
      </c>
      <c r="I4" s="46" t="s">
        <v>80</v>
      </c>
      <c r="J4" s="4" t="str">
        <f aca="false">'Vzorci vnosov'!$A$8</f>
        <v>U</v>
      </c>
      <c r="K4" s="3" t="str">
        <f aca="false">'Vzorci vnosov'!$A$6</f>
        <v>KVIT</v>
      </c>
      <c r="L4" s="6" t="str">
        <f aca="false">'Vzorci vnosov'!$A$26</f>
        <v>52¶</v>
      </c>
      <c r="M4" s="4" t="str">
        <f aca="false">'Vzorci vnosov'!$A$4</f>
        <v>51</v>
      </c>
      <c r="N4" s="51" t="s">
        <v>56</v>
      </c>
      <c r="O4" s="25" t="s">
        <v>46</v>
      </c>
      <c r="P4" s="42" t="n">
        <f aca="false">COUNTIF(C4:M4,"☻")+COUNTIF(C4:M4,"52☻")+COUNTIF(C4:M4,"51☻")+COUNTIF(C4:M4,"1☻")+COUNTIF(C4:M4,"KVIT☻")+COUNTIF(C4:M4,"U☻")</f>
        <v>1</v>
      </c>
      <c r="Q4" s="42" t="n">
        <f aca="false">COUNTIF(C4:M4,"☺")+COUNTIF(C4:M4,"52☺")+COUNTIF(C4:M4,"51☺")+COUNTIF(C4:M4,"1☺")+COUNTIF(C4:M4,"KVIT☺")+COUNTIF(C4:M4,"U☺")</f>
        <v>0</v>
      </c>
      <c r="R4" s="42" t="n">
        <f aca="false">COUNTIF(C4:M4,"51")+COUNTIF(C4:M4,"51$")+COUNTIF(C4:M4,"51☻")</f>
        <v>1</v>
      </c>
      <c r="S4" s="42" t="n">
        <f aca="false">COUNTIF(C4:M4,"52")+COUNTIF(C4:M4,"52$")+COUNTIF(C4:M4,"52☻")</f>
        <v>2</v>
      </c>
      <c r="T4" s="42" t="n">
        <f aca="false">COUNTIF(C4:M4,"51¶")</f>
        <v>1</v>
      </c>
      <c r="U4" s="42" t="n">
        <f aca="false">COUNTIF(C4:M4,"52¶")</f>
        <v>1</v>
      </c>
      <c r="V4" s="42" t="n">
        <f aca="false">COUNTIF(C4:M4,"U")+COUNTIF(C4:M4,"U☻")+COUNTIF(C4:M4,"U☺")</f>
        <v>1</v>
      </c>
      <c r="W4" s="42" t="n">
        <f aca="false">COUNTIF(C4:M4,"KVIT")+COUNTIF(C4:M4,"KVIT☻")+COUNTIF(C4:M4,"kvit$")</f>
        <v>3</v>
      </c>
      <c r="X4" s="44" t="n">
        <f aca="false">COUNTBLANK(C4:M4)</f>
        <v>0</v>
      </c>
      <c r="Y4" s="44" t="n">
        <f aca="false">COUNTIF(C4:M4,"x")</f>
        <v>0</v>
      </c>
      <c r="Z4" s="42" t="n">
        <f aca="false">COUNTIF(C4:M4,"51")+COUNTIF(C4:M4,"51☻")+COUNTIF(C4:M4,"2")+COUNTIF(C4:M4,"52")+COUNTIF(C4:M4,"52☻")+COUNTIF(C4:M4,"51$")+COUNTIF(C4:M4,"52$")</f>
        <v>3</v>
      </c>
      <c r="AA4" s="4" t="str">
        <f aca="false">'Vzorci vnosov'!$A$4</f>
        <v>51</v>
      </c>
      <c r="AC4" s="25" t="s">
        <v>88</v>
      </c>
    </row>
    <row r="5" customFormat="false" ht="19.9" hidden="false" customHeight="true" outlineLevel="0" collapsed="false">
      <c r="A5" s="45" t="n">
        <v>41733</v>
      </c>
      <c r="B5" s="32" t="str">
        <f aca="false">TEXT(A5,"Ddd")</f>
        <v>pet</v>
      </c>
      <c r="C5" s="3" t="str">
        <f aca="false">'Vzorci vnosov'!$A$6</f>
        <v>KVIT</v>
      </c>
      <c r="D5" s="4" t="str">
        <f aca="false">'Vzorci vnosov'!$A$5</f>
        <v>52</v>
      </c>
      <c r="E5" s="6" t="str">
        <f aca="false">'Vzorci vnosov'!$A$11</f>
        <v>X</v>
      </c>
      <c r="F5" s="15" t="str">
        <f aca="false">'Vzorci vnosov'!$A$25</f>
        <v>51¶</v>
      </c>
      <c r="G5" s="37" t="str">
        <f aca="false">'Vzorci vnosov'!$A$28</f>
        <v>KO</v>
      </c>
      <c r="H5" s="4" t="str">
        <f aca="false">'Vzorci vnosov'!$A$4</f>
        <v>51</v>
      </c>
      <c r="I5" s="46" t="s">
        <v>80</v>
      </c>
      <c r="J5" s="6" t="str">
        <f aca="false">'Vzorci vnosov'!$A$26</f>
        <v>52¶</v>
      </c>
      <c r="K5" s="3" t="str">
        <f aca="false">'Vzorci vnosov'!$A$6</f>
        <v>KVIT</v>
      </c>
      <c r="L5" s="4" t="str">
        <f aca="false">'Vzorci vnosov'!$A$8</f>
        <v>U</v>
      </c>
      <c r="M5" s="4" t="str">
        <f aca="false">'Vzorci vnosov'!$A$5</f>
        <v>52</v>
      </c>
      <c r="N5" s="32" t="s">
        <v>89</v>
      </c>
      <c r="O5" s="25" t="s">
        <v>46</v>
      </c>
      <c r="P5" s="42" t="n">
        <f aca="false">COUNTIF(C5:M5,"☻")+COUNTIF(C5:M5,"52☻")+COUNTIF(C5:M5,"51☻")+COUNTIF(C5:M5,"1☻")+COUNTIF(C5:M5,"KVIT☻")+COUNTIF(C5:M5,"U☻")</f>
        <v>0</v>
      </c>
      <c r="Q5" s="42" t="n">
        <f aca="false">COUNTIF(C5:M5,"☺")+COUNTIF(C5:M5,"52☺")+COUNTIF(C5:M5,"51☺")+COUNTIF(C5:M5,"1☺")+COUNTIF(C5:M5,"KVIT☺")+COUNTIF(C5:M5,"U☺")</f>
        <v>0</v>
      </c>
      <c r="R5" s="42" t="n">
        <f aca="false">COUNTIF(C5:M5,"51")+COUNTIF(C5:M5,"51$")+COUNTIF(C5:M5,"51☻")</f>
        <v>1</v>
      </c>
      <c r="S5" s="42" t="n">
        <f aca="false">COUNTIF(C5:M5,"52")+COUNTIF(C5:M5,"52$")+COUNTIF(C5:M5,"52☻")</f>
        <v>2</v>
      </c>
      <c r="T5" s="42" t="n">
        <f aca="false">COUNTIF(C5:M5,"51¶")</f>
        <v>1</v>
      </c>
      <c r="U5" s="42" t="n">
        <f aca="false">COUNTIF(C5:M5,"52¶")</f>
        <v>1</v>
      </c>
      <c r="V5" s="42" t="n">
        <f aca="false">COUNTIF(C5:M5,"U")+COUNTIF(C5:M5,"U☻")+COUNTIF(C5:M5,"U☺")</f>
        <v>1</v>
      </c>
      <c r="W5" s="42" t="n">
        <f aca="false">COUNTIF(C5:M5,"KVIT")+COUNTIF(C5:M5,"KVIT☻")+COUNTIF(C5:M5,"kvit$")</f>
        <v>2</v>
      </c>
      <c r="X5" s="44" t="n">
        <f aca="false">COUNTBLANK(C5:M5)</f>
        <v>0</v>
      </c>
      <c r="Y5" s="44" t="n">
        <f aca="false">COUNTIF(C5:M5,"x")</f>
        <v>1</v>
      </c>
      <c r="Z5" s="42" t="n">
        <f aca="false">COUNTIF(C5:M5,"51")+COUNTIF(C5:M5,"51☻")+COUNTIF(C5:M5,"2")+COUNTIF(C5:M5,"52")+COUNTIF(C5:M5,"52☻")+COUNTIF(C5:M5,"51$")+COUNTIF(C5:M5,"52$")</f>
        <v>3</v>
      </c>
      <c r="AA5" s="4" t="str">
        <f aca="false">'Vzorci vnosov'!$A$5</f>
        <v>52</v>
      </c>
      <c r="AC5" s="51"/>
    </row>
    <row r="6" customFormat="false" ht="19.9" hidden="false" customHeight="true" outlineLevel="0" collapsed="false">
      <c r="A6" s="38" t="n">
        <v>41734</v>
      </c>
      <c r="B6" s="39" t="str">
        <f aca="false">TEXT(A6,"Ddd")</f>
        <v>sob</v>
      </c>
      <c r="C6" s="7" t="str">
        <f aca="false">'Vzorci vnosov'!$A$14</f>
        <v>☻</v>
      </c>
      <c r="D6" s="40"/>
      <c r="E6" s="40"/>
      <c r="F6" s="40"/>
      <c r="G6" s="40"/>
      <c r="H6" s="77"/>
      <c r="I6" s="40" t="s">
        <v>80</v>
      </c>
      <c r="J6" s="77"/>
      <c r="K6" s="40"/>
      <c r="L6" s="12" t="str">
        <f aca="false">'Vzorci vnosov'!$A$21</f>
        <v>☺</v>
      </c>
      <c r="M6" s="78"/>
      <c r="N6" s="40" t="str">
        <f aca="false">januar!$L$1</f>
        <v>ŽIV</v>
      </c>
      <c r="O6" s="40" t="s">
        <v>46</v>
      </c>
      <c r="P6" s="42" t="n">
        <f aca="false">COUNTIF(C6:M6,"☻")+COUNTIF(C6:M6,"52☻")+COUNTIF(C6:M6,"51☻")+COUNTIF(C6:M6,"1☻")+COUNTIF(C6:M6,"KVIT☻")+COUNTIF(C6:M6,"U☻")</f>
        <v>1</v>
      </c>
      <c r="Q6" s="42" t="n">
        <f aca="false">COUNTIF(C6:M6,"☺")+COUNTIF(C6:M6,"52☺")+COUNTIF(C6:M6,"51☺")+COUNTIF(C6:M6,"1☺")+COUNTIF(C6:M6,"KVIT☺")+COUNTIF(C6:M6,"U☺")</f>
        <v>1</v>
      </c>
      <c r="R6" s="42" t="n">
        <f aca="false">COUNTIF(C6:M6,"51")+COUNTIF(C6:M6,"51$")+COUNTIF(C6:M6,"51☻")</f>
        <v>0</v>
      </c>
      <c r="S6" s="42" t="n">
        <f aca="false">COUNTIF(C6:M6,"52")+COUNTIF(C6:M6,"52$")+COUNTIF(C6:M6,"52☻")</f>
        <v>0</v>
      </c>
      <c r="T6" s="42" t="n">
        <f aca="false">COUNTIF(C6:M6,"51¶")</f>
        <v>0</v>
      </c>
      <c r="U6" s="42" t="n">
        <f aca="false">COUNTIF(C6:M6,"52¶")</f>
        <v>0</v>
      </c>
      <c r="V6" s="42" t="n">
        <f aca="false">COUNTIF(C6:M6,"U")+COUNTIF(C6:M6,"U☻")+COUNTIF(C6:M6,"U☺")</f>
        <v>0</v>
      </c>
      <c r="W6" s="42" t="n">
        <f aca="false">COUNTIF(C6:M6,"KVIT")+COUNTIF(C6:M6,"KVIT☻")+COUNTIF(C6:M6,"kvit$")</f>
        <v>0</v>
      </c>
      <c r="X6" s="44" t="n">
        <f aca="false">COUNTBLANK(C6:M6)</f>
        <v>8</v>
      </c>
      <c r="Y6" s="44" t="n">
        <f aca="false">COUNTIF(C6:M6,"x")</f>
        <v>0</v>
      </c>
      <c r="Z6" s="42" t="n">
        <f aca="false">COUNTIF(C6:M6,"51")+COUNTIF(C6:M6,"51☻")+COUNTIF(C6:M6,"2")+COUNTIF(C6:M6,"52")+COUNTIF(C6:M6,"52☻")+COUNTIF(C6:M6,"51$")+COUNTIF(C6:M6,"52$")</f>
        <v>0</v>
      </c>
      <c r="AA6" s="3" t="str">
        <f aca="false">'Vzorci vnosov'!$A$6</f>
        <v>KVIT</v>
      </c>
    </row>
    <row r="7" customFormat="false" ht="19.9" hidden="false" customHeight="true" outlineLevel="0" collapsed="false">
      <c r="A7" s="38" t="n">
        <v>41735</v>
      </c>
      <c r="B7" s="39" t="str">
        <f aca="false">TEXT(A7,"Ddd")</f>
        <v>ned</v>
      </c>
      <c r="C7" s="7" t="str">
        <f aca="false">'Vzorci vnosov'!$A$14</f>
        <v>☻</v>
      </c>
      <c r="D7" s="40"/>
      <c r="E7" s="40"/>
      <c r="F7" s="40"/>
      <c r="G7" s="40"/>
      <c r="H7" s="77"/>
      <c r="I7" s="40" t="s">
        <v>80</v>
      </c>
      <c r="J7" s="77"/>
      <c r="K7" s="79"/>
      <c r="L7" s="12" t="str">
        <f aca="false">'Vzorci vnosov'!$A$21</f>
        <v>☺</v>
      </c>
      <c r="M7" s="78"/>
      <c r="N7" s="40" t="str">
        <f aca="false">januar!$L$1</f>
        <v>ŽIV</v>
      </c>
      <c r="O7" s="40" t="s">
        <v>46</v>
      </c>
      <c r="P7" s="42" t="n">
        <f aca="false">COUNTIF(C7:M7,"☻")+COUNTIF(C7:M7,"52☻")+COUNTIF(C7:M7,"51☻")+COUNTIF(C7:M7,"1☻")+COUNTIF(C7:M7,"KVIT☻")+COUNTIF(C7:M7,"U☻")</f>
        <v>1</v>
      </c>
      <c r="Q7" s="42" t="n">
        <f aca="false">COUNTIF(C7:M7,"☺")+COUNTIF(C7:M7,"52☺")+COUNTIF(C7:M7,"51☺")+COUNTIF(C7:M7,"1☺")+COUNTIF(C7:M7,"KVIT☺")+COUNTIF(C7:M7,"U☺")</f>
        <v>1</v>
      </c>
      <c r="R7" s="42" t="n">
        <f aca="false">COUNTIF(C7:M7,"51")+COUNTIF(C7:M7,"51$")+COUNTIF(C7:M7,"51☻")</f>
        <v>0</v>
      </c>
      <c r="S7" s="42" t="n">
        <f aca="false">COUNTIF(C7:M7,"52")+COUNTIF(C7:M7,"52$")+COUNTIF(C7:M7,"52☻")</f>
        <v>0</v>
      </c>
      <c r="T7" s="42" t="n">
        <f aca="false">COUNTIF(C7:M7,"51¶")</f>
        <v>0</v>
      </c>
      <c r="U7" s="42" t="n">
        <f aca="false">COUNTIF(C7:M7,"52¶")</f>
        <v>0</v>
      </c>
      <c r="V7" s="42" t="n">
        <f aca="false">COUNTIF(C7:M7,"U")+COUNTIF(C7:M7,"U☻")+COUNTIF(C7:M7,"U☺")</f>
        <v>0</v>
      </c>
      <c r="W7" s="42" t="n">
        <f aca="false">COUNTIF(C7:M7,"KVIT")+COUNTIF(C7:M7,"KVIT☻")+COUNTIF(C7:M7,"kvit$")</f>
        <v>0</v>
      </c>
      <c r="X7" s="44" t="n">
        <f aca="false">COUNTBLANK(C7:M7)</f>
        <v>8</v>
      </c>
      <c r="Y7" s="44" t="n">
        <f aca="false">COUNTIF(C7:M7,"x")</f>
        <v>0</v>
      </c>
      <c r="Z7" s="42" t="n">
        <f aca="false">COUNTIF(C7:M7,"51")+COUNTIF(C7:M7,"51☻")+COUNTIF(C7:M7,"2")+COUNTIF(C7:M7,"52")+COUNTIF(C7:M7,"52☻")+COUNTIF(C7:M7,"51$")+COUNTIF(C7:M7,"52$")</f>
        <v>0</v>
      </c>
      <c r="AA7" s="5" t="str">
        <f aca="false">'Vzorci vnosov'!$A$7</f>
        <v>KVIT☻</v>
      </c>
      <c r="AC7" s="25" t="s">
        <v>82</v>
      </c>
    </row>
    <row r="8" customFormat="false" ht="19.9" hidden="false" customHeight="true" outlineLevel="0" collapsed="false">
      <c r="A8" s="45" t="n">
        <v>41736</v>
      </c>
      <c r="B8" s="32" t="str">
        <f aca="false">TEXT(A8,"Ddd")</f>
        <v>pon</v>
      </c>
      <c r="C8" s="6" t="str">
        <f aca="false">'Vzorci vnosov'!$A$11</f>
        <v>X</v>
      </c>
      <c r="D8" s="6" t="str">
        <f aca="false">'Vzorci vnosov'!$A$26</f>
        <v>52¶</v>
      </c>
      <c r="E8" s="4" t="str">
        <f aca="false">'Vzorci vnosov'!$A$5</f>
        <v>52</v>
      </c>
      <c r="F8" s="16" t="str">
        <f aca="false">'Vzorci vnosov'!$A$27</f>
        <v>KVIT☺</v>
      </c>
      <c r="G8" s="6" t="str">
        <f aca="false">'Vzorci vnosov'!$A$11</f>
        <v>X</v>
      </c>
      <c r="H8" s="4" t="str">
        <f aca="false">'Vzorci vnosov'!$A$8</f>
        <v>U</v>
      </c>
      <c r="I8" s="46" t="s">
        <v>80</v>
      </c>
      <c r="J8" s="4" t="str">
        <f aca="false">'Vzorci vnosov'!$A$5</f>
        <v>52</v>
      </c>
      <c r="K8" s="3" t="str">
        <f aca="false">'Vzorci vnosov'!$A$6</f>
        <v>KVIT</v>
      </c>
      <c r="L8" s="6" t="str">
        <f aca="false">'Vzorci vnosov'!$A$11</f>
        <v>X</v>
      </c>
      <c r="M8" s="4" t="str">
        <f aca="false">'Vzorci vnosov'!$A$4</f>
        <v>51</v>
      </c>
      <c r="N8" s="50" t="s">
        <v>55</v>
      </c>
      <c r="O8" s="25" t="str">
        <f aca="false">januar!$L$1</f>
        <v>ŽIV</v>
      </c>
      <c r="P8" s="42" t="n">
        <f aca="false">COUNTIF(C8:M8,"☻")+COUNTIF(C8:M8,"52☻")+COUNTIF(C8:M8,"51☻")+COUNTIF(C8:M8,"1☻")+COUNTIF(C8:M8,"KVIT☻")+COUNTIF(C8:M8,"U☻")</f>
        <v>0</v>
      </c>
      <c r="Q8" s="42" t="n">
        <f aca="false">COUNTIF(C8:M8,"☺")+COUNTIF(C8:M8,"52☺")+COUNTIF(C8:M8,"51☺")+COUNTIF(C8:M8,"1☺")+COUNTIF(C8:M8,"KVIT☺")+COUNTIF(C8:M8,"U☺")</f>
        <v>1</v>
      </c>
      <c r="R8" s="42" t="n">
        <f aca="false">COUNTIF(C8:M8,"51")+COUNTIF(C8:M8,"51$")+COUNTIF(C8:M8,"51☻")</f>
        <v>1</v>
      </c>
      <c r="S8" s="42" t="n">
        <f aca="false">COUNTIF(C8:M8,"52")+COUNTIF(C8:M8,"52$")+COUNTIF(C8:M8,"52☻")</f>
        <v>2</v>
      </c>
      <c r="T8" s="42" t="n">
        <f aca="false">COUNTIF(C8:M8,"51¶")</f>
        <v>0</v>
      </c>
      <c r="U8" s="42" t="n">
        <f aca="false">COUNTIF(C8:M8,"52¶")</f>
        <v>1</v>
      </c>
      <c r="V8" s="42" t="n">
        <f aca="false">COUNTIF(C8:M8,"U")+COUNTIF(C8:M8,"U☻")+COUNTIF(C8:M8,"U☺")</f>
        <v>1</v>
      </c>
      <c r="W8" s="42" t="n">
        <f aca="false">COUNTIF(C8:M8,"KVIT")+COUNTIF(C8:M8,"KVIT☻")+COUNTIF(C8:M8,"kvit$")</f>
        <v>1</v>
      </c>
      <c r="X8" s="44" t="n">
        <f aca="false">COUNTBLANK(C8:M8)</f>
        <v>0</v>
      </c>
      <c r="Y8" s="44" t="n">
        <f aca="false">COUNTIF(C8:M8,"x")</f>
        <v>3</v>
      </c>
      <c r="Z8" s="42" t="n">
        <f aca="false">COUNTIF(C8:M8,"51")+COUNTIF(C8:M8,"51☻")+COUNTIF(C8:M8,"2")+COUNTIF(C8:M8,"52")+COUNTIF(C8:M8,"52☻")+COUNTIF(C8:M8,"51$")+COUNTIF(C8:M8,"52$")</f>
        <v>3</v>
      </c>
      <c r="AA8" s="4" t="str">
        <f aca="false">'Vzorci vnosov'!$A$8</f>
        <v>U</v>
      </c>
    </row>
    <row r="9" customFormat="false" ht="19.9" hidden="false" customHeight="true" outlineLevel="0" collapsed="false">
      <c r="A9" s="45" t="n">
        <v>41737</v>
      </c>
      <c r="B9" s="32" t="str">
        <f aca="false">TEXT(A9,"Ddd")</f>
        <v>tor</v>
      </c>
      <c r="C9" s="46" t="s">
        <v>90</v>
      </c>
      <c r="D9" s="46" t="s">
        <v>85</v>
      </c>
      <c r="E9" s="3" t="str">
        <f aca="false">'Vzorci vnosov'!$A$6</f>
        <v>KVIT</v>
      </c>
      <c r="F9" s="6" t="str">
        <f aca="false">'Vzorci vnosov'!$A$11</f>
        <v>X</v>
      </c>
      <c r="G9" s="15" t="str">
        <f aca="false">'Vzorci vnosov'!$A$25</f>
        <v>51¶</v>
      </c>
      <c r="H9" s="4" t="str">
        <f aca="false">'Vzorci vnosov'!$A$4</f>
        <v>51</v>
      </c>
      <c r="I9" s="46" t="s">
        <v>80</v>
      </c>
      <c r="J9" s="4" t="str">
        <f aca="false">'Vzorci vnosov'!$A$8</f>
        <v>U</v>
      </c>
      <c r="K9" s="46" t="s">
        <v>59</v>
      </c>
      <c r="L9" s="4" t="str">
        <f aca="false">'Vzorci vnosov'!$A$5</f>
        <v>52</v>
      </c>
      <c r="M9" s="3" t="str">
        <f aca="false">'Vzorci vnosov'!$A$6</f>
        <v>KVIT</v>
      </c>
      <c r="N9" s="49" t="s">
        <v>74</v>
      </c>
      <c r="O9" s="25" t="str">
        <f aca="false">januar!$L$1</f>
        <v>ŽIV</v>
      </c>
      <c r="P9" s="42" t="n">
        <f aca="false">COUNTIF(C9:M9,"☻")+COUNTIF(C9:M9,"52☻")+COUNTIF(C9:M9,"51☻")+COUNTIF(C9:M9,"1☻")+COUNTIF(C9:M9,"KVIT☻")+COUNTIF(C9:M9,"U☻")</f>
        <v>0</v>
      </c>
      <c r="Q9" s="42" t="n">
        <f aca="false">COUNTIF(C9:M9,"☺")+COUNTIF(C9:M9,"52☺")+COUNTIF(C9:M9,"51☺")+COUNTIF(C9:M9,"1☺")+COUNTIF(C9:M9,"KVIT☺")+COUNTIF(C9:M9,"U☺")</f>
        <v>0</v>
      </c>
      <c r="R9" s="42" t="n">
        <f aca="false">COUNTIF(C9:M9,"51")+COUNTIF(C9:M9,"51$")+COUNTIF(C9:M9,"51☻")</f>
        <v>1</v>
      </c>
      <c r="S9" s="42" t="n">
        <f aca="false">COUNTIF(C9:M9,"52")+COUNTIF(C9:M9,"52$")+COUNTIF(C9:M9,"52☻")</f>
        <v>1</v>
      </c>
      <c r="T9" s="42" t="n">
        <f aca="false">COUNTIF(C9:M9,"51¶")</f>
        <v>1</v>
      </c>
      <c r="U9" s="42" t="n">
        <f aca="false">COUNTIF(C9:M9,"52¶")</f>
        <v>0</v>
      </c>
      <c r="V9" s="42" t="n">
        <f aca="false">COUNTIF(C9:M9,"U")+COUNTIF(C9:M9,"U☻")+COUNTIF(C9:M9,"U☺")</f>
        <v>1</v>
      </c>
      <c r="W9" s="42" t="n">
        <f aca="false">COUNTIF(C9:M9,"KVIT")+COUNTIF(C9:M9,"KVIT☻")+COUNTIF(C9:M9,"kvit$")</f>
        <v>2</v>
      </c>
      <c r="X9" s="44" t="n">
        <f aca="false">COUNTBLANK(C9:M9)</f>
        <v>0</v>
      </c>
      <c r="Y9" s="44" t="n">
        <f aca="false">COUNTIF(C9:M9,"x")</f>
        <v>1</v>
      </c>
      <c r="Z9" s="42" t="n">
        <f aca="false">COUNTIF(C9:M9,"51")+COUNTIF(C9:M9,"51☻")+COUNTIF(C9:M9,"2")+COUNTIF(C9:M9,"52")+COUNTIF(C9:M9,"52☻")+COUNTIF(C9:M9,"51$")+COUNTIF(C9:M9,"52$")</f>
        <v>2</v>
      </c>
      <c r="AA9" s="3" t="str">
        <f aca="false">'Vzorci vnosov'!$A$9</f>
        <v>U☻</v>
      </c>
      <c r="AC9" s="46" t="s">
        <v>91</v>
      </c>
    </row>
    <row r="10" customFormat="false" ht="19.9" hidden="false" customHeight="true" outlineLevel="0" collapsed="false">
      <c r="A10" s="45" t="n">
        <v>41738</v>
      </c>
      <c r="B10" s="32" t="str">
        <f aca="false">TEXT(A10,"Ddd")</f>
        <v>sre</v>
      </c>
      <c r="C10" s="4" t="str">
        <f aca="false">'Vzorci vnosov'!$A$12</f>
        <v>D</v>
      </c>
      <c r="D10" s="5" t="str">
        <f aca="false">'Vzorci vnosov'!$A$7</f>
        <v>KVIT☻</v>
      </c>
      <c r="E10" s="15" t="str">
        <f aca="false">'Vzorci vnosov'!$A$25</f>
        <v>51¶</v>
      </c>
      <c r="F10" s="4" t="str">
        <f aca="false">'Vzorci vnosov'!$A$12</f>
        <v>D</v>
      </c>
      <c r="G10" s="37" t="str">
        <f aca="false">'Vzorci vnosov'!$A$28</f>
        <v>KO</v>
      </c>
      <c r="H10" s="4" t="str">
        <f aca="false">'Vzorci vnosov'!$A$5</f>
        <v>52</v>
      </c>
      <c r="I10" s="46" t="s">
        <v>80</v>
      </c>
      <c r="J10" s="6" t="str">
        <f aca="false">'Vzorci vnosov'!$A$11</f>
        <v>X</v>
      </c>
      <c r="K10" s="46" t="s">
        <v>59</v>
      </c>
      <c r="L10" s="4" t="str">
        <f aca="false">'Vzorci vnosov'!$A$4</f>
        <v>51</v>
      </c>
      <c r="M10" s="3" t="str">
        <f aca="false">'Vzorci vnosov'!$A$6</f>
        <v>KVIT</v>
      </c>
      <c r="N10" s="52" t="s">
        <v>58</v>
      </c>
      <c r="O10" s="25" t="s">
        <v>43</v>
      </c>
      <c r="P10" s="42" t="n">
        <f aca="false">COUNTIF(C10:M10,"☻")+COUNTIF(C10:M10,"52☻")+COUNTIF(C10:M10,"51☻")+COUNTIF(C10:M10,"1☻")+COUNTIF(C10:M10,"KVIT☻")+COUNTIF(C10:M10,"U☻")</f>
        <v>1</v>
      </c>
      <c r="Q10" s="42" t="n">
        <f aca="false">COUNTIF(C10:M10,"☺")+COUNTIF(C10:M10,"52☺")+COUNTIF(C10:M10,"51☺")+COUNTIF(C10:M10,"1☺")+COUNTIF(C10:M10,"KVIT☺")+COUNTIF(C10:M10,"U☺")</f>
        <v>0</v>
      </c>
      <c r="R10" s="42" t="n">
        <f aca="false">COUNTIF(C10:M10,"51")+COUNTIF(C10:M10,"51$")+COUNTIF(C10:M10,"51☻")</f>
        <v>1</v>
      </c>
      <c r="S10" s="42" t="n">
        <f aca="false">COUNTIF(C10:M10,"52")+COUNTIF(C10:M10,"52$")+COUNTIF(C10:M10,"52☻")</f>
        <v>1</v>
      </c>
      <c r="T10" s="42" t="n">
        <f aca="false">COUNTIF(C10:M10,"51¶")</f>
        <v>1</v>
      </c>
      <c r="U10" s="42" t="n">
        <f aca="false">COUNTIF(C10:M10,"52¶")</f>
        <v>0</v>
      </c>
      <c r="V10" s="42" t="n">
        <f aca="false">COUNTIF(C10:M10,"U")+COUNTIF(C10:M10,"U☻")+COUNTIF(C10:M10,"U☺")</f>
        <v>0</v>
      </c>
      <c r="W10" s="42" t="n">
        <f aca="false">COUNTIF(C10:M10,"KVIT")+COUNTIF(C10:M10,"KVIT☻")+COUNTIF(C10:M10,"kvit$")</f>
        <v>2</v>
      </c>
      <c r="X10" s="44" t="n">
        <f aca="false">COUNTBLANK(C10:M10)</f>
        <v>0</v>
      </c>
      <c r="Y10" s="44" t="n">
        <f aca="false">COUNTIF(C10:M10,"x")</f>
        <v>1</v>
      </c>
      <c r="Z10" s="42" t="n">
        <f aca="false">COUNTIF(C10:M10,"51")+COUNTIF(C10:M10,"51☻")+COUNTIF(C10:M10,"2")+COUNTIF(C10:M10,"52")+COUNTIF(C10:M10,"52☻")+COUNTIF(C10:M10,"51$")+COUNTIF(C10:M10,"52$")</f>
        <v>2</v>
      </c>
      <c r="AA10" s="6" t="str">
        <f aca="false">'Vzorci vnosov'!$A$11</f>
        <v>X</v>
      </c>
    </row>
    <row r="11" customFormat="false" ht="19.9" hidden="false" customHeight="true" outlineLevel="0" collapsed="false">
      <c r="A11" s="45" t="n">
        <v>41739</v>
      </c>
      <c r="B11" s="32" t="str">
        <f aca="false">TEXT(A11,"Ddd")</f>
        <v>čet</v>
      </c>
      <c r="C11" s="3" t="str">
        <f aca="false">'Vzorci vnosov'!$A$6</f>
        <v>KVIT</v>
      </c>
      <c r="D11" s="6" t="str">
        <f aca="false">'Vzorci vnosov'!$A$11</f>
        <v>X</v>
      </c>
      <c r="E11" s="6" t="str">
        <f aca="false">'Vzorci vnosov'!$A$26</f>
        <v>52¶</v>
      </c>
      <c r="F11" s="4" t="str">
        <f aca="false">'Vzorci vnosov'!$A$12</f>
        <v>D</v>
      </c>
      <c r="G11" s="4" t="str">
        <f aca="false">'Vzorci vnosov'!$A$5</f>
        <v>52</v>
      </c>
      <c r="H11" s="4" t="str">
        <f aca="false">'Vzorci vnosov'!$A$4</f>
        <v>51</v>
      </c>
      <c r="I11" s="46" t="s">
        <v>80</v>
      </c>
      <c r="J11" s="13" t="str">
        <f aca="false">'Vzorci vnosov'!$A$22</f>
        <v>U☺</v>
      </c>
      <c r="K11" s="3" t="str">
        <f aca="false">'Vzorci vnosov'!$A$6</f>
        <v>KVIT</v>
      </c>
      <c r="L11" s="46" t="s">
        <v>59</v>
      </c>
      <c r="M11" s="15" t="str">
        <f aca="false">'Vzorci vnosov'!$A$25</f>
        <v>51¶</v>
      </c>
      <c r="N11" s="46" t="s">
        <v>60</v>
      </c>
      <c r="O11" s="25" t="s">
        <v>43</v>
      </c>
      <c r="P11" s="42" t="n">
        <f aca="false">COUNTIF(C11:M11,"☻")+COUNTIF(C11:M11,"52☻")+COUNTIF(C11:M11,"51☻")+COUNTIF(C11:M11,"1☻")+COUNTIF(C11:M11,"KVIT☻")+COUNTIF(C11:M11,"U☻")</f>
        <v>0</v>
      </c>
      <c r="Q11" s="42" t="n">
        <f aca="false">COUNTIF(C11:M11,"☺")+COUNTIF(C11:M11,"52☺")+COUNTIF(C11:M11,"51☺")+COUNTIF(C11:M11,"1☺")+COUNTIF(C11:M11,"KVIT☺")+COUNTIF(C11:M11,"U☺")</f>
        <v>1</v>
      </c>
      <c r="R11" s="42" t="n">
        <f aca="false">COUNTIF(C11:M11,"51")+COUNTIF(C11:M11,"51$")+COUNTIF(C11:M11,"51☻")</f>
        <v>1</v>
      </c>
      <c r="S11" s="42" t="n">
        <f aca="false">COUNTIF(C11:M11,"52")+COUNTIF(C11:M11,"52$")+COUNTIF(C11:M11,"52☻")</f>
        <v>1</v>
      </c>
      <c r="T11" s="42" t="n">
        <f aca="false">COUNTIF(C11:M11,"51¶")</f>
        <v>1</v>
      </c>
      <c r="U11" s="42" t="n">
        <f aca="false">COUNTIF(C11:M11,"52¶")</f>
        <v>1</v>
      </c>
      <c r="V11" s="42" t="n">
        <f aca="false">COUNTIF(C11:M11,"U")+COUNTIF(C11:M11,"U☻")+COUNTIF(C11:M11,"U☺")</f>
        <v>1</v>
      </c>
      <c r="W11" s="42" t="n">
        <f aca="false">COUNTIF(C11:M11,"KVIT")+COUNTIF(C11:M11,"KVIT☻")+COUNTIF(C11:M11,"kvit$")</f>
        <v>2</v>
      </c>
      <c r="X11" s="44" t="n">
        <f aca="false">COUNTBLANK(C11:M11)</f>
        <v>0</v>
      </c>
      <c r="Y11" s="44" t="n">
        <f aca="false">COUNTIF(C11:M11,"x")</f>
        <v>1</v>
      </c>
      <c r="Z11" s="42" t="n">
        <f aca="false">COUNTIF(C11:M11,"51")+COUNTIF(C11:M11,"51☻")+COUNTIF(C11:M11,"2")+COUNTIF(C11:M11,"52")+COUNTIF(C11:M11,"52☻")+COUNTIF(C11:M11,"51$")+COUNTIF(C11:M11,"52$")</f>
        <v>2</v>
      </c>
      <c r="AA11" s="4" t="str">
        <f aca="false">'Vzorci vnosov'!$A$12</f>
        <v>D</v>
      </c>
      <c r="AC11" s="52" t="s">
        <v>67</v>
      </c>
    </row>
    <row r="12" customFormat="false" ht="19.9" hidden="false" customHeight="true" outlineLevel="0" collapsed="false">
      <c r="A12" s="45" t="n">
        <v>41740</v>
      </c>
      <c r="B12" s="32" t="str">
        <f aca="false">TEXT(A12,"Ddd")</f>
        <v>pet</v>
      </c>
      <c r="C12" s="3" t="str">
        <f aca="false">'Vzorci vnosov'!$A$6</f>
        <v>KVIT</v>
      </c>
      <c r="D12" s="5" t="str">
        <f aca="false">'Vzorci vnosov'!$A$7</f>
        <v>KVIT☻</v>
      </c>
      <c r="E12" s="4" t="str">
        <f aca="false">'Vzorci vnosov'!$A$4</f>
        <v>51</v>
      </c>
      <c r="F12" s="4" t="str">
        <f aca="false">'Vzorci vnosov'!$A$12</f>
        <v>D</v>
      </c>
      <c r="G12" s="11" t="str">
        <f aca="false">'Vzorci vnosov'!$A$20</f>
        <v>☺</v>
      </c>
      <c r="H12" s="4" t="str">
        <f aca="false">'Vzorci vnosov'!$A$8</f>
        <v>U</v>
      </c>
      <c r="I12" s="46" t="s">
        <v>80</v>
      </c>
      <c r="J12" s="6" t="str">
        <f aca="false">'Vzorci vnosov'!$A$11</f>
        <v>X</v>
      </c>
      <c r="K12" s="3" t="str">
        <f aca="false">'Vzorci vnosov'!$A$6</f>
        <v>KVIT</v>
      </c>
      <c r="L12" s="6" t="str">
        <f aca="false">'Vzorci vnosov'!$A$26</f>
        <v>52¶</v>
      </c>
      <c r="M12" s="4" t="str">
        <f aca="false">'Vzorci vnosov'!$A$5</f>
        <v>52</v>
      </c>
      <c r="N12" s="46" t="s">
        <v>42</v>
      </c>
      <c r="O12" s="25" t="s">
        <v>43</v>
      </c>
      <c r="P12" s="42" t="n">
        <f aca="false">COUNTIF(C12:M12,"☻")+COUNTIF(C12:M12,"52☻")+COUNTIF(C12:M12,"51☻")+COUNTIF(C12:M12,"1☻")+COUNTIF(C12:M12,"KVIT☻")+COUNTIF(C12:M12,"U☻")</f>
        <v>1</v>
      </c>
      <c r="Q12" s="42" t="n">
        <f aca="false">COUNTIF(C12:M12,"☺")+COUNTIF(C12:M12,"52☺")+COUNTIF(C12:M12,"51☺")+COUNTIF(C12:M12,"1☺")+COUNTIF(C12:M12,"KVIT☺")+COUNTIF(C12:M12,"U☺")</f>
        <v>1</v>
      </c>
      <c r="R12" s="42" t="n">
        <f aca="false">COUNTIF(C12:M12,"51")+COUNTIF(C12:M12,"51$")+COUNTIF(C12:M12,"51☻")</f>
        <v>1</v>
      </c>
      <c r="S12" s="42" t="n">
        <f aca="false">COUNTIF(C12:M12,"52")+COUNTIF(C12:M12,"52$")+COUNTIF(C12:M12,"52☻")</f>
        <v>1</v>
      </c>
      <c r="T12" s="42" t="n">
        <f aca="false">COUNTIF(C12:M12,"51¶")</f>
        <v>0</v>
      </c>
      <c r="U12" s="42" t="n">
        <f aca="false">COUNTIF(C12:M12,"52¶")</f>
        <v>1</v>
      </c>
      <c r="V12" s="42" t="n">
        <f aca="false">COUNTIF(C12:M12,"U")+COUNTIF(C12:M12,"U☻")+COUNTIF(C12:M12,"U☺")</f>
        <v>1</v>
      </c>
      <c r="W12" s="42" t="n">
        <f aca="false">COUNTIF(C12:M12,"KVIT")+COUNTIF(C12:M12,"KVIT☻")+COUNTIF(C12:M12,"kvit$")</f>
        <v>3</v>
      </c>
      <c r="X12" s="44" t="n">
        <f aca="false">COUNTBLANK(C12:M12)</f>
        <v>0</v>
      </c>
      <c r="Y12" s="44" t="n">
        <f aca="false">COUNTIF(C12:M12,"x")</f>
        <v>1</v>
      </c>
      <c r="Z12" s="42" t="n">
        <f aca="false">COUNTIF(C12:M12,"51")+COUNTIF(C12:M12,"51☻")+COUNTIF(C12:M12,"2")+COUNTIF(C12:M12,"52")+COUNTIF(C12:M12,"52☻")+COUNTIF(C12:M12,"51$")+COUNTIF(C12:M12,"52$")</f>
        <v>2</v>
      </c>
      <c r="AA12" s="3" t="str">
        <f aca="false">'Vzorci vnosov'!$A$13</f>
        <v>BOL</v>
      </c>
    </row>
    <row r="13" customFormat="false" ht="19.9" hidden="false" customHeight="true" outlineLevel="0" collapsed="false">
      <c r="A13" s="38" t="n">
        <v>41741</v>
      </c>
      <c r="B13" s="39" t="str">
        <f aca="false">TEXT(A13,"Ddd")</f>
        <v>sob</v>
      </c>
      <c r="C13" s="79"/>
      <c r="D13" s="40"/>
      <c r="E13" s="40"/>
      <c r="F13" s="40"/>
      <c r="G13" s="40"/>
      <c r="H13" s="40"/>
      <c r="I13" s="40" t="s">
        <v>80</v>
      </c>
      <c r="J13" s="77"/>
      <c r="K13" s="7" t="str">
        <f aca="false">'Vzorci vnosov'!$A$14</f>
        <v>☻</v>
      </c>
      <c r="L13" s="78"/>
      <c r="M13" s="12" t="str">
        <f aca="false">'Vzorci vnosov'!$A$21</f>
        <v>☺</v>
      </c>
      <c r="N13" s="40" t="s">
        <v>48</v>
      </c>
      <c r="O13" s="40" t="s">
        <v>40</v>
      </c>
      <c r="P13" s="42" t="n">
        <f aca="false">COUNTIF(C13:M13,"☻")+COUNTIF(C13:M13,"52☻")+COUNTIF(C13:M13,"51☻")+COUNTIF(C13:M13,"1☻")+COUNTIF(C13:M13,"KVIT☻")+COUNTIF(C13:M13,"U☻")</f>
        <v>1</v>
      </c>
      <c r="Q13" s="42" t="n">
        <f aca="false">COUNTIF(C13:M13,"☺")+COUNTIF(C13:M13,"52☺")+COUNTIF(C13:M13,"51☺")+COUNTIF(C13:M13,"1☺")+COUNTIF(C13:M13,"KVIT☺")+COUNTIF(C13:M13,"U☺")</f>
        <v>1</v>
      </c>
      <c r="R13" s="42" t="n">
        <f aca="false">COUNTIF(C13:M13,"51")+COUNTIF(C13:M13,"51$")+COUNTIF(C13:M13,"51☻")</f>
        <v>0</v>
      </c>
      <c r="S13" s="42" t="n">
        <f aca="false">COUNTIF(C13:M13,"52")+COUNTIF(C13:M13,"52$")+COUNTIF(C13:M13,"52☻")</f>
        <v>0</v>
      </c>
      <c r="T13" s="42" t="n">
        <f aca="false">COUNTIF(C13:M13,"51¶")</f>
        <v>0</v>
      </c>
      <c r="U13" s="42" t="n">
        <f aca="false">COUNTIF(C13:M13,"52¶")</f>
        <v>0</v>
      </c>
      <c r="V13" s="42" t="n">
        <f aca="false">COUNTIF(C13:M13,"U")+COUNTIF(C13:M13,"U☻")+COUNTIF(C13:M13,"U☺")</f>
        <v>0</v>
      </c>
      <c r="W13" s="42" t="n">
        <f aca="false">COUNTIF(C13:M13,"KVIT")+COUNTIF(C13:M13,"KVIT☻")+COUNTIF(C13:M13,"kvit$")</f>
        <v>0</v>
      </c>
      <c r="X13" s="44" t="n">
        <f aca="false">COUNTBLANK(C13:M13)</f>
        <v>8</v>
      </c>
      <c r="Y13" s="44" t="n">
        <f aca="false">COUNTIF(C13:M13,"x")</f>
        <v>0</v>
      </c>
      <c r="Z13" s="42" t="n">
        <f aca="false">COUNTIF(C13:M13,"51")+COUNTIF(C13:M13,"51☻")+COUNTIF(C13:M13,"2")+COUNTIF(C13:M13,"52")+COUNTIF(C13:M13,"52☻")+COUNTIF(C13:M13,"51$")+COUNTIF(C13:M13,"52$")</f>
        <v>0</v>
      </c>
      <c r="AA13" s="7" t="str">
        <f aca="false">'Vzorci vnosov'!$A$14</f>
        <v>☻</v>
      </c>
      <c r="AC13" s="49" t="s">
        <v>63</v>
      </c>
    </row>
    <row r="14" customFormat="false" ht="19.9" hidden="false" customHeight="true" outlineLevel="0" collapsed="false">
      <c r="A14" s="38" t="n">
        <v>41742</v>
      </c>
      <c r="B14" s="39" t="str">
        <f aca="false">TEXT(A14,"Ddd")</f>
        <v>ned</v>
      </c>
      <c r="C14" s="79"/>
      <c r="D14" s="40"/>
      <c r="E14" s="40"/>
      <c r="F14" s="40"/>
      <c r="G14" s="40"/>
      <c r="H14" s="40"/>
      <c r="I14" s="40" t="s">
        <v>80</v>
      </c>
      <c r="J14" s="77"/>
      <c r="K14" s="7" t="str">
        <f aca="false">'Vzorci vnosov'!$A$14</f>
        <v>☻</v>
      </c>
      <c r="L14" s="78"/>
      <c r="M14" s="12" t="str">
        <f aca="false">'Vzorci vnosov'!$A$21</f>
        <v>☺</v>
      </c>
      <c r="N14" s="40" t="s">
        <v>48</v>
      </c>
      <c r="O14" s="40" t="s">
        <v>40</v>
      </c>
      <c r="P14" s="42" t="n">
        <f aca="false">COUNTIF(C14:M14,"☻")+COUNTIF(C14:M14,"52☻")+COUNTIF(C14:M14,"51☻")+COUNTIF(C14:M14,"1☻")+COUNTIF(C14:M14,"KVIT☻")+COUNTIF(C14:M14,"U☻")</f>
        <v>1</v>
      </c>
      <c r="Q14" s="42" t="n">
        <f aca="false">COUNTIF(C14:M14,"☺")+COUNTIF(C14:M14,"52☺")+COUNTIF(C14:M14,"51☺")+COUNTIF(C14:M14,"1☺")+COUNTIF(C14:M14,"KVIT☺")+COUNTIF(C14:M14,"U☺")</f>
        <v>1</v>
      </c>
      <c r="R14" s="42" t="n">
        <f aca="false">COUNTIF(C14:M14,"51")+COUNTIF(C14:M14,"51$")+COUNTIF(C14:M14,"51☻")</f>
        <v>0</v>
      </c>
      <c r="S14" s="42" t="n">
        <f aca="false">COUNTIF(C14:M14,"52")+COUNTIF(C14:M14,"52$")+COUNTIF(C14:M14,"52☻")</f>
        <v>0</v>
      </c>
      <c r="T14" s="42" t="n">
        <f aca="false">COUNTIF(C14:M14,"51¶")</f>
        <v>0</v>
      </c>
      <c r="U14" s="42" t="n">
        <f aca="false">COUNTIF(C14:M14,"52¶")</f>
        <v>0</v>
      </c>
      <c r="V14" s="42" t="n">
        <f aca="false">COUNTIF(C14:M14,"U")+COUNTIF(C14:M14,"U☻")+COUNTIF(C14:M14,"U☺")</f>
        <v>0</v>
      </c>
      <c r="W14" s="42" t="n">
        <f aca="false">COUNTIF(C14:M14,"KVIT")+COUNTIF(C14:M14,"KVIT☻")+COUNTIF(C14:M14,"kvit$")</f>
        <v>0</v>
      </c>
      <c r="X14" s="44" t="n">
        <f aca="false">COUNTBLANK(C14:M14)</f>
        <v>8</v>
      </c>
      <c r="Y14" s="44" t="n">
        <f aca="false">COUNTIF(C14:M14,"x")</f>
        <v>0</v>
      </c>
      <c r="Z14" s="42" t="n">
        <f aca="false">COUNTIF(C14:M14,"51")+COUNTIF(C14:M14,"51☻")+COUNTIF(C14:M14,"2")+COUNTIF(C14:M14,"52")+COUNTIF(C14:M14,"52☻")+COUNTIF(C14:M14,"51$")+COUNTIF(C14:M14,"52$")</f>
        <v>0</v>
      </c>
      <c r="AA14" s="4" t="str">
        <f aca="false">'Vzorci vnosov'!$A$15</f>
        <v>SO</v>
      </c>
      <c r="AC14" s="4" t="str">
        <f aca="false">'Vzorci vnosov'!$A$12</f>
        <v>D</v>
      </c>
    </row>
    <row r="15" customFormat="false" ht="19.9" hidden="false" customHeight="true" outlineLevel="0" collapsed="false">
      <c r="A15" s="45" t="n">
        <v>41743</v>
      </c>
      <c r="B15" s="32" t="str">
        <f aca="false">TEXT(A15,"Ddd")</f>
        <v>pon</v>
      </c>
      <c r="C15" s="4" t="str">
        <f aca="false">'Vzorci vnosov'!$A$12</f>
        <v>D</v>
      </c>
      <c r="D15" s="5" t="str">
        <f aca="false">'Vzorci vnosov'!$A$7</f>
        <v>KVIT☻</v>
      </c>
      <c r="E15" s="3" t="str">
        <f aca="false">'Vzorci vnosov'!$A$6</f>
        <v>KVIT</v>
      </c>
      <c r="F15" s="3" t="str">
        <f aca="false">'Vzorci vnosov'!$A$6</f>
        <v>KVIT</v>
      </c>
      <c r="G15" s="15" t="str">
        <f aca="false">'Vzorci vnosov'!$A$25</f>
        <v>51¶</v>
      </c>
      <c r="H15" s="4" t="str">
        <f aca="false">'Vzorci vnosov'!$A$4</f>
        <v>51</v>
      </c>
      <c r="I15" s="46" t="s">
        <v>80</v>
      </c>
      <c r="J15" s="46" t="s">
        <v>92</v>
      </c>
      <c r="K15" s="6" t="str">
        <f aca="false">'Vzorci vnosov'!$A$11</f>
        <v>X</v>
      </c>
      <c r="L15" s="4" t="str">
        <f aca="false">'Vzorci vnosov'!$A$5</f>
        <v>52</v>
      </c>
      <c r="M15" s="6" t="str">
        <f aca="false">'Vzorci vnosov'!$A$11</f>
        <v>X</v>
      </c>
      <c r="N15" s="46" t="s">
        <v>65</v>
      </c>
      <c r="O15" s="25" t="s">
        <v>40</v>
      </c>
      <c r="P15" s="42" t="n">
        <f aca="false">COUNTIF(C15:M15,"☻")+COUNTIF(C15:M15,"52☻")+COUNTIF(C15:M15,"51☻")+COUNTIF(C15:M15,"1☻")+COUNTIF(C15:M15,"KVIT☻")+COUNTIF(C15:M15,"U☻")</f>
        <v>1</v>
      </c>
      <c r="Q15" s="42" t="n">
        <f aca="false">COUNTIF(C15:M15,"☺")+COUNTIF(C15:M15,"52☺")+COUNTIF(C15:M15,"51☺")+COUNTIF(C15:M15,"1☺")+COUNTIF(C15:M15,"KVIT☺")+COUNTIF(C15:M15,"U☺")</f>
        <v>0</v>
      </c>
      <c r="R15" s="42" t="n">
        <f aca="false">COUNTIF(C15:M15,"51")+COUNTIF(C15:M15,"51$")+COUNTIF(C15:M15,"51☻")</f>
        <v>1</v>
      </c>
      <c r="S15" s="42" t="n">
        <f aca="false">COUNTIF(C15:M15,"52")+COUNTIF(C15:M15,"52$")+COUNTIF(C15:M15,"52☻")</f>
        <v>1</v>
      </c>
      <c r="T15" s="42" t="n">
        <f aca="false">COUNTIF(C15:M15,"51¶")</f>
        <v>1</v>
      </c>
      <c r="U15" s="42" t="n">
        <f aca="false">COUNTIF(C15:M15,"52¶")</f>
        <v>0</v>
      </c>
      <c r="V15" s="42" t="n">
        <f aca="false">COUNTIF(C15:M15,"U")+COUNTIF(C15:M15,"U☻")+COUNTIF(C15:M15,"U☺")</f>
        <v>0</v>
      </c>
      <c r="W15" s="42" t="n">
        <f aca="false">COUNTIF(C15:M15,"KVIT")+COUNTIF(C15:M15,"KVIT☻")+COUNTIF(C15:M15,"kvit$")</f>
        <v>3</v>
      </c>
      <c r="X15" s="44" t="n">
        <f aca="false">COUNTBLANK(C15:M15)</f>
        <v>0</v>
      </c>
      <c r="Y15" s="44" t="n">
        <f aca="false">COUNTIF(C15:M15,"x")</f>
        <v>2</v>
      </c>
      <c r="Z15" s="42" t="n">
        <f aca="false">COUNTIF(C15:M15,"51")+COUNTIF(C15:M15,"51☻")+COUNTIF(C15:M15,"2")+COUNTIF(C15:M15,"52")+COUNTIF(C15:M15,"52☻")+COUNTIF(C15:M15,"51$")+COUNTIF(C15:M15,"52$")</f>
        <v>2</v>
      </c>
      <c r="AA15" s="8" t="str">
        <f aca="false">'Vzorci vnosov'!$A$16</f>
        <v>☻</v>
      </c>
      <c r="AC15" s="46" t="s">
        <v>92</v>
      </c>
    </row>
    <row r="16" customFormat="false" ht="19.9" hidden="false" customHeight="true" outlineLevel="0" collapsed="false">
      <c r="A16" s="45" t="n">
        <v>41744</v>
      </c>
      <c r="B16" s="32" t="str">
        <f aca="false">TEXT(A16,"Ddd")</f>
        <v>tor</v>
      </c>
      <c r="C16" s="4" t="str">
        <f aca="false">'Vzorci vnosov'!$A$12</f>
        <v>D</v>
      </c>
      <c r="D16" s="6" t="str">
        <f aca="false">'Vzorci vnosov'!$A$11</f>
        <v>X</v>
      </c>
      <c r="E16" s="3" t="str">
        <f aca="false">'Vzorci vnosov'!$A$6</f>
        <v>KVIT</v>
      </c>
      <c r="F16" s="3" t="str">
        <f aca="false">'Vzorci vnosov'!$A$6</f>
        <v>KVIT</v>
      </c>
      <c r="G16" s="15" t="str">
        <f aca="false">'Vzorci vnosov'!$A$25</f>
        <v>51¶</v>
      </c>
      <c r="H16" s="4" t="str">
        <f aca="false">'Vzorci vnosov'!$A$8</f>
        <v>U</v>
      </c>
      <c r="I16" s="46" t="s">
        <v>80</v>
      </c>
      <c r="J16" s="46" t="s">
        <v>92</v>
      </c>
      <c r="K16" s="4" t="str">
        <f aca="false">'Vzorci vnosov'!$A$4</f>
        <v>51</v>
      </c>
      <c r="L16" s="6" t="str">
        <f aca="false">'Vzorci vnosov'!$A$26</f>
        <v>52¶</v>
      </c>
      <c r="M16" s="4" t="str">
        <f aca="false">'Vzorci vnosov'!$A$5</f>
        <v>52</v>
      </c>
      <c r="N16" s="32" t="s">
        <v>93</v>
      </c>
      <c r="O16" s="25" t="s">
        <v>40</v>
      </c>
      <c r="P16" s="42" t="n">
        <f aca="false">COUNTIF(C16:M16,"☻")+COUNTIF(C16:M16,"52☻")+COUNTIF(C16:M16,"51☻")+COUNTIF(C16:M16,"1☻")+COUNTIF(C16:M16,"KVIT☻")+COUNTIF(C16:M16,"U☻")</f>
        <v>0</v>
      </c>
      <c r="Q16" s="42" t="n">
        <f aca="false">COUNTIF(C16:M16,"☺")+COUNTIF(C16:M16,"52☺")+COUNTIF(C16:M16,"51☺")+COUNTIF(C16:M16,"1☺")+COUNTIF(C16:M16,"KVIT☺")+COUNTIF(C16:M16,"U☺")</f>
        <v>0</v>
      </c>
      <c r="R16" s="42" t="n">
        <f aca="false">COUNTIF(C16:M16,"51")+COUNTIF(C16:M16,"51$")+COUNTIF(C16:M16,"51☻")</f>
        <v>1</v>
      </c>
      <c r="S16" s="42" t="n">
        <f aca="false">COUNTIF(C16:M16,"52")+COUNTIF(C16:M16,"52$")+COUNTIF(C16:M16,"52☻")</f>
        <v>1</v>
      </c>
      <c r="T16" s="42" t="n">
        <f aca="false">COUNTIF(C16:M16,"51¶")</f>
        <v>1</v>
      </c>
      <c r="U16" s="42" t="n">
        <f aca="false">COUNTIF(C16:M16,"52¶")</f>
        <v>1</v>
      </c>
      <c r="V16" s="42" t="n">
        <f aca="false">COUNTIF(C16:M16,"U")+COUNTIF(C16:M16,"U☻")+COUNTIF(C16:M16,"U☺")</f>
        <v>1</v>
      </c>
      <c r="W16" s="42" t="n">
        <f aca="false">COUNTIF(C16:M16,"KVIT")+COUNTIF(C16:M16,"KVIT☻")+COUNTIF(C16:M16,"kvit$")</f>
        <v>2</v>
      </c>
      <c r="X16" s="44" t="n">
        <f aca="false">COUNTBLANK(C16:M16)</f>
        <v>0</v>
      </c>
      <c r="Y16" s="44" t="n">
        <f aca="false">COUNTIF(C16:M16,"x")</f>
        <v>1</v>
      </c>
      <c r="Z16" s="42" t="n">
        <f aca="false">COUNTIF(C16:M16,"51")+COUNTIF(C16:M16,"51☻")+COUNTIF(C16:M16,"2")+COUNTIF(C16:M16,"52")+COUNTIF(C16:M16,"52☻")+COUNTIF(C16:M16,"51$")+COUNTIF(C16:M16,"52$")</f>
        <v>2</v>
      </c>
      <c r="AA16" s="9" t="str">
        <f aca="false">'Vzorci vnosov'!$A$17</f>
        <v>51$</v>
      </c>
      <c r="AC16" s="46" t="s">
        <v>90</v>
      </c>
    </row>
    <row r="17" customFormat="false" ht="19.9" hidden="false" customHeight="true" outlineLevel="0" collapsed="false">
      <c r="A17" s="45" t="n">
        <v>41745</v>
      </c>
      <c r="B17" s="32" t="str">
        <f aca="false">TEXT(A17,"Ddd")</f>
        <v>sre</v>
      </c>
      <c r="C17" s="4" t="str">
        <f aca="false">'Vzorci vnosov'!$A$12</f>
        <v>D</v>
      </c>
      <c r="D17" s="46" t="s">
        <v>85</v>
      </c>
      <c r="E17" s="3" t="str">
        <f aca="false">'Vzorci vnosov'!$A$6</f>
        <v>KVIT</v>
      </c>
      <c r="F17" s="3" t="str">
        <f aca="false">'Vzorci vnosov'!$A$6</f>
        <v>KVIT</v>
      </c>
      <c r="G17" s="37" t="str">
        <f aca="false">'Vzorci vnosov'!$A$28</f>
        <v>KO</v>
      </c>
      <c r="H17" s="4" t="str">
        <f aca="false">'Vzorci vnosov'!$A$12</f>
        <v>D</v>
      </c>
      <c r="I17" s="46" t="s">
        <v>80</v>
      </c>
      <c r="J17" s="46" t="s">
        <v>92</v>
      </c>
      <c r="K17" s="3" t="str">
        <f aca="false">'Vzorci vnosov'!$A$2</f>
        <v>51☻</v>
      </c>
      <c r="L17" s="15" t="str">
        <f aca="false">'Vzorci vnosov'!$A$25</f>
        <v>51¶</v>
      </c>
      <c r="M17" s="4" t="str">
        <f aca="false">'Vzorci vnosov'!$A$8</f>
        <v>U</v>
      </c>
      <c r="N17" s="46" t="s">
        <v>53</v>
      </c>
      <c r="O17" s="25" t="s">
        <v>40</v>
      </c>
      <c r="P17" s="42" t="n">
        <f aca="false">COUNTIF(C17:M17,"☻")+COUNTIF(C17:M17,"52☻")+COUNTIF(C17:M17,"51☻")+COUNTIF(C17:M17,"1☻")+COUNTIF(C17:M17,"KVIT☻")+COUNTIF(C17:M17,"U☻")</f>
        <v>1</v>
      </c>
      <c r="Q17" s="42" t="n">
        <f aca="false">COUNTIF(C17:M17,"☺")+COUNTIF(C17:M17,"52☺")+COUNTIF(C17:M17,"51☺")+COUNTIF(C17:M17,"1☺")+COUNTIF(C17:M17,"KVIT☺")+COUNTIF(C17:M17,"U☺")</f>
        <v>0</v>
      </c>
      <c r="R17" s="42" t="n">
        <f aca="false">COUNTIF(C17:M17,"51")+COUNTIF(C17:M17,"51$")+COUNTIF(C17:M17,"51☻")</f>
        <v>1</v>
      </c>
      <c r="S17" s="42" t="n">
        <f aca="false">COUNTIF(C17:M17,"52")+COUNTIF(C17:M17,"52$")+COUNTIF(C17:M17,"52☻")</f>
        <v>0</v>
      </c>
      <c r="T17" s="42" t="n">
        <f aca="false">COUNTIF(C17:M17,"51¶")</f>
        <v>1</v>
      </c>
      <c r="U17" s="42" t="n">
        <f aca="false">COUNTIF(C17:M17,"52¶")</f>
        <v>0</v>
      </c>
      <c r="V17" s="42" t="n">
        <f aca="false">COUNTIF(C17:M17,"U")+COUNTIF(C17:M17,"U☻")+COUNTIF(C17:M17,"U☺")</f>
        <v>1</v>
      </c>
      <c r="W17" s="42" t="n">
        <f aca="false">COUNTIF(C17:M17,"KVIT")+COUNTIF(C17:M17,"KVIT☻")+COUNTIF(C17:M17,"kvit$")</f>
        <v>2</v>
      </c>
      <c r="X17" s="44" t="n">
        <f aca="false">COUNTBLANK(C17:M17)</f>
        <v>0</v>
      </c>
      <c r="Y17" s="44" t="n">
        <f aca="false">COUNTIF(C17:M17,"x")</f>
        <v>0</v>
      </c>
      <c r="Z17" s="42" t="n">
        <f aca="false">COUNTIF(C17:M17,"51")+COUNTIF(C17:M17,"51☻")+COUNTIF(C17:M17,"2")+COUNTIF(C17:M17,"52")+COUNTIF(C17:M17,"52☻")+COUNTIF(C17:M17,"51$")+COUNTIF(C17:M17,"52$")</f>
        <v>1</v>
      </c>
      <c r="AA17" s="9" t="str">
        <f aca="false">'Vzorci vnosov'!$A$18</f>
        <v>52$</v>
      </c>
      <c r="AD17" s="32" t="s">
        <v>94</v>
      </c>
    </row>
    <row r="18" customFormat="false" ht="19.9" hidden="false" customHeight="true" outlineLevel="0" collapsed="false">
      <c r="A18" s="45" t="n">
        <v>41746</v>
      </c>
      <c r="B18" s="32" t="str">
        <f aca="false">TEXT(A18,"Ddd")</f>
        <v>čet</v>
      </c>
      <c r="C18" s="4" t="str">
        <f aca="false">'Vzorci vnosov'!$A$12</f>
        <v>D</v>
      </c>
      <c r="D18" s="15" t="str">
        <f aca="false">'Vzorci vnosov'!$A$25</f>
        <v>51¶</v>
      </c>
      <c r="E18" s="3" t="str">
        <f aca="false">'Vzorci vnosov'!$A$6</f>
        <v>KVIT</v>
      </c>
      <c r="F18" s="3" t="str">
        <f aca="false">'Vzorci vnosov'!$A$6</f>
        <v>KVIT</v>
      </c>
      <c r="G18" s="4" t="str">
        <f aca="false">'Vzorci vnosov'!$A$5</f>
        <v>52</v>
      </c>
      <c r="H18" s="4" t="str">
        <f aca="false">'Vzorci vnosov'!$A$12</f>
        <v>D</v>
      </c>
      <c r="I18" s="46" t="s">
        <v>80</v>
      </c>
      <c r="J18" s="4" t="str">
        <f aca="false">'Vzorci vnosov'!$A$12</f>
        <v>D</v>
      </c>
      <c r="K18" s="6" t="str">
        <f aca="false">'Vzorci vnosov'!$A$11</f>
        <v>X</v>
      </c>
      <c r="L18" s="13" t="str">
        <f aca="false">'Vzorci vnosov'!$A$22</f>
        <v>U☺</v>
      </c>
      <c r="M18" s="3" t="str">
        <f aca="false">'Vzorci vnosov'!$A$2</f>
        <v>51☻</v>
      </c>
      <c r="N18" s="46" t="str">
        <f aca="false">januar!$L$1</f>
        <v>ŽIV</v>
      </c>
      <c r="O18" s="25" t="s">
        <v>41</v>
      </c>
      <c r="P18" s="42" t="n">
        <f aca="false">COUNTIF(C18:M18,"☻")+COUNTIF(C18:M18,"52☻")+COUNTIF(C18:M18,"51☻")+COUNTIF(C18:M18,"1☻")+COUNTIF(C18:M18,"KVIT☻")+COUNTIF(C18:M18,"U☻")</f>
        <v>1</v>
      </c>
      <c r="Q18" s="42" t="n">
        <f aca="false">COUNTIF(C18:M18,"☺")+COUNTIF(C18:M18,"52☺")+COUNTIF(C18:M18,"51☺")+COUNTIF(C18:M18,"1☺")+COUNTIF(C18:M18,"KVIT☺")+COUNTIF(C18:M18,"U☺")</f>
        <v>1</v>
      </c>
      <c r="R18" s="42" t="n">
        <f aca="false">COUNTIF(C18:M18,"51")+COUNTIF(C18:M18,"51$")+COUNTIF(C18:M18,"51☻")</f>
        <v>1</v>
      </c>
      <c r="S18" s="42" t="n">
        <f aca="false">COUNTIF(C18:M18,"52")+COUNTIF(C18:M18,"52$")+COUNTIF(C18:M18,"52☻")</f>
        <v>1</v>
      </c>
      <c r="T18" s="42" t="n">
        <f aca="false">COUNTIF(C18:M18,"51¶")</f>
        <v>1</v>
      </c>
      <c r="U18" s="42" t="n">
        <f aca="false">COUNTIF(C18:M18,"52¶")</f>
        <v>0</v>
      </c>
      <c r="V18" s="42" t="n">
        <f aca="false">COUNTIF(C18:M18,"U")+COUNTIF(C18:M18,"U☻")+COUNTIF(C18:M18,"U☺")</f>
        <v>1</v>
      </c>
      <c r="W18" s="42" t="n">
        <f aca="false">COUNTIF(C18:M18,"KVIT")+COUNTIF(C18:M18,"KVIT☻")+COUNTIF(C18:M18,"kvit$")</f>
        <v>2</v>
      </c>
      <c r="X18" s="44" t="n">
        <f aca="false">COUNTBLANK(C18:M18)</f>
        <v>0</v>
      </c>
      <c r="Y18" s="44" t="n">
        <f aca="false">COUNTIF(C18:M18,"x")</f>
        <v>1</v>
      </c>
      <c r="Z18" s="42" t="n">
        <f aca="false">COUNTIF(C18:M18,"51")+COUNTIF(C18:M18,"51☻")+COUNTIF(C18:M18,"2")+COUNTIF(C18:M18,"52")+COUNTIF(C18:M18,"52☻")+COUNTIF(C18:M18,"51$")+COUNTIF(C18:M18,"52$")</f>
        <v>2</v>
      </c>
      <c r="AA18" s="10" t="str">
        <f aca="false">'Vzorci vnosov'!$A$19</f>
        <v>KVIT$</v>
      </c>
    </row>
    <row r="19" customFormat="false" ht="19.9" hidden="false" customHeight="true" outlineLevel="0" collapsed="false">
      <c r="A19" s="45" t="n">
        <v>41747</v>
      </c>
      <c r="B19" s="32" t="str">
        <f aca="false">TEXT(A19,"Ddd")</f>
        <v>pet</v>
      </c>
      <c r="C19" s="4" t="str">
        <f aca="false">'Vzorci vnosov'!$A$12</f>
        <v>D</v>
      </c>
      <c r="D19" s="4" t="str">
        <f aca="false">'Vzorci vnosov'!$A$4</f>
        <v>51</v>
      </c>
      <c r="E19" s="3" t="str">
        <f aca="false">'Vzorci vnosov'!$A$6</f>
        <v>KVIT</v>
      </c>
      <c r="F19" s="5" t="str">
        <f aca="false">'Vzorci vnosov'!$A$7</f>
        <v>KVIT☻</v>
      </c>
      <c r="G19" s="11" t="str">
        <f aca="false">'Vzorci vnosov'!$A$20</f>
        <v>☺</v>
      </c>
      <c r="H19" s="4" t="str">
        <f aca="false">'Vzorci vnosov'!$A$12</f>
        <v>D</v>
      </c>
      <c r="I19" s="46" t="s">
        <v>80</v>
      </c>
      <c r="J19" s="4" t="str">
        <f aca="false">'Vzorci vnosov'!$A$12</f>
        <v>D</v>
      </c>
      <c r="K19" s="4" t="str">
        <f aca="false">'Vzorci vnosov'!$A$5</f>
        <v>52</v>
      </c>
      <c r="L19" s="6" t="str">
        <f aca="false">'Vzorci vnosov'!$A$11</f>
        <v>X</v>
      </c>
      <c r="M19" s="6" t="str">
        <f aca="false">'Vzorci vnosov'!$A$11</f>
        <v>X</v>
      </c>
      <c r="N19" s="46" t="s">
        <v>42</v>
      </c>
      <c r="O19" s="25" t="s">
        <v>39</v>
      </c>
      <c r="P19" s="42" t="n">
        <f aca="false">COUNTIF(C19:M19,"☻")+COUNTIF(C19:M19,"52☻")+COUNTIF(C19:M19,"51☻")+COUNTIF(C19:M19,"1☻")+COUNTIF(C19:M19,"KVIT☻")+COUNTIF(C19:M19,"U☻")</f>
        <v>1</v>
      </c>
      <c r="Q19" s="42" t="n">
        <f aca="false">COUNTIF(C19:M19,"☺")+COUNTIF(C19:M19,"52☺")+COUNTIF(C19:M19,"51☺")+COUNTIF(C19:M19,"1☺")+COUNTIF(C19:M19,"KVIT☺")+COUNTIF(C19:M19,"U☺")</f>
        <v>1</v>
      </c>
      <c r="R19" s="42" t="n">
        <f aca="false">COUNTIF(C19:M19,"51")+COUNTIF(C19:M19,"51$")+COUNTIF(C19:M19,"51☻")</f>
        <v>1</v>
      </c>
      <c r="S19" s="42" t="n">
        <f aca="false">COUNTIF(C19:M19,"52")+COUNTIF(C19:M19,"52$")+COUNTIF(C19:M19,"52☻")</f>
        <v>1</v>
      </c>
      <c r="T19" s="42" t="n">
        <f aca="false">COUNTIF(C19:M19,"51¶")</f>
        <v>0</v>
      </c>
      <c r="U19" s="42" t="n">
        <f aca="false">COUNTIF(C19:M19,"52¶")</f>
        <v>0</v>
      </c>
      <c r="V19" s="42" t="n">
        <f aca="false">COUNTIF(C19:M19,"U")+COUNTIF(C19:M19,"U☻")+COUNTIF(C19:M19,"U☺")</f>
        <v>0</v>
      </c>
      <c r="W19" s="42" t="n">
        <f aca="false">COUNTIF(C19:M19,"KVIT")+COUNTIF(C19:M19,"KVIT☻")+COUNTIF(C19:M19,"kvit$")</f>
        <v>2</v>
      </c>
      <c r="X19" s="44" t="n">
        <f aca="false">COUNTBLANK(C19:M19)</f>
        <v>0</v>
      </c>
      <c r="Y19" s="44" t="n">
        <f aca="false">COUNTIF(C19:M19,"x")</f>
        <v>2</v>
      </c>
      <c r="Z19" s="42" t="n">
        <f aca="false">COUNTIF(C19:M19,"51")+COUNTIF(C19:M19,"51☻")+COUNTIF(C19:M19,"2")+COUNTIF(C19:M19,"52")+COUNTIF(C19:M19,"52☻")+COUNTIF(C19:M19,"51$")+COUNTIF(C19:M19,"52$")</f>
        <v>2</v>
      </c>
      <c r="AA19" s="11" t="str">
        <f aca="false">'Vzorci vnosov'!$A$20</f>
        <v>☺</v>
      </c>
      <c r="AD19" s="32" t="s">
        <v>89</v>
      </c>
    </row>
    <row r="20" customFormat="false" ht="19.9" hidden="false" customHeight="true" outlineLevel="0" collapsed="false">
      <c r="A20" s="38" t="n">
        <v>41748</v>
      </c>
      <c r="B20" s="39" t="str">
        <f aca="false">TEXT(A20,"Ddd")</f>
        <v>sob</v>
      </c>
      <c r="C20" s="79"/>
      <c r="D20" s="40"/>
      <c r="E20" s="7" t="str">
        <f aca="false">'Vzorci vnosov'!$A$14</f>
        <v>☻</v>
      </c>
      <c r="F20" s="40"/>
      <c r="G20" s="12" t="str">
        <f aca="false">'Vzorci vnosov'!$A$21</f>
        <v>☺</v>
      </c>
      <c r="H20" s="79"/>
      <c r="I20" s="77"/>
      <c r="J20" s="79"/>
      <c r="K20" s="79"/>
      <c r="L20" s="40"/>
      <c r="M20" s="78"/>
      <c r="N20" s="40" t="s">
        <v>42</v>
      </c>
      <c r="O20" s="40" t="s">
        <v>41</v>
      </c>
      <c r="P20" s="42" t="n">
        <f aca="false">COUNTIF(C20:M20,"☻")+COUNTIF(C20:M20,"52☻")+COUNTIF(C20:M20,"51☻")+COUNTIF(C20:M20,"1☻")+COUNTIF(C20:M20,"KVIT☻")+COUNTIF(C20:M20,"U☻")</f>
        <v>1</v>
      </c>
      <c r="Q20" s="42" t="n">
        <f aca="false">COUNTIF(C20:M20,"☺")+COUNTIF(C20:M20,"52☺")+COUNTIF(C20:M20,"51☺")+COUNTIF(C20:M20,"1☺")+COUNTIF(C20:M20,"KVIT☺")+COUNTIF(C20:M20,"U☺")</f>
        <v>1</v>
      </c>
      <c r="R20" s="42" t="n">
        <f aca="false">COUNTIF(C20:M20,"51")+COUNTIF(C20:M20,"51$")+COUNTIF(C20:M20,"51☻")</f>
        <v>0</v>
      </c>
      <c r="S20" s="42" t="n">
        <f aca="false">COUNTIF(C20:M20,"52")+COUNTIF(C20:M20,"52$")+COUNTIF(C20:M20,"52☻")</f>
        <v>0</v>
      </c>
      <c r="T20" s="42" t="n">
        <f aca="false">COUNTIF(C20:M20,"51¶")</f>
        <v>0</v>
      </c>
      <c r="U20" s="42" t="n">
        <f aca="false">COUNTIF(C20:M20,"52¶")</f>
        <v>0</v>
      </c>
      <c r="V20" s="42" t="n">
        <f aca="false">COUNTIF(C20:M20,"U")+COUNTIF(C20:M20,"U☻")+COUNTIF(C20:M20,"U☺")</f>
        <v>0</v>
      </c>
      <c r="W20" s="42" t="n">
        <f aca="false">COUNTIF(C20:M20,"KVIT")+COUNTIF(C20:M20,"KVIT☻")+COUNTIF(C20:M20,"kvit$")</f>
        <v>0</v>
      </c>
      <c r="X20" s="44" t="n">
        <f aca="false">COUNTBLANK(C20:M20)</f>
        <v>9</v>
      </c>
      <c r="Y20" s="44" t="n">
        <f aca="false">COUNTIF(C20:M20,"x")</f>
        <v>0</v>
      </c>
      <c r="Z20" s="42" t="n">
        <f aca="false">COUNTIF(C20:M20,"51")+COUNTIF(C20:M20,"51☻")+COUNTIF(C20:M20,"2")+COUNTIF(C20:M20,"52")+COUNTIF(C20:M20,"52☻")+COUNTIF(C20:M20,"51$")+COUNTIF(C20:M20,"52$")</f>
        <v>0</v>
      </c>
      <c r="AA20" s="12" t="str">
        <f aca="false">'Vzorci vnosov'!$A$21</f>
        <v>☺</v>
      </c>
    </row>
    <row r="21" customFormat="false" ht="19.9" hidden="false" customHeight="true" outlineLevel="0" collapsed="false">
      <c r="A21" s="38" t="n">
        <v>41749</v>
      </c>
      <c r="B21" s="39" t="str">
        <f aca="false">TEXT(A21,"Ddd")</f>
        <v>ned</v>
      </c>
      <c r="C21" s="79"/>
      <c r="D21" s="40"/>
      <c r="E21" s="7" t="str">
        <f aca="false">'Vzorci vnosov'!$A$14</f>
        <v>☻</v>
      </c>
      <c r="F21" s="40"/>
      <c r="G21" s="40"/>
      <c r="H21" s="79"/>
      <c r="I21" s="77"/>
      <c r="J21" s="79"/>
      <c r="K21" s="79"/>
      <c r="L21" s="12" t="str">
        <f aca="false">'Vzorci vnosov'!$A$21</f>
        <v>☺</v>
      </c>
      <c r="M21" s="40"/>
      <c r="N21" s="40" t="str">
        <f aca="false">januar!$L$1</f>
        <v>ŽIV</v>
      </c>
      <c r="O21" s="40" t="s">
        <v>39</v>
      </c>
      <c r="P21" s="42" t="n">
        <f aca="false">COUNTIF(C21:M21,"☻")+COUNTIF(C21:M21,"52☻")+COUNTIF(C21:M21,"51☻")+COUNTIF(C21:M21,"1☻")+COUNTIF(C21:M21,"KVIT☻")+COUNTIF(C21:M21,"U☻")</f>
        <v>1</v>
      </c>
      <c r="Q21" s="42" t="n">
        <f aca="false">COUNTIF(C21:M21,"☺")+COUNTIF(C21:M21,"52☺")+COUNTIF(C21:M21,"51☺")+COUNTIF(C21:M21,"1☺")+COUNTIF(C21:M21,"KVIT☺")+COUNTIF(C21:M21,"U☺")</f>
        <v>1</v>
      </c>
      <c r="R21" s="42" t="n">
        <f aca="false">COUNTIF(C21:M21,"51")+COUNTIF(C21:M21,"51$")+COUNTIF(C21:M21,"51☻")</f>
        <v>0</v>
      </c>
      <c r="S21" s="42" t="n">
        <f aca="false">COUNTIF(C21:M21,"52")+COUNTIF(C21:M21,"52$")+COUNTIF(C21:M21,"52☻")</f>
        <v>0</v>
      </c>
      <c r="T21" s="42" t="n">
        <f aca="false">COUNTIF(C21:M21,"51¶")</f>
        <v>0</v>
      </c>
      <c r="U21" s="42" t="n">
        <f aca="false">COUNTIF(C21:M21,"52¶")</f>
        <v>0</v>
      </c>
      <c r="V21" s="42" t="n">
        <f aca="false">COUNTIF(C21:M21,"U")+COUNTIF(C21:M21,"U☻")+COUNTIF(C21:M21,"U☺")</f>
        <v>0</v>
      </c>
      <c r="W21" s="42" t="n">
        <f aca="false">COUNTIF(C21:M21,"KVIT")+COUNTIF(C21:M21,"KVIT☻")+COUNTIF(C21:M21,"kvit$")</f>
        <v>0</v>
      </c>
      <c r="X21" s="44" t="n">
        <f aca="false">COUNTBLANK(C21:M21)</f>
        <v>9</v>
      </c>
      <c r="Y21" s="44" t="n">
        <f aca="false">COUNTIF(C21:M21,"x")</f>
        <v>0</v>
      </c>
      <c r="Z21" s="42" t="n">
        <f aca="false">COUNTIF(C21:M21,"51")+COUNTIF(C21:M21,"51☻")+COUNTIF(C21:M21,"2")+COUNTIF(C21:M21,"52")+COUNTIF(C21:M21,"52☻")+COUNTIF(C21:M21,"51$")+COUNTIF(C21:M21,"52$")</f>
        <v>0</v>
      </c>
      <c r="AA21" s="13" t="str">
        <f aca="false">'Vzorci vnosov'!$A$22</f>
        <v>U☺</v>
      </c>
      <c r="AD21" s="32" t="s">
        <v>95</v>
      </c>
    </row>
    <row r="22" customFormat="false" ht="19.9" hidden="false" customHeight="true" outlineLevel="0" collapsed="false">
      <c r="A22" s="38" t="n">
        <v>41750</v>
      </c>
      <c r="B22" s="39" t="str">
        <f aca="false">TEXT(A22,"Ddd")</f>
        <v>pon</v>
      </c>
      <c r="C22" s="79"/>
      <c r="D22" s="40"/>
      <c r="E22" s="40"/>
      <c r="F22" s="7" t="str">
        <f aca="false">'Vzorci vnosov'!$A$14</f>
        <v>☻</v>
      </c>
      <c r="G22" s="77"/>
      <c r="H22" s="40"/>
      <c r="I22" s="77"/>
      <c r="J22" s="79"/>
      <c r="K22" s="79"/>
      <c r="L22" s="12" t="str">
        <f aca="false">'Vzorci vnosov'!$A$21</f>
        <v>☺</v>
      </c>
      <c r="M22" s="40"/>
      <c r="N22" s="40" t="str">
        <f aca="false">januar!$L$1</f>
        <v>ŽIV</v>
      </c>
      <c r="O22" s="40" t="s">
        <v>39</v>
      </c>
      <c r="P22" s="42" t="n">
        <f aca="false">COUNTIF(C22:M22,"☻")+COUNTIF(C22:M22,"52☻")+COUNTIF(C22:M22,"51☻")+COUNTIF(C22:M22,"1☻")+COUNTIF(C22:M22,"KVIT☻")+COUNTIF(C22:M22,"U☻")</f>
        <v>1</v>
      </c>
      <c r="Q22" s="42" t="n">
        <f aca="false">COUNTIF(C22:M22,"☺")+COUNTIF(C22:M22,"52☺")+COUNTIF(C22:M22,"51☺")+COUNTIF(C22:M22,"1☺")+COUNTIF(C22:M22,"KVIT☺")+COUNTIF(C22:M22,"U☺")</f>
        <v>1</v>
      </c>
      <c r="R22" s="42" t="n">
        <f aca="false">COUNTIF(C22:M22,"51")+COUNTIF(C22:M22,"51$")+COUNTIF(C22:M22,"51☻")</f>
        <v>0</v>
      </c>
      <c r="S22" s="42" t="n">
        <f aca="false">COUNTIF(C22:M22,"52")+COUNTIF(C22:M22,"52$")+COUNTIF(C22:M22,"52☻")</f>
        <v>0</v>
      </c>
      <c r="T22" s="42" t="n">
        <f aca="false">COUNTIF(C22:M22,"51¶")</f>
        <v>0</v>
      </c>
      <c r="U22" s="42" t="n">
        <f aca="false">COUNTIF(C22:M22,"52¶")</f>
        <v>0</v>
      </c>
      <c r="V22" s="42" t="n">
        <f aca="false">COUNTIF(C22:M22,"U")+COUNTIF(C22:M22,"U☻")+COUNTIF(C22:M22,"U☺")</f>
        <v>0</v>
      </c>
      <c r="W22" s="42" t="n">
        <f aca="false">COUNTIF(C22:M22,"KVIT")+COUNTIF(C22:M22,"KVIT☻")+COUNTIF(C22:M22,"kvit$")</f>
        <v>0</v>
      </c>
      <c r="X22" s="44" t="n">
        <f aca="false">COUNTBLANK(C22:M22)</f>
        <v>9</v>
      </c>
      <c r="Y22" s="44" t="n">
        <f aca="false">COUNTIF(C22:M22,"x")</f>
        <v>0</v>
      </c>
      <c r="Z22" s="42" t="n">
        <f aca="false">COUNTIF(C22:M22,"51")+COUNTIF(C22:M22,"51☻")+COUNTIF(C22:M22,"2")+COUNTIF(C22:M22,"52")+COUNTIF(C22:M22,"52☻")+COUNTIF(C22:M22,"51$")+COUNTIF(C22:M22,"52$")</f>
        <v>0</v>
      </c>
      <c r="AA22" s="14" t="str">
        <f aca="false">'Vzorci vnosov'!$A$23</f>
        <v>51☺</v>
      </c>
    </row>
    <row r="23" customFormat="false" ht="19.9" hidden="false" customHeight="true" outlineLevel="0" collapsed="false">
      <c r="A23" s="45" t="n">
        <v>41751</v>
      </c>
      <c r="B23" s="32" t="str">
        <f aca="false">TEXT(A23,"Ddd")</f>
        <v>tor</v>
      </c>
      <c r="C23" s="46" t="s">
        <v>62</v>
      </c>
      <c r="D23" s="46" t="s">
        <v>85</v>
      </c>
      <c r="E23" s="5" t="str">
        <f aca="false">'Vzorci vnosov'!$A$7</f>
        <v>KVIT☻</v>
      </c>
      <c r="F23" s="6" t="str">
        <f aca="false">'Vzorci vnosov'!$A$11</f>
        <v>X</v>
      </c>
      <c r="G23" s="15" t="str">
        <f aca="false">'Vzorci vnosov'!$A$25</f>
        <v>51¶</v>
      </c>
      <c r="H23" s="4" t="str">
        <f aca="false">'Vzorci vnosov'!$A$4</f>
        <v>51</v>
      </c>
      <c r="I23" s="4" t="str">
        <f aca="false">'Vzorci vnosov'!$A$4</f>
        <v>51</v>
      </c>
      <c r="J23" s="4" t="str">
        <f aca="false">'Vzorci vnosov'!$A$5</f>
        <v>52</v>
      </c>
      <c r="K23" s="3" t="str">
        <f aca="false">'Vzorci vnosov'!$A$6</f>
        <v>KVIT</v>
      </c>
      <c r="L23" s="6" t="str">
        <f aca="false">'Vzorci vnosov'!$A$11</f>
        <v>X</v>
      </c>
      <c r="M23" s="4" t="str">
        <f aca="false">'Vzorci vnosov'!$A$12</f>
        <v>D</v>
      </c>
      <c r="N23" s="46" t="s">
        <v>65</v>
      </c>
      <c r="O23" s="25" t="s">
        <v>39</v>
      </c>
      <c r="P23" s="42" t="n">
        <f aca="false">COUNTIF(C23:M23,"☻")+COUNTIF(C23:M23,"52☻")+COUNTIF(C23:M23,"51☻")+COUNTIF(C23:M23,"1☻")+COUNTIF(C23:M23,"KVIT☻")+COUNTIF(C23:M23,"U☻")</f>
        <v>1</v>
      </c>
      <c r="Q23" s="42" t="n">
        <f aca="false">COUNTIF(C23:M23,"☺")+COUNTIF(C23:M23,"52☺")+COUNTIF(C23:M23,"51☺")+COUNTIF(C23:M23,"1☺")+COUNTIF(C23:M23,"KVIT☺")+COUNTIF(C23:M23,"U☺")</f>
        <v>0</v>
      </c>
      <c r="R23" s="42" t="n">
        <f aca="false">COUNTIF(C23:M23,"51")+COUNTIF(C23:M23,"51$")+COUNTIF(C23:M23,"51☻")</f>
        <v>2</v>
      </c>
      <c r="S23" s="42" t="n">
        <f aca="false">COUNTIF(C23:M23,"52")+COUNTIF(C23:M23,"52$")+COUNTIF(C23:M23,"52☻")</f>
        <v>1</v>
      </c>
      <c r="T23" s="42" t="n">
        <f aca="false">COUNTIF(C23:M23,"51¶")</f>
        <v>1</v>
      </c>
      <c r="U23" s="42" t="n">
        <f aca="false">COUNTIF(C23:M23,"52¶")</f>
        <v>0</v>
      </c>
      <c r="V23" s="42" t="n">
        <f aca="false">COUNTIF(C23:M23,"U")+COUNTIF(C23:M23,"U☻")+COUNTIF(C23:M23,"U☺")</f>
        <v>0</v>
      </c>
      <c r="W23" s="42" t="n">
        <f aca="false">COUNTIF(C23:M23,"KVIT")+COUNTIF(C23:M23,"KVIT☻")+COUNTIF(C23:M23,"kvit$")</f>
        <v>2</v>
      </c>
      <c r="X23" s="44" t="n">
        <f aca="false">COUNTBLANK(C23:M23)</f>
        <v>0</v>
      </c>
      <c r="Y23" s="44" t="n">
        <f aca="false">COUNTIF(C23:M23,"x")</f>
        <v>2</v>
      </c>
      <c r="Z23" s="42" t="n">
        <f aca="false">COUNTIF(C23:M23,"51")+COUNTIF(C23:M23,"51☻")+COUNTIF(C23:M23,"2")+COUNTIF(C23:M23,"52")+COUNTIF(C23:M23,"52☻")+COUNTIF(C23:M23,"51$")+COUNTIF(C23:M23,"52$")</f>
        <v>3</v>
      </c>
      <c r="AA23" s="14" t="str">
        <f aca="false">'Vzorci vnosov'!$A$24</f>
        <v>52☺</v>
      </c>
      <c r="AD23" s="32" t="s">
        <v>57</v>
      </c>
    </row>
    <row r="24" customFormat="false" ht="19.9" hidden="false" customHeight="true" outlineLevel="0" collapsed="false">
      <c r="A24" s="45" t="n">
        <v>41752</v>
      </c>
      <c r="B24" s="32" t="str">
        <f aca="false">TEXT(A24,"Ddd")</f>
        <v>sre</v>
      </c>
      <c r="C24" s="46" t="s">
        <v>62</v>
      </c>
      <c r="D24" s="3" t="str">
        <f aca="false">'Vzorci vnosov'!$A$6</f>
        <v>KVIT</v>
      </c>
      <c r="E24" s="6" t="str">
        <f aca="false">'Vzorci vnosov'!$A$11</f>
        <v>X</v>
      </c>
      <c r="F24" s="4" t="str">
        <f aca="false">'Vzorci vnosov'!$A$4</f>
        <v>51</v>
      </c>
      <c r="G24" s="37" t="str">
        <f aca="false">'Vzorci vnosov'!$A$28</f>
        <v>KO</v>
      </c>
      <c r="H24" s="4" t="str">
        <f aca="false">'Vzorci vnosov'!$A$5</f>
        <v>52</v>
      </c>
      <c r="I24" s="14" t="str">
        <f aca="false">'Vzorci vnosov'!$A$23</f>
        <v>51☺</v>
      </c>
      <c r="J24" s="46" t="s">
        <v>59</v>
      </c>
      <c r="K24" s="3" t="str">
        <f aca="false">'Vzorci vnosov'!$A$6</f>
        <v>KVIT</v>
      </c>
      <c r="L24" s="6" t="str">
        <f aca="false">'Vzorci vnosov'!$A$26</f>
        <v>52¶</v>
      </c>
      <c r="M24" s="4" t="str">
        <f aca="false">'Vzorci vnosov'!$A$12</f>
        <v>D</v>
      </c>
      <c r="N24" s="49" t="s">
        <v>69</v>
      </c>
      <c r="O24" s="25" t="s">
        <v>39</v>
      </c>
      <c r="P24" s="42" t="n">
        <f aca="false">COUNTIF(C24:M24,"☻")+COUNTIF(C24:M24,"52☻")+COUNTIF(C24:M24,"51☻")+COUNTIF(C24:M24,"1☻")+COUNTIF(C24:M24,"KVIT☻")+COUNTIF(C24:M24,"U☻")</f>
        <v>0</v>
      </c>
      <c r="Q24" s="42" t="n">
        <f aca="false">COUNTIF(C24:M24,"☺")+COUNTIF(C24:M24,"52☺")+COUNTIF(C24:M24,"51☺")+COUNTIF(C24:M24,"1☺")+COUNTIF(C24:M24,"KVIT☺")+COUNTIF(C24:M24,"U☺")</f>
        <v>1</v>
      </c>
      <c r="R24" s="42" t="n">
        <f aca="false">COUNTIF(C24:M24,"51")+COUNTIF(C24:M24,"51$")+COUNTIF(C24:M24,"51☻")</f>
        <v>1</v>
      </c>
      <c r="S24" s="42" t="n">
        <f aca="false">COUNTIF(C24:M24,"52")+COUNTIF(C24:M24,"52$")+COUNTIF(C24:M24,"52☻")</f>
        <v>1</v>
      </c>
      <c r="T24" s="42" t="n">
        <f aca="false">COUNTIF(C24:M24,"51¶")</f>
        <v>0</v>
      </c>
      <c r="U24" s="42" t="n">
        <f aca="false">COUNTIF(C24:M24,"52¶")</f>
        <v>1</v>
      </c>
      <c r="V24" s="42" t="n">
        <f aca="false">COUNTIF(C24:M24,"U")+COUNTIF(C24:M24,"U☻")+COUNTIF(C24:M24,"U☺")</f>
        <v>0</v>
      </c>
      <c r="W24" s="42" t="n">
        <f aca="false">COUNTIF(C24:M24,"KVIT")+COUNTIF(C24:M24,"KVIT☻")+COUNTIF(C24:M24,"kvit$")</f>
        <v>2</v>
      </c>
      <c r="X24" s="44" t="n">
        <f aca="false">COUNTBLANK(C24:M24)</f>
        <v>0</v>
      </c>
      <c r="Y24" s="44" t="n">
        <f aca="false">COUNTIF(C24:M24,"x")</f>
        <v>1</v>
      </c>
      <c r="Z24" s="42" t="n">
        <f aca="false">COUNTIF(C24:M24,"51")+COUNTIF(C24:M24,"51☻")+COUNTIF(C24:M24,"2")+COUNTIF(C24:M24,"52")+COUNTIF(C24:M24,"52☻")+COUNTIF(C24:M24,"51$")+COUNTIF(C24:M24,"52$")</f>
        <v>2</v>
      </c>
      <c r="AA24" s="15" t="str">
        <f aca="false">'Vzorci vnosov'!$A$25</f>
        <v>51¶</v>
      </c>
    </row>
    <row r="25" customFormat="false" ht="19.9" hidden="false" customHeight="true" outlineLevel="0" collapsed="false">
      <c r="A25" s="45" t="n">
        <v>41753</v>
      </c>
      <c r="B25" s="32" t="str">
        <f aca="false">TEXT(A25,"Ddd")</f>
        <v>čet</v>
      </c>
      <c r="C25" s="46" t="s">
        <v>62</v>
      </c>
      <c r="D25" s="3" t="str">
        <f aca="false">'Vzorci vnosov'!$A$6</f>
        <v>KVIT</v>
      </c>
      <c r="E25" s="3" t="str">
        <f aca="false">'Vzorci vnosov'!$A$6</f>
        <v>KVIT</v>
      </c>
      <c r="F25" s="4" t="str">
        <f aca="false">'Vzorci vnosov'!$A$4</f>
        <v>51</v>
      </c>
      <c r="G25" s="4" t="str">
        <f aca="false">'Vzorci vnosov'!$A$5</f>
        <v>52</v>
      </c>
      <c r="H25" s="15" t="str">
        <f aca="false">'Vzorci vnosov'!$A$25</f>
        <v>51¶</v>
      </c>
      <c r="I25" s="6" t="str">
        <f aca="false">'Vzorci vnosov'!$A$11</f>
        <v>X</v>
      </c>
      <c r="J25" s="4" t="str">
        <f aca="false">'Vzorci vnosov'!$A$4</f>
        <v>51</v>
      </c>
      <c r="K25" s="3" t="str">
        <f aca="false">'Vzorci vnosov'!$A$6</f>
        <v>KVIT</v>
      </c>
      <c r="L25" s="4" t="str">
        <f aca="false">'Vzorci vnosov'!$A$5</f>
        <v>52</v>
      </c>
      <c r="M25" s="4" t="str">
        <f aca="false">'Vzorci vnosov'!$A$12</f>
        <v>D</v>
      </c>
      <c r="N25" s="49" t="s">
        <v>63</v>
      </c>
      <c r="O25" s="25" t="str">
        <f aca="false">januar!$L$1</f>
        <v>ŽIV</v>
      </c>
      <c r="P25" s="42" t="n">
        <f aca="false">COUNTIF(C25:M25,"☻")+COUNTIF(C25:M25,"52☻")+COUNTIF(C25:M25,"51☻")+COUNTIF(C25:M25,"1☻")+COUNTIF(C25:M25,"KVIT☻")+COUNTIF(C25:M25,"U☻")</f>
        <v>0</v>
      </c>
      <c r="Q25" s="42" t="n">
        <f aca="false">COUNTIF(C25:M25,"☺")+COUNTIF(C25:M25,"52☺")+COUNTIF(C25:M25,"51☺")+COUNTIF(C25:M25,"1☺")+COUNTIF(C25:M25,"KVIT☺")+COUNTIF(C25:M25,"U☺")</f>
        <v>0</v>
      </c>
      <c r="R25" s="42" t="n">
        <f aca="false">COUNTIF(C25:M25,"51")+COUNTIF(C25:M25,"51$")+COUNTIF(C25:M25,"51☻")</f>
        <v>2</v>
      </c>
      <c r="S25" s="42" t="n">
        <f aca="false">COUNTIF(C25:M25,"52")+COUNTIF(C25:M25,"52$")+COUNTIF(C25:M25,"52☻")</f>
        <v>2</v>
      </c>
      <c r="T25" s="42" t="n">
        <f aca="false">COUNTIF(C25:M25,"51¶")</f>
        <v>1</v>
      </c>
      <c r="U25" s="42" t="n">
        <f aca="false">COUNTIF(C25:M25,"52¶")</f>
        <v>0</v>
      </c>
      <c r="V25" s="42" t="n">
        <f aca="false">COUNTIF(C25:M25,"U")+COUNTIF(C25:M25,"U☻")+COUNTIF(C25:M25,"U☺")</f>
        <v>0</v>
      </c>
      <c r="W25" s="42" t="n">
        <f aca="false">COUNTIF(C25:M25,"KVIT")+COUNTIF(C25:M25,"KVIT☻")+COUNTIF(C25:M25,"kvit$")</f>
        <v>3</v>
      </c>
      <c r="X25" s="44" t="n">
        <f aca="false">COUNTBLANK(C25:M25)</f>
        <v>0</v>
      </c>
      <c r="Y25" s="44" t="n">
        <f aca="false">COUNTIF(C25:M25,"x")</f>
        <v>1</v>
      </c>
      <c r="Z25" s="42" t="n">
        <f aca="false">COUNTIF(C25:M25,"51")+COUNTIF(C25:M25,"51☻")+COUNTIF(C25:M25,"2")+COUNTIF(C25:M25,"52")+COUNTIF(C25:M25,"52☻")+COUNTIF(C25:M25,"51$")+COUNTIF(C25:M25,"52$")</f>
        <v>4</v>
      </c>
      <c r="AA25" s="6" t="str">
        <f aca="false">'Vzorci vnosov'!$A$26</f>
        <v>52¶</v>
      </c>
    </row>
    <row r="26" customFormat="false" ht="19.9" hidden="false" customHeight="true" outlineLevel="0" collapsed="false">
      <c r="A26" s="45" t="n">
        <v>41754</v>
      </c>
      <c r="B26" s="32" t="str">
        <f aca="false">TEXT(A26,"Ddd")</f>
        <v>pet</v>
      </c>
      <c r="C26" s="46" t="s">
        <v>62</v>
      </c>
      <c r="D26" s="3" t="str">
        <f aca="false">'Vzorci vnosov'!$A$6</f>
        <v>KVIT</v>
      </c>
      <c r="E26" s="4" t="str">
        <f aca="false">'Vzorci vnosov'!$A$12</f>
        <v>D</v>
      </c>
      <c r="F26" s="4" t="str">
        <f aca="false">'Vzorci vnosov'!$A$12</f>
        <v>D</v>
      </c>
      <c r="G26" s="11" t="str">
        <f aca="false">'Vzorci vnosov'!$A$20</f>
        <v>☺</v>
      </c>
      <c r="H26" s="4" t="str">
        <f aca="false">'Vzorci vnosov'!$A$5</f>
        <v>52</v>
      </c>
      <c r="I26" s="4" t="str">
        <f aca="false">'Vzorci vnosov'!$A$5</f>
        <v>52</v>
      </c>
      <c r="J26" s="4" t="str">
        <f aca="false">'Vzorci vnosov'!$A$4</f>
        <v>51</v>
      </c>
      <c r="K26" s="5" t="str">
        <f aca="false">'Vzorci vnosov'!$A$7</f>
        <v>KVIT☻</v>
      </c>
      <c r="L26" s="15" t="str">
        <f aca="false">'Vzorci vnosov'!$A$25</f>
        <v>51¶</v>
      </c>
      <c r="M26" s="4" t="str">
        <f aca="false">'Vzorci vnosov'!$A$12</f>
        <v>D</v>
      </c>
      <c r="N26" s="46" t="s">
        <v>42</v>
      </c>
      <c r="O26" s="25" t="s">
        <v>43</v>
      </c>
      <c r="P26" s="42" t="n">
        <f aca="false">COUNTIF(C26:M26,"☻")+COUNTIF(C26:M26,"52☻")+COUNTIF(C26:M26,"51☻")+COUNTIF(C26:M26,"1☻")+COUNTIF(C26:M26,"KVIT☻")+COUNTIF(C26:M26,"U☻")</f>
        <v>1</v>
      </c>
      <c r="Q26" s="42" t="n">
        <f aca="false">COUNTIF(C26:M26,"☺")+COUNTIF(C26:M26,"52☺")+COUNTIF(C26:M26,"51☺")+COUNTIF(C26:M26,"1☺")+COUNTIF(C26:M26,"KVIT☺")+COUNTIF(C26:M26,"U☺")</f>
        <v>1</v>
      </c>
      <c r="R26" s="42" t="n">
        <f aca="false">COUNTIF(C26:M26,"51")+COUNTIF(C26:M26,"51$")+COUNTIF(C26:M26,"51☻")</f>
        <v>1</v>
      </c>
      <c r="S26" s="42" t="n">
        <f aca="false">COUNTIF(C26:M26,"52")+COUNTIF(C26:M26,"52$")+COUNTIF(C26:M26,"52☻")</f>
        <v>2</v>
      </c>
      <c r="T26" s="42" t="n">
        <f aca="false">COUNTIF(C26:M26,"51¶")</f>
        <v>1</v>
      </c>
      <c r="U26" s="42" t="n">
        <f aca="false">COUNTIF(C26:M26,"52¶")</f>
        <v>0</v>
      </c>
      <c r="V26" s="42" t="n">
        <f aca="false">COUNTIF(C26:M26,"U")+COUNTIF(C26:M26,"U☻")+COUNTIF(C26:M26,"U☺")</f>
        <v>0</v>
      </c>
      <c r="W26" s="42" t="n">
        <f aca="false">COUNTIF(C26:M26,"KVIT")+COUNTIF(C26:M26,"KVIT☻")+COUNTIF(C26:M26,"kvit$")</f>
        <v>2</v>
      </c>
      <c r="X26" s="44" t="n">
        <f aca="false">COUNTBLANK(C26:M26)</f>
        <v>0</v>
      </c>
      <c r="Y26" s="44" t="n">
        <f aca="false">COUNTIF(C26:M26,"x")</f>
        <v>0</v>
      </c>
      <c r="Z26" s="42" t="n">
        <f aca="false">COUNTIF(C26:M26,"51")+COUNTIF(C26:M26,"51☻")+COUNTIF(C26:M26,"2")+COUNTIF(C26:M26,"52")+COUNTIF(C26:M26,"52☻")+COUNTIF(C26:M26,"51$")+COUNTIF(C26:M26,"52$")</f>
        <v>3</v>
      </c>
      <c r="AA26" s="16" t="str">
        <f aca="false">'Vzorci vnosov'!$A$27</f>
        <v>KVIT☺</v>
      </c>
    </row>
    <row r="27" customFormat="false" ht="19.9" hidden="false" customHeight="true" outlineLevel="0" collapsed="false">
      <c r="A27" s="38" t="n">
        <v>41755</v>
      </c>
      <c r="B27" s="39" t="str">
        <f aca="false">TEXT(A27,"Ddd")</f>
        <v>sob</v>
      </c>
      <c r="C27" s="79"/>
      <c r="D27" s="7" t="str">
        <f aca="false">'Vzorci vnosov'!$A$14</f>
        <v>☻</v>
      </c>
      <c r="E27" s="40"/>
      <c r="F27" s="40"/>
      <c r="G27" s="40"/>
      <c r="H27" s="40"/>
      <c r="I27" s="77"/>
      <c r="J27" s="77"/>
      <c r="K27" s="79"/>
      <c r="L27" s="40"/>
      <c r="M27" s="40"/>
      <c r="N27" s="40" t="s">
        <v>61</v>
      </c>
      <c r="O27" s="40" t="s">
        <v>43</v>
      </c>
      <c r="P27" s="42" t="n">
        <f aca="false">COUNTIF(C27:M27,"☻")+COUNTIF(C27:M27,"52☻")+COUNTIF(C27:M27,"51☻")+COUNTIF(C27:M27,"1☻")+COUNTIF(C27:M27,"KVIT☻")+COUNTIF(C27:M27,"U☻")</f>
        <v>1</v>
      </c>
      <c r="Q27" s="42" t="n">
        <f aca="false">COUNTIF(C27:M27,"☺")+COUNTIF(C27:M27,"52☺")+COUNTIF(C27:M27,"51☺")+COUNTIF(C27:M27,"1☺")+COUNTIF(C27:M27,"KVIT☺")+COUNTIF(C27:M27,"U☺")</f>
        <v>0</v>
      </c>
      <c r="R27" s="42" t="n">
        <f aca="false">COUNTIF(C27:M27,"51")+COUNTIF(C27:M27,"51$")+COUNTIF(C27:M27,"51☻")</f>
        <v>0</v>
      </c>
      <c r="S27" s="42" t="n">
        <f aca="false">COUNTIF(C27:M27,"52")+COUNTIF(C27:M27,"52$")+COUNTIF(C27:M27,"52☻")</f>
        <v>0</v>
      </c>
      <c r="T27" s="42" t="n">
        <f aca="false">COUNTIF(C27:M27,"51¶")</f>
        <v>0</v>
      </c>
      <c r="U27" s="42" t="n">
        <f aca="false">COUNTIF(C27:M27,"52¶")</f>
        <v>0</v>
      </c>
      <c r="V27" s="42" t="n">
        <f aca="false">COUNTIF(C27:M27,"U")+COUNTIF(C27:M27,"U☻")+COUNTIF(C27:M27,"U☺")</f>
        <v>0</v>
      </c>
      <c r="W27" s="42" t="n">
        <f aca="false">COUNTIF(C27:M27,"KVIT")+COUNTIF(C27:M27,"KVIT☻")+COUNTIF(C27:M27,"kvit$")</f>
        <v>0</v>
      </c>
      <c r="X27" s="44" t="n">
        <f aca="false">COUNTBLANK(C27:M27)</f>
        <v>10</v>
      </c>
      <c r="Y27" s="44" t="n">
        <f aca="false">COUNTIF(C27:M27,"x")</f>
        <v>0</v>
      </c>
      <c r="Z27" s="42" t="n">
        <f aca="false">COUNTIF(C27:M27,"51")+COUNTIF(C27:M27,"51☻")+COUNTIF(C27:M27,"2")+COUNTIF(C27:M27,"52")+COUNTIF(C27:M27,"52☻")+COUNTIF(C27:M27,"51$")+COUNTIF(C27:M27,"52$")</f>
        <v>0</v>
      </c>
      <c r="AA27" s="37" t="str">
        <f aca="false">'Vzorci vnosov'!$A$28</f>
        <v>KO</v>
      </c>
    </row>
    <row r="28" customFormat="false" ht="19.9" hidden="false" customHeight="true" outlineLevel="0" collapsed="false">
      <c r="A28" s="38" t="n">
        <v>41756</v>
      </c>
      <c r="B28" s="39" t="str">
        <f aca="false">TEXT(A28,"Ddd")</f>
        <v>ned</v>
      </c>
      <c r="C28" s="79"/>
      <c r="D28" s="7" t="str">
        <f aca="false">'Vzorci vnosov'!$A$14</f>
        <v>☻</v>
      </c>
      <c r="E28" s="40"/>
      <c r="F28" s="40"/>
      <c r="G28" s="40"/>
      <c r="H28" s="40"/>
      <c r="I28" s="77"/>
      <c r="J28" s="77"/>
      <c r="K28" s="79"/>
      <c r="L28" s="40"/>
      <c r="M28" s="40"/>
      <c r="N28" s="40" t="s">
        <v>61</v>
      </c>
      <c r="O28" s="40" t="s">
        <v>43</v>
      </c>
      <c r="P28" s="42" t="n">
        <f aca="false">COUNTIF(C28:M28,"☻")+COUNTIF(C28:M28,"52☻")+COUNTIF(C28:M28,"51☻")+COUNTIF(C28:M28,"1☻")+COUNTIF(C28:M28,"KVIT☻")+COUNTIF(C28:M28,"U☻")</f>
        <v>1</v>
      </c>
      <c r="Q28" s="42" t="n">
        <f aca="false">COUNTIF(C28:M28,"☺")+COUNTIF(C28:M28,"52☺")+COUNTIF(C28:M28,"51☺")+COUNTIF(C28:M28,"1☺")+COUNTIF(C28:M28,"KVIT☺")+COUNTIF(C28:M28,"U☺")</f>
        <v>0</v>
      </c>
      <c r="R28" s="42" t="n">
        <f aca="false">COUNTIF(C28:M28,"51")+COUNTIF(C28:M28,"51$")+COUNTIF(C28:M28,"51☻")</f>
        <v>0</v>
      </c>
      <c r="S28" s="42" t="n">
        <f aca="false">COUNTIF(C28:M28,"52")+COUNTIF(C28:M28,"52$")+COUNTIF(C28:M28,"52☻")</f>
        <v>0</v>
      </c>
      <c r="T28" s="42" t="n">
        <f aca="false">COUNTIF(C28:M28,"51¶")</f>
        <v>0</v>
      </c>
      <c r="U28" s="42" t="n">
        <f aca="false">COUNTIF(C28:M28,"52¶")</f>
        <v>0</v>
      </c>
      <c r="V28" s="42" t="n">
        <f aca="false">COUNTIF(C28:M28,"U")+COUNTIF(C28:M28,"U☻")+COUNTIF(C28:M28,"U☺")</f>
        <v>0</v>
      </c>
      <c r="W28" s="42" t="n">
        <f aca="false">COUNTIF(C28:M28,"KVIT")+COUNTIF(C28:M28,"KVIT☻")+COUNTIF(C28:M28,"kvit$")</f>
        <v>0</v>
      </c>
      <c r="X28" s="44" t="n">
        <f aca="false">COUNTBLANK(C28:M28)</f>
        <v>10</v>
      </c>
      <c r="Y28" s="44" t="n">
        <f aca="false">COUNTIF(C28:M28,"x")</f>
        <v>0</v>
      </c>
      <c r="Z28" s="42" t="n">
        <f aca="false">COUNTIF(C28:M28,"51")+COUNTIF(C28:M28,"51☻")+COUNTIF(C28:M28,"2")+COUNTIF(C28:M28,"52")+COUNTIF(C28:M28,"52☻")+COUNTIF(C28:M28,"51$")+COUNTIF(C28:M28,"52$")</f>
        <v>0</v>
      </c>
      <c r="AA28" s="37" t="str">
        <f aca="false">'Vzorci vnosov'!$A$29</f>
        <v>Rt</v>
      </c>
    </row>
    <row r="29" customFormat="false" ht="19.9" hidden="false" customHeight="true" outlineLevel="0" collapsed="false">
      <c r="A29" s="45" t="n">
        <v>41757</v>
      </c>
      <c r="B29" s="32" t="str">
        <f aca="false">TEXT(A29,"Ddd")</f>
        <v>pon</v>
      </c>
      <c r="C29" s="46" t="s">
        <v>62</v>
      </c>
      <c r="D29" s="6" t="str">
        <f aca="false">'Vzorci vnosov'!$A$11</f>
        <v>X</v>
      </c>
      <c r="E29" s="4" t="str">
        <f aca="false">'Vzorci vnosov'!$A$12</f>
        <v>D</v>
      </c>
      <c r="F29" s="4" t="str">
        <f aca="false">'Vzorci vnosov'!$A$12</f>
        <v>D</v>
      </c>
      <c r="G29" s="4" t="str">
        <f aca="false">'Vzorci vnosov'!$A$15</f>
        <v>SO</v>
      </c>
      <c r="H29" s="15" t="str">
        <f aca="false">'Vzorci vnosov'!$A$25</f>
        <v>51¶</v>
      </c>
      <c r="I29" s="4" t="str">
        <f aca="false">'Vzorci vnosov'!$A$4</f>
        <v>51</v>
      </c>
      <c r="J29" s="6" t="str">
        <f aca="false">'Vzorci vnosov'!$A$11</f>
        <v>X</v>
      </c>
      <c r="K29" s="3" t="str">
        <f aca="false">'Vzorci vnosov'!$A$6</f>
        <v>KVIT</v>
      </c>
      <c r="L29" s="4" t="str">
        <f aca="false">'Vzorci vnosov'!$A$5</f>
        <v>52</v>
      </c>
      <c r="M29" s="5" t="str">
        <f aca="false">'Vzorci vnosov'!$A$7</f>
        <v>KVIT☻</v>
      </c>
      <c r="N29" s="46" t="s">
        <v>53</v>
      </c>
      <c r="O29" s="25" t="str">
        <f aca="false">januar!$L$1</f>
        <v>ŽIV</v>
      </c>
      <c r="P29" s="42" t="n">
        <f aca="false">COUNTIF(C29:M29,"☻")+COUNTIF(C29:M29,"52☻")+COUNTIF(C29:M29,"51☻")+COUNTIF(C29:M29,"1☻")+COUNTIF(C29:M29,"KVIT☻")+COUNTIF(C29:M29,"U☻")</f>
        <v>1</v>
      </c>
      <c r="Q29" s="42" t="n">
        <f aca="false">COUNTIF(C29:M29,"☺")+COUNTIF(C29:M29,"52☺")+COUNTIF(C29:M29,"51☺")+COUNTIF(C29:M29,"1☺")+COUNTIF(C29:M29,"KVIT☺")+COUNTIF(C29:M29,"U☺")</f>
        <v>0</v>
      </c>
      <c r="R29" s="42" t="n">
        <f aca="false">COUNTIF(C29:M29,"51")+COUNTIF(C29:M29,"51$")+COUNTIF(C29:M29,"51☻")</f>
        <v>1</v>
      </c>
      <c r="S29" s="42" t="n">
        <f aca="false">COUNTIF(C29:M29,"52")+COUNTIF(C29:M29,"52$")+COUNTIF(C29:M29,"52☻")</f>
        <v>1</v>
      </c>
      <c r="T29" s="42" t="n">
        <f aca="false">COUNTIF(C29:M29,"51¶")</f>
        <v>1</v>
      </c>
      <c r="U29" s="42" t="n">
        <f aca="false">COUNTIF(C29:M29,"52¶")</f>
        <v>0</v>
      </c>
      <c r="V29" s="42" t="n">
        <f aca="false">COUNTIF(C29:M29,"U")+COUNTIF(C29:M29,"U☻")+COUNTIF(C29:M29,"U☺")</f>
        <v>0</v>
      </c>
      <c r="W29" s="42" t="n">
        <f aca="false">COUNTIF(C29:M29,"KVIT")+COUNTIF(C29:M29,"KVIT☻")+COUNTIF(C29:M29,"kvit$")</f>
        <v>2</v>
      </c>
      <c r="X29" s="44" t="n">
        <f aca="false">COUNTBLANK(C29:M29)</f>
        <v>0</v>
      </c>
      <c r="Y29" s="44" t="n">
        <f aca="false">COUNTIF(C29:M29,"x")</f>
        <v>2</v>
      </c>
      <c r="Z29" s="42" t="n">
        <f aca="false">COUNTIF(C29:M29,"51")+COUNTIF(C29:M29,"51☻")+COUNTIF(C29:M29,"2")+COUNTIF(C29:M29,"52")+COUNTIF(C29:M29,"52☻")+COUNTIF(C29:M29,"51$")+COUNTIF(C29:M29,"52$")</f>
        <v>2</v>
      </c>
      <c r="AA29" s="37" t="str">
        <f aca="false">'Vzorci vnosov'!$A$30</f>
        <v>Rt☻</v>
      </c>
    </row>
    <row r="30" customFormat="false" ht="19.9" hidden="false" customHeight="true" outlineLevel="0" collapsed="false">
      <c r="A30" s="45" t="n">
        <v>41758</v>
      </c>
      <c r="B30" s="32" t="str">
        <f aca="false">TEXT(A30,"Ddd")</f>
        <v>tor</v>
      </c>
      <c r="C30" s="46" t="s">
        <v>62</v>
      </c>
      <c r="D30" s="46" t="s">
        <v>85</v>
      </c>
      <c r="E30" s="4" t="str">
        <f aca="false">'Vzorci vnosov'!$A$12</f>
        <v>D</v>
      </c>
      <c r="F30" s="4" t="str">
        <f aca="false">'Vzorci vnosov'!$A$12</f>
        <v>D</v>
      </c>
      <c r="G30" s="4" t="str">
        <f aca="false">'Vzorci vnosov'!$A$15</f>
        <v>SO</v>
      </c>
      <c r="H30" s="4" t="str">
        <f aca="false">'Vzorci vnosov'!$A$5</f>
        <v>52</v>
      </c>
      <c r="I30" s="4" t="str">
        <f aca="false">'Vzorci vnosov'!$A$5</f>
        <v>52</v>
      </c>
      <c r="J30" s="15" t="str">
        <f aca="false">'Vzorci vnosov'!$A$25</f>
        <v>51¶</v>
      </c>
      <c r="K30" s="5" t="str">
        <f aca="false">'Vzorci vnosov'!$A$7</f>
        <v>KVIT☻</v>
      </c>
      <c r="L30" s="4" t="str">
        <f aca="false">'Vzorci vnosov'!$A$4</f>
        <v>51</v>
      </c>
      <c r="M30" s="6" t="str">
        <f aca="false">'Vzorci vnosov'!$A$11</f>
        <v>X</v>
      </c>
      <c r="N30" s="53" t="s">
        <v>44</v>
      </c>
      <c r="O30" s="25" t="str">
        <f aca="false">januar!$L$1</f>
        <v>ŽIV</v>
      </c>
      <c r="P30" s="42" t="n">
        <f aca="false">COUNTIF(C30:M30,"☻")+COUNTIF(C30:M30,"52☻")+COUNTIF(C30:M30,"51☻")+COUNTIF(C30:M30,"1☻")+COUNTIF(C30:M30,"KVIT☻")+COUNTIF(C30:M30,"U☻")</f>
        <v>1</v>
      </c>
      <c r="Q30" s="42" t="n">
        <f aca="false">COUNTIF(C30:M30,"☺")+COUNTIF(C30:M30,"52☺")+COUNTIF(C30:M30,"51☺")+COUNTIF(C30:M30,"1☺")+COUNTIF(C30:M30,"KVIT☺")+COUNTIF(C30:M30,"U☺")</f>
        <v>0</v>
      </c>
      <c r="R30" s="42" t="n">
        <f aca="false">COUNTIF(C30:M30,"51")+COUNTIF(C30:M30,"51$")+COUNTIF(C30:M30,"51☻")</f>
        <v>1</v>
      </c>
      <c r="S30" s="42" t="n">
        <f aca="false">COUNTIF(C30:M30,"52")+COUNTIF(C30:M30,"52$")+COUNTIF(C30:M30,"52☻")</f>
        <v>2</v>
      </c>
      <c r="T30" s="42" t="n">
        <f aca="false">COUNTIF(C30:M30,"51¶")</f>
        <v>1</v>
      </c>
      <c r="U30" s="42" t="n">
        <f aca="false">COUNTIF(C30:M30,"52¶")</f>
        <v>0</v>
      </c>
      <c r="V30" s="42" t="n">
        <f aca="false">COUNTIF(C30:M30,"U")+COUNTIF(C30:M30,"U☻")+COUNTIF(C30:M30,"U☺")</f>
        <v>0</v>
      </c>
      <c r="W30" s="42" t="n">
        <f aca="false">COUNTIF(C30:M30,"KVIT")+COUNTIF(C30:M30,"KVIT☻")+COUNTIF(C30:M30,"kvit$")</f>
        <v>1</v>
      </c>
      <c r="X30" s="44" t="n">
        <f aca="false">COUNTBLANK(C30:M30)</f>
        <v>0</v>
      </c>
      <c r="Y30" s="44" t="n">
        <f aca="false">COUNTIF(C30:M30,"x")</f>
        <v>1</v>
      </c>
      <c r="Z30" s="42" t="n">
        <f aca="false">COUNTIF(C30:M30,"51")+COUNTIF(C30:M30,"51☻")+COUNTIF(C30:M30,"2")+COUNTIF(C30:M30,"52")+COUNTIF(C30:M30,"52☻")+COUNTIF(C30:M30,"51$")+COUNTIF(C30:M30,"52$")</f>
        <v>3</v>
      </c>
    </row>
    <row r="31" customFormat="false" ht="19.9" hidden="false" customHeight="true" outlineLevel="0" collapsed="false">
      <c r="A31" s="45" t="n">
        <v>41759</v>
      </c>
      <c r="B31" s="32" t="str">
        <f aca="false">TEXT(A31,"Ddd")</f>
        <v>sre</v>
      </c>
      <c r="C31" s="46" t="s">
        <v>62</v>
      </c>
      <c r="D31" s="3" t="str">
        <f aca="false">'Vzorci vnosov'!$A$6</f>
        <v>KVIT</v>
      </c>
      <c r="E31" s="4" t="str">
        <f aca="false">'Vzorci vnosov'!$A$12</f>
        <v>D</v>
      </c>
      <c r="F31" s="4" t="str">
        <f aca="false">'Vzorci vnosov'!$A$12</f>
        <v>D</v>
      </c>
      <c r="G31" s="4" t="str">
        <f aca="false">'Vzorci vnosov'!$A$15</f>
        <v>SO</v>
      </c>
      <c r="H31" s="15" t="str">
        <f aca="false">'Vzorci vnosov'!$A$25</f>
        <v>51¶</v>
      </c>
      <c r="I31" s="4" t="str">
        <f aca="false">'Vzorci vnosov'!$A$5</f>
        <v>52</v>
      </c>
      <c r="J31" s="4" t="str">
        <f aca="false">'Vzorci vnosov'!$A$4</f>
        <v>51</v>
      </c>
      <c r="K31" s="6" t="str">
        <f aca="false">'Vzorci vnosov'!$A$11</f>
        <v>X</v>
      </c>
      <c r="L31" s="4" t="str">
        <f aca="false">'Vzorci vnosov'!$A$5</f>
        <v>52</v>
      </c>
      <c r="M31" s="3" t="str">
        <f aca="false">'Vzorci vnosov'!$A$6</f>
        <v>KVIT</v>
      </c>
      <c r="N31" s="32" t="s">
        <v>96</v>
      </c>
      <c r="O31" s="25" t="s">
        <v>39</v>
      </c>
      <c r="P31" s="42" t="n">
        <f aca="false">COUNTIF(C31:M31,"☻")+COUNTIF(C31:M31,"52☻")+COUNTIF(C31:M31,"51☻")+COUNTIF(C31:M31,"1☻")+COUNTIF(C31:M31,"KVIT☻")+COUNTIF(C31:M31,"U☻")</f>
        <v>0</v>
      </c>
      <c r="Q31" s="42" t="n">
        <f aca="false">COUNTIF(C31:M31,"☺")+COUNTIF(C31:M31,"52☺")+COUNTIF(C31:M31,"51☺")+COUNTIF(C31:M31,"1☺")+COUNTIF(C31:M31,"KVIT☺")+COUNTIF(C31:M31,"U☺")</f>
        <v>0</v>
      </c>
      <c r="R31" s="42" t="n">
        <f aca="false">COUNTIF(C31:M31,"51")+COUNTIF(C31:M31,"51$")+COUNTIF(C31:M31,"51☻")</f>
        <v>1</v>
      </c>
      <c r="S31" s="42" t="n">
        <f aca="false">COUNTIF(C31:M31,"52")+COUNTIF(C31:M31,"52$")+COUNTIF(C31:M31,"52☻")</f>
        <v>2</v>
      </c>
      <c r="T31" s="42" t="n">
        <f aca="false">COUNTIF(C31:M31,"51¶")</f>
        <v>1</v>
      </c>
      <c r="U31" s="42" t="n">
        <f aca="false">COUNTIF(C31:M31,"52¶")</f>
        <v>0</v>
      </c>
      <c r="V31" s="42" t="n">
        <f aca="false">COUNTIF(C31:M31,"U")+COUNTIF(C31:M31,"U☻")+COUNTIF(C31:M31,"U☺")</f>
        <v>0</v>
      </c>
      <c r="W31" s="42" t="n">
        <f aca="false">COUNTIF(C31:M31,"KVIT")+COUNTIF(C31:M31,"KVIT☻")+COUNTIF(C31:M31,"kvit$")</f>
        <v>2</v>
      </c>
      <c r="X31" s="44" t="n">
        <f aca="false">COUNTBLANK(C31:M31)</f>
        <v>0</v>
      </c>
      <c r="Y31" s="44" t="n">
        <f aca="false">COUNTIF(C31:M31,"x")</f>
        <v>1</v>
      </c>
      <c r="Z31" s="42" t="n">
        <f aca="false">COUNTIF(C31:M31,"51")+COUNTIF(C31:M31,"51☻")+COUNTIF(C31:M31,"2")+COUNTIF(C31:M31,"52")+COUNTIF(C31:M31,"52☻")+COUNTIF(C31:M31,"51$")+COUNTIF(C31:M31,"52$")</f>
        <v>3</v>
      </c>
    </row>
    <row r="33" customFormat="false" ht="12.85" hidden="false" customHeight="false" outlineLevel="0" collapsed="false"/>
    <row r="34" customFormat="false" ht="23.95" hidden="false" customHeight="false" outlineLevel="0" collapsed="false">
      <c r="C34" s="25" t="str">
        <f aca="false">januar!$C$1</f>
        <v>KOS</v>
      </c>
      <c r="D34" s="25" t="str">
        <f aca="false">januar!$D$1</f>
        <v>ŠOŠ</v>
      </c>
      <c r="E34" s="25" t="str">
        <f aca="false">januar!$E$1</f>
        <v>PIN</v>
      </c>
      <c r="F34" s="25" t="str">
        <f aca="false">januar!$F$1</f>
        <v>KON</v>
      </c>
      <c r="G34" s="25" t="str">
        <f aca="false">januar!$G$1</f>
        <v>ORO</v>
      </c>
      <c r="H34" s="25" t="str">
        <f aca="false">januar!$H$1</f>
        <v>MIO</v>
      </c>
      <c r="I34" s="25" t="s">
        <v>79</v>
      </c>
      <c r="J34" s="25" t="s">
        <v>88</v>
      </c>
      <c r="K34" s="25" t="str">
        <f aca="false">januar!$K$1</f>
        <v>MŠŠ</v>
      </c>
      <c r="L34" s="25" t="str">
        <f aca="false">januar!$L$1</f>
        <v>ŽIV</v>
      </c>
      <c r="M34" s="25" t="str">
        <f aca="false">januar!$M$1</f>
        <v>TAL</v>
      </c>
      <c r="AA34" s="37"/>
    </row>
    <row r="35" customFormat="false" ht="21" hidden="false" customHeight="true" outlineLevel="0" collapsed="false">
      <c r="B35" s="54" t="str">
        <f aca="false">'Vzorci vnosov'!$A$20</f>
        <v>☺</v>
      </c>
      <c r="C35" s="55" t="n">
        <f aca="false">COUNTIF(C2:C32,"☺")+COUNTIF(C2:C32,"51☺")+COUNTIF(C2:C32,"52☺")+COUNTIF(C2:C32,"1☺")+COUNTIF(C2:C32,"kvit☺")+COUNTIF(C2:C32,"U☺")</f>
        <v>0</v>
      </c>
      <c r="D35" s="55" t="n">
        <f aca="false">COUNTIF(D2:D32,"☺")+COUNTIF(D2:D32,"51☺")+COUNTIF(D2:D32,"52☺")+COUNTIF(D2:D32,"1☺")+COUNTIF(D2:D32,"kvit☺")+COUNTIF(D2:D32,"U☺")</f>
        <v>0</v>
      </c>
      <c r="E35" s="55" t="n">
        <f aca="false">COUNTIF(E2:E32,"☺")+COUNTIF(E2:E32,"51☺")+COUNTIF(E2:E32,"52☺")+COUNTIF(E2:E32,"1☺")+COUNTIF(E2:E32,"kvit☺")+COUNTIF(E2:E32,"U☺")</f>
        <v>0</v>
      </c>
      <c r="F35" s="55" t="n">
        <f aca="false">COUNTIF(F2:F32,"☺")+COUNTIF(F2:F32,"51☺")+COUNTIF(F2:F32,"52☺")+COUNTIF(F2:F32,"1☺")+COUNTIF(F2:F32,"kvit☺")+COUNTIF(F2:F32,"U☺")</f>
        <v>1</v>
      </c>
      <c r="G35" s="55" t="n">
        <f aca="false">COUNTIF(G2:G32,"☺")+COUNTIF(G2:G32,"51☺")+COUNTIF(G2:G32,"52☺")+COUNTIF(G2:G32,"1☺")+COUNTIF(G2:G32,"kvit☺")+COUNTIF(G2:G32,"U☺")</f>
        <v>4</v>
      </c>
      <c r="H35" s="55" t="n">
        <f aca="false">COUNTIF(H2:H32,"☺")+COUNTIF(H2:H32,"51☺")+COUNTIF(H2:H32,"52☺")+COUNTIF(H2:H32,"1☺")+COUNTIF(H2:H32,"kvit☺")+COUNTIF(H2:H32,"U☺")</f>
        <v>1</v>
      </c>
      <c r="I35" s="55" t="n">
        <f aca="false">COUNTIF(I2:I32,"☺")+COUNTIF(I2:I32,"51☺")+COUNTIF(I2:I32,"52☺")+COUNTIF(I2:I32,"1☺")+COUNTIF(I2:I32,"kvit☺")+COUNTIF(I2:I32,"U☺")</f>
        <v>1</v>
      </c>
      <c r="J35" s="55" t="n">
        <f aca="false">COUNTIF(J2:J32,"☺")+COUNTIF(J2:J32,"51☺")+COUNTIF(J2:J32,"52☺")+COUNTIF(J2:J32,"1☺")+COUNTIF(J2:J32,"kvit☺")+COUNTIF(J2:J32,"U☺")</f>
        <v>1</v>
      </c>
      <c r="K35" s="55" t="n">
        <f aca="false">COUNTIF(K2:K32,"☺")+COUNTIF(K2:K32,"51☺")+COUNTIF(K2:K32,"52☺")+COUNTIF(K2:K32,"1☺")+COUNTIF(K2:K32,"kvit☺")+COUNTIF(K2:K32,"U☺")</f>
        <v>0</v>
      </c>
      <c r="L35" s="55"/>
      <c r="M35" s="55" t="n">
        <f aca="false">COUNTIF(M2:M32,"☺")+COUNTIF(M2:M32,"51☺")+COUNTIF(M2:M32,"52☺")+COUNTIF(M2:M32,"1☺")+COUNTIF(M2:M32,"kvit☺")+COUNTIF(M2:M32,"U☺")</f>
        <v>2</v>
      </c>
      <c r="AA35" s="37"/>
    </row>
    <row r="36" s="36" customFormat="true" ht="19.9" hidden="false" customHeight="true" outlineLevel="0" collapsed="false">
      <c r="A36" s="56"/>
      <c r="B36" s="57" t="s">
        <v>12</v>
      </c>
      <c r="C36" s="2" t="n">
        <f aca="false">COUNTIF(C2:C32,"☻")+COUNTIF(C2:C32,"51☻")+COUNTIF(C2:C32,"52☻")+COUNTIF(C2:C32,"1☻")+COUNTIF(C2:C32,"kvit☻")+COUNTIF(C2:C32,"U☻")</f>
        <v>2</v>
      </c>
      <c r="D36" s="2" t="n">
        <f aca="false">COUNTIF(D2:D32,"☻")+COUNTIF(D2:D32,"51☻")+COUNTIF(D2:D32,"52☻")+COUNTIF(D2:D32,"1☻")+COUNTIF(D2:D32,"kvit☻")+COUNTIF(D2:D32,"U☻")</f>
        <v>5</v>
      </c>
      <c r="E36" s="2" t="n">
        <f aca="false">COUNTIF(E2:E32,"☻")+COUNTIF(E2:E32,"51☻")+COUNTIF(E2:E32,"52☻")+COUNTIF(E2:E32,"1☻")+COUNTIF(E2:E32,"kvit☻")+COUNTIF(E2:E32,"U☻")</f>
        <v>4</v>
      </c>
      <c r="F36" s="2" t="n">
        <f aca="false">COUNTIF(F2:F32,"☻")+COUNTIF(F2:F32,"51☻")+COUNTIF(F2:F32,"52☻")+COUNTIF(F2:F32,"1☻")+COUNTIF(F2:F32,"kvit☻")+COUNTIF(F2:F32,"U☻")</f>
        <v>3</v>
      </c>
      <c r="G36" s="2" t="n">
        <f aca="false">COUNTIF(G2:G32,"☻")+COUNTIF(G2:G32,"51☻")+COUNTIF(G2:G32,"52☻")+COUNTIF(G2:G32,"1☻")+COUNTIF(G2:G32,"kvit☻")+COUNTIF(G2:G32,"U☻")</f>
        <v>0</v>
      </c>
      <c r="H36" s="2" t="n">
        <f aca="false">COUNTIF(H2:H32,"☻")+COUNTIF(H2:H32,"51☻")+COUNTIF(H2:H32,"52☻")+COUNTIF(H2:H32,"1☻")+COUNTIF(H2:H32,"kvit☻")+COUNTIF(H2:H32,"U☻")</f>
        <v>0</v>
      </c>
      <c r="I36" s="2" t="n">
        <f aca="false">COUNTIF(I2:I32,"☻")+COUNTIF(I2:I32,"51☻")+COUNTIF(I2:I32,"52☻")+COUNTIF(I2:I32,"1☻")+COUNTIF(I2:I32,"kvit☻")+COUNTIF(I2:I32,"U☻")</f>
        <v>0</v>
      </c>
      <c r="J36" s="2" t="n">
        <f aca="false">COUNTIF(J2:J32,"☻")+COUNTIF(J2:J32,"51☻")+COUNTIF(J2:J32,"52☻")+COUNTIF(J2:J32,"1☻")+COUNTIF(J2:J32,"kvit☻")+COUNTIF(J2:J32,"U☻")</f>
        <v>0</v>
      </c>
      <c r="K36" s="2" t="n">
        <f aca="false">COUNTIF(K2:K32,"☻")+COUNTIF(K2:K32,"51☻")+COUNTIF(K2:K32,"52☻")+COUNTIF(K2:K32,"1☻")+COUNTIF(K2:K32,"kvit☻")+COUNTIF(K2:K32,"U☻")</f>
        <v>5</v>
      </c>
      <c r="L36" s="2"/>
      <c r="M36" s="2" t="n">
        <f aca="false">COUNTIF(M2:M32,"☻")+COUNTIF(M2:M32,"51☻")+COUNTIF(M2:M32,"52☻")+COUNTIF(M2:M32,"1☻")+COUNTIF(M2:M32,"kvit☻")+COUNTIF(M2:M32,"U☻")</f>
        <v>2</v>
      </c>
      <c r="N36" s="2"/>
      <c r="O36" s="58"/>
      <c r="P36" s="35"/>
      <c r="Q36" s="35"/>
      <c r="R36" s="35"/>
      <c r="S36" s="35"/>
      <c r="T36" s="35"/>
      <c r="U36" s="35"/>
      <c r="V36" s="35"/>
      <c r="W36" s="35"/>
      <c r="X36" s="35"/>
      <c r="AA36" s="37"/>
    </row>
    <row r="37" s="36" customFormat="true" ht="19.9" hidden="false" customHeight="true" outlineLevel="0" collapsed="false">
      <c r="A37" s="56"/>
      <c r="B37" s="57" t="s">
        <v>71</v>
      </c>
      <c r="C37" s="59" t="n">
        <f aca="false">SUM(C35:C36)</f>
        <v>2</v>
      </c>
      <c r="D37" s="59" t="n">
        <f aca="false">SUM(D35:D36)</f>
        <v>5</v>
      </c>
      <c r="E37" s="59" t="n">
        <f aca="false">SUM(E35:E36)</f>
        <v>4</v>
      </c>
      <c r="F37" s="59" t="n">
        <f aca="false">SUM(F35:F36)</f>
        <v>4</v>
      </c>
      <c r="G37" s="59" t="n">
        <f aca="false">SUM(G35:G36)</f>
        <v>4</v>
      </c>
      <c r="H37" s="59" t="n">
        <f aca="false">SUM(H35:H36)</f>
        <v>1</v>
      </c>
      <c r="I37" s="59" t="n">
        <f aca="false">SUM(I35:I36)</f>
        <v>1</v>
      </c>
      <c r="J37" s="59" t="n">
        <f aca="false">SUM(J35:J36)</f>
        <v>1</v>
      </c>
      <c r="K37" s="59" t="n">
        <f aca="false">SUM(K35:K36)</f>
        <v>5</v>
      </c>
      <c r="L37" s="59"/>
      <c r="M37" s="59" t="n">
        <f aca="false">SUM(M35:M36)</f>
        <v>4</v>
      </c>
      <c r="N37" s="2"/>
      <c r="O37" s="58"/>
      <c r="P37" s="35"/>
      <c r="Q37" s="35"/>
      <c r="R37" s="35"/>
      <c r="S37" s="35"/>
      <c r="T37" s="35"/>
      <c r="U37" s="35"/>
      <c r="V37" s="35"/>
      <c r="W37" s="35"/>
      <c r="X37" s="35"/>
      <c r="AA37" s="37"/>
    </row>
    <row r="38" s="36" customFormat="true" ht="19.9" hidden="false" customHeight="true" outlineLevel="0" collapsed="false">
      <c r="A38" s="56"/>
      <c r="B38" s="60" t="s">
        <v>4</v>
      </c>
      <c r="C38" s="2" t="n">
        <f aca="false">COUNTIF(C2:C32,"KVIT")+COUNTIF(C2:C32,"51KVIT")+COUNTIF(C2:C32,"52KVIT")+COUNTIF(C2:C32,"1KVIT")</f>
        <v>6</v>
      </c>
      <c r="D38" s="2" t="n">
        <f aca="false">COUNTIF(D2:D32,"KVIT")+COUNTIF(D2:D32,"51KVIT")+COUNTIF(D2:D32,"52KVIT")+COUNTIF(D2:D32,"1KVIT")</f>
        <v>4</v>
      </c>
      <c r="E38" s="2" t="n">
        <f aca="false">COUNTIF(E2:E32,"KVIT")+COUNTIF(E2:E32,"51KVIT")+COUNTIF(E2:E32,"52KVIT")+COUNTIF(E2:E32,"1KVIT")</f>
        <v>7</v>
      </c>
      <c r="F38" s="2" t="n">
        <f aca="false">COUNTIF(F2:F32,"KVIT")+COUNTIF(F2:F32,"51KVIT")+COUNTIF(F2:F32,"52KVIT")+COUNTIF(F2:F32,"1KVIT")</f>
        <v>4</v>
      </c>
      <c r="G38" s="2" t="n">
        <f aca="false">COUNTIF(G2:G32,"KVIT")+COUNTIF(G2:G32,"51KVIT")+COUNTIF(G2:G32,"52KVIT")+COUNTIF(G2:G32,"1KVIT")</f>
        <v>0</v>
      </c>
      <c r="H38" s="2" t="n">
        <f aca="false">COUNTIF(H2:H32,"KVIT")+COUNTIF(H2:H32,"51KVIT")+COUNTIF(H2:H32,"52KVIT")+COUNTIF(H2:H32,"1KVIT")</f>
        <v>0</v>
      </c>
      <c r="I38" s="2" t="n">
        <f aca="false">COUNTIF(I2:I32,"KVIT")+COUNTIF(I2:I32,"51KVIT")+COUNTIF(I2:I32,"52KVIT")+COUNTIF(I2:I32,"1KVIT")</f>
        <v>0</v>
      </c>
      <c r="J38" s="2" t="n">
        <f aca="false">COUNTIF(J2:J32,"KVIT")+COUNTIF(J2:J32,"51KVIT")+COUNTIF(J2:J32,"52KVIT")+COUNTIF(J2:J32,"1KVIT")</f>
        <v>0</v>
      </c>
      <c r="K38" s="2" t="n">
        <f aca="false">COUNTIF(K2:K32,"KVIT")+COUNTIF(K2:K32,"51KVIT")+COUNTIF(K2:K32,"52KVIT")+COUNTIF(K2:K32,"1KVIT")</f>
        <v>11</v>
      </c>
      <c r="L38" s="2"/>
      <c r="M38" s="2" t="n">
        <f aca="false">COUNTIF(M2:M32,"KVIT")+COUNTIF(M2:M32,"51KVIT")+COUNTIF(M2:M32,"52KVIT")+COUNTIF(M2:M32,"1KVIT")</f>
        <v>4</v>
      </c>
      <c r="N38" s="2"/>
      <c r="O38" s="2"/>
      <c r="P38" s="35"/>
      <c r="Q38" s="35"/>
      <c r="R38" s="35"/>
      <c r="S38" s="35"/>
      <c r="T38" s="35"/>
      <c r="U38" s="35"/>
      <c r="V38" s="35"/>
      <c r="W38" s="35"/>
      <c r="X38" s="35"/>
      <c r="AA38" s="37"/>
    </row>
    <row r="39" s="61" customFormat="true" ht="14.05" hidden="false" customHeight="false" outlineLevel="0" collapsed="false">
      <c r="A39" s="56"/>
      <c r="B39" s="60" t="s">
        <v>72</v>
      </c>
      <c r="C39" s="2" t="n">
        <f aca="false">COUNTIF(C2:C32,"51$")+COUNTIF(C2:C32,"52$")+COUNTIF(C2:C32,"kvit$")</f>
        <v>0</v>
      </c>
      <c r="D39" s="2" t="n">
        <f aca="false">COUNTIF(D2:D32,"51$")+COUNTIF(D2:D32,"52$")+COUNTIF(D2:D32,"kvit$")</f>
        <v>0</v>
      </c>
      <c r="E39" s="2" t="n">
        <f aca="false">COUNTIF(E2:E32,"51$")+COUNTIF(E2:E32,"52$")+COUNTIF(E2:E32,"kvit$")</f>
        <v>0</v>
      </c>
      <c r="F39" s="2" t="n">
        <f aca="false">COUNTIF(F2:F32,"51$")+COUNTIF(F2:F32,"52$")+COUNTIF(F2:F32,"kvit$")</f>
        <v>0</v>
      </c>
      <c r="G39" s="2" t="n">
        <f aca="false">COUNTIF(G2:G32,"51$")+COUNTIF(G2:G32,"52$")+COUNTIF(G2:G32,"kvit$")</f>
        <v>0</v>
      </c>
      <c r="H39" s="2" t="n">
        <f aca="false">COUNTIF(H2:H32,"51$")+COUNTIF(H2:H32,"52$")+COUNTIF(H2:H32,"kvit$")</f>
        <v>0</v>
      </c>
      <c r="I39" s="2" t="n">
        <f aca="false">COUNTIF(I2:I32,"51$")+COUNTIF(I2:I32,"52$")+COUNTIF(I2:I32,"kvit$")</f>
        <v>0</v>
      </c>
      <c r="J39" s="2" t="n">
        <f aca="false">COUNTIF(J2:J32,"51$")+COUNTIF(J2:J32,"52$")+COUNTIF(J2:J32,"kvit$")</f>
        <v>0</v>
      </c>
      <c r="K39" s="2" t="n">
        <f aca="false">COUNTIF(K2:K32,"51$")+COUNTIF(K2:K32,"52$")+COUNTIF(K2:K32,"kvit$")</f>
        <v>0</v>
      </c>
      <c r="L39" s="2"/>
      <c r="M39" s="2" t="n">
        <f aca="false">COUNTIF(M2:M32,"51$")+COUNTIF(M2:M32,"52$")+COUNTIF(M2:M32,"kvit$")</f>
        <v>0</v>
      </c>
      <c r="N39" s="2"/>
      <c r="O39" s="2"/>
      <c r="P39" s="35"/>
      <c r="Q39" s="35"/>
      <c r="R39" s="35"/>
      <c r="S39" s="35"/>
      <c r="T39" s="35"/>
      <c r="U39" s="35"/>
      <c r="V39" s="35"/>
      <c r="W39" s="35"/>
      <c r="X39" s="35"/>
      <c r="Y39" s="36"/>
      <c r="Z39" s="36"/>
      <c r="AA39" s="37"/>
      <c r="AB39" s="36"/>
    </row>
    <row r="40" customFormat="false" ht="14.05" hidden="false" customHeight="false" outlineLevel="0" collapsed="false">
      <c r="B40" s="62" t="str">
        <f aca="false">'Vzorci vnosov'!$A$12</f>
        <v>D</v>
      </c>
      <c r="C40" s="63" t="n">
        <f aca="false">COUNTIF(C2:C32,"D")</f>
        <v>6</v>
      </c>
      <c r="D40" s="63" t="n">
        <f aca="false">COUNTIF(D2:D32,"D")</f>
        <v>0</v>
      </c>
      <c r="E40" s="63" t="n">
        <f aca="false">COUNTIF(E2:E32,"D")</f>
        <v>4</v>
      </c>
      <c r="F40" s="63" t="n">
        <f aca="false">COUNTIF(F2:F32,"D")</f>
        <v>7</v>
      </c>
      <c r="G40" s="63" t="n">
        <f aca="false">COUNTIF(G2:G32,"D")</f>
        <v>0</v>
      </c>
      <c r="H40" s="63" t="n">
        <f aca="false">COUNTIF(H2:H32,"D")</f>
        <v>3</v>
      </c>
      <c r="I40" s="63" t="n">
        <f aca="false">COUNTIF(I2:I32,"D")</f>
        <v>0</v>
      </c>
      <c r="J40" s="63" t="n">
        <f aca="false">COUNTIF(J2:J32,"D")</f>
        <v>2</v>
      </c>
      <c r="K40" s="63" t="n">
        <f aca="false">COUNTIF(K2:K32,"D")</f>
        <v>0</v>
      </c>
      <c r="L40" s="63"/>
      <c r="M40" s="63" t="n">
        <f aca="false">COUNTIF(M2:M32,"D")</f>
        <v>4</v>
      </c>
      <c r="N40" s="64"/>
      <c r="O40" s="64"/>
      <c r="AA40" s="37"/>
    </row>
    <row r="41" customFormat="false" ht="14.05" hidden="false" customHeight="false" outlineLevel="0" collapsed="false">
      <c r="B41" s="62" t="str">
        <f aca="false">'Vzorci vnosov'!$A$15</f>
        <v>SO</v>
      </c>
      <c r="C41" s="63" t="n">
        <f aca="false">COUNTIF(C2:C32,"SO")</f>
        <v>0</v>
      </c>
      <c r="D41" s="63" t="n">
        <f aca="false">COUNTIF(D2:D32,"SO")</f>
        <v>0</v>
      </c>
      <c r="E41" s="63" t="n">
        <f aca="false">COUNTIF(E2:E32,"SO")</f>
        <v>0</v>
      </c>
      <c r="F41" s="63" t="n">
        <f aca="false">COUNTIF(F2:F32,"SO")</f>
        <v>0</v>
      </c>
      <c r="G41" s="63" t="n">
        <f aca="false">COUNTIF(G2:G32,"SO")</f>
        <v>3</v>
      </c>
      <c r="H41" s="63" t="n">
        <f aca="false">COUNTIF(H2:H32,"SO")</f>
        <v>0</v>
      </c>
      <c r="I41" s="63" t="n">
        <f aca="false">COUNTIF(I2:I32,"SO")</f>
        <v>0</v>
      </c>
      <c r="J41" s="63" t="n">
        <f aca="false">COUNTIF(J2:J32,"SO")</f>
        <v>0</v>
      </c>
      <c r="K41" s="63" t="n">
        <f aca="false">COUNTIF(K2:K32,"SO")</f>
        <v>0</v>
      </c>
      <c r="L41" s="63"/>
      <c r="M41" s="63" t="n">
        <f aca="false">COUNTIF(M2:M32,"SO")</f>
        <v>0</v>
      </c>
      <c r="AA41" s="37"/>
    </row>
    <row r="42" customFormat="false" ht="14.05" hidden="false" customHeight="false" outlineLevel="0" collapsed="false">
      <c r="B42" s="65" t="str">
        <f aca="false">'Vzorci vnosov'!$A$13</f>
        <v>BOL</v>
      </c>
      <c r="C42" s="63" t="n">
        <f aca="false">COUNTIF(C2:C32,"BOL")</f>
        <v>0</v>
      </c>
      <c r="D42" s="63" t="n">
        <f aca="false">COUNTIF(D2:D32,"BOL")</f>
        <v>0</v>
      </c>
      <c r="E42" s="63" t="n">
        <f aca="false">COUNTIF(E2:E32,"BOL")</f>
        <v>0</v>
      </c>
      <c r="F42" s="63" t="n">
        <f aca="false">COUNTIF(F2:F32,"BOL")</f>
        <v>0</v>
      </c>
      <c r="G42" s="63" t="n">
        <f aca="false">COUNTIF(G2:G32,"BOL")</f>
        <v>0</v>
      </c>
      <c r="H42" s="63" t="n">
        <f aca="false">COUNTIF(H2:H32,"BOL")</f>
        <v>0</v>
      </c>
      <c r="I42" s="63" t="n">
        <f aca="false">COUNTIF(I2:I32,"BOL")</f>
        <v>0</v>
      </c>
      <c r="J42" s="63" t="n">
        <f aca="false">COUNTIF(J2:J32,"BOL")</f>
        <v>0</v>
      </c>
      <c r="K42" s="63" t="n">
        <f aca="false">COUNTIF(K2:K32,"BOL")</f>
        <v>0</v>
      </c>
      <c r="L42" s="63"/>
      <c r="M42" s="63" t="n">
        <f aca="false">COUNTIF(M2:M32,"BOL")</f>
        <v>0</v>
      </c>
      <c r="AA42" s="37"/>
    </row>
    <row r="43" customFormat="false" ht="14.05" hidden="false" customHeight="false" outlineLevel="0" collapsed="false">
      <c r="B43" s="66" t="str">
        <f aca="false">'Vzorci vnosov'!$A$11</f>
        <v>X</v>
      </c>
      <c r="C43" s="63" t="n">
        <f aca="false">COUNTIF(C2:C32,"X")</f>
        <v>1</v>
      </c>
      <c r="D43" s="63" t="n">
        <f aca="false">COUNTIF(D2:D32,"X")</f>
        <v>3</v>
      </c>
      <c r="E43" s="63" t="n">
        <f aca="false">COUNTIF(E2:E32,"X")</f>
        <v>3</v>
      </c>
      <c r="F43" s="63" t="n">
        <f aca="false">COUNTIF(F2:F32,"X")</f>
        <v>3</v>
      </c>
      <c r="G43" s="63" t="n">
        <f aca="false">COUNTIF(G2:G32,"X")</f>
        <v>1</v>
      </c>
      <c r="H43" s="63" t="n">
        <f aca="false">COUNTIF(H2:H32,"X")</f>
        <v>1</v>
      </c>
      <c r="I43" s="63" t="n">
        <f aca="false">COUNTIF(I2:I32,"X")</f>
        <v>1</v>
      </c>
      <c r="J43" s="63" t="n">
        <f aca="false">COUNTIF(J2:J32,"X")</f>
        <v>4</v>
      </c>
      <c r="K43" s="63" t="n">
        <f aca="false">COUNTIF(K2:K32,"X")</f>
        <v>3</v>
      </c>
      <c r="L43" s="63"/>
      <c r="M43" s="63" t="n">
        <f aca="false">COUNTIF(M2:M32,"X")</f>
        <v>3</v>
      </c>
      <c r="AA43" s="37"/>
    </row>
    <row r="44" customFormat="false" ht="14.05" hidden="false" customHeight="false" outlineLevel="0" collapsed="false">
      <c r="B44" s="67" t="s">
        <v>50</v>
      </c>
      <c r="C44" s="68" t="n">
        <f aca="false">COUNTIF(O2:O32,"KOS")</f>
        <v>0</v>
      </c>
      <c r="D44" s="68" t="n">
        <f aca="false">COUNTIF(O2:O32,"ŠOŠ")</f>
        <v>6</v>
      </c>
      <c r="E44" s="68" t="n">
        <f aca="false">COUNTIF(O2:O32,"PIN")</f>
        <v>5</v>
      </c>
      <c r="F44" s="68" t="n">
        <f aca="false">COUNTIF(O2:O32,"KON")</f>
        <v>2</v>
      </c>
      <c r="G44" s="68" t="n">
        <f aca="false">COUNTIF(O2:O32,"oro")</f>
        <v>0</v>
      </c>
      <c r="H44" s="68" t="n">
        <f aca="false">COUNTIF(O2:O32,"AND")</f>
        <v>0</v>
      </c>
      <c r="I44" s="68" t="n">
        <f aca="false">COUNTIF(O2:O32,"ROD")</f>
        <v>0</v>
      </c>
      <c r="J44" s="68" t="n">
        <f aca="false">COUNTIF(O2:O32,"DAN")</f>
        <v>0</v>
      </c>
      <c r="K44" s="68" t="n">
        <f aca="false">COUNTIF(O2:O32,"MŠŠ")</f>
        <v>6</v>
      </c>
      <c r="L44" s="68"/>
      <c r="M44" s="68" t="n">
        <f aca="false">COUNTIF(O2:O32,"ŠTU")</f>
        <v>0</v>
      </c>
      <c r="AA44" s="37"/>
    </row>
    <row r="45" customFormat="false" ht="14.05" hidden="false" customHeight="false" outlineLevel="0" collapsed="false">
      <c r="B45" s="66" t="s">
        <v>73</v>
      </c>
      <c r="C45" s="2" t="n">
        <f aca="false">COUNTIF(C2:C32,"51¶")+COUNTIF(C2:C32,"52¶")+COUNTIF(C2:C32,"kvit¶")</f>
        <v>0</v>
      </c>
      <c r="D45" s="2" t="n">
        <f aca="false">COUNTIF(D2:D32,"51¶")+COUNTIF(D2:D32,"52¶")+COUNTIF(D2:D32,"kvit¶")</f>
        <v>2</v>
      </c>
      <c r="E45" s="2" t="n">
        <f aca="false">COUNTIF(E2:E32,"51¶")+COUNTIF(E2:E32,"52¶")+COUNTIF(E2:E32,"kvit¶")</f>
        <v>3</v>
      </c>
      <c r="F45" s="2" t="n">
        <f aca="false">COUNTIF(F2:F32,"51¶")+COUNTIF(F2:F32,"52¶")+COUNTIF(F2:F32,"kvit¶")</f>
        <v>1</v>
      </c>
      <c r="G45" s="2" t="n">
        <f aca="false">COUNTIF(G2:G32,"51¶")+COUNTIF(G2:G32,"52¶")+COUNTIF(G2:G32,"kvit¶")</f>
        <v>6</v>
      </c>
      <c r="H45" s="2" t="n">
        <f aca="false">COUNTIF(H2:H32,"51¶")+COUNTIF(H2:H32,"52¶")+COUNTIF(H2:H32,"kvit¶")</f>
        <v>3</v>
      </c>
      <c r="I45" s="2" t="n">
        <f aca="false">COUNTIF(I2:I32,"51¶")+COUNTIF(I2:I32,"52¶")+COUNTIF(I2:I32,"kvit¶")</f>
        <v>0</v>
      </c>
      <c r="J45" s="2" t="n">
        <f aca="false">COUNTIF(J2:J32,"51¶")+COUNTIF(J2:J32,"52¶")+COUNTIF(J2:J32,"kvit¶")</f>
        <v>2</v>
      </c>
      <c r="K45" s="2" t="n">
        <f aca="false">COUNTIF(K2:K32,"51¶")+COUNTIF(K2:K32,"52¶")+COUNTIF(K2:K32,"kvit¶")</f>
        <v>0</v>
      </c>
      <c r="L45" s="2"/>
      <c r="M45" s="2" t="n">
        <f aca="false">COUNTIF(M2:M32,"51¶")+COUNTIF(M2:M32,"52¶")+COUNTIF(M2:M32,"kvit¶")</f>
        <v>1</v>
      </c>
      <c r="AA45" s="37"/>
    </row>
    <row r="46" customFormat="false" ht="14.05" hidden="false" customHeight="false" outlineLevel="0" collapsed="false">
      <c r="B46" s="62" t="str">
        <f aca="false">'Vzorci vnosov'!$A$8</f>
        <v>U</v>
      </c>
      <c r="C46" s="2" t="n">
        <f aca="false">COUNTIF(C2:C32,"U☺")+COUNTIF(C2:C32,"U☻")+COUNTIF(C2:C32,"U")</f>
        <v>0</v>
      </c>
      <c r="D46" s="2" t="n">
        <f aca="false">COUNTIF(D2:D32,"U☺")+COUNTIF(D2:D32,"U☻")+COUNTIF(D2:D32,"U")</f>
        <v>0</v>
      </c>
      <c r="E46" s="2" t="n">
        <f aca="false">COUNTIF(E2:E32,"U☺")+COUNTIF(E2:E32,"U☻")+COUNTIF(E2:E32,"U")</f>
        <v>0</v>
      </c>
      <c r="F46" s="2" t="n">
        <f aca="false">COUNTIF(F2:F32,"U☺")+COUNTIF(F2:F32,"U☻")+COUNTIF(F2:F32,"U")</f>
        <v>0</v>
      </c>
      <c r="G46" s="2" t="n">
        <f aca="false">COUNTIF(G2:G32,"U☺")+COUNTIF(G2:G32,"U☻")+COUNTIF(G2:G32,"U")</f>
        <v>0</v>
      </c>
      <c r="H46" s="2" t="n">
        <f aca="false">COUNTIF(H2:H32,"U☺")+COUNTIF(H2:H32,"U☻")+COUNTIF(H2:H32,"U")</f>
        <v>4</v>
      </c>
      <c r="I46" s="2" t="n">
        <f aca="false">COUNTIF(I2:I32,"U☺")+COUNTIF(I2:I32,"U☻")+COUNTIF(I2:I32,"U")</f>
        <v>0</v>
      </c>
      <c r="J46" s="2" t="n">
        <f aca="false">COUNTIF(J2:J32,"U☺")+COUNTIF(J2:J32,"U☻")+COUNTIF(J2:J32,"U")</f>
        <v>3</v>
      </c>
      <c r="K46" s="2" t="n">
        <f aca="false">COUNTIF(K2:K32,"U☺")+COUNTIF(K2:K32,"U☻")+COUNTIF(K2:K32,"U")</f>
        <v>0</v>
      </c>
      <c r="L46" s="2"/>
      <c r="M46" s="2" t="n">
        <f aca="false">COUNTIF(M2:M32,"U☺")+COUNTIF(M2:M32,"U☻")+COUNTIF(M2:M32,"U")</f>
        <v>1</v>
      </c>
      <c r="AA46" s="37"/>
    </row>
    <row r="47" customFormat="false" ht="14.05" hidden="false" customHeight="false" outlineLevel="0" collapsed="false">
      <c r="AA47" s="37"/>
    </row>
    <row r="48" customFormat="false" ht="14.05" hidden="false" customHeight="false" outlineLevel="0" collapsed="false">
      <c r="AA48" s="37"/>
    </row>
    <row r="49" customFormat="false" ht="14.05" hidden="false" customHeight="false" outlineLevel="0" collapsed="false">
      <c r="AA49" s="37"/>
    </row>
    <row r="50" customFormat="false" ht="14.05" hidden="false" customHeight="false" outlineLevel="0" collapsed="false">
      <c r="AA50" s="37"/>
    </row>
    <row r="51" customFormat="false" ht="14.05" hidden="false" customHeight="false" outlineLevel="0" collapsed="false">
      <c r="AA51" s="37"/>
    </row>
    <row r="52" customFormat="false" ht="14.05" hidden="false" customHeight="false" outlineLevel="0" collapsed="false">
      <c r="AA52" s="37"/>
    </row>
    <row r="53" customFormat="false" ht="14.05" hidden="false" customHeight="false" outlineLevel="0" collapsed="false">
      <c r="AA53" s="37"/>
    </row>
    <row r="54" customFormat="false" ht="14.05" hidden="false" customHeight="false" outlineLevel="0" collapsed="false">
      <c r="AA54" s="37"/>
    </row>
    <row r="55" customFormat="false" ht="14.05" hidden="false" customHeight="false" outlineLevel="0" collapsed="false">
      <c r="AA55" s="37"/>
    </row>
    <row r="56" customFormat="false" ht="14.05" hidden="false" customHeight="false" outlineLevel="0" collapsed="false">
      <c r="AA56" s="37"/>
    </row>
    <row r="57" customFormat="false" ht="14.05" hidden="false" customHeight="false" outlineLevel="0" collapsed="false">
      <c r="AA57" s="37"/>
    </row>
    <row r="58" customFormat="false" ht="14.05" hidden="false" customHeight="false" outlineLevel="0" collapsed="false">
      <c r="AA58" s="37"/>
    </row>
    <row r="59" customFormat="false" ht="14.05" hidden="false" customHeight="false" outlineLevel="0" collapsed="false">
      <c r="AA59" s="37"/>
    </row>
    <row r="60" customFormat="false" ht="14.05" hidden="false" customHeight="false" outlineLevel="0" collapsed="false">
      <c r="AA60" s="37"/>
    </row>
    <row r="61" customFormat="false" ht="14.05" hidden="false" customHeight="false" outlineLevel="0" collapsed="false">
      <c r="AA61" s="37"/>
    </row>
    <row r="62" customFormat="false" ht="14.05" hidden="false" customHeight="false" outlineLevel="0" collapsed="false">
      <c r="AA62" s="37"/>
    </row>
    <row r="63" customFormat="false" ht="14.05" hidden="false" customHeight="false" outlineLevel="0" collapsed="false">
      <c r="AA63" s="37"/>
    </row>
    <row r="64" customFormat="false" ht="14.05" hidden="false" customHeight="false" outlineLevel="0" collapsed="false">
      <c r="AA64" s="37"/>
    </row>
    <row r="65" customFormat="false" ht="14.05" hidden="false" customHeight="false" outlineLevel="0" collapsed="false">
      <c r="AA65" s="37"/>
    </row>
    <row r="66" customFormat="false" ht="14.05" hidden="false" customHeight="false" outlineLevel="0" collapsed="false">
      <c r="AA66" s="37"/>
    </row>
    <row r="67" customFormat="false" ht="14.05" hidden="false" customHeight="false" outlineLevel="0" collapsed="false">
      <c r="AA67" s="37"/>
    </row>
    <row r="68" customFormat="false" ht="14.05" hidden="false" customHeight="false" outlineLevel="0" collapsed="false">
      <c r="AA68" s="37"/>
    </row>
    <row r="69" customFormat="false" ht="14.05" hidden="false" customHeight="false" outlineLevel="0" collapsed="false">
      <c r="AA69" s="37"/>
    </row>
    <row r="70" customFormat="false" ht="14.05" hidden="false" customHeight="false" outlineLevel="0" collapsed="false">
      <c r="AA70" s="37"/>
    </row>
    <row r="71" customFormat="false" ht="14.05" hidden="false" customHeight="false" outlineLevel="0" collapsed="false">
      <c r="AA71" s="37"/>
    </row>
    <row r="72" customFormat="false" ht="14.05" hidden="false" customHeight="false" outlineLevel="0" collapsed="false">
      <c r="AA72" s="37"/>
    </row>
    <row r="73" customFormat="false" ht="14.05" hidden="false" customHeight="false" outlineLevel="0" collapsed="false">
      <c r="AA73" s="37"/>
    </row>
    <row r="74" customFormat="false" ht="14.05" hidden="false" customHeight="false" outlineLevel="0" collapsed="false">
      <c r="AA74" s="37"/>
    </row>
    <row r="75" customFormat="false" ht="14.05" hidden="false" customHeight="false" outlineLevel="0" collapsed="false">
      <c r="AA75" s="37"/>
    </row>
    <row r="76" customFormat="false" ht="14.05" hidden="false" customHeight="false" outlineLevel="0" collapsed="false">
      <c r="AA76" s="37"/>
    </row>
    <row r="77" customFormat="false" ht="14.05" hidden="false" customHeight="false" outlineLevel="0" collapsed="false">
      <c r="AA77" s="37"/>
    </row>
    <row r="78" customFormat="false" ht="14.05" hidden="false" customHeight="false" outlineLevel="0" collapsed="false">
      <c r="AA78" s="37"/>
    </row>
    <row r="79" customFormat="false" ht="14.05" hidden="false" customHeight="false" outlineLevel="0" collapsed="false">
      <c r="AA79" s="37"/>
    </row>
    <row r="80" customFormat="false" ht="14.05" hidden="false" customHeight="false" outlineLevel="0" collapsed="false">
      <c r="AA80" s="37"/>
    </row>
    <row r="81" customFormat="false" ht="14.05" hidden="false" customHeight="false" outlineLevel="0" collapsed="false">
      <c r="AA81" s="37"/>
    </row>
    <row r="82" customFormat="false" ht="14.05" hidden="false" customHeight="false" outlineLevel="0" collapsed="false">
      <c r="AA82" s="37"/>
    </row>
    <row r="83" customFormat="false" ht="14.05" hidden="false" customHeight="false" outlineLevel="0" collapsed="false">
      <c r="AA83" s="37"/>
    </row>
    <row r="84" customFormat="false" ht="14.05" hidden="false" customHeight="false" outlineLevel="0" collapsed="false">
      <c r="AA84" s="37"/>
    </row>
    <row r="85" customFormat="false" ht="14.05" hidden="false" customHeight="false" outlineLevel="0" collapsed="false">
      <c r="AA85" s="37"/>
    </row>
    <row r="86" customFormat="false" ht="14.05" hidden="false" customHeight="false" outlineLevel="0" collapsed="false">
      <c r="AA86" s="37"/>
    </row>
    <row r="87" customFormat="false" ht="14.05" hidden="false" customHeight="false" outlineLevel="0" collapsed="false">
      <c r="AA87" s="37"/>
    </row>
    <row r="88" customFormat="false" ht="14.05" hidden="false" customHeight="false" outlineLevel="0" collapsed="false">
      <c r="AA88" s="37"/>
    </row>
    <row r="89" customFormat="false" ht="14.05" hidden="false" customHeight="false" outlineLevel="0" collapsed="false">
      <c r="AA89" s="37"/>
    </row>
    <row r="90" customFormat="false" ht="14.05" hidden="false" customHeight="false" outlineLevel="0" collapsed="false">
      <c r="AA90" s="37"/>
    </row>
    <row r="91" customFormat="false" ht="14.05" hidden="false" customHeight="false" outlineLevel="0" collapsed="false">
      <c r="AA91" s="37"/>
    </row>
    <row r="92" customFormat="false" ht="14.05" hidden="false" customHeight="false" outlineLevel="0" collapsed="false">
      <c r="AA92" s="37"/>
    </row>
    <row r="93" customFormat="false" ht="14.05" hidden="false" customHeight="false" outlineLevel="0" collapsed="false">
      <c r="AA93" s="37"/>
    </row>
    <row r="94" customFormat="false" ht="14.05" hidden="false" customHeight="false" outlineLevel="0" collapsed="false">
      <c r="AA94" s="37"/>
    </row>
    <row r="95" customFormat="false" ht="14.05" hidden="false" customHeight="false" outlineLevel="0" collapsed="false">
      <c r="AA95" s="37"/>
    </row>
    <row r="96" customFormat="false" ht="14.05" hidden="false" customHeight="false" outlineLevel="0" collapsed="false">
      <c r="AA96" s="37"/>
    </row>
    <row r="97" customFormat="false" ht="14.05" hidden="false" customHeight="false" outlineLevel="0" collapsed="false">
      <c r="AA97" s="37"/>
    </row>
    <row r="98" customFormat="false" ht="14.05" hidden="false" customHeight="false" outlineLevel="0" collapsed="false">
      <c r="AA98" s="37"/>
    </row>
    <row r="99" customFormat="false" ht="14.05" hidden="false" customHeight="false" outlineLevel="0" collapsed="false">
      <c r="AA99" s="37"/>
    </row>
    <row r="100" customFormat="false" ht="14.05" hidden="false" customHeight="false" outlineLevel="0" collapsed="false">
      <c r="AA100" s="37"/>
    </row>
    <row r="101" customFormat="false" ht="14.05" hidden="false" customHeight="false" outlineLevel="0" collapsed="false">
      <c r="AA101" s="37"/>
    </row>
    <row r="102" customFormat="false" ht="14.05" hidden="false" customHeight="false" outlineLevel="0" collapsed="false">
      <c r="AA102" s="37"/>
    </row>
    <row r="103" customFormat="false" ht="14.05" hidden="false" customHeight="false" outlineLevel="0" collapsed="false">
      <c r="AA103" s="37"/>
    </row>
    <row r="104" customFormat="false" ht="14.05" hidden="false" customHeight="false" outlineLevel="0" collapsed="false">
      <c r="AA104" s="37"/>
    </row>
    <row r="105" customFormat="false" ht="14.05" hidden="false" customHeight="false" outlineLevel="0" collapsed="false">
      <c r="AA105" s="37"/>
    </row>
    <row r="106" customFormat="false" ht="14.05" hidden="false" customHeight="false" outlineLevel="0" collapsed="false">
      <c r="AA106" s="37"/>
    </row>
    <row r="107" customFormat="false" ht="14.05" hidden="false" customHeight="false" outlineLevel="0" collapsed="false">
      <c r="AA107" s="37"/>
    </row>
    <row r="108" customFormat="false" ht="14.05" hidden="false" customHeight="false" outlineLevel="0" collapsed="false">
      <c r="AA108" s="37"/>
    </row>
    <row r="109" customFormat="false" ht="14.05" hidden="false" customHeight="false" outlineLevel="0" collapsed="false">
      <c r="AA109" s="37"/>
    </row>
    <row r="110" customFormat="false" ht="14.05" hidden="false" customHeight="false" outlineLevel="0" collapsed="false">
      <c r="AA110" s="37"/>
    </row>
    <row r="111" customFormat="false" ht="14.05" hidden="false" customHeight="false" outlineLevel="0" collapsed="false">
      <c r="AA111" s="37"/>
    </row>
    <row r="112" customFormat="false" ht="14.05" hidden="false" customHeight="false" outlineLevel="0" collapsed="false">
      <c r="AA112" s="37"/>
    </row>
    <row r="113" customFormat="false" ht="14.05" hidden="false" customHeight="false" outlineLevel="0" collapsed="false">
      <c r="AA113" s="37"/>
    </row>
    <row r="114" customFormat="false" ht="14.05" hidden="false" customHeight="false" outlineLevel="0" collapsed="false">
      <c r="AA114" s="37"/>
    </row>
    <row r="115" customFormat="false" ht="14.05" hidden="false" customHeight="false" outlineLevel="0" collapsed="false">
      <c r="AA115" s="37"/>
    </row>
    <row r="116" customFormat="false" ht="14.05" hidden="false" customHeight="false" outlineLevel="0" collapsed="false">
      <c r="AA116" s="37"/>
    </row>
    <row r="117" customFormat="false" ht="14.05" hidden="false" customHeight="false" outlineLevel="0" collapsed="false">
      <c r="AA117" s="37"/>
    </row>
    <row r="118" customFormat="false" ht="14.05" hidden="false" customHeight="false" outlineLevel="0" collapsed="false">
      <c r="AA118" s="37"/>
    </row>
    <row r="119" customFormat="false" ht="14.05" hidden="false" customHeight="false" outlineLevel="0" collapsed="false">
      <c r="AA119" s="37"/>
    </row>
    <row r="120" customFormat="false" ht="14.05" hidden="false" customHeight="false" outlineLevel="0" collapsed="false">
      <c r="AA120" s="37"/>
    </row>
    <row r="121" customFormat="false" ht="14.05" hidden="false" customHeight="false" outlineLevel="0" collapsed="false">
      <c r="AA121" s="37"/>
    </row>
    <row r="122" customFormat="false" ht="14.05" hidden="false" customHeight="false" outlineLevel="0" collapsed="false">
      <c r="AA122" s="37"/>
    </row>
    <row r="123" customFormat="false" ht="14.05" hidden="false" customHeight="false" outlineLevel="0" collapsed="false">
      <c r="AA123" s="37"/>
    </row>
    <row r="124" customFormat="false" ht="14.05" hidden="false" customHeight="false" outlineLevel="0" collapsed="false">
      <c r="AA124" s="37"/>
    </row>
    <row r="125" customFormat="false" ht="14.05" hidden="false" customHeight="false" outlineLevel="0" collapsed="false">
      <c r="AA125" s="37"/>
    </row>
    <row r="126" customFormat="false" ht="14.05" hidden="false" customHeight="false" outlineLevel="0" collapsed="false">
      <c r="AA126" s="37"/>
    </row>
    <row r="127" customFormat="false" ht="14.05" hidden="false" customHeight="false" outlineLevel="0" collapsed="false">
      <c r="AA127" s="37"/>
    </row>
    <row r="128" customFormat="false" ht="14.05" hidden="false" customHeight="false" outlineLevel="0" collapsed="false">
      <c r="AA128" s="37"/>
    </row>
    <row r="129" customFormat="false" ht="14.05" hidden="false" customHeight="false" outlineLevel="0" collapsed="false">
      <c r="AA129" s="37"/>
    </row>
    <row r="130" customFormat="false" ht="14.05" hidden="false" customHeight="false" outlineLevel="0" collapsed="false">
      <c r="AA130" s="37"/>
    </row>
    <row r="131" customFormat="false" ht="14.05" hidden="false" customHeight="false" outlineLevel="0" collapsed="false">
      <c r="AA131" s="37"/>
    </row>
    <row r="132" customFormat="false" ht="14.05" hidden="false" customHeight="false" outlineLevel="0" collapsed="false">
      <c r="AA132" s="37"/>
    </row>
    <row r="133" customFormat="false" ht="14.05" hidden="false" customHeight="false" outlineLevel="0" collapsed="false">
      <c r="AA133" s="37"/>
    </row>
    <row r="134" customFormat="false" ht="14.05" hidden="false" customHeight="false" outlineLevel="0" collapsed="false">
      <c r="AA134" s="37"/>
    </row>
    <row r="135" customFormat="false" ht="14.05" hidden="false" customHeight="false" outlineLevel="0" collapsed="false">
      <c r="AA135" s="37"/>
    </row>
    <row r="136" customFormat="false" ht="14.05" hidden="false" customHeight="false" outlineLevel="0" collapsed="false">
      <c r="AA136" s="37"/>
    </row>
    <row r="137" customFormat="false" ht="14.05" hidden="false" customHeight="false" outlineLevel="0" collapsed="false">
      <c r="AA137" s="37"/>
    </row>
    <row r="138" customFormat="false" ht="14.05" hidden="false" customHeight="false" outlineLevel="0" collapsed="false">
      <c r="AA138" s="37"/>
    </row>
    <row r="139" customFormat="false" ht="14.05" hidden="false" customHeight="false" outlineLevel="0" collapsed="false">
      <c r="AA139" s="37"/>
    </row>
    <row r="140" customFormat="false" ht="14.05" hidden="false" customHeight="false" outlineLevel="0" collapsed="false">
      <c r="AA140" s="37"/>
    </row>
    <row r="141" customFormat="false" ht="14.05" hidden="false" customHeight="false" outlineLevel="0" collapsed="false">
      <c r="AA141" s="37"/>
    </row>
    <row r="142" customFormat="false" ht="14.05" hidden="false" customHeight="false" outlineLevel="0" collapsed="false">
      <c r="AA142" s="37"/>
    </row>
    <row r="143" customFormat="false" ht="14.05" hidden="false" customHeight="false" outlineLevel="0" collapsed="false">
      <c r="AA143" s="37"/>
    </row>
    <row r="144" customFormat="false" ht="14.05" hidden="false" customHeight="false" outlineLevel="0" collapsed="false">
      <c r="AA144" s="37"/>
    </row>
    <row r="145" customFormat="false" ht="14.05" hidden="false" customHeight="false" outlineLevel="0" collapsed="false">
      <c r="AA145" s="37"/>
    </row>
  </sheetData>
  <conditionalFormatting sqref="Y2:Y31">
    <cfRule type="cellIs" priority="2" operator="equal" aboveAverage="0" equalAverage="0" bottom="0" percent="0" rank="0" text="" dxfId="31">
      <formula>1</formula>
    </cfRule>
    <cfRule type="cellIs" priority="3" operator="greaterThan" aboveAverage="0" equalAverage="0" bottom="0" percent="0" rank="0" text="" dxfId="32">
      <formula>1</formula>
    </cfRule>
  </conditionalFormatting>
  <conditionalFormatting sqref="Z2:Z31">
    <cfRule type="cellIs" priority="4" operator="lessThan" aboveAverage="0" equalAverage="0" bottom="0" percent="0" rank="0" text="" dxfId="33">
      <formula>2</formula>
    </cfRule>
    <cfRule type="cellIs" priority="5" operator="greaterThan" aboveAverage="0" equalAverage="0" bottom="0" percent="0" rank="0" text="" dxfId="34">
      <formula>2</formula>
    </cfRule>
  </conditionalFormatting>
  <conditionalFormatting sqref="B2:B31">
    <cfRule type="cellIs" priority="6" operator="equal" aboveAverage="0" equalAverage="0" bottom="0" percent="0" rank="0" text="" dxfId="35">
      <formula>"sob"</formula>
    </cfRule>
    <cfRule type="cellIs" priority="7" operator="equal" aboveAverage="0" equalAverage="0" bottom="0" percent="0" rank="0" text="" dxfId="36">
      <formula>"ned"</formula>
    </cfRule>
  </conditionalFormatting>
  <conditionalFormatting sqref="U1 N5 N16 AD17 AD19 AD21 AD23 N31">
    <cfRule type="cellIs" priority="8" operator="equal" aboveAverage="0" equalAverage="0" bottom="0" percent="0" rank="0" text="" dxfId="37">
      <formula>"sob"</formula>
    </cfRule>
    <cfRule type="cellIs" priority="9" operator="equal" aboveAverage="0" equalAverage="0" bottom="0" percent="0" rank="0" text="" dxfId="38">
      <formula>"ned"</formula>
    </cfRule>
  </conditionalFormatting>
  <conditionalFormatting sqref="P2:W31">
    <cfRule type="cellIs" priority="10" operator="lessThan" aboveAverage="0" equalAverage="0" bottom="0" percent="0" rank="0" text="" dxfId="39">
      <formula>1</formula>
    </cfRule>
    <cfRule type="cellIs" priority="11" operator="greaterThan" aboveAverage="0" equalAverage="0" bottom="0" percent="0" rank="0" text="" dxfId="40">
      <formula>1</formula>
    </cfRule>
  </conditionalFormatting>
  <conditionalFormatting sqref="X2:X31">
    <cfRule type="cellIs" priority="12" operator="notEqual" aboveAverage="0" equalAverage="0" bottom="0" percent="0" rank="0" text="" dxfId="41">
      <formula>0</formula>
    </cfRule>
  </conditionalFormatting>
  <printOptions headings="false" gridLines="false" gridLinesSet="true" horizontalCentered="false" verticalCentered="false"/>
  <pageMargins left="0.7875" right="0.7875" top="1.05277777777778" bottom="0.886111111111111" header="0.7875" footer="0.511811023622047"/>
  <pageSetup paperSize="9" scale="100" fitToWidth="1" fitToHeight="1" pageOrder="downThenOver" orientation="portrait" blackAndWhite="false" draft="false" cellComments="none" horizontalDpi="300" verticalDpi="300" copies="1"/>
  <headerFooter differentFirst="false" differentOddEven="false">
    <oddHeader>&amp;L&amp;"Times New Roman,Regular"&amp;12Zadnja sprememba:  &amp;C&amp;"Arial,Regular"&amp;D   &amp;T</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45"/>
  <sheetViews>
    <sheetView showFormulas="false" showGridLines="true" showRowColHeaders="true" showZeros="true" rightToLeft="false" tabSelected="false" showOutlineSymbols="true" defaultGridColor="true" view="normal" topLeftCell="A1" colorId="64" zoomScale="149" zoomScaleNormal="149" zoomScalePageLayoutView="100" workbookViewId="0">
      <pane xSplit="1" ySplit="1" topLeftCell="B14" activePane="bottomRight" state="frozen"/>
      <selection pane="topLeft" activeCell="A1" activeCellId="0" sqref="A1"/>
      <selection pane="topRight" activeCell="B1" activeCellId="0" sqref="B1"/>
      <selection pane="bottomLeft" activeCell="A14" activeCellId="0" sqref="A14"/>
      <selection pane="bottomRight" activeCell="F21" activeCellId="0" sqref="F21"/>
    </sheetView>
  </sheetViews>
  <sheetFormatPr defaultColWidth="12.8515625" defaultRowHeight="12.8" zeroHeight="false" outlineLevelRow="0" outlineLevelCol="0"/>
  <cols>
    <col collapsed="false" customWidth="true" hidden="false" outlineLevel="0" max="1" min="1" style="21" width="6.88"/>
    <col collapsed="false" customWidth="true" hidden="false" outlineLevel="0" max="2" min="2" style="21" width="3.3"/>
    <col collapsed="false" customWidth="true" hidden="false" outlineLevel="0" max="13" min="3" style="1" width="4.58"/>
    <col collapsed="false" customWidth="true" hidden="false" outlineLevel="0" max="14" min="14" style="1" width="5.88"/>
    <col collapsed="false" customWidth="true" hidden="false" outlineLevel="0" max="15" min="15" style="1" width="4.58"/>
    <col collapsed="false" customWidth="true" hidden="false" outlineLevel="0" max="16" min="16" style="1" width="3.44"/>
    <col collapsed="false" customWidth="true" hidden="false" outlineLevel="0" max="17" min="17" style="1" width="3.01"/>
    <col collapsed="false" customWidth="true" hidden="false" outlineLevel="0" max="18" min="18" style="1" width="2.57"/>
    <col collapsed="false" customWidth="true" hidden="false" outlineLevel="0" max="19" min="19" style="1" width="3.44"/>
    <col collapsed="false" customWidth="true" hidden="false" outlineLevel="0" max="23" min="20" style="1" width="3.58"/>
    <col collapsed="false" customWidth="true" hidden="false" outlineLevel="0" max="24" min="24" style="1" width="3.72"/>
    <col collapsed="false" customWidth="true" hidden="false" outlineLevel="0" max="25" min="25" style="1" width="2.14"/>
    <col collapsed="false" customWidth="true" hidden="false" outlineLevel="0" max="26" min="26" style="1" width="2.72"/>
    <col collapsed="false" customWidth="true" hidden="false" outlineLevel="0" max="27" min="27" style="22" width="7.88"/>
    <col collapsed="false" customWidth="true" hidden="false" outlineLevel="0" max="256" min="28" style="1" width="11.02"/>
  </cols>
  <sheetData>
    <row r="1" s="2" customFormat="true" ht="19.9" hidden="false" customHeight="true" outlineLevel="0" collapsed="false">
      <c r="A1" s="23" t="s">
        <v>37</v>
      </c>
      <c r="B1" s="24"/>
      <c r="C1" s="25" t="s">
        <v>38</v>
      </c>
      <c r="D1" s="25" t="s">
        <v>39</v>
      </c>
      <c r="E1" s="25" t="s">
        <v>40</v>
      </c>
      <c r="F1" s="25" t="s">
        <v>41</v>
      </c>
      <c r="G1" s="25" t="s">
        <v>42</v>
      </c>
      <c r="H1" s="25" t="s">
        <v>43</v>
      </c>
      <c r="I1" s="25" t="s">
        <v>79</v>
      </c>
      <c r="J1" s="25" t="s">
        <v>88</v>
      </c>
      <c r="K1" s="25" t="s">
        <v>46</v>
      </c>
      <c r="L1" s="25" t="str">
        <f aca="false">januar!$L$1</f>
        <v>ŽIV</v>
      </c>
      <c r="M1" s="25" t="s">
        <v>48</v>
      </c>
      <c r="N1" s="27" t="s">
        <v>49</v>
      </c>
      <c r="O1" s="28" t="s">
        <v>50</v>
      </c>
      <c r="P1" s="8" t="str">
        <f aca="false">'Vzorci vnosov'!$A$16</f>
        <v>☻</v>
      </c>
      <c r="Q1" s="29" t="s">
        <v>17</v>
      </c>
      <c r="R1" s="30" t="str">
        <f aca="false">'Vzorci vnosov'!$A$4</f>
        <v>51</v>
      </c>
      <c r="S1" s="30" t="str">
        <f aca="false">'Vzorci vnosov'!$A$5</f>
        <v>52</v>
      </c>
      <c r="T1" s="31" t="str">
        <f aca="false">'Vzorci vnosov'!$A$25</f>
        <v>51¶</v>
      </c>
      <c r="U1" s="32" t="str">
        <f aca="false">'Vzorci vnosov'!$A$26</f>
        <v>52¶</v>
      </c>
      <c r="V1" s="33" t="str">
        <f aca="false">'Vzorci vnosov'!$A$8</f>
        <v>U</v>
      </c>
      <c r="W1" s="30" t="str">
        <f aca="false">'Vzorci vnosov'!$A$6</f>
        <v>KVIT</v>
      </c>
      <c r="X1" s="34" t="s">
        <v>51</v>
      </c>
      <c r="Y1" s="35" t="s">
        <v>9</v>
      </c>
      <c r="Z1" s="36" t="s">
        <v>52</v>
      </c>
      <c r="AA1" s="37"/>
    </row>
    <row r="2" s="2" customFormat="true" ht="19.9" hidden="false" customHeight="true" outlineLevel="0" collapsed="false">
      <c r="A2" s="38" t="n">
        <v>41760</v>
      </c>
      <c r="B2" s="39" t="str">
        <f aca="false">TEXT(A2,"Ddd")</f>
        <v>čet</v>
      </c>
      <c r="C2" s="77"/>
      <c r="D2" s="79"/>
      <c r="E2" s="77"/>
      <c r="F2" s="77"/>
      <c r="G2" s="77"/>
      <c r="H2" s="77"/>
      <c r="I2" s="40"/>
      <c r="J2" s="40"/>
      <c r="K2" s="77"/>
      <c r="L2" s="77"/>
      <c r="M2" s="7" t="str">
        <f aca="false">'Vzorci vnosov'!$A$14</f>
        <v>☻</v>
      </c>
      <c r="N2" s="80" t="s">
        <v>67</v>
      </c>
      <c r="O2" s="40" t="s">
        <v>39</v>
      </c>
      <c r="P2" s="42" t="n">
        <f aca="false">COUNTIF(C2:M2,"☻")+COUNTIF(C2:M2,"52☻")+COUNTIF(C2:M2,"51☻")+COUNTIF(C2:M2,"1☻")+COUNTIF(C2:M2,"KVIT☻")+COUNTIF(C2:M2,"U☻")</f>
        <v>1</v>
      </c>
      <c r="Q2" s="42" t="n">
        <f aca="false">COUNTIF(C2:M2,"☺")+COUNTIF(C2:M2,"52☺")+COUNTIF(C2:M2,"51☺")+COUNTIF(C2:M2,"1☺")+COUNTIF(C2:M2,"KVIT☺")+COUNTIF(C2:M2,"U☺")</f>
        <v>0</v>
      </c>
      <c r="R2" s="42" t="n">
        <f aca="false">COUNTIF(C2:M2,"51")+COUNTIF(C2:M2,"51$")+COUNTIF(C2:M2,"51☻")</f>
        <v>0</v>
      </c>
      <c r="S2" s="42" t="n">
        <f aca="false">COUNTIF(C2:M2,"52")+COUNTIF(C2:M2,"52$")+COUNTIF(C2:M2,"52☻")</f>
        <v>0</v>
      </c>
      <c r="T2" s="42" t="n">
        <f aca="false">COUNTIF(C2:M2,"51¶")</f>
        <v>0</v>
      </c>
      <c r="U2" s="42" t="n">
        <f aca="false">COUNTIF(C2:M2,"52¶")</f>
        <v>0</v>
      </c>
      <c r="V2" s="42" t="n">
        <f aca="false">COUNTIF(C2:M2,"U")+COUNTIF(C2:M2,"U☻")+COUNTIF(C2:M2,"U☺")</f>
        <v>0</v>
      </c>
      <c r="W2" s="42" t="n">
        <f aca="false">COUNTIF(C2:M2,"KVIT")+COUNTIF(C2:M2,"KVIT☻")+COUNTIF(C2:M2,"kvit$")</f>
        <v>0</v>
      </c>
      <c r="X2" s="44" t="n">
        <f aca="false">COUNTBLANK(C2:M2)</f>
        <v>10</v>
      </c>
      <c r="Y2" s="44" t="n">
        <f aca="false">COUNTIF(C2:M2,"x")</f>
        <v>0</v>
      </c>
      <c r="Z2" s="42" t="n">
        <f aca="false">COUNTIF(C2:M2,"51")+COUNTIF(C2:M2,"51☻")+COUNTIF(C2:M2,"2")+COUNTIF(C2:M2,"52")+COUNTIF(C2:M2,"52☻")+COUNTIF(C2:M2,"51$")+COUNTIF(C2:M2,"52$")</f>
        <v>0</v>
      </c>
      <c r="AA2" s="3" t="str">
        <f aca="false">'Vzorci vnosov'!$A$2</f>
        <v>51☻</v>
      </c>
    </row>
    <row r="3" customFormat="false" ht="19.9" hidden="false" customHeight="true" outlineLevel="0" collapsed="false">
      <c r="A3" s="38" t="n">
        <v>41761</v>
      </c>
      <c r="B3" s="39" t="str">
        <f aca="false">TEXT(A3,"Ddd")</f>
        <v>pet</v>
      </c>
      <c r="C3" s="77"/>
      <c r="D3" s="79"/>
      <c r="E3" s="77"/>
      <c r="F3" s="77"/>
      <c r="G3" s="77"/>
      <c r="H3" s="77"/>
      <c r="I3" s="40"/>
      <c r="J3" s="40"/>
      <c r="K3" s="77"/>
      <c r="L3" s="77"/>
      <c r="M3" s="7" t="str">
        <f aca="false">'Vzorci vnosov'!$A$14</f>
        <v>☻</v>
      </c>
      <c r="N3" s="80" t="s">
        <v>44</v>
      </c>
      <c r="O3" s="40" t="s">
        <v>39</v>
      </c>
      <c r="P3" s="42" t="n">
        <f aca="false">COUNTIF(C3:M3,"☻")+COUNTIF(C3:M3,"52☻")+COUNTIF(C3:M3,"51☻")+COUNTIF(C3:M3,"1☻")+COUNTIF(C3:M3,"KVIT☻")+COUNTIF(C3:M3,"U☻")</f>
        <v>1</v>
      </c>
      <c r="Q3" s="42" t="n">
        <f aca="false">COUNTIF(C3:M3,"☺")+COUNTIF(C3:M3,"52☺")+COUNTIF(C3:M3,"51☺")+COUNTIF(C3:M3,"1☺")+COUNTIF(C3:M3,"KVIT☺")+COUNTIF(C3:M3,"U☺")</f>
        <v>0</v>
      </c>
      <c r="R3" s="42" t="n">
        <f aca="false">COUNTIF(C3:M3,"51")+COUNTIF(C3:M3,"51$")+COUNTIF(C3:M3,"51☻")</f>
        <v>0</v>
      </c>
      <c r="S3" s="42" t="n">
        <f aca="false">COUNTIF(C3:M3,"52")+COUNTIF(C3:M3,"52$")+COUNTIF(C3:M3,"52☻")</f>
        <v>0</v>
      </c>
      <c r="T3" s="42" t="n">
        <f aca="false">COUNTIF(C3:M3,"51¶")</f>
        <v>0</v>
      </c>
      <c r="U3" s="42" t="n">
        <f aca="false">COUNTIF(C3:M3,"52¶")</f>
        <v>0</v>
      </c>
      <c r="V3" s="42" t="n">
        <f aca="false">COUNTIF(C3:M3,"U")+COUNTIF(C3:M3,"U☻")+COUNTIF(C3:M3,"U☺")</f>
        <v>0</v>
      </c>
      <c r="W3" s="42" t="n">
        <f aca="false">COUNTIF(C3:M3,"KVIT")+COUNTIF(C3:M3,"KVIT☻")+COUNTIF(C3:M3,"kvit$")</f>
        <v>0</v>
      </c>
      <c r="X3" s="44" t="n">
        <f aca="false">COUNTBLANK(C3:M3)</f>
        <v>10</v>
      </c>
      <c r="Y3" s="44" t="n">
        <f aca="false">COUNTIF(C3:M3,"x")</f>
        <v>0</v>
      </c>
      <c r="Z3" s="42" t="n">
        <f aca="false">COUNTIF(C3:M3,"51")+COUNTIF(C3:M3,"51☻")+COUNTIF(C3:M3,"2")+COUNTIF(C3:M3,"52")+COUNTIF(C3:M3,"52☻")+COUNTIF(C3:M3,"51$")+COUNTIF(C3:M3,"52$")</f>
        <v>0</v>
      </c>
      <c r="AA3" s="3" t="str">
        <f aca="false">'Vzorci vnosov'!$A$3</f>
        <v>52☻</v>
      </c>
    </row>
    <row r="4" customFormat="false" ht="19.9" hidden="false" customHeight="true" outlineLevel="0" collapsed="false">
      <c r="A4" s="38" t="n">
        <v>41762</v>
      </c>
      <c r="B4" s="39" t="str">
        <f aca="false">TEXT(A4,"Ddd")</f>
        <v>sob</v>
      </c>
      <c r="C4" s="77"/>
      <c r="D4" s="7" t="str">
        <f aca="false">'Vzorci vnosov'!$A$14</f>
        <v>☻</v>
      </c>
      <c r="E4" s="77"/>
      <c r="F4" s="77"/>
      <c r="G4" s="77"/>
      <c r="H4" s="77"/>
      <c r="I4" s="40"/>
      <c r="J4" s="40"/>
      <c r="K4" s="77"/>
      <c r="L4" s="77"/>
      <c r="M4" s="40"/>
      <c r="N4" s="40" t="s">
        <v>61</v>
      </c>
      <c r="O4" s="40" t="s">
        <v>48</v>
      </c>
      <c r="P4" s="42" t="n">
        <f aca="false">COUNTIF(C4:M4,"☻")+COUNTIF(C4:M4,"52☻")+COUNTIF(C4:M4,"51☻")+COUNTIF(C4:M4,"1☻")+COUNTIF(C4:M4,"KVIT☻")+COUNTIF(C4:M4,"U☻")</f>
        <v>1</v>
      </c>
      <c r="Q4" s="42" t="n">
        <f aca="false">COUNTIF(C4:M4,"☺")+COUNTIF(C4:M4,"52☺")+COUNTIF(C4:M4,"51☺")+COUNTIF(C4:M4,"1☺")+COUNTIF(C4:M4,"KVIT☺")+COUNTIF(C4:M4,"U☺")</f>
        <v>0</v>
      </c>
      <c r="R4" s="42" t="n">
        <f aca="false">COUNTIF(C4:M4,"51")+COUNTIF(C4:M4,"51$")+COUNTIF(C4:M4,"51☻")</f>
        <v>0</v>
      </c>
      <c r="S4" s="42" t="n">
        <f aca="false">COUNTIF(C4:M4,"52")+COUNTIF(C4:M4,"52$")+COUNTIF(C4:M4,"52☻")</f>
        <v>0</v>
      </c>
      <c r="T4" s="42" t="n">
        <f aca="false">COUNTIF(C4:M4,"51¶")</f>
        <v>0</v>
      </c>
      <c r="U4" s="42" t="n">
        <f aca="false">COUNTIF(C4:M4,"52¶")</f>
        <v>0</v>
      </c>
      <c r="V4" s="42" t="n">
        <f aca="false">COUNTIF(C4:M4,"U")+COUNTIF(C4:M4,"U☻")+COUNTIF(C4:M4,"U☺")</f>
        <v>0</v>
      </c>
      <c r="W4" s="42" t="n">
        <f aca="false">COUNTIF(C4:M4,"KVIT")+COUNTIF(C4:M4,"KVIT☻")+COUNTIF(C4:M4,"kvit$")</f>
        <v>0</v>
      </c>
      <c r="X4" s="44" t="n">
        <f aca="false">COUNTBLANK(C4:M4)</f>
        <v>10</v>
      </c>
      <c r="Y4" s="44" t="n">
        <f aca="false">COUNTIF(C4:M4,"x")</f>
        <v>0</v>
      </c>
      <c r="Z4" s="42" t="n">
        <f aca="false">COUNTIF(C4:M4,"51")+COUNTIF(C4:M4,"51☻")+COUNTIF(C4:M4,"2")+COUNTIF(C4:M4,"52")+COUNTIF(C4:M4,"52☻")+COUNTIF(C4:M4,"51$")+COUNTIF(C4:M4,"52$")</f>
        <v>0</v>
      </c>
      <c r="AA4" s="4" t="str">
        <f aca="false">'Vzorci vnosov'!$A$4</f>
        <v>51</v>
      </c>
      <c r="AC4" s="46" t="s">
        <v>97</v>
      </c>
    </row>
    <row r="5" customFormat="false" ht="19.9" hidden="false" customHeight="true" outlineLevel="0" collapsed="false">
      <c r="A5" s="38" t="n">
        <v>41763</v>
      </c>
      <c r="B5" s="39" t="str">
        <f aca="false">TEXT(A5,"Ddd")</f>
        <v>ned</v>
      </c>
      <c r="C5" s="77"/>
      <c r="D5" s="7" t="str">
        <f aca="false">'Vzorci vnosov'!$A$14</f>
        <v>☻</v>
      </c>
      <c r="E5" s="77"/>
      <c r="F5" s="77"/>
      <c r="G5" s="77"/>
      <c r="H5" s="77"/>
      <c r="I5" s="40"/>
      <c r="J5" s="40"/>
      <c r="K5" s="77"/>
      <c r="L5" s="77"/>
      <c r="M5" s="40"/>
      <c r="N5" s="40" t="s">
        <v>61</v>
      </c>
      <c r="O5" s="40" t="s">
        <v>48</v>
      </c>
      <c r="P5" s="42" t="n">
        <f aca="false">COUNTIF(C5:M5,"☻")+COUNTIF(C5:M5,"52☻")+COUNTIF(C5:M5,"51☻")+COUNTIF(C5:M5,"1☻")+COUNTIF(C5:M5,"KVIT☻")+COUNTIF(C5:M5,"U☻")</f>
        <v>1</v>
      </c>
      <c r="Q5" s="42" t="n">
        <f aca="false">COUNTIF(C5:M5,"☺")+COUNTIF(C5:M5,"52☺")+COUNTIF(C5:M5,"51☺")+COUNTIF(C5:M5,"1☺")+COUNTIF(C5:M5,"KVIT☺")+COUNTIF(C5:M5,"U☺")</f>
        <v>0</v>
      </c>
      <c r="R5" s="42" t="n">
        <f aca="false">COUNTIF(C5:M5,"51")+COUNTIF(C5:M5,"51$")+COUNTIF(C5:M5,"51☻")</f>
        <v>0</v>
      </c>
      <c r="S5" s="42" t="n">
        <f aca="false">COUNTIF(C5:M5,"52")+COUNTIF(C5:M5,"52$")+COUNTIF(C5:M5,"52☻")</f>
        <v>0</v>
      </c>
      <c r="T5" s="42" t="n">
        <f aca="false">COUNTIF(C5:M5,"51¶")</f>
        <v>0</v>
      </c>
      <c r="U5" s="42" t="n">
        <f aca="false">COUNTIF(C5:M5,"52¶")</f>
        <v>0</v>
      </c>
      <c r="V5" s="42" t="n">
        <f aca="false">COUNTIF(C5:M5,"U")+COUNTIF(C5:M5,"U☻")+COUNTIF(C5:M5,"U☺")</f>
        <v>0</v>
      </c>
      <c r="W5" s="42" t="n">
        <f aca="false">COUNTIF(C5:M5,"KVIT")+COUNTIF(C5:M5,"KVIT☻")+COUNTIF(C5:M5,"kvit$")</f>
        <v>0</v>
      </c>
      <c r="X5" s="44" t="n">
        <f aca="false">COUNTBLANK(C5:M5)</f>
        <v>10</v>
      </c>
      <c r="Y5" s="44" t="n">
        <f aca="false">COUNTIF(C5:M5,"x")</f>
        <v>0</v>
      </c>
      <c r="Z5" s="42" t="n">
        <f aca="false">COUNTIF(C5:M5,"51")+COUNTIF(C5:M5,"51☻")+COUNTIF(C5:M5,"2")+COUNTIF(C5:M5,"52")+COUNTIF(C5:M5,"52☻")+COUNTIF(C5:M5,"51$")+COUNTIF(C5:M5,"52$")</f>
        <v>0</v>
      </c>
      <c r="AA5" s="4" t="str">
        <f aca="false">'Vzorci vnosov'!$A$5</f>
        <v>52</v>
      </c>
      <c r="AC5" s="51"/>
    </row>
    <row r="6" customFormat="false" ht="19.9" hidden="false" customHeight="true" outlineLevel="0" collapsed="false">
      <c r="A6" s="45" t="n">
        <v>41764</v>
      </c>
      <c r="B6" s="32" t="str">
        <f aca="false">TEXT(A6,"Ddd")</f>
        <v>pon</v>
      </c>
      <c r="C6" s="4" t="str">
        <f aca="false">'Vzorci vnosov'!$A$12</f>
        <v>D</v>
      </c>
      <c r="D6" s="6" t="str">
        <f aca="false">'Vzorci vnosov'!$A$11</f>
        <v>X</v>
      </c>
      <c r="E6" s="15" t="str">
        <f aca="false">'Vzorci vnosov'!$A$25</f>
        <v>51¶</v>
      </c>
      <c r="F6" s="3" t="str">
        <f aca="false">'Vzorci vnosov'!$A$6</f>
        <v>KVIT</v>
      </c>
      <c r="G6" s="4" t="str">
        <f aca="false">'Vzorci vnosov'!$A$15</f>
        <v>SO</v>
      </c>
      <c r="H6" s="4" t="str">
        <f aca="false">'Vzorci vnosov'!$A$4</f>
        <v>51</v>
      </c>
      <c r="I6" s="4" t="str">
        <f aca="false">'Vzorci vnosov'!$A$12</f>
        <v>D</v>
      </c>
      <c r="J6" s="4" t="str">
        <f aca="false">'Vzorci vnosov'!$A$8</f>
        <v>U</v>
      </c>
      <c r="K6" s="3" t="str">
        <f aca="false">'Vzorci vnosov'!$A$6</f>
        <v>KVIT</v>
      </c>
      <c r="L6" s="4" t="str">
        <f aca="false">'Vzorci vnosov'!$A$5</f>
        <v>52</v>
      </c>
      <c r="M6" s="4" t="str">
        <f aca="false">'Vzorci vnosov'!$A$12</f>
        <v>D</v>
      </c>
      <c r="N6" s="46" t="s">
        <v>98</v>
      </c>
      <c r="O6" s="25" t="s">
        <v>41</v>
      </c>
      <c r="P6" s="42" t="n">
        <f aca="false">COUNTIF(C6:M6,"☻")+COUNTIF(C6:M6,"52☻")+COUNTIF(C6:M6,"51☻")+COUNTIF(C6:M6,"1☻")+COUNTIF(C6:M6,"KVIT☻")+COUNTIF(C6:M6,"U☻")</f>
        <v>0</v>
      </c>
      <c r="Q6" s="42" t="n">
        <f aca="false">COUNTIF(C6:M6,"☺")+COUNTIF(C6:M6,"52☺")+COUNTIF(C6:M6,"51☺")+COUNTIF(C6:M6,"1☺")+COUNTIF(C6:M6,"KVIT☺")+COUNTIF(C6:M6,"U☺")</f>
        <v>0</v>
      </c>
      <c r="R6" s="42" t="n">
        <f aca="false">COUNTIF(C6:M6,"51")+COUNTIF(C6:M6,"51$")+COUNTIF(C6:M6,"51☻")</f>
        <v>1</v>
      </c>
      <c r="S6" s="42" t="n">
        <f aca="false">COUNTIF(C6:M6,"52")+COUNTIF(C6:M6,"52$")+COUNTIF(C6:M6,"52☻")</f>
        <v>1</v>
      </c>
      <c r="T6" s="42" t="n">
        <f aca="false">COUNTIF(C6:M6,"51¶")</f>
        <v>1</v>
      </c>
      <c r="U6" s="42" t="n">
        <f aca="false">COUNTIF(C6:M6,"52¶")</f>
        <v>0</v>
      </c>
      <c r="V6" s="42" t="n">
        <f aca="false">COUNTIF(C6:M6,"U")+COUNTIF(C6:M6,"U☻")+COUNTIF(C6:M6,"U☺")</f>
        <v>1</v>
      </c>
      <c r="W6" s="42" t="n">
        <f aca="false">COUNTIF(C6:M6,"KVIT")+COUNTIF(C6:M6,"KVIT☻")+COUNTIF(C6:M6,"kvit$")</f>
        <v>2</v>
      </c>
      <c r="X6" s="44" t="n">
        <f aca="false">COUNTBLANK(C6:M6)</f>
        <v>0</v>
      </c>
      <c r="Y6" s="44" t="n">
        <f aca="false">COUNTIF(C6:M6,"x")</f>
        <v>1</v>
      </c>
      <c r="Z6" s="42" t="n">
        <f aca="false">COUNTIF(C6:M6,"51")+COUNTIF(C6:M6,"51☻")+COUNTIF(C6:M6,"2")+COUNTIF(C6:M6,"52")+COUNTIF(C6:M6,"52☻")+COUNTIF(C6:M6,"51$")+COUNTIF(C6:M6,"52$")</f>
        <v>2</v>
      </c>
      <c r="AA6" s="3" t="str">
        <f aca="false">'Vzorci vnosov'!$A$6</f>
        <v>KVIT</v>
      </c>
      <c r="AC6" s="52" t="s">
        <v>67</v>
      </c>
    </row>
    <row r="7" customFormat="false" ht="19.9" hidden="false" customHeight="true" outlineLevel="0" collapsed="false">
      <c r="A7" s="45" t="n">
        <v>41765</v>
      </c>
      <c r="B7" s="32" t="str">
        <f aca="false">TEXT(A7,"Ddd")</f>
        <v>tor</v>
      </c>
      <c r="C7" s="4" t="str">
        <f aca="false">'Vzorci vnosov'!$A$12</f>
        <v>D</v>
      </c>
      <c r="D7" s="46" t="s">
        <v>85</v>
      </c>
      <c r="E7" s="5" t="str">
        <f aca="false">'Vzorci vnosov'!$A$7</f>
        <v>KVIT☻</v>
      </c>
      <c r="F7" s="3" t="str">
        <f aca="false">'Vzorci vnosov'!$A$6</f>
        <v>KVIT</v>
      </c>
      <c r="G7" s="4" t="str">
        <f aca="false">'Vzorci vnosov'!$A$15</f>
        <v>SO</v>
      </c>
      <c r="H7" s="4" t="str">
        <f aca="false">'Vzorci vnosov'!$A$4</f>
        <v>51</v>
      </c>
      <c r="I7" s="4" t="str">
        <f aca="false">'Vzorci vnosov'!$A$4</f>
        <v>51</v>
      </c>
      <c r="J7" s="13" t="str">
        <f aca="false">'Vzorci vnosov'!$A$22</f>
        <v>U☺</v>
      </c>
      <c r="K7" s="15" t="str">
        <f aca="false">'Vzorci vnosov'!$A$25</f>
        <v>51¶</v>
      </c>
      <c r="L7" s="4" t="str">
        <f aca="false">'Vzorci vnosov'!$A$5</f>
        <v>52</v>
      </c>
      <c r="M7" s="4" t="str">
        <f aca="false">'Vzorci vnosov'!$A$12</f>
        <v>D</v>
      </c>
      <c r="N7" s="46" t="s">
        <v>88</v>
      </c>
      <c r="O7" s="25" t="s">
        <v>41</v>
      </c>
      <c r="P7" s="42" t="n">
        <f aca="false">COUNTIF(C7:M7,"☻")+COUNTIF(C7:M7,"52☻")+COUNTIF(C7:M7,"51☻")+COUNTIF(C7:M7,"1☻")+COUNTIF(C7:M7,"KVIT☻")+COUNTIF(C7:M7,"U☻")</f>
        <v>1</v>
      </c>
      <c r="Q7" s="42" t="n">
        <f aca="false">COUNTIF(C7:M7,"☺")+COUNTIF(C7:M7,"52☺")+COUNTIF(C7:M7,"51☺")+COUNTIF(C7:M7,"1☺")+COUNTIF(C7:M7,"KVIT☺")+COUNTIF(C7:M7,"U☺")</f>
        <v>1</v>
      </c>
      <c r="R7" s="42" t="n">
        <f aca="false">COUNTIF(C7:M7,"51")+COUNTIF(C7:M7,"51$")+COUNTIF(C7:M7,"51☻")</f>
        <v>2</v>
      </c>
      <c r="S7" s="42" t="n">
        <f aca="false">COUNTIF(C7:M7,"52")+COUNTIF(C7:M7,"52$")+COUNTIF(C7:M7,"52☻")</f>
        <v>1</v>
      </c>
      <c r="T7" s="42" t="n">
        <f aca="false">COUNTIF(C7:M7,"51¶")</f>
        <v>1</v>
      </c>
      <c r="U7" s="42" t="n">
        <f aca="false">COUNTIF(C7:M7,"52¶")</f>
        <v>0</v>
      </c>
      <c r="V7" s="42" t="n">
        <f aca="false">COUNTIF(C7:M7,"U")+COUNTIF(C7:M7,"U☻")+COUNTIF(C7:M7,"U☺")</f>
        <v>1</v>
      </c>
      <c r="W7" s="42" t="n">
        <f aca="false">COUNTIF(C7:M7,"KVIT")+COUNTIF(C7:M7,"KVIT☻")+COUNTIF(C7:M7,"kvit$")</f>
        <v>2</v>
      </c>
      <c r="X7" s="44" t="n">
        <f aca="false">COUNTBLANK(C7:M7)</f>
        <v>0</v>
      </c>
      <c r="Y7" s="44" t="n">
        <f aca="false">COUNTIF(C7:M7,"x")</f>
        <v>0</v>
      </c>
      <c r="Z7" s="42" t="n">
        <f aca="false">COUNTIF(C7:M7,"51")+COUNTIF(C7:M7,"51☻")+COUNTIF(C7:M7,"2")+COUNTIF(C7:M7,"52")+COUNTIF(C7:M7,"52☻")+COUNTIF(C7:M7,"51$")+COUNTIF(C7:M7,"52$")</f>
        <v>3</v>
      </c>
      <c r="AA7" s="5" t="str">
        <f aca="false">'Vzorci vnosov'!$A$7</f>
        <v>KVIT☻</v>
      </c>
      <c r="AC7" s="51" t="s">
        <v>56</v>
      </c>
    </row>
    <row r="8" customFormat="false" ht="19.9" hidden="false" customHeight="true" outlineLevel="0" collapsed="false">
      <c r="A8" s="45" t="n">
        <v>41766</v>
      </c>
      <c r="B8" s="32" t="str">
        <f aca="false">TEXT(A8,"Ddd")</f>
        <v>sre</v>
      </c>
      <c r="C8" s="4" t="str">
        <f aca="false">'Vzorci vnosov'!$A$12</f>
        <v>D</v>
      </c>
      <c r="D8" s="5" t="str">
        <f aca="false">'Vzorci vnosov'!$A$7</f>
        <v>KVIT☻</v>
      </c>
      <c r="E8" s="6" t="str">
        <f aca="false">'Vzorci vnosov'!$A$11</f>
        <v>X</v>
      </c>
      <c r="F8" s="3" t="str">
        <f aca="false">'Vzorci vnosov'!$A$6</f>
        <v>KVIT</v>
      </c>
      <c r="G8" s="4" t="str">
        <f aca="false">'Vzorci vnosov'!$A$15</f>
        <v>SO</v>
      </c>
      <c r="H8" s="14" t="str">
        <f aca="false">'Vzorci vnosov'!$A$24</f>
        <v>52☺</v>
      </c>
      <c r="I8" s="4" t="str">
        <f aca="false">'Vzorci vnosov'!$A$8</f>
        <v>U</v>
      </c>
      <c r="J8" s="6" t="str">
        <f aca="false">'Vzorci vnosov'!$A$11</f>
        <v>X</v>
      </c>
      <c r="K8" s="15" t="str">
        <f aca="false">'Vzorci vnosov'!$A$25</f>
        <v>51¶</v>
      </c>
      <c r="L8" s="4" t="str">
        <f aca="false">'Vzorci vnosov'!$A$4</f>
        <v>51</v>
      </c>
      <c r="M8" s="4" t="str">
        <f aca="false">'Vzorci vnosov'!$A$12</f>
        <v>D</v>
      </c>
      <c r="N8" s="46" t="s">
        <v>43</v>
      </c>
      <c r="O8" s="25" t="s">
        <v>41</v>
      </c>
      <c r="P8" s="42" t="n">
        <f aca="false">COUNTIF(C8:M8,"☻")+COUNTIF(C8:M8,"52☻")+COUNTIF(C8:M8,"51☻")+COUNTIF(C8:M8,"1☻")+COUNTIF(C8:M8,"KVIT☻")+COUNTIF(C8:M8,"U☻")</f>
        <v>1</v>
      </c>
      <c r="Q8" s="42" t="n">
        <f aca="false">COUNTIF(C8:M8,"☺")+COUNTIF(C8:M8,"52☺")+COUNTIF(C8:M8,"51☺")+COUNTIF(C8:M8,"1☺")+COUNTIF(C8:M8,"KVIT☺")+COUNTIF(C8:M8,"U☺")</f>
        <v>1</v>
      </c>
      <c r="R8" s="42" t="n">
        <f aca="false">COUNTIF(C8:M8,"51")+COUNTIF(C8:M8,"51$")+COUNTIF(C8:M8,"51☻")</f>
        <v>1</v>
      </c>
      <c r="S8" s="42" t="n">
        <f aca="false">COUNTIF(C8:M8,"52")+COUNTIF(C8:M8,"52$")+COUNTIF(C8:M8,"52☻")</f>
        <v>0</v>
      </c>
      <c r="T8" s="42" t="n">
        <f aca="false">COUNTIF(C8:M8,"51¶")</f>
        <v>1</v>
      </c>
      <c r="U8" s="42" t="n">
        <f aca="false">COUNTIF(C8:M8,"52¶")</f>
        <v>0</v>
      </c>
      <c r="V8" s="42" t="n">
        <f aca="false">COUNTIF(C8:M8,"U")+COUNTIF(C8:M8,"U☻")+COUNTIF(C8:M8,"U☺")</f>
        <v>1</v>
      </c>
      <c r="W8" s="42" t="n">
        <f aca="false">COUNTIF(C8:M8,"KVIT")+COUNTIF(C8:M8,"KVIT☻")+COUNTIF(C8:M8,"kvit$")</f>
        <v>2</v>
      </c>
      <c r="X8" s="44" t="n">
        <f aca="false">COUNTBLANK(C8:M8)</f>
        <v>0</v>
      </c>
      <c r="Y8" s="44" t="n">
        <f aca="false">COUNTIF(C8:M8,"x")</f>
        <v>2</v>
      </c>
      <c r="Z8" s="42" t="n">
        <f aca="false">COUNTIF(C8:M8,"51")+COUNTIF(C8:M8,"51☻")+COUNTIF(C8:M8,"2")+COUNTIF(C8:M8,"52")+COUNTIF(C8:M8,"52☻")+COUNTIF(C8:M8,"51$")+COUNTIF(C8:M8,"52$")</f>
        <v>1</v>
      </c>
      <c r="AA8" s="4" t="str">
        <f aca="false">'Vzorci vnosov'!$A$8</f>
        <v>U</v>
      </c>
      <c r="AC8" s="4" t="str">
        <f aca="false">'Vzorci vnosov'!$A$8</f>
        <v>U</v>
      </c>
    </row>
    <row r="9" customFormat="false" ht="19.9" hidden="false" customHeight="true" outlineLevel="0" collapsed="false">
      <c r="A9" s="45" t="n">
        <v>41767</v>
      </c>
      <c r="B9" s="32" t="str">
        <f aca="false">TEXT(A9,"Ddd")</f>
        <v>čet</v>
      </c>
      <c r="C9" s="4" t="str">
        <f aca="false">'Vzorci vnosov'!$A$12</f>
        <v>D</v>
      </c>
      <c r="D9" s="3" t="str">
        <f aca="false">'Vzorci vnosov'!$A$6</f>
        <v>KVIT</v>
      </c>
      <c r="E9" s="15" t="str">
        <f aca="false">'Vzorci vnosov'!$A$25</f>
        <v>51¶</v>
      </c>
      <c r="F9" s="3" t="str">
        <f aca="false">'Vzorci vnosov'!$A$6</f>
        <v>KVIT</v>
      </c>
      <c r="G9" s="4" t="str">
        <f aca="false">'Vzorci vnosov'!$A$15</f>
        <v>SO</v>
      </c>
      <c r="H9" s="6" t="str">
        <f aca="false">'Vzorci vnosov'!$A$11</f>
        <v>X</v>
      </c>
      <c r="I9" s="4" t="str">
        <f aca="false">'Vzorci vnosov'!$A$8</f>
        <v>U</v>
      </c>
      <c r="J9" s="4" t="str">
        <f aca="false">'Vzorci vnosov'!$A$5</f>
        <v>52</v>
      </c>
      <c r="K9" s="5" t="str">
        <f aca="false">'Vzorci vnosov'!$A$7</f>
        <v>KVIT☻</v>
      </c>
      <c r="L9" s="4" t="str">
        <f aca="false">'Vzorci vnosov'!$A$4</f>
        <v>51</v>
      </c>
      <c r="M9" s="4" t="str">
        <f aca="false">'Vzorci vnosov'!$A$12</f>
        <v>D</v>
      </c>
      <c r="N9" s="52" t="s">
        <v>44</v>
      </c>
      <c r="O9" s="25" t="s">
        <v>41</v>
      </c>
      <c r="P9" s="42" t="n">
        <f aca="false">COUNTIF(C9:M9,"☻")+COUNTIF(C9:M9,"52☻")+COUNTIF(C9:M9,"51☻")+COUNTIF(C9:M9,"1☻")+COUNTIF(C9:M9,"KVIT☻")+COUNTIF(C9:M9,"U☻")</f>
        <v>1</v>
      </c>
      <c r="Q9" s="42" t="n">
        <f aca="false">COUNTIF(C9:M9,"☺")+COUNTIF(C9:M9,"52☺")+COUNTIF(C9:M9,"51☺")+COUNTIF(C9:M9,"1☺")+COUNTIF(C9:M9,"KVIT☺")+COUNTIF(C9:M9,"U☺")</f>
        <v>0</v>
      </c>
      <c r="R9" s="42" t="n">
        <f aca="false">COUNTIF(C9:M9,"51")+COUNTIF(C9:M9,"51$")+COUNTIF(C9:M9,"51☻")</f>
        <v>1</v>
      </c>
      <c r="S9" s="42" t="n">
        <f aca="false">COUNTIF(C9:M9,"52")+COUNTIF(C9:M9,"52$")+COUNTIF(C9:M9,"52☻")</f>
        <v>1</v>
      </c>
      <c r="T9" s="42" t="n">
        <f aca="false">COUNTIF(C9:M9,"51¶")</f>
        <v>1</v>
      </c>
      <c r="U9" s="42" t="n">
        <f aca="false">COUNTIF(C9:M9,"52¶")</f>
        <v>0</v>
      </c>
      <c r="V9" s="42" t="n">
        <f aca="false">COUNTIF(C9:M9,"U")+COUNTIF(C9:M9,"U☻")+COUNTIF(C9:M9,"U☺")</f>
        <v>1</v>
      </c>
      <c r="W9" s="42" t="n">
        <f aca="false">COUNTIF(C9:M9,"KVIT")+COUNTIF(C9:M9,"KVIT☻")+COUNTIF(C9:M9,"kvit$")</f>
        <v>3</v>
      </c>
      <c r="X9" s="44" t="n">
        <f aca="false">COUNTBLANK(C9:M9)</f>
        <v>0</v>
      </c>
      <c r="Y9" s="44" t="n">
        <f aca="false">COUNTIF(C9:M9,"x")</f>
        <v>1</v>
      </c>
      <c r="Z9" s="42" t="n">
        <f aca="false">COUNTIF(C9:M9,"51")+COUNTIF(C9:M9,"51☻")+COUNTIF(C9:M9,"2")+COUNTIF(C9:M9,"52")+COUNTIF(C9:M9,"52☻")+COUNTIF(C9:M9,"51$")+COUNTIF(C9:M9,"52$")</f>
        <v>2</v>
      </c>
      <c r="AA9" s="3" t="str">
        <f aca="false">'Vzorci vnosov'!$A$9</f>
        <v>U☻</v>
      </c>
      <c r="AC9" s="80" t="s">
        <v>44</v>
      </c>
    </row>
    <row r="10" customFormat="false" ht="19.9" hidden="false" customHeight="true" outlineLevel="0" collapsed="false">
      <c r="A10" s="45" t="n">
        <v>41768</v>
      </c>
      <c r="B10" s="32" t="str">
        <f aca="false">TEXT(A10,"Ddd")</f>
        <v>pet</v>
      </c>
      <c r="C10" s="4" t="str">
        <f aca="false">'Vzorci vnosov'!$A$12</f>
        <v>D</v>
      </c>
      <c r="D10" s="3" t="str">
        <f aca="false">'Vzorci vnosov'!$A$6</f>
        <v>KVIT</v>
      </c>
      <c r="E10" s="4" t="str">
        <f aca="false">'Vzorci vnosov'!$A$4</f>
        <v>51</v>
      </c>
      <c r="F10" s="3" t="str">
        <f aca="false">'Vzorci vnosov'!$A$6</f>
        <v>KVIT</v>
      </c>
      <c r="G10" s="4" t="str">
        <f aca="false">'Vzorci vnosov'!$A$15</f>
        <v>SO</v>
      </c>
      <c r="H10" s="4" t="str">
        <f aca="false">'Vzorci vnosov'!$A$5</f>
        <v>52</v>
      </c>
      <c r="I10" s="4" t="str">
        <f aca="false">'Vzorci vnosov'!$A$4</f>
        <v>51</v>
      </c>
      <c r="J10" s="15" t="str">
        <f aca="false">'Vzorci vnosov'!$A$25</f>
        <v>51¶</v>
      </c>
      <c r="K10" s="6" t="str">
        <f aca="false">'Vzorci vnosov'!$A$11</f>
        <v>X</v>
      </c>
      <c r="L10" s="4" t="str">
        <f aca="false">'Vzorci vnosov'!$A$8</f>
        <v>U</v>
      </c>
      <c r="M10" s="4" t="str">
        <f aca="false">'Vzorci vnosov'!$A$12</f>
        <v>D</v>
      </c>
      <c r="N10" s="46" t="s">
        <v>96</v>
      </c>
      <c r="O10" s="25" t="s">
        <v>40</v>
      </c>
      <c r="P10" s="42" t="n">
        <f aca="false">COUNTIF(C10:M10,"☻")+COUNTIF(C10:M10,"52☻")+COUNTIF(C10:M10,"51☻")+COUNTIF(C10:M10,"1☻")+COUNTIF(C10:M10,"KVIT☻")+COUNTIF(C10:M10,"U☻")</f>
        <v>0</v>
      </c>
      <c r="Q10" s="42" t="n">
        <f aca="false">COUNTIF(C10:M10,"☺")+COUNTIF(C10:M10,"52☺")+COUNTIF(C10:M10,"51☺")+COUNTIF(C10:M10,"1☺")+COUNTIF(C10:M10,"KVIT☺")+COUNTIF(C10:M10,"U☺")</f>
        <v>0</v>
      </c>
      <c r="R10" s="42" t="n">
        <f aca="false">COUNTIF(C10:M10,"51")+COUNTIF(C10:M10,"51$")+COUNTIF(C10:M10,"51☻")</f>
        <v>2</v>
      </c>
      <c r="S10" s="42" t="n">
        <f aca="false">COUNTIF(C10:M10,"52")+COUNTIF(C10:M10,"52$")+COUNTIF(C10:M10,"52☻")</f>
        <v>1</v>
      </c>
      <c r="T10" s="42" t="n">
        <f aca="false">COUNTIF(C10:M10,"51¶")</f>
        <v>1</v>
      </c>
      <c r="U10" s="42" t="n">
        <f aca="false">COUNTIF(C10:M10,"52¶")</f>
        <v>0</v>
      </c>
      <c r="V10" s="42" t="n">
        <f aca="false">COUNTIF(C10:M10,"U")+COUNTIF(C10:M10,"U☻")+COUNTIF(C10:M10,"U☺")</f>
        <v>1</v>
      </c>
      <c r="W10" s="42" t="n">
        <f aca="false">COUNTIF(C10:M10,"KVIT")+COUNTIF(C10:M10,"KVIT☻")+COUNTIF(C10:M10,"kvit$")</f>
        <v>2</v>
      </c>
      <c r="X10" s="44" t="n">
        <f aca="false">COUNTBLANK(C10:M10)</f>
        <v>0</v>
      </c>
      <c r="Y10" s="44" t="n">
        <f aca="false">COUNTIF(C10:M10,"x")</f>
        <v>1</v>
      </c>
      <c r="Z10" s="42" t="n">
        <f aca="false">COUNTIF(C10:M10,"51")+COUNTIF(C10:M10,"51☻")+COUNTIF(C10:M10,"2")+COUNTIF(C10:M10,"52")+COUNTIF(C10:M10,"52☻")+COUNTIF(C10:M10,"51$")+COUNTIF(C10:M10,"52$")</f>
        <v>3</v>
      </c>
      <c r="AA10" s="6" t="str">
        <f aca="false">'Vzorci vnosov'!$A$11</f>
        <v>X</v>
      </c>
    </row>
    <row r="11" customFormat="false" ht="19.9" hidden="false" customHeight="true" outlineLevel="0" collapsed="false">
      <c r="A11" s="38" t="n">
        <v>41769</v>
      </c>
      <c r="B11" s="39" t="str">
        <f aca="false">TEXT(A11,"Ddd")</f>
        <v>sob</v>
      </c>
      <c r="C11" s="79"/>
      <c r="D11" s="79"/>
      <c r="E11" s="79"/>
      <c r="F11" s="7" t="str">
        <f aca="false">'Vzorci vnosov'!$A$14</f>
        <v>☻</v>
      </c>
      <c r="G11" s="77"/>
      <c r="H11" s="77"/>
      <c r="I11" s="40"/>
      <c r="J11" s="12" t="str">
        <f aca="false">'Vzorci vnosov'!$A$21</f>
        <v>☺</v>
      </c>
      <c r="K11" s="77"/>
      <c r="L11" s="77"/>
      <c r="M11" s="40"/>
      <c r="N11" s="40" t="s">
        <v>88</v>
      </c>
      <c r="O11" s="40" t="s">
        <v>40</v>
      </c>
      <c r="P11" s="42" t="n">
        <f aca="false">COUNTIF(C11:M11,"☻")+COUNTIF(C11:M11,"52☻")+COUNTIF(C11:M11,"51☻")+COUNTIF(C11:M11,"1☻")+COUNTIF(C11:M11,"KVIT☻")+COUNTIF(C11:M11,"U☻")</f>
        <v>1</v>
      </c>
      <c r="Q11" s="42" t="n">
        <f aca="false">COUNTIF(C11:M11,"☺")+COUNTIF(C11:M11,"52☺")+COUNTIF(C11:M11,"51☺")+COUNTIF(C11:M11,"1☺")+COUNTIF(C11:M11,"KVIT☺")+COUNTIF(C11:M11,"U☺")</f>
        <v>1</v>
      </c>
      <c r="R11" s="42" t="n">
        <f aca="false">COUNTIF(C11:M11,"51")+COUNTIF(C11:M11,"51$")+COUNTIF(C11:M11,"51☻")</f>
        <v>0</v>
      </c>
      <c r="S11" s="42" t="n">
        <f aca="false">COUNTIF(C11:M11,"52")+COUNTIF(C11:M11,"52$")+COUNTIF(C11:M11,"52☻")</f>
        <v>0</v>
      </c>
      <c r="T11" s="42" t="n">
        <f aca="false">COUNTIF(C11:M11,"51¶")</f>
        <v>0</v>
      </c>
      <c r="U11" s="42" t="n">
        <f aca="false">COUNTIF(C11:M11,"52¶")</f>
        <v>0</v>
      </c>
      <c r="V11" s="42" t="n">
        <f aca="false">COUNTIF(C11:M11,"U")+COUNTIF(C11:M11,"U☻")+COUNTIF(C11:M11,"U☺")</f>
        <v>0</v>
      </c>
      <c r="W11" s="42" t="n">
        <f aca="false">COUNTIF(C11:M11,"KVIT")+COUNTIF(C11:M11,"KVIT☻")+COUNTIF(C11:M11,"kvit$")</f>
        <v>0</v>
      </c>
      <c r="X11" s="44" t="n">
        <f aca="false">COUNTBLANK(C11:M11)</f>
        <v>9</v>
      </c>
      <c r="Y11" s="44" t="n">
        <f aca="false">COUNTIF(C11:M11,"x")</f>
        <v>0</v>
      </c>
      <c r="Z11" s="42" t="n">
        <f aca="false">COUNTIF(C11:M11,"51")+COUNTIF(C11:M11,"51☻")+COUNTIF(C11:M11,"2")+COUNTIF(C11:M11,"52")+COUNTIF(C11:M11,"52☻")+COUNTIF(C11:M11,"51$")+COUNTIF(C11:M11,"52$")</f>
        <v>0</v>
      </c>
      <c r="AA11" s="4" t="str">
        <f aca="false">'Vzorci vnosov'!$A$12</f>
        <v>D</v>
      </c>
      <c r="AC11" s="46" t="s">
        <v>62</v>
      </c>
    </row>
    <row r="12" customFormat="false" ht="19.9" hidden="false" customHeight="true" outlineLevel="0" collapsed="false">
      <c r="A12" s="38" t="n">
        <v>41770</v>
      </c>
      <c r="B12" s="39" t="str">
        <f aca="false">TEXT(A12,"Ddd")</f>
        <v>ned</v>
      </c>
      <c r="C12" s="79"/>
      <c r="D12" s="79"/>
      <c r="E12" s="79"/>
      <c r="F12" s="7" t="str">
        <f aca="false">'Vzorci vnosov'!$A$14</f>
        <v>☻</v>
      </c>
      <c r="G12" s="77"/>
      <c r="H12" s="12" t="str">
        <f aca="false">'Vzorci vnosov'!$A$21</f>
        <v>☺</v>
      </c>
      <c r="I12" s="40"/>
      <c r="J12" s="40"/>
      <c r="K12" s="77"/>
      <c r="L12" s="77"/>
      <c r="M12" s="40"/>
      <c r="N12" s="40" t="s">
        <v>43</v>
      </c>
      <c r="O12" s="40" t="s">
        <v>40</v>
      </c>
      <c r="P12" s="42" t="n">
        <f aca="false">COUNTIF(C12:M12,"☻")+COUNTIF(C12:M12,"52☻")+COUNTIF(C12:M12,"51☻")+COUNTIF(C12:M12,"1☻")+COUNTIF(C12:M12,"KVIT☻")+COUNTIF(C12:M12,"U☻")</f>
        <v>1</v>
      </c>
      <c r="Q12" s="42" t="n">
        <f aca="false">COUNTIF(C12:M12,"☺")+COUNTIF(C12:M12,"52☺")+COUNTIF(C12:M12,"51☺")+COUNTIF(C12:M12,"1☺")+COUNTIF(C12:M12,"KVIT☺")+COUNTIF(C12:M12,"U☺")</f>
        <v>1</v>
      </c>
      <c r="R12" s="42" t="n">
        <f aca="false">COUNTIF(C12:M12,"51")+COUNTIF(C12:M12,"51$")+COUNTIF(C12:M12,"51☻")</f>
        <v>0</v>
      </c>
      <c r="S12" s="42" t="n">
        <f aca="false">COUNTIF(C12:M12,"52")+COUNTIF(C12:M12,"52$")+COUNTIF(C12:M12,"52☻")</f>
        <v>0</v>
      </c>
      <c r="T12" s="42" t="n">
        <f aca="false">COUNTIF(C12:M12,"51¶")</f>
        <v>0</v>
      </c>
      <c r="U12" s="42" t="n">
        <f aca="false">COUNTIF(C12:M12,"52¶")</f>
        <v>0</v>
      </c>
      <c r="V12" s="42" t="n">
        <f aca="false">COUNTIF(C12:M12,"U")+COUNTIF(C12:M12,"U☻")+COUNTIF(C12:M12,"U☺")</f>
        <v>0</v>
      </c>
      <c r="W12" s="42" t="n">
        <f aca="false">COUNTIF(C12:M12,"KVIT")+COUNTIF(C12:M12,"KVIT☻")+COUNTIF(C12:M12,"kvit$")</f>
        <v>0</v>
      </c>
      <c r="X12" s="44" t="n">
        <f aca="false">COUNTBLANK(C12:M12)</f>
        <v>9</v>
      </c>
      <c r="Y12" s="44" t="n">
        <f aca="false">COUNTIF(C12:M12,"x")</f>
        <v>0</v>
      </c>
      <c r="Z12" s="42" t="n">
        <f aca="false">COUNTIF(C12:M12,"51")+COUNTIF(C12:M12,"51☻")+COUNTIF(C12:M12,"2")+COUNTIF(C12:M12,"52")+COUNTIF(C12:M12,"52☻")+COUNTIF(C12:M12,"51$")+COUNTIF(C12:M12,"52$")</f>
        <v>0</v>
      </c>
      <c r="AA12" s="3" t="str">
        <f aca="false">'Vzorci vnosov'!$A$13</f>
        <v>BOL</v>
      </c>
    </row>
    <row r="13" customFormat="false" ht="19.9" hidden="false" customHeight="true" outlineLevel="0" collapsed="false">
      <c r="A13" s="45" t="n">
        <v>41771</v>
      </c>
      <c r="B13" s="32" t="str">
        <f aca="false">TEXT(A13,"Ddd")</f>
        <v>pon</v>
      </c>
      <c r="C13" s="5" t="str">
        <f aca="false">'Vzorci vnosov'!$A$7</f>
        <v>KVIT☻</v>
      </c>
      <c r="D13" s="3" t="str">
        <f aca="false">'Vzorci vnosov'!$A$6</f>
        <v>KVIT</v>
      </c>
      <c r="E13" s="4" t="str">
        <f aca="false">'Vzorci vnosov'!$A$5</f>
        <v>52</v>
      </c>
      <c r="F13" s="6" t="str">
        <f aca="false">'Vzorci vnosov'!$A$11</f>
        <v>X</v>
      </c>
      <c r="G13" s="4" t="str">
        <f aca="false">'Vzorci vnosov'!$A$15</f>
        <v>SO</v>
      </c>
      <c r="H13" s="6" t="str">
        <f aca="false">'Vzorci vnosov'!$A$11</f>
        <v>X</v>
      </c>
      <c r="I13" s="13" t="str">
        <f aca="false">'Vzorci vnosov'!$A$22</f>
        <v>U☺</v>
      </c>
      <c r="J13" s="15" t="str">
        <f aca="false">'Vzorci vnosov'!$A$25</f>
        <v>51¶</v>
      </c>
      <c r="K13" s="4" t="str">
        <f aca="false">'Vzorci vnosov'!$A$12</f>
        <v>D</v>
      </c>
      <c r="L13" s="4" t="str">
        <f aca="false">'Vzorci vnosov'!$A$4</f>
        <v>51</v>
      </c>
      <c r="M13" s="4" t="str">
        <f aca="false">'Vzorci vnosov'!$A$12</f>
        <v>D</v>
      </c>
      <c r="N13" s="46" t="s">
        <v>79</v>
      </c>
      <c r="O13" s="25" t="s">
        <v>39</v>
      </c>
      <c r="P13" s="42" t="n">
        <f aca="false">COUNTIF(C13:M13,"☻")+COUNTIF(C13:M13,"52☻")+COUNTIF(C13:M13,"51☻")+COUNTIF(C13:M13,"1☻")+COUNTIF(C13:M13,"KVIT☻")+COUNTIF(C13:M13,"U☻")</f>
        <v>1</v>
      </c>
      <c r="Q13" s="42" t="n">
        <f aca="false">COUNTIF(C13:M13,"☺")+COUNTIF(C13:M13,"52☺")+COUNTIF(C13:M13,"51☺")+COUNTIF(C13:M13,"1☺")+COUNTIF(C13:M13,"KVIT☺")+COUNTIF(C13:M13,"U☺")</f>
        <v>1</v>
      </c>
      <c r="R13" s="42" t="n">
        <f aca="false">COUNTIF(C13:M13,"51")+COUNTIF(C13:M13,"51$")+COUNTIF(C13:M13,"51☻")</f>
        <v>1</v>
      </c>
      <c r="S13" s="42" t="n">
        <f aca="false">COUNTIF(C13:M13,"52")+COUNTIF(C13:M13,"52$")+COUNTIF(C13:M13,"52☻")</f>
        <v>1</v>
      </c>
      <c r="T13" s="42" t="n">
        <f aca="false">COUNTIF(C13:M13,"51¶")</f>
        <v>1</v>
      </c>
      <c r="U13" s="42" t="n">
        <f aca="false">COUNTIF(C13:M13,"52¶")</f>
        <v>0</v>
      </c>
      <c r="V13" s="42" t="n">
        <f aca="false">COUNTIF(C13:M13,"U")+COUNTIF(C13:M13,"U☻")+COUNTIF(C13:M13,"U☺")</f>
        <v>1</v>
      </c>
      <c r="W13" s="42" t="n">
        <f aca="false">COUNTIF(C13:M13,"KVIT")+COUNTIF(C13:M13,"KVIT☻")+COUNTIF(C13:M13,"kvit$")</f>
        <v>2</v>
      </c>
      <c r="X13" s="44" t="n">
        <f aca="false">COUNTBLANK(C13:M13)</f>
        <v>0</v>
      </c>
      <c r="Y13" s="44" t="n">
        <f aca="false">COUNTIF(C13:M13,"x")</f>
        <v>2</v>
      </c>
      <c r="Z13" s="42" t="n">
        <f aca="false">COUNTIF(C13:M13,"51")+COUNTIF(C13:M13,"51☻")+COUNTIF(C13:M13,"2")+COUNTIF(C13:M13,"52")+COUNTIF(C13:M13,"52☻")+COUNTIF(C13:M13,"51$")+COUNTIF(C13:M13,"52$")</f>
        <v>2</v>
      </c>
      <c r="AA13" s="7" t="str">
        <f aca="false">'Vzorci vnosov'!$A$14</f>
        <v>☻</v>
      </c>
      <c r="AC13" s="46" t="s">
        <v>89</v>
      </c>
    </row>
    <row r="14" customFormat="false" ht="19.9" hidden="false" customHeight="true" outlineLevel="0" collapsed="false">
      <c r="A14" s="45" t="n">
        <v>41772</v>
      </c>
      <c r="B14" s="32" t="str">
        <f aca="false">TEXT(A14,"Ddd")</f>
        <v>tor</v>
      </c>
      <c r="C14" s="6" t="str">
        <f aca="false">'Vzorci vnosov'!$A$11</f>
        <v>X</v>
      </c>
      <c r="D14" s="3" t="str">
        <f aca="false">'Vzorci vnosov'!$A$6</f>
        <v>KVIT</v>
      </c>
      <c r="E14" s="4" t="str">
        <f aca="false">'Vzorci vnosov'!$A$4</f>
        <v>51</v>
      </c>
      <c r="F14" s="3" t="str">
        <f aca="false">'Vzorci vnosov'!$A$6</f>
        <v>KVIT</v>
      </c>
      <c r="G14" s="4" t="str">
        <f aca="false">'Vzorci vnosov'!$A$15</f>
        <v>SO</v>
      </c>
      <c r="H14" s="4" t="str">
        <f aca="false">'Vzorci vnosov'!$A$5</f>
        <v>52</v>
      </c>
      <c r="I14" s="6" t="str">
        <f aca="false">'Vzorci vnosov'!$A$11</f>
        <v>X</v>
      </c>
      <c r="J14" s="4" t="str">
        <f aca="false">'Vzorci vnosov'!$A$8</f>
        <v>U</v>
      </c>
      <c r="K14" s="4" t="str">
        <f aca="false">'Vzorci vnosov'!$A$12</f>
        <v>D</v>
      </c>
      <c r="L14" s="6" t="str">
        <f aca="false">'Vzorci vnosov'!$A$26</f>
        <v>52¶</v>
      </c>
      <c r="M14" s="4" t="str">
        <f aca="false">'Vzorci vnosov'!$A$12</f>
        <v>D</v>
      </c>
      <c r="N14" s="46" t="s">
        <v>94</v>
      </c>
      <c r="O14" s="25" t="s">
        <v>39</v>
      </c>
      <c r="P14" s="42" t="n">
        <f aca="false">COUNTIF(C14:M14,"☻")+COUNTIF(C14:M14,"52☻")+COUNTIF(C14:M14,"51☻")+COUNTIF(C14:M14,"1☻")+COUNTIF(C14:M14,"KVIT☻")+COUNTIF(C14:M14,"U☻")</f>
        <v>0</v>
      </c>
      <c r="Q14" s="42" t="n">
        <f aca="false">COUNTIF(C14:M14,"☺")+COUNTIF(C14:M14,"52☺")+COUNTIF(C14:M14,"51☺")+COUNTIF(C14:M14,"1☺")+COUNTIF(C14:M14,"KVIT☺")+COUNTIF(C14:M14,"U☺")</f>
        <v>0</v>
      </c>
      <c r="R14" s="42" t="n">
        <f aca="false">COUNTIF(C14:M14,"51")+COUNTIF(C14:M14,"51$")+COUNTIF(C14:M14,"51☻")</f>
        <v>1</v>
      </c>
      <c r="S14" s="42" t="n">
        <f aca="false">COUNTIF(C14:M14,"52")+COUNTIF(C14:M14,"52$")+COUNTIF(C14:M14,"52☻")</f>
        <v>1</v>
      </c>
      <c r="T14" s="42" t="n">
        <f aca="false">COUNTIF(C14:M14,"51¶")</f>
        <v>0</v>
      </c>
      <c r="U14" s="42" t="n">
        <f aca="false">COUNTIF(C14:M14,"52¶")</f>
        <v>1</v>
      </c>
      <c r="V14" s="42" t="n">
        <f aca="false">COUNTIF(C14:M14,"U")+COUNTIF(C14:M14,"U☻")+COUNTIF(C14:M14,"U☺")</f>
        <v>1</v>
      </c>
      <c r="W14" s="42" t="n">
        <f aca="false">COUNTIF(C14:M14,"KVIT")+COUNTIF(C14:M14,"KVIT☻")+COUNTIF(C14:M14,"kvit$")</f>
        <v>2</v>
      </c>
      <c r="X14" s="44" t="n">
        <f aca="false">COUNTBLANK(C14:M14)</f>
        <v>0</v>
      </c>
      <c r="Y14" s="44" t="n">
        <f aca="false">COUNTIF(C14:M14,"x")</f>
        <v>2</v>
      </c>
      <c r="Z14" s="42" t="n">
        <f aca="false">COUNTIF(C14:M14,"51")+COUNTIF(C14:M14,"51☻")+COUNTIF(C14:M14,"2")+COUNTIF(C14:M14,"52")+COUNTIF(C14:M14,"52☻")+COUNTIF(C14:M14,"51$")+COUNTIF(C14:M14,"52$")</f>
        <v>2</v>
      </c>
      <c r="AA14" s="4" t="str">
        <f aca="false">'Vzorci vnosov'!$A$15</f>
        <v>SO</v>
      </c>
    </row>
    <row r="15" customFormat="false" ht="19.9" hidden="false" customHeight="true" outlineLevel="0" collapsed="false">
      <c r="A15" s="45" t="n">
        <v>41773</v>
      </c>
      <c r="B15" s="32" t="str">
        <f aca="false">TEXT(A15,"Ddd")</f>
        <v>sre</v>
      </c>
      <c r="C15" s="3" t="str">
        <f aca="false">'Vzorci vnosov'!$A$6</f>
        <v>KVIT</v>
      </c>
      <c r="D15" s="5" t="str">
        <f aca="false">'Vzorci vnosov'!$A$7</f>
        <v>KVIT☻</v>
      </c>
      <c r="E15" s="4" t="str">
        <f aca="false">'Vzorci vnosov'!$A$4</f>
        <v>51</v>
      </c>
      <c r="F15" s="46" t="s">
        <v>59</v>
      </c>
      <c r="G15" s="4" t="str">
        <f aca="false">'Vzorci vnosov'!$A$15</f>
        <v>SO</v>
      </c>
      <c r="H15" s="4" t="str">
        <f aca="false">'Vzorci vnosov'!$A$12</f>
        <v>D</v>
      </c>
      <c r="I15" s="6" t="str">
        <f aca="false">'Vzorci vnosov'!$A$26</f>
        <v>52¶</v>
      </c>
      <c r="J15" s="4" t="str">
        <f aca="false">'Vzorci vnosov'!$A$5</f>
        <v>52</v>
      </c>
      <c r="K15" s="4" t="str">
        <f aca="false">'Vzorci vnosov'!$A$12</f>
        <v>D</v>
      </c>
      <c r="L15" s="13" t="str">
        <f aca="false">'Vzorci vnosov'!$A$22</f>
        <v>U☺</v>
      </c>
      <c r="M15" s="4" t="str">
        <f aca="false">'Vzorci vnosov'!$A$12</f>
        <v>D</v>
      </c>
      <c r="N15" s="46" t="str">
        <f aca="false">januar!$L$1</f>
        <v>ŽIV</v>
      </c>
      <c r="O15" s="25" t="s">
        <v>40</v>
      </c>
      <c r="P15" s="42" t="n">
        <f aca="false">COUNTIF(C15:M15,"☻")+COUNTIF(C15:M15,"52☻")+COUNTIF(C15:M15,"51☻")+COUNTIF(C15:M15,"1☻")+COUNTIF(C15:M15,"KVIT☻")+COUNTIF(C15:M15,"U☻")</f>
        <v>1</v>
      </c>
      <c r="Q15" s="42" t="n">
        <f aca="false">COUNTIF(C15:M15,"☺")+COUNTIF(C15:M15,"52☺")+COUNTIF(C15:M15,"51☺")+COUNTIF(C15:M15,"1☺")+COUNTIF(C15:M15,"KVIT☺")+COUNTIF(C15:M15,"U☺")</f>
        <v>1</v>
      </c>
      <c r="R15" s="42" t="n">
        <f aca="false">COUNTIF(C15:M15,"51")+COUNTIF(C15:M15,"51$")+COUNTIF(C15:M15,"51☻")</f>
        <v>1</v>
      </c>
      <c r="S15" s="42" t="n">
        <f aca="false">COUNTIF(C15:M15,"52")+COUNTIF(C15:M15,"52$")+COUNTIF(C15:M15,"52☻")</f>
        <v>1</v>
      </c>
      <c r="T15" s="42" t="n">
        <f aca="false">COUNTIF(C15:M15,"51¶")</f>
        <v>0</v>
      </c>
      <c r="U15" s="42" t="n">
        <f aca="false">COUNTIF(C15:M15,"52¶")</f>
        <v>1</v>
      </c>
      <c r="V15" s="42" t="n">
        <f aca="false">COUNTIF(C15:M15,"U")+COUNTIF(C15:M15,"U☻")+COUNTIF(C15:M15,"U☺")</f>
        <v>1</v>
      </c>
      <c r="W15" s="42" t="n">
        <f aca="false">COUNTIF(C15:M15,"KVIT")+COUNTIF(C15:M15,"KVIT☻")+COUNTIF(C15:M15,"kvit$")</f>
        <v>2</v>
      </c>
      <c r="X15" s="44" t="n">
        <f aca="false">COUNTBLANK(C15:M15)</f>
        <v>0</v>
      </c>
      <c r="Y15" s="44" t="n">
        <f aca="false">COUNTIF(C15:M15,"x")</f>
        <v>0</v>
      </c>
      <c r="Z15" s="42" t="n">
        <f aca="false">COUNTIF(C15:M15,"51")+COUNTIF(C15:M15,"51☻")+COUNTIF(C15:M15,"2")+COUNTIF(C15:M15,"52")+COUNTIF(C15:M15,"52☻")+COUNTIF(C15:M15,"51$")+COUNTIF(C15:M15,"52$")</f>
        <v>2</v>
      </c>
      <c r="AA15" s="8" t="str">
        <f aca="false">'Vzorci vnosov'!$A$16</f>
        <v>☻</v>
      </c>
      <c r="AC15" s="47" t="s">
        <v>53</v>
      </c>
    </row>
    <row r="16" customFormat="false" ht="19.9" hidden="false" customHeight="true" outlineLevel="0" collapsed="false">
      <c r="A16" s="45" t="n">
        <v>41774</v>
      </c>
      <c r="B16" s="32" t="str">
        <f aca="false">TEXT(A16,"Ddd")</f>
        <v>čet</v>
      </c>
      <c r="C16" s="3" t="str">
        <f aca="false">'Vzorci vnosov'!$A$6</f>
        <v>KVIT</v>
      </c>
      <c r="D16" s="46" t="s">
        <v>85</v>
      </c>
      <c r="E16" s="3" t="str">
        <f aca="false">'Vzorci vnosov'!$A$6</f>
        <v>KVIT</v>
      </c>
      <c r="F16" s="4" t="str">
        <f aca="false">'Vzorci vnosov'!$A$8</f>
        <v>U</v>
      </c>
      <c r="G16" s="4" t="str">
        <f aca="false">'Vzorci vnosov'!$A$15</f>
        <v>SO</v>
      </c>
      <c r="H16" s="4" t="str">
        <f aca="false">'Vzorci vnosov'!$A$12</f>
        <v>D</v>
      </c>
      <c r="I16" s="4" t="str">
        <f aca="false">'Vzorci vnosov'!$A$5</f>
        <v>52</v>
      </c>
      <c r="J16" s="4" t="str">
        <f aca="false">'Vzorci vnosov'!$A$12</f>
        <v>D</v>
      </c>
      <c r="K16" s="4" t="str">
        <f aca="false">'Vzorci vnosov'!$A$12</f>
        <v>D</v>
      </c>
      <c r="L16" s="4" t="str">
        <f aca="false">'Vzorci vnosov'!$A$4</f>
        <v>51</v>
      </c>
      <c r="M16" s="4" t="str">
        <f aca="false">'Vzorci vnosov'!$A$12</f>
        <v>D</v>
      </c>
      <c r="N16" s="49" t="s">
        <v>99</v>
      </c>
      <c r="O16" s="25" t="s">
        <v>39</v>
      </c>
      <c r="P16" s="42" t="n">
        <f aca="false">COUNTIF(C16:M16,"☻")+COUNTIF(C16:M16,"52☻")+COUNTIF(C16:M16,"51☻")+COUNTIF(C16:M16,"1☻")+COUNTIF(C16:M16,"KVIT☻")+COUNTIF(C16:M16,"U☻")</f>
        <v>0</v>
      </c>
      <c r="Q16" s="42" t="n">
        <f aca="false">COUNTIF(C16:M16,"☺")+COUNTIF(C16:M16,"52☺")+COUNTIF(C16:M16,"51☺")+COUNTIF(C16:M16,"1☺")+COUNTIF(C16:M16,"KVIT☺")+COUNTIF(C16:M16,"U☺")</f>
        <v>0</v>
      </c>
      <c r="R16" s="42" t="n">
        <f aca="false">COUNTIF(C16:M16,"51")+COUNTIF(C16:M16,"51$")+COUNTIF(C16:M16,"51☻")</f>
        <v>1</v>
      </c>
      <c r="S16" s="42" t="n">
        <f aca="false">COUNTIF(C16:M16,"52")+COUNTIF(C16:M16,"52$")+COUNTIF(C16:M16,"52☻")</f>
        <v>1</v>
      </c>
      <c r="T16" s="42" t="n">
        <f aca="false">COUNTIF(C16:M16,"51¶")</f>
        <v>0</v>
      </c>
      <c r="U16" s="42" t="n">
        <f aca="false">COUNTIF(C16:M16,"52¶")</f>
        <v>0</v>
      </c>
      <c r="V16" s="42" t="n">
        <f aca="false">COUNTIF(C16:M16,"U")+COUNTIF(C16:M16,"U☻")+COUNTIF(C16:M16,"U☺")</f>
        <v>1</v>
      </c>
      <c r="W16" s="42" t="n">
        <f aca="false">COUNTIF(C16:M16,"KVIT")+COUNTIF(C16:M16,"KVIT☻")+COUNTIF(C16:M16,"kvit$")</f>
        <v>2</v>
      </c>
      <c r="X16" s="44" t="n">
        <f aca="false">COUNTBLANK(C16:M16)</f>
        <v>0</v>
      </c>
      <c r="Y16" s="44" t="n">
        <f aca="false">COUNTIF(C16:M16,"x")</f>
        <v>0</v>
      </c>
      <c r="Z16" s="42" t="n">
        <f aca="false">COUNTIF(C16:M16,"51")+COUNTIF(C16:M16,"51☻")+COUNTIF(C16:M16,"2")+COUNTIF(C16:M16,"52")+COUNTIF(C16:M16,"52☻")+COUNTIF(C16:M16,"51$")+COUNTIF(C16:M16,"52$")</f>
        <v>2</v>
      </c>
      <c r="AA16" s="9" t="str">
        <f aca="false">'Vzorci vnosov'!$A$17</f>
        <v>51$</v>
      </c>
      <c r="AC16" s="46" t="s">
        <v>98</v>
      </c>
    </row>
    <row r="17" customFormat="false" ht="19.9" hidden="false" customHeight="true" outlineLevel="0" collapsed="false">
      <c r="A17" s="45" t="n">
        <v>41775</v>
      </c>
      <c r="B17" s="32" t="str">
        <f aca="false">TEXT(A17,"Ddd")</f>
        <v>pet</v>
      </c>
      <c r="C17" s="3" t="str">
        <f aca="false">'Vzorci vnosov'!$A$6</f>
        <v>KVIT</v>
      </c>
      <c r="D17" s="3" t="str">
        <f aca="false">'Vzorci vnosov'!$A$6</f>
        <v>KVIT</v>
      </c>
      <c r="E17" s="15" t="str">
        <f aca="false">'Vzorci vnosov'!$A$25</f>
        <v>51¶</v>
      </c>
      <c r="F17" s="3" t="str">
        <f aca="false">'Vzorci vnosov'!$A$2</f>
        <v>51☻</v>
      </c>
      <c r="G17" s="4" t="str">
        <f aca="false">'Vzorci vnosov'!$A$15</f>
        <v>SO</v>
      </c>
      <c r="H17" s="4" t="str">
        <f aca="false">'Vzorci vnosov'!$A$12</f>
        <v>D</v>
      </c>
      <c r="I17" s="14" t="str">
        <f aca="false">'Vzorci vnosov'!$A$24</f>
        <v>52☺</v>
      </c>
      <c r="J17" s="4" t="str">
        <f aca="false">'Vzorci vnosov'!$A$12</f>
        <v>D</v>
      </c>
      <c r="K17" s="4" t="str">
        <f aca="false">'Vzorci vnosov'!$A$12</f>
        <v>D</v>
      </c>
      <c r="L17" s="4" t="str">
        <f aca="false">'Vzorci vnosov'!$A$8</f>
        <v>U</v>
      </c>
      <c r="M17" s="4" t="str">
        <f aca="false">'Vzorci vnosov'!$A$12</f>
        <v>D</v>
      </c>
      <c r="N17" s="46" t="s">
        <v>79</v>
      </c>
      <c r="O17" s="25" t="s">
        <v>39</v>
      </c>
      <c r="P17" s="42" t="n">
        <f aca="false">COUNTIF(C17:M17,"☻")+COUNTIF(C17:M17,"52☻")+COUNTIF(C17:M17,"51☻")+COUNTIF(C17:M17,"1☻")+COUNTIF(C17:M17,"KVIT☻")+COUNTIF(C17:M17,"U☻")</f>
        <v>1</v>
      </c>
      <c r="Q17" s="42" t="n">
        <f aca="false">COUNTIF(C17:M17,"☺")+COUNTIF(C17:M17,"52☺")+COUNTIF(C17:M17,"51☺")+COUNTIF(C17:M17,"1☺")+COUNTIF(C17:M17,"KVIT☺")+COUNTIF(C17:M17,"U☺")</f>
        <v>1</v>
      </c>
      <c r="R17" s="42" t="n">
        <f aca="false">COUNTIF(C17:M17,"51")+COUNTIF(C17:M17,"51$")+COUNTIF(C17:M17,"51☻")</f>
        <v>1</v>
      </c>
      <c r="S17" s="42" t="n">
        <f aca="false">COUNTIF(C17:M17,"52")+COUNTIF(C17:M17,"52$")+COUNTIF(C17:M17,"52☻")</f>
        <v>0</v>
      </c>
      <c r="T17" s="42" t="n">
        <f aca="false">COUNTIF(C17:M17,"51¶")</f>
        <v>1</v>
      </c>
      <c r="U17" s="42" t="n">
        <f aca="false">COUNTIF(C17:M17,"52¶")</f>
        <v>0</v>
      </c>
      <c r="V17" s="42" t="n">
        <f aca="false">COUNTIF(C17:M17,"U")+COUNTIF(C17:M17,"U☻")+COUNTIF(C17:M17,"U☺")</f>
        <v>1</v>
      </c>
      <c r="W17" s="42" t="n">
        <f aca="false">COUNTIF(C17:M17,"KVIT")+COUNTIF(C17:M17,"KVIT☻")+COUNTIF(C17:M17,"kvit$")</f>
        <v>2</v>
      </c>
      <c r="X17" s="44" t="n">
        <f aca="false">COUNTBLANK(C17:M17)</f>
        <v>0</v>
      </c>
      <c r="Y17" s="44" t="n">
        <f aca="false">COUNTIF(C17:M17,"x")</f>
        <v>0</v>
      </c>
      <c r="Z17" s="42" t="n">
        <f aca="false">COUNTIF(C17:M17,"51")+COUNTIF(C17:M17,"51☻")+COUNTIF(C17:M17,"2")+COUNTIF(C17:M17,"52")+COUNTIF(C17:M17,"52☻")+COUNTIF(C17:M17,"51$")+COUNTIF(C17:M17,"52$")</f>
        <v>1</v>
      </c>
      <c r="AA17" s="9" t="str">
        <f aca="false">'Vzorci vnosov'!$A$18</f>
        <v>52$</v>
      </c>
      <c r="AC17" s="49" t="s">
        <v>99</v>
      </c>
    </row>
    <row r="18" customFormat="false" ht="19.9" hidden="false" customHeight="true" outlineLevel="0" collapsed="false">
      <c r="A18" s="38" t="n">
        <v>41776</v>
      </c>
      <c r="B18" s="39" t="str">
        <f aca="false">TEXT(A18,"Ddd")</f>
        <v>sob</v>
      </c>
      <c r="C18" s="7" t="str">
        <f aca="false">'Vzorci vnosov'!$A$14</f>
        <v>☻</v>
      </c>
      <c r="D18" s="79"/>
      <c r="E18" s="77"/>
      <c r="F18" s="77"/>
      <c r="G18" s="77"/>
      <c r="H18" s="40"/>
      <c r="I18" s="40"/>
      <c r="J18" s="77"/>
      <c r="K18" s="77"/>
      <c r="L18" s="77"/>
      <c r="M18" s="40"/>
      <c r="N18" s="40" t="s">
        <v>65</v>
      </c>
      <c r="O18" s="40" t="s">
        <v>43</v>
      </c>
      <c r="P18" s="42" t="n">
        <f aca="false">COUNTIF(C18:M18,"☻")+COUNTIF(C18:M18,"52☻")+COUNTIF(C18:M18,"51☻")+COUNTIF(C18:M18,"1☻")+COUNTIF(C18:M18,"KVIT☻")+COUNTIF(C18:M18,"U☻")</f>
        <v>1</v>
      </c>
      <c r="Q18" s="42" t="n">
        <f aca="false">COUNTIF(C18:M18,"☺")+COUNTIF(C18:M18,"52☺")+COUNTIF(C18:M18,"51☺")+COUNTIF(C18:M18,"1☺")+COUNTIF(C18:M18,"KVIT☺")+COUNTIF(C18:M18,"U☺")</f>
        <v>0</v>
      </c>
      <c r="R18" s="42" t="n">
        <f aca="false">COUNTIF(C18:M18,"51")+COUNTIF(C18:M18,"51$")+COUNTIF(C18:M18,"51☻")</f>
        <v>0</v>
      </c>
      <c r="S18" s="42" t="n">
        <f aca="false">COUNTIF(C18:M18,"52")+COUNTIF(C18:M18,"52$")+COUNTIF(C18:M18,"52☻")</f>
        <v>0</v>
      </c>
      <c r="T18" s="42" t="n">
        <f aca="false">COUNTIF(C18:M18,"51¶")</f>
        <v>0</v>
      </c>
      <c r="U18" s="42" t="n">
        <f aca="false">COUNTIF(C18:M18,"52¶")</f>
        <v>0</v>
      </c>
      <c r="V18" s="42" t="n">
        <f aca="false">COUNTIF(C18:M18,"U")+COUNTIF(C18:M18,"U☻")+COUNTIF(C18:M18,"U☺")</f>
        <v>0</v>
      </c>
      <c r="W18" s="42" t="n">
        <f aca="false">COUNTIF(C18:M18,"KVIT")+COUNTIF(C18:M18,"KVIT☻")+COUNTIF(C18:M18,"kvit$")</f>
        <v>0</v>
      </c>
      <c r="X18" s="44" t="n">
        <f aca="false">COUNTBLANK(C18:M18)</f>
        <v>10</v>
      </c>
      <c r="Y18" s="44" t="n">
        <f aca="false">COUNTIF(C18:M18,"x")</f>
        <v>0</v>
      </c>
      <c r="Z18" s="42" t="n">
        <f aca="false">COUNTIF(C18:M18,"51")+COUNTIF(C18:M18,"51☻")+COUNTIF(C18:M18,"2")+COUNTIF(C18:M18,"52")+COUNTIF(C18:M18,"52☻")+COUNTIF(C18:M18,"51$")+COUNTIF(C18:M18,"52$")</f>
        <v>0</v>
      </c>
      <c r="AA18" s="10" t="str">
        <f aca="false">'Vzorci vnosov'!$A$19</f>
        <v>KVIT$</v>
      </c>
    </row>
    <row r="19" customFormat="false" ht="19.9" hidden="false" customHeight="true" outlineLevel="0" collapsed="false">
      <c r="A19" s="38" t="n">
        <v>41777</v>
      </c>
      <c r="B19" s="39" t="str">
        <f aca="false">TEXT(A19,"Ddd")</f>
        <v>ned</v>
      </c>
      <c r="C19" s="7" t="str">
        <f aca="false">'Vzorci vnosov'!$A$14</f>
        <v>☻</v>
      </c>
      <c r="D19" s="79"/>
      <c r="E19" s="77"/>
      <c r="F19" s="77"/>
      <c r="G19" s="77"/>
      <c r="H19" s="40"/>
      <c r="I19" s="40"/>
      <c r="J19" s="77"/>
      <c r="K19" s="77"/>
      <c r="L19" s="77"/>
      <c r="M19" s="40"/>
      <c r="N19" s="70" t="s">
        <v>69</v>
      </c>
      <c r="O19" s="40" t="s">
        <v>43</v>
      </c>
      <c r="P19" s="42" t="n">
        <f aca="false">COUNTIF(C19:M19,"☻")+COUNTIF(C19:M19,"52☻")+COUNTIF(C19:M19,"51☻")+COUNTIF(C19:M19,"1☻")+COUNTIF(C19:M19,"KVIT☻")+COUNTIF(C19:M19,"U☻")</f>
        <v>1</v>
      </c>
      <c r="Q19" s="42" t="n">
        <f aca="false">COUNTIF(C19:M19,"☺")+COUNTIF(C19:M19,"52☺")+COUNTIF(C19:M19,"51☺")+COUNTIF(C19:M19,"1☺")+COUNTIF(C19:M19,"KVIT☺")+COUNTIF(C19:M19,"U☺")</f>
        <v>0</v>
      </c>
      <c r="R19" s="42" t="n">
        <f aca="false">COUNTIF(C19:M19,"51")+COUNTIF(C19:M19,"51$")+COUNTIF(C19:M19,"51☻")</f>
        <v>0</v>
      </c>
      <c r="S19" s="42" t="n">
        <f aca="false">COUNTIF(C19:M19,"52")+COUNTIF(C19:M19,"52$")+COUNTIF(C19:M19,"52☻")</f>
        <v>0</v>
      </c>
      <c r="T19" s="42" t="n">
        <f aca="false">COUNTIF(C19:M19,"51¶")</f>
        <v>0</v>
      </c>
      <c r="U19" s="42" t="n">
        <f aca="false">COUNTIF(C19:M19,"52¶")</f>
        <v>0</v>
      </c>
      <c r="V19" s="42" t="n">
        <f aca="false">COUNTIF(C19:M19,"U")+COUNTIF(C19:M19,"U☻")+COUNTIF(C19:M19,"U☺")</f>
        <v>0</v>
      </c>
      <c r="W19" s="42" t="n">
        <f aca="false">COUNTIF(C19:M19,"KVIT")+COUNTIF(C19:M19,"KVIT☻")+COUNTIF(C19:M19,"kvit$")</f>
        <v>0</v>
      </c>
      <c r="X19" s="44" t="n">
        <f aca="false">COUNTBLANK(C19:M19)</f>
        <v>10</v>
      </c>
      <c r="Y19" s="44" t="n">
        <f aca="false">COUNTIF(C19:M19,"x")</f>
        <v>0</v>
      </c>
      <c r="Z19" s="42" t="n">
        <f aca="false">COUNTIF(C19:M19,"51")+COUNTIF(C19:M19,"51☻")+COUNTIF(C19:M19,"2")+COUNTIF(C19:M19,"52")+COUNTIF(C19:M19,"52☻")+COUNTIF(C19:M19,"51$")+COUNTIF(C19:M19,"52$")</f>
        <v>0</v>
      </c>
      <c r="AA19" s="11" t="str">
        <f aca="false">'Vzorci vnosov'!$A$20</f>
        <v>☺</v>
      </c>
    </row>
    <row r="20" customFormat="false" ht="19.9" hidden="false" customHeight="true" outlineLevel="0" collapsed="false">
      <c r="A20" s="45" t="n">
        <v>41778</v>
      </c>
      <c r="B20" s="32" t="str">
        <f aca="false">TEXT(A20,"Ddd")</f>
        <v>pon</v>
      </c>
      <c r="C20" s="6" t="str">
        <f aca="false">'Vzorci vnosov'!$A$11</f>
        <v>X</v>
      </c>
      <c r="D20" s="3" t="str">
        <f aca="false">'Vzorci vnosov'!$A$6</f>
        <v>KVIT</v>
      </c>
      <c r="E20" s="3" t="str">
        <f aca="false">'Vzorci vnosov'!$A$2</f>
        <v>51☻</v>
      </c>
      <c r="F20" s="3" t="str">
        <f aca="false">'Vzorci vnosov'!$A$6</f>
        <v>KVIT</v>
      </c>
      <c r="G20" s="4" t="str">
        <f aca="false">'Vzorci vnosov'!$A$15</f>
        <v>SO</v>
      </c>
      <c r="H20" s="15" t="str">
        <f aca="false">'Vzorci vnosov'!$A$25</f>
        <v>51¶</v>
      </c>
      <c r="I20" s="4" t="str">
        <f aca="false">'Vzorci vnosov'!$A$8</f>
        <v>U</v>
      </c>
      <c r="J20" s="4" t="str">
        <f aca="false">'Vzorci vnosov'!$A$12</f>
        <v>D</v>
      </c>
      <c r="K20" s="4" t="str">
        <f aca="false">'Vzorci vnosov'!$A$12</f>
        <v>D</v>
      </c>
      <c r="L20" s="4" t="str">
        <f aca="false">'Vzorci vnosov'!$A$12</f>
        <v>D</v>
      </c>
      <c r="M20" s="4" t="str">
        <f aca="false">'Vzorci vnosov'!$A$5</f>
        <v>52</v>
      </c>
      <c r="N20" s="52" t="s">
        <v>67</v>
      </c>
      <c r="O20" s="25" t="s">
        <v>48</v>
      </c>
      <c r="P20" s="42" t="n">
        <f aca="false">COUNTIF(C20:M20,"☻")+COUNTIF(C20:M20,"52☻")+COUNTIF(C20:M20,"51☻")+COUNTIF(C20:M20,"1☻")+COUNTIF(C20:M20,"KVIT☻")+COUNTIF(C20:M20,"U☻")</f>
        <v>1</v>
      </c>
      <c r="Q20" s="42" t="n">
        <f aca="false">COUNTIF(C20:M20,"☺")+COUNTIF(C20:M20,"52☺")+COUNTIF(C20:M20,"51☺")+COUNTIF(C20:M20,"1☺")+COUNTIF(C20:M20,"KVIT☺")+COUNTIF(C20:M20,"U☺")</f>
        <v>0</v>
      </c>
      <c r="R20" s="42" t="n">
        <f aca="false">COUNTIF(C20:M20,"51")+COUNTIF(C20:M20,"51$")+COUNTIF(C20:M20,"51☻")</f>
        <v>1</v>
      </c>
      <c r="S20" s="42" t="n">
        <f aca="false">COUNTIF(C20:M20,"52")+COUNTIF(C20:M20,"52$")+COUNTIF(C20:M20,"52☻")</f>
        <v>1</v>
      </c>
      <c r="T20" s="42" t="n">
        <f aca="false">COUNTIF(C20:M20,"51¶")</f>
        <v>1</v>
      </c>
      <c r="U20" s="42" t="n">
        <f aca="false">COUNTIF(C20:M20,"52¶")</f>
        <v>0</v>
      </c>
      <c r="V20" s="42" t="n">
        <f aca="false">COUNTIF(C20:M20,"U")+COUNTIF(C20:M20,"U☻")+COUNTIF(C20:M20,"U☺")</f>
        <v>1</v>
      </c>
      <c r="W20" s="42" t="n">
        <f aca="false">COUNTIF(C20:M20,"KVIT")+COUNTIF(C20:M20,"KVIT☻")+COUNTIF(C20:M20,"kvit$")</f>
        <v>2</v>
      </c>
      <c r="X20" s="44" t="n">
        <f aca="false">COUNTBLANK(C20:M20)</f>
        <v>0</v>
      </c>
      <c r="Y20" s="44" t="n">
        <f aca="false">COUNTIF(C20:M20,"x")</f>
        <v>1</v>
      </c>
      <c r="Z20" s="42" t="n">
        <f aca="false">COUNTIF(C20:M20,"51")+COUNTIF(C20:M20,"51☻")+COUNTIF(C20:M20,"2")+COUNTIF(C20:M20,"52")+COUNTIF(C20:M20,"52☻")+COUNTIF(C20:M20,"51$")+COUNTIF(C20:M20,"52$")</f>
        <v>2</v>
      </c>
      <c r="AA20" s="12" t="str">
        <f aca="false">'Vzorci vnosov'!$A$21</f>
        <v>☺</v>
      </c>
    </row>
    <row r="21" customFormat="false" ht="19.9" hidden="false" customHeight="true" outlineLevel="0" collapsed="false">
      <c r="A21" s="45" t="n">
        <v>41779</v>
      </c>
      <c r="B21" s="32" t="str">
        <f aca="false">TEXT(A21,"Ddd")</f>
        <v>tor</v>
      </c>
      <c r="C21" s="3" t="str">
        <f aca="false">'Vzorci vnosov'!$A$6</f>
        <v>KVIT</v>
      </c>
      <c r="D21" s="3" t="str">
        <f aca="false">'Vzorci vnosov'!$A$6</f>
        <v>KVIT</v>
      </c>
      <c r="E21" s="6" t="str">
        <f aca="false">'Vzorci vnosov'!$A$11</f>
        <v>X</v>
      </c>
      <c r="F21" s="46" t="s">
        <v>59</v>
      </c>
      <c r="G21" s="4" t="str">
        <f aca="false">'Vzorci vnosov'!$A$15</f>
        <v>SO</v>
      </c>
      <c r="H21" s="13" t="str">
        <f aca="false">'Vzorci vnosov'!$A$22</f>
        <v>U☺</v>
      </c>
      <c r="I21" s="15" t="str">
        <f aca="false">'Vzorci vnosov'!$A$25</f>
        <v>51¶</v>
      </c>
      <c r="J21" s="4" t="str">
        <f aca="false">'Vzorci vnosov'!$A$12</f>
        <v>D</v>
      </c>
      <c r="K21" s="4" t="str">
        <f aca="false">'Vzorci vnosov'!$A$12</f>
        <v>D</v>
      </c>
      <c r="L21" s="4" t="str">
        <f aca="false">'Vzorci vnosov'!$A$12</f>
        <v>D</v>
      </c>
      <c r="M21" s="4" t="str">
        <f aca="false">'Vzorci vnosov'!$A$4</f>
        <v>51</v>
      </c>
      <c r="N21" s="51" t="s">
        <v>69</v>
      </c>
      <c r="O21" s="25" t="s">
        <v>48</v>
      </c>
      <c r="P21" s="42" t="n">
        <f aca="false">COUNTIF(C21:M21,"☻")+COUNTIF(C21:M21,"52☻")+COUNTIF(C21:M21,"51☻")+COUNTIF(C21:M21,"1☻")+COUNTIF(C21:M21,"KVIT☻")+COUNTIF(C21:M21,"U☻")</f>
        <v>0</v>
      </c>
      <c r="Q21" s="42" t="n">
        <f aca="false">COUNTIF(C21:M21,"☺")+COUNTIF(C21:M21,"52☺")+COUNTIF(C21:M21,"51☺")+COUNTIF(C21:M21,"1☺")+COUNTIF(C21:M21,"KVIT☺")+COUNTIF(C21:M21,"U☺")</f>
        <v>1</v>
      </c>
      <c r="R21" s="42" t="n">
        <f aca="false">COUNTIF(C21:M21,"51")+COUNTIF(C21:M21,"51$")+COUNTIF(C21:M21,"51☻")</f>
        <v>1</v>
      </c>
      <c r="S21" s="42" t="n">
        <f aca="false">COUNTIF(C21:M21,"52")+COUNTIF(C21:M21,"52$")+COUNTIF(C21:M21,"52☻")</f>
        <v>0</v>
      </c>
      <c r="T21" s="42" t="n">
        <f aca="false">COUNTIF(C21:M21,"51¶")</f>
        <v>1</v>
      </c>
      <c r="U21" s="42" t="n">
        <f aca="false">COUNTIF(C21:M21,"52¶")</f>
        <v>0</v>
      </c>
      <c r="V21" s="42" t="n">
        <f aca="false">COUNTIF(C21:M21,"U")+COUNTIF(C21:M21,"U☻")+COUNTIF(C21:M21,"U☺")</f>
        <v>1</v>
      </c>
      <c r="W21" s="42" t="n">
        <f aca="false">COUNTIF(C21:M21,"KVIT")+COUNTIF(C21:M21,"KVIT☻")+COUNTIF(C21:M21,"kvit$")</f>
        <v>2</v>
      </c>
      <c r="X21" s="44" t="n">
        <f aca="false">COUNTBLANK(C21:M21)</f>
        <v>0</v>
      </c>
      <c r="Y21" s="44" t="n">
        <f aca="false">COUNTIF(C21:M21,"x")</f>
        <v>1</v>
      </c>
      <c r="Z21" s="42" t="n">
        <f aca="false">COUNTIF(C21:M21,"51")+COUNTIF(C21:M21,"51☻")+COUNTIF(C21:M21,"2")+COUNTIF(C21:M21,"52")+COUNTIF(C21:M21,"52☻")+COUNTIF(C21:M21,"51$")+COUNTIF(C21:M21,"52$")</f>
        <v>1</v>
      </c>
      <c r="AA21" s="13" t="str">
        <f aca="false">'Vzorci vnosov'!$A$22</f>
        <v>U☺</v>
      </c>
    </row>
    <row r="22" customFormat="false" ht="19.9" hidden="false" customHeight="true" outlineLevel="0" collapsed="false">
      <c r="A22" s="45" t="n">
        <v>41780</v>
      </c>
      <c r="B22" s="32" t="str">
        <f aca="false">TEXT(A22,"Ddd")</f>
        <v>sre</v>
      </c>
      <c r="C22" s="3" t="str">
        <f aca="false">'Vzorci vnosov'!$A$6</f>
        <v>KVIT</v>
      </c>
      <c r="D22" s="4" t="str">
        <f aca="false">'Vzorci vnosov'!$A$15</f>
        <v>SO</v>
      </c>
      <c r="E22" s="3" t="str">
        <f aca="false">'Vzorci vnosov'!$A$6</f>
        <v>KVIT</v>
      </c>
      <c r="F22" s="3" t="str">
        <f aca="false">'Vzorci vnosov'!$A$2</f>
        <v>51☻</v>
      </c>
      <c r="G22" s="4" t="str">
        <f aca="false">'Vzorci vnosov'!$A$15</f>
        <v>SO</v>
      </c>
      <c r="H22" s="6" t="str">
        <f aca="false">'Vzorci vnosov'!$A$11</f>
        <v>X</v>
      </c>
      <c r="I22" s="15" t="str">
        <f aca="false">'Vzorci vnosov'!$A$25</f>
        <v>51¶</v>
      </c>
      <c r="J22" s="4" t="str">
        <f aca="false">'Vzorci vnosov'!$A$12</f>
        <v>D</v>
      </c>
      <c r="K22" s="4" t="str">
        <f aca="false">'Vzorci vnosov'!$A$12</f>
        <v>D</v>
      </c>
      <c r="L22" s="4" t="str">
        <f aca="false">'Vzorci vnosov'!$A$12</f>
        <v>D</v>
      </c>
      <c r="M22" s="4" t="str">
        <f aca="false">'Vzorci vnosov'!$A$5</f>
        <v>52</v>
      </c>
      <c r="N22" s="47" t="s">
        <v>53</v>
      </c>
      <c r="O22" s="25" t="s">
        <v>40</v>
      </c>
      <c r="P22" s="42" t="n">
        <f aca="false">COUNTIF(C22:M22,"☻")+COUNTIF(C22:M22,"52☻")+COUNTIF(C22:M22,"51☻")+COUNTIF(C22:M22,"1☻")+COUNTIF(C22:M22,"KVIT☻")+COUNTIF(C22:M22,"U☻")</f>
        <v>1</v>
      </c>
      <c r="Q22" s="42" t="n">
        <f aca="false">COUNTIF(C22:M22,"☺")+COUNTIF(C22:M22,"52☺")+COUNTIF(C22:M22,"51☺")+COUNTIF(C22:M22,"1☺")+COUNTIF(C22:M22,"KVIT☺")+COUNTIF(C22:M22,"U☺")</f>
        <v>0</v>
      </c>
      <c r="R22" s="42" t="n">
        <f aca="false">COUNTIF(C22:M22,"51")+COUNTIF(C22:M22,"51$")+COUNTIF(C22:M22,"51☻")</f>
        <v>1</v>
      </c>
      <c r="S22" s="42" t="n">
        <f aca="false">COUNTIF(C22:M22,"52")+COUNTIF(C22:M22,"52$")+COUNTIF(C22:M22,"52☻")</f>
        <v>1</v>
      </c>
      <c r="T22" s="42" t="n">
        <f aca="false">COUNTIF(C22:M22,"51¶")</f>
        <v>1</v>
      </c>
      <c r="U22" s="42" t="n">
        <f aca="false">COUNTIF(C22:M22,"52¶")</f>
        <v>0</v>
      </c>
      <c r="V22" s="42" t="n">
        <f aca="false">COUNTIF(C22:M22,"U")+COUNTIF(C22:M22,"U☻")+COUNTIF(C22:M22,"U☺")</f>
        <v>0</v>
      </c>
      <c r="W22" s="42" t="n">
        <f aca="false">COUNTIF(C22:M22,"KVIT")+COUNTIF(C22:M22,"KVIT☻")+COUNTIF(C22:M22,"kvit$")</f>
        <v>2</v>
      </c>
      <c r="X22" s="44" t="n">
        <f aca="false">COUNTBLANK(C22:M22)</f>
        <v>0</v>
      </c>
      <c r="Y22" s="44" t="n">
        <f aca="false">COUNTIF(C22:M22,"x")</f>
        <v>1</v>
      </c>
      <c r="Z22" s="42" t="n">
        <f aca="false">COUNTIF(C22:M22,"51")+COUNTIF(C22:M22,"51☻")+COUNTIF(C22:M22,"2")+COUNTIF(C22:M22,"52")+COUNTIF(C22:M22,"52☻")+COUNTIF(C22:M22,"51$")+COUNTIF(C22:M22,"52$")</f>
        <v>2</v>
      </c>
      <c r="AA22" s="14" t="str">
        <f aca="false">'Vzorci vnosov'!$A$23</f>
        <v>51☺</v>
      </c>
    </row>
    <row r="23" customFormat="false" ht="19.9" hidden="false" customHeight="true" outlineLevel="0" collapsed="false">
      <c r="A23" s="45" t="n">
        <v>41781</v>
      </c>
      <c r="B23" s="32" t="str">
        <f aca="false">TEXT(A23,"Ddd")</f>
        <v>čet</v>
      </c>
      <c r="C23" s="5" t="str">
        <f aca="false">'Vzorci vnosov'!$A$7</f>
        <v>KVIT☻</v>
      </c>
      <c r="D23" s="4" t="str">
        <f aca="false">'Vzorci vnosov'!$A$15</f>
        <v>SO</v>
      </c>
      <c r="E23" s="3" t="str">
        <f aca="false">'Vzorci vnosov'!$A$6</f>
        <v>KVIT</v>
      </c>
      <c r="F23" s="6" t="str">
        <f aca="false">'Vzorci vnosov'!$A$11</f>
        <v>X</v>
      </c>
      <c r="G23" s="4" t="str">
        <f aca="false">'Vzorci vnosov'!$A$15</f>
        <v>SO</v>
      </c>
      <c r="H23" s="4" t="str">
        <f aca="false">'Vzorci vnosov'!$A$4</f>
        <v>51</v>
      </c>
      <c r="I23" s="15" t="str">
        <f aca="false">'Vzorci vnosov'!$A$25</f>
        <v>51¶</v>
      </c>
      <c r="J23" s="4" t="str">
        <f aca="false">'Vzorci vnosov'!$A$12</f>
        <v>D</v>
      </c>
      <c r="K23" s="4" t="str">
        <f aca="false">'Vzorci vnosov'!$A$12</f>
        <v>D</v>
      </c>
      <c r="L23" s="4" t="str">
        <f aca="false">'Vzorci vnosov'!$A$12</f>
        <v>D</v>
      </c>
      <c r="M23" s="4" t="str">
        <f aca="false">'Vzorci vnosov'!$A$5</f>
        <v>52</v>
      </c>
      <c r="N23" s="46" t="s">
        <v>65</v>
      </c>
      <c r="O23" s="25" t="s">
        <v>40</v>
      </c>
      <c r="P23" s="42" t="n">
        <f aca="false">COUNTIF(C23:M23,"☻")+COUNTIF(C23:M23,"52☻")+COUNTIF(C23:M23,"51☻")+COUNTIF(C23:M23,"1☻")+COUNTIF(C23:M23,"KVIT☻")+COUNTIF(C23:M23,"U☻")</f>
        <v>1</v>
      </c>
      <c r="Q23" s="42" t="n">
        <f aca="false">COUNTIF(C23:M23,"☺")+COUNTIF(C23:M23,"52☺")+COUNTIF(C23:M23,"51☺")+COUNTIF(C23:M23,"1☺")+COUNTIF(C23:M23,"KVIT☺")+COUNTIF(C23:M23,"U☺")</f>
        <v>0</v>
      </c>
      <c r="R23" s="42" t="n">
        <f aca="false">COUNTIF(C23:M23,"51")+COUNTIF(C23:M23,"51$")+COUNTIF(C23:M23,"51☻")</f>
        <v>1</v>
      </c>
      <c r="S23" s="42" t="n">
        <f aca="false">COUNTIF(C23:M23,"52")+COUNTIF(C23:M23,"52$")+COUNTIF(C23:M23,"52☻")</f>
        <v>1</v>
      </c>
      <c r="T23" s="42" t="n">
        <f aca="false">COUNTIF(C23:M23,"51¶")</f>
        <v>1</v>
      </c>
      <c r="U23" s="42" t="n">
        <f aca="false">COUNTIF(C23:M23,"52¶")</f>
        <v>0</v>
      </c>
      <c r="V23" s="42" t="n">
        <f aca="false">COUNTIF(C23:M23,"U")+COUNTIF(C23:M23,"U☻")+COUNTIF(C23:M23,"U☺")</f>
        <v>0</v>
      </c>
      <c r="W23" s="42" t="n">
        <f aca="false">COUNTIF(C23:M23,"KVIT")+COUNTIF(C23:M23,"KVIT☻")+COUNTIF(C23:M23,"kvit$")</f>
        <v>2</v>
      </c>
      <c r="X23" s="44" t="n">
        <f aca="false">COUNTBLANK(C23:M23)</f>
        <v>0</v>
      </c>
      <c r="Y23" s="44" t="n">
        <f aca="false">COUNTIF(C23:M23,"x")</f>
        <v>1</v>
      </c>
      <c r="Z23" s="42" t="n">
        <f aca="false">COUNTIF(C23:M23,"51")+COUNTIF(C23:M23,"51☻")+COUNTIF(C23:M23,"2")+COUNTIF(C23:M23,"52")+COUNTIF(C23:M23,"52☻")+COUNTIF(C23:M23,"51$")+COUNTIF(C23:M23,"52$")</f>
        <v>2</v>
      </c>
      <c r="AA23" s="14" t="str">
        <f aca="false">'Vzorci vnosov'!$A$24</f>
        <v>52☺</v>
      </c>
    </row>
    <row r="24" customFormat="false" ht="19.9" hidden="false" customHeight="true" outlineLevel="0" collapsed="false">
      <c r="A24" s="45" t="n">
        <v>41782</v>
      </c>
      <c r="B24" s="32" t="str">
        <f aca="false">TEXT(A24,"Ddd")</f>
        <v>pet</v>
      </c>
      <c r="C24" s="6" t="str">
        <f aca="false">'Vzorci vnosov'!$A$11</f>
        <v>X</v>
      </c>
      <c r="D24" s="4" t="str">
        <f aca="false">'Vzorci vnosov'!$A$15</f>
        <v>SO</v>
      </c>
      <c r="E24" s="3" t="str">
        <f aca="false">'Vzorci vnosov'!$A$6</f>
        <v>KVIT</v>
      </c>
      <c r="F24" s="4" t="str">
        <f aca="false">'Vzorci vnosov'!$A$4</f>
        <v>51</v>
      </c>
      <c r="G24" s="4" t="str">
        <f aca="false">'Vzorci vnosov'!$A$15</f>
        <v>SO</v>
      </c>
      <c r="H24" s="15" t="str">
        <f aca="false">'Vzorci vnosov'!$A$25</f>
        <v>51¶</v>
      </c>
      <c r="I24" s="4" t="str">
        <f aca="false">'Vzorci vnosov'!$A$5</f>
        <v>52</v>
      </c>
      <c r="J24" s="4" t="str">
        <f aca="false">'Vzorci vnosov'!$A$12</f>
        <v>D</v>
      </c>
      <c r="K24" s="4" t="str">
        <f aca="false">'Vzorci vnosov'!$A$12</f>
        <v>D</v>
      </c>
      <c r="L24" s="4" t="str">
        <f aca="false">'Vzorci vnosov'!$A$12</f>
        <v>D</v>
      </c>
      <c r="M24" s="5" t="str">
        <f aca="false">'Vzorci vnosov'!$A$7</f>
        <v>KVIT☻</v>
      </c>
      <c r="N24" s="51" t="s">
        <v>56</v>
      </c>
      <c r="O24" s="81" t="s">
        <v>65</v>
      </c>
      <c r="P24" s="42" t="n">
        <f aca="false">COUNTIF(C24:M24,"☻")+COUNTIF(C24:M24,"52☻")+COUNTIF(C24:M24,"51☻")+COUNTIF(C24:M24,"1☻")+COUNTIF(C24:M24,"KVIT☻")+COUNTIF(C24:M24,"U☻")</f>
        <v>1</v>
      </c>
      <c r="Q24" s="42" t="n">
        <f aca="false">COUNTIF(C24:M24,"☺")+COUNTIF(C24:M24,"52☺")+COUNTIF(C24:M24,"51☺")+COUNTIF(C24:M24,"1☺")+COUNTIF(C24:M24,"KVIT☺")+COUNTIF(C24:M24,"U☺")</f>
        <v>0</v>
      </c>
      <c r="R24" s="42" t="n">
        <f aca="false">COUNTIF(C24:M24,"51")+COUNTIF(C24:M24,"51$")+COUNTIF(C24:M24,"51☻")</f>
        <v>1</v>
      </c>
      <c r="S24" s="42" t="n">
        <f aca="false">COUNTIF(C24:M24,"52")+COUNTIF(C24:M24,"52$")+COUNTIF(C24:M24,"52☻")</f>
        <v>1</v>
      </c>
      <c r="T24" s="42" t="n">
        <f aca="false">COUNTIF(C24:M24,"51¶")</f>
        <v>1</v>
      </c>
      <c r="U24" s="42" t="n">
        <f aca="false">COUNTIF(C24:M24,"52¶")</f>
        <v>0</v>
      </c>
      <c r="V24" s="42" t="n">
        <f aca="false">COUNTIF(C24:M24,"U")+COUNTIF(C24:M24,"U☻")+COUNTIF(C24:M24,"U☺")</f>
        <v>0</v>
      </c>
      <c r="W24" s="42" t="n">
        <f aca="false">COUNTIF(C24:M24,"KVIT")+COUNTIF(C24:M24,"KVIT☻")+COUNTIF(C24:M24,"kvit$")</f>
        <v>2</v>
      </c>
      <c r="X24" s="44" t="n">
        <f aca="false">COUNTBLANK(C24:M24)</f>
        <v>0</v>
      </c>
      <c r="Y24" s="44" t="n">
        <f aca="false">COUNTIF(C24:M24,"x")</f>
        <v>1</v>
      </c>
      <c r="Z24" s="42" t="n">
        <f aca="false">COUNTIF(C24:M24,"51")+COUNTIF(C24:M24,"51☻")+COUNTIF(C24:M24,"2")+COUNTIF(C24:M24,"52")+COUNTIF(C24:M24,"52☻")+COUNTIF(C24:M24,"51$")+COUNTIF(C24:M24,"52$")</f>
        <v>2</v>
      </c>
      <c r="AA24" s="15" t="str">
        <f aca="false">'Vzorci vnosov'!$A$25</f>
        <v>51¶</v>
      </c>
    </row>
    <row r="25" customFormat="false" ht="19.9" hidden="false" customHeight="true" outlineLevel="0" collapsed="false">
      <c r="A25" s="38" t="n">
        <v>41783</v>
      </c>
      <c r="B25" s="39" t="str">
        <f aca="false">TEXT(A25,"Ddd")</f>
        <v>sob</v>
      </c>
      <c r="C25" s="48"/>
      <c r="D25" s="71" t="str">
        <f aca="false">'Vzorci vnosov'!$A$15</f>
        <v>SO</v>
      </c>
      <c r="E25" s="7" t="str">
        <f aca="false">'Vzorci vnosov'!$A$14</f>
        <v>☻</v>
      </c>
      <c r="F25" s="79"/>
      <c r="G25" s="77"/>
      <c r="H25" s="77"/>
      <c r="I25" s="12" t="str">
        <f aca="false">'Vzorci vnosov'!$A$21</f>
        <v>☺</v>
      </c>
      <c r="J25" s="77"/>
      <c r="K25" s="77"/>
      <c r="L25" s="77"/>
      <c r="M25" s="40"/>
      <c r="N25" s="40" t="s">
        <v>79</v>
      </c>
      <c r="O25" s="40" t="s">
        <v>48</v>
      </c>
      <c r="P25" s="42" t="n">
        <f aca="false">COUNTIF(C25:M25,"☻")+COUNTIF(C25:M25,"52☻")+COUNTIF(C25:M25,"51☻")+COUNTIF(C25:M25,"1☻")+COUNTIF(C25:M25,"KVIT☻")+COUNTIF(C25:M25,"U☻")</f>
        <v>1</v>
      </c>
      <c r="Q25" s="42" t="n">
        <f aca="false">COUNTIF(C25:M25,"☺")+COUNTIF(C25:M25,"52☺")+COUNTIF(C25:M25,"51☺")+COUNTIF(C25:M25,"1☺")+COUNTIF(C25:M25,"KVIT☺")+COUNTIF(C25:M25,"U☺")</f>
        <v>1</v>
      </c>
      <c r="R25" s="42" t="n">
        <f aca="false">COUNTIF(C25:M25,"51")+COUNTIF(C25:M25,"51$")+COUNTIF(C25:M25,"51☻")</f>
        <v>0</v>
      </c>
      <c r="S25" s="42" t="n">
        <f aca="false">COUNTIF(C25:M25,"52")+COUNTIF(C25:M25,"52$")+COUNTIF(C25:M25,"52☻")</f>
        <v>0</v>
      </c>
      <c r="T25" s="42" t="n">
        <f aca="false">COUNTIF(C25:M25,"51¶")</f>
        <v>0</v>
      </c>
      <c r="U25" s="42" t="n">
        <f aca="false">COUNTIF(C25:M25,"52¶")</f>
        <v>0</v>
      </c>
      <c r="V25" s="42" t="n">
        <f aca="false">COUNTIF(C25:M25,"U")+COUNTIF(C25:M25,"U☻")+COUNTIF(C25:M25,"U☺")</f>
        <v>0</v>
      </c>
      <c r="W25" s="42" t="n">
        <f aca="false">COUNTIF(C25:M25,"KVIT")+COUNTIF(C25:M25,"KVIT☻")+COUNTIF(C25:M25,"kvit$")</f>
        <v>0</v>
      </c>
      <c r="X25" s="44" t="n">
        <f aca="false">COUNTBLANK(C25:M25)</f>
        <v>8</v>
      </c>
      <c r="Y25" s="44" t="n">
        <f aca="false">COUNTIF(C25:M25,"x")</f>
        <v>0</v>
      </c>
      <c r="Z25" s="42" t="n">
        <f aca="false">COUNTIF(C25:M25,"51")+COUNTIF(C25:M25,"51☻")+COUNTIF(C25:M25,"2")+COUNTIF(C25:M25,"52")+COUNTIF(C25:M25,"52☻")+COUNTIF(C25:M25,"51$")+COUNTIF(C25:M25,"52$")</f>
        <v>0</v>
      </c>
      <c r="AA25" s="6" t="str">
        <f aca="false">'Vzorci vnosov'!$A$26</f>
        <v>52¶</v>
      </c>
    </row>
    <row r="26" customFormat="false" ht="19.9" hidden="false" customHeight="true" outlineLevel="0" collapsed="false">
      <c r="A26" s="38" t="n">
        <v>41784</v>
      </c>
      <c r="B26" s="39" t="str">
        <f aca="false">TEXT(A26,"Ddd")</f>
        <v>ned</v>
      </c>
      <c r="C26" s="48"/>
      <c r="D26" s="79"/>
      <c r="E26" s="7" t="str">
        <f aca="false">'Vzorci vnosov'!$A$14</f>
        <v>☻</v>
      </c>
      <c r="F26" s="79"/>
      <c r="G26" s="77"/>
      <c r="H26" s="12" t="str">
        <f aca="false">'Vzorci vnosov'!$A$21</f>
        <v>☺</v>
      </c>
      <c r="I26" s="40"/>
      <c r="J26" s="77"/>
      <c r="K26" s="77"/>
      <c r="L26" s="77"/>
      <c r="M26" s="40"/>
      <c r="N26" s="40" t="s">
        <v>43</v>
      </c>
      <c r="O26" s="40" t="s">
        <v>48</v>
      </c>
      <c r="P26" s="42" t="n">
        <f aca="false">COUNTIF(C26:M26,"☻")+COUNTIF(C26:M26,"52☻")+COUNTIF(C26:M26,"51☻")+COUNTIF(C26:M26,"1☻")+COUNTIF(C26:M26,"KVIT☻")+COUNTIF(C26:M26,"U☻")</f>
        <v>1</v>
      </c>
      <c r="Q26" s="42" t="n">
        <f aca="false">COUNTIF(C26:M26,"☺")+COUNTIF(C26:M26,"52☺")+COUNTIF(C26:M26,"51☺")+COUNTIF(C26:M26,"1☺")+COUNTIF(C26:M26,"KVIT☺")+COUNTIF(C26:M26,"U☺")</f>
        <v>1</v>
      </c>
      <c r="R26" s="42" t="n">
        <f aca="false">COUNTIF(C26:M26,"51")+COUNTIF(C26:M26,"51$")+COUNTIF(C26:M26,"51☻")</f>
        <v>0</v>
      </c>
      <c r="S26" s="42" t="n">
        <f aca="false">COUNTIF(C26:M26,"52")+COUNTIF(C26:M26,"52$")+COUNTIF(C26:M26,"52☻")</f>
        <v>0</v>
      </c>
      <c r="T26" s="42" t="n">
        <f aca="false">COUNTIF(C26:M26,"51¶")</f>
        <v>0</v>
      </c>
      <c r="U26" s="42" t="n">
        <f aca="false">COUNTIF(C26:M26,"52¶")</f>
        <v>0</v>
      </c>
      <c r="V26" s="42" t="n">
        <f aca="false">COUNTIF(C26:M26,"U")+COUNTIF(C26:M26,"U☻")+COUNTIF(C26:M26,"U☺")</f>
        <v>0</v>
      </c>
      <c r="W26" s="42" t="n">
        <f aca="false">COUNTIF(C26:M26,"KVIT")+COUNTIF(C26:M26,"KVIT☻")+COUNTIF(C26:M26,"kvit$")</f>
        <v>0</v>
      </c>
      <c r="X26" s="44" t="n">
        <f aca="false">COUNTBLANK(C26:M26)</f>
        <v>9</v>
      </c>
      <c r="Y26" s="44" t="n">
        <f aca="false">COUNTIF(C26:M26,"x")</f>
        <v>0</v>
      </c>
      <c r="Z26" s="42" t="n">
        <f aca="false">COUNTIF(C26:M26,"51")+COUNTIF(C26:M26,"51☻")+COUNTIF(C26:M26,"2")+COUNTIF(C26:M26,"52")+COUNTIF(C26:M26,"52☻")+COUNTIF(C26:M26,"51$")+COUNTIF(C26:M26,"52$")</f>
        <v>0</v>
      </c>
      <c r="AA26" s="16" t="str">
        <f aca="false">'Vzorci vnosov'!$A$27</f>
        <v>KVIT☺</v>
      </c>
    </row>
    <row r="27" customFormat="false" ht="19.9" hidden="false" customHeight="true" outlineLevel="0" collapsed="false">
      <c r="A27" s="45" t="n">
        <v>41785</v>
      </c>
      <c r="B27" s="32" t="str">
        <f aca="false">TEXT(A27,"Ddd")</f>
        <v>pon</v>
      </c>
      <c r="C27" s="15" t="str">
        <f aca="false">'Vzorci vnosov'!$A$25</f>
        <v>51¶</v>
      </c>
      <c r="D27" s="3" t="str">
        <f aca="false">'Vzorci vnosov'!$A$2</f>
        <v>51☻</v>
      </c>
      <c r="E27" s="6" t="str">
        <f aca="false">'Vzorci vnosov'!$A$11</f>
        <v>X</v>
      </c>
      <c r="F27" s="3" t="str">
        <f aca="false">'Vzorci vnosov'!$A$6</f>
        <v>KVIT</v>
      </c>
      <c r="G27" s="4" t="str">
        <f aca="false">'Vzorci vnosov'!$A$15</f>
        <v>SO</v>
      </c>
      <c r="H27" s="6" t="str">
        <f aca="false">'Vzorci vnosov'!$A$11</f>
        <v>X</v>
      </c>
      <c r="I27" s="4" t="str">
        <f aca="false">'Vzorci vnosov'!$A$4</f>
        <v>51</v>
      </c>
      <c r="J27" s="4" t="str">
        <f aca="false">'Vzorci vnosov'!$A$12</f>
        <v>D</v>
      </c>
      <c r="K27" s="3" t="str">
        <f aca="false">'Vzorci vnosov'!$A$6</f>
        <v>KVIT</v>
      </c>
      <c r="L27" s="4" t="str">
        <f aca="false">'Vzorci vnosov'!$A$12</f>
        <v>D</v>
      </c>
      <c r="M27" s="4" t="str">
        <f aca="false">'Vzorci vnosov'!$A$5</f>
        <v>52</v>
      </c>
      <c r="N27" s="51" t="s">
        <v>69</v>
      </c>
      <c r="O27" s="25" t="s">
        <v>46</v>
      </c>
      <c r="P27" s="42" t="n">
        <f aca="false">COUNTIF(C27:M27,"☻")+COUNTIF(C27:M27,"52☻")+COUNTIF(C27:M27,"51☻")+COUNTIF(C27:M27,"1☻")+COUNTIF(C27:M27,"KVIT☻")+COUNTIF(C27:M27,"U☻")</f>
        <v>1</v>
      </c>
      <c r="Q27" s="42" t="n">
        <f aca="false">COUNTIF(C27:M27,"☺")+COUNTIF(C27:M27,"52☺")+COUNTIF(C27:M27,"51☺")+COUNTIF(C27:M27,"1☺")+COUNTIF(C27:M27,"KVIT☺")+COUNTIF(C27:M27,"U☺")</f>
        <v>0</v>
      </c>
      <c r="R27" s="42" t="n">
        <f aca="false">COUNTIF(C27:M27,"51")+COUNTIF(C27:M27,"51$")+COUNTIF(C27:M27,"51☻")</f>
        <v>2</v>
      </c>
      <c r="S27" s="42" t="n">
        <f aca="false">COUNTIF(C27:M27,"52")+COUNTIF(C27:M27,"52$")+COUNTIF(C27:M27,"52☻")</f>
        <v>1</v>
      </c>
      <c r="T27" s="42" t="n">
        <f aca="false">COUNTIF(C27:M27,"51¶")</f>
        <v>1</v>
      </c>
      <c r="U27" s="42" t="n">
        <f aca="false">COUNTIF(C27:M27,"52¶")</f>
        <v>0</v>
      </c>
      <c r="V27" s="42" t="n">
        <f aca="false">COUNTIF(C27:M27,"U")+COUNTIF(C27:M27,"U☻")+COUNTIF(C27:M27,"U☺")</f>
        <v>0</v>
      </c>
      <c r="W27" s="42" t="n">
        <f aca="false">COUNTIF(C27:M27,"KVIT")+COUNTIF(C27:M27,"KVIT☻")+COUNTIF(C27:M27,"kvit$")</f>
        <v>2</v>
      </c>
      <c r="X27" s="44" t="n">
        <f aca="false">COUNTBLANK(C27:M27)</f>
        <v>0</v>
      </c>
      <c r="Y27" s="44" t="n">
        <f aca="false">COUNTIF(C27:M27,"x")</f>
        <v>2</v>
      </c>
      <c r="Z27" s="42" t="n">
        <f aca="false">COUNTIF(C27:M27,"51")+COUNTIF(C27:M27,"51☻")+COUNTIF(C27:M27,"2")+COUNTIF(C27:M27,"52")+COUNTIF(C27:M27,"52☻")+COUNTIF(C27:M27,"51$")+COUNTIF(C27:M27,"52$")</f>
        <v>3</v>
      </c>
      <c r="AA27" s="37" t="str">
        <f aca="false">'Vzorci vnosov'!$A$28</f>
        <v>KO</v>
      </c>
    </row>
    <row r="28" customFormat="false" ht="19.9" hidden="false" customHeight="true" outlineLevel="0" collapsed="false">
      <c r="A28" s="45" t="n">
        <v>41786</v>
      </c>
      <c r="B28" s="32" t="str">
        <f aca="false">TEXT(A28,"Ddd")</f>
        <v>tor</v>
      </c>
      <c r="C28" s="15" t="str">
        <f aca="false">'Vzorci vnosov'!$A$25</f>
        <v>51¶</v>
      </c>
      <c r="D28" s="6" t="str">
        <f aca="false">'Vzorci vnosov'!$A$11</f>
        <v>X</v>
      </c>
      <c r="E28" s="4" t="str">
        <f aca="false">'Vzorci vnosov'!$A$5</f>
        <v>52</v>
      </c>
      <c r="F28" s="3" t="str">
        <f aca="false">'Vzorci vnosov'!$A$6</f>
        <v>KVIT</v>
      </c>
      <c r="G28" s="4" t="str">
        <f aca="false">'Vzorci vnosov'!$A$15</f>
        <v>SO</v>
      </c>
      <c r="H28" s="4" t="str">
        <f aca="false">'Vzorci vnosov'!$A$8</f>
        <v>U</v>
      </c>
      <c r="I28" s="6" t="str">
        <f aca="false">'Vzorci vnosov'!$A$26</f>
        <v>52¶</v>
      </c>
      <c r="J28" s="4" t="str">
        <f aca="false">'Vzorci vnosov'!$A$12</f>
        <v>D</v>
      </c>
      <c r="K28" s="3" t="str">
        <f aca="false">'Vzorci vnosov'!$A$6</f>
        <v>KVIT</v>
      </c>
      <c r="L28" s="4" t="str">
        <f aca="false">'Vzorci vnosov'!$A$12</f>
        <v>D</v>
      </c>
      <c r="M28" s="4" t="str">
        <f aca="false">'Vzorci vnosov'!$A$4</f>
        <v>51</v>
      </c>
      <c r="N28" s="46" t="s">
        <v>98</v>
      </c>
      <c r="O28" s="25" t="s">
        <v>46</v>
      </c>
      <c r="P28" s="42" t="n">
        <f aca="false">COUNTIF(C28:M28,"☻")+COUNTIF(C28:M28,"52☻")+COUNTIF(C28:M28,"51☻")+COUNTIF(C28:M28,"1☻")+COUNTIF(C28:M28,"KVIT☻")+COUNTIF(C28:M28,"U☻")</f>
        <v>0</v>
      </c>
      <c r="Q28" s="42" t="n">
        <f aca="false">COUNTIF(C28:M28,"☺")+COUNTIF(C28:M28,"52☺")+COUNTIF(C28:M28,"51☺")+COUNTIF(C28:M28,"1☺")+COUNTIF(C28:M28,"KVIT☺")+COUNTIF(C28:M28,"U☺")</f>
        <v>0</v>
      </c>
      <c r="R28" s="42" t="n">
        <f aca="false">COUNTIF(C28:M28,"51")+COUNTIF(C28:M28,"51$")+COUNTIF(C28:M28,"51☻")</f>
        <v>1</v>
      </c>
      <c r="S28" s="42" t="n">
        <f aca="false">COUNTIF(C28:M28,"52")+COUNTIF(C28:M28,"52$")+COUNTIF(C28:M28,"52☻")</f>
        <v>1</v>
      </c>
      <c r="T28" s="42" t="n">
        <f aca="false">COUNTIF(C28:M28,"51¶")</f>
        <v>1</v>
      </c>
      <c r="U28" s="42" t="n">
        <f aca="false">COUNTIF(C28:M28,"52¶")</f>
        <v>1</v>
      </c>
      <c r="V28" s="42" t="n">
        <f aca="false">COUNTIF(C28:M28,"U")+COUNTIF(C28:M28,"U☻")+COUNTIF(C28:M28,"U☺")</f>
        <v>1</v>
      </c>
      <c r="W28" s="42" t="n">
        <f aca="false">COUNTIF(C28:M28,"KVIT")+COUNTIF(C28:M28,"KVIT☻")+COUNTIF(C28:M28,"kvit$")</f>
        <v>2</v>
      </c>
      <c r="X28" s="44" t="n">
        <f aca="false">COUNTBLANK(C28:M28)</f>
        <v>0</v>
      </c>
      <c r="Y28" s="44" t="n">
        <f aca="false">COUNTIF(C28:M28,"x")</f>
        <v>1</v>
      </c>
      <c r="Z28" s="42" t="n">
        <f aca="false">COUNTIF(C28:M28,"51")+COUNTIF(C28:M28,"51☻")+COUNTIF(C28:M28,"2")+COUNTIF(C28:M28,"52")+COUNTIF(C28:M28,"52☻")+COUNTIF(C28:M28,"51$")+COUNTIF(C28:M28,"52$")</f>
        <v>2</v>
      </c>
      <c r="AA28" s="37" t="str">
        <f aca="false">'Vzorci vnosov'!$A$29</f>
        <v>Rt</v>
      </c>
    </row>
    <row r="29" customFormat="false" ht="19.9" hidden="false" customHeight="true" outlineLevel="0" collapsed="false">
      <c r="A29" s="45" t="n">
        <v>41787</v>
      </c>
      <c r="B29" s="32" t="str">
        <f aca="false">TEXT(A29,"Ddd")</f>
        <v>sre</v>
      </c>
      <c r="C29" s="4" t="str">
        <f aca="false">'Vzorci vnosov'!$A$4</f>
        <v>51</v>
      </c>
      <c r="D29" s="15" t="str">
        <f aca="false">'Vzorci vnosov'!$A$25</f>
        <v>51¶</v>
      </c>
      <c r="E29" s="6" t="str">
        <f aca="false">'Vzorci vnosov'!$A$26</f>
        <v>52¶</v>
      </c>
      <c r="F29" s="3" t="str">
        <f aca="false">'Vzorci vnosov'!$A$6</f>
        <v>KVIT</v>
      </c>
      <c r="G29" s="4" t="str">
        <f aca="false">'Vzorci vnosov'!$A$15</f>
        <v>SO</v>
      </c>
      <c r="H29" s="4" t="str">
        <f aca="false">'Vzorci vnosov'!$A$5</f>
        <v>52</v>
      </c>
      <c r="I29" s="13" t="str">
        <f aca="false">'Vzorci vnosov'!$A$22</f>
        <v>U☺</v>
      </c>
      <c r="J29" s="4" t="str">
        <f aca="false">'Vzorci vnosov'!$A$12</f>
        <v>D</v>
      </c>
      <c r="K29" s="3" t="str">
        <f aca="false">'Vzorci vnosov'!$A$6</f>
        <v>KVIT</v>
      </c>
      <c r="L29" s="4" t="str">
        <f aca="false">'Vzorci vnosov'!$A$12</f>
        <v>D</v>
      </c>
      <c r="M29" s="5" t="str">
        <f aca="false">'Vzorci vnosov'!$A$7</f>
        <v>KVIT☻</v>
      </c>
      <c r="N29" s="46" t="s">
        <v>79</v>
      </c>
      <c r="O29" s="25" t="s">
        <v>46</v>
      </c>
      <c r="P29" s="42" t="n">
        <f aca="false">COUNTIF(C29:M29,"☻")+COUNTIF(C29:M29,"52☻")+COUNTIF(C29:M29,"51☻")+COUNTIF(C29:M29,"1☻")+COUNTIF(C29:M29,"KVIT☻")+COUNTIF(C29:M29,"U☻")</f>
        <v>1</v>
      </c>
      <c r="Q29" s="42" t="n">
        <f aca="false">COUNTIF(C29:M29,"☺")+COUNTIF(C29:M29,"52☺")+COUNTIF(C29:M29,"51☺")+COUNTIF(C29:M29,"1☺")+COUNTIF(C29:M29,"KVIT☺")+COUNTIF(C29:M29,"U☺")</f>
        <v>1</v>
      </c>
      <c r="R29" s="42" t="n">
        <f aca="false">COUNTIF(C29:M29,"51")+COUNTIF(C29:M29,"51$")+COUNTIF(C29:M29,"51☻")</f>
        <v>1</v>
      </c>
      <c r="S29" s="42" t="n">
        <f aca="false">COUNTIF(C29:M29,"52")+COUNTIF(C29:M29,"52$")+COUNTIF(C29:M29,"52☻")</f>
        <v>1</v>
      </c>
      <c r="T29" s="42" t="n">
        <f aca="false">COUNTIF(C29:M29,"51¶")</f>
        <v>1</v>
      </c>
      <c r="U29" s="42" t="n">
        <f aca="false">COUNTIF(C29:M29,"52¶")</f>
        <v>1</v>
      </c>
      <c r="V29" s="42" t="n">
        <f aca="false">COUNTIF(C29:M29,"U")+COUNTIF(C29:M29,"U☻")+COUNTIF(C29:M29,"U☺")</f>
        <v>1</v>
      </c>
      <c r="W29" s="42" t="n">
        <f aca="false">COUNTIF(C29:M29,"KVIT")+COUNTIF(C29:M29,"KVIT☻")+COUNTIF(C29:M29,"kvit$")</f>
        <v>3</v>
      </c>
      <c r="X29" s="44" t="n">
        <f aca="false">COUNTBLANK(C29:M29)</f>
        <v>0</v>
      </c>
      <c r="Y29" s="44" t="n">
        <f aca="false">COUNTIF(C29:M29,"x")</f>
        <v>0</v>
      </c>
      <c r="Z29" s="42" t="n">
        <f aca="false">COUNTIF(C29:M29,"51")+COUNTIF(C29:M29,"51☻")+COUNTIF(C29:M29,"2")+COUNTIF(C29:M29,"52")+COUNTIF(C29:M29,"52☻")+COUNTIF(C29:M29,"51$")+COUNTIF(C29:M29,"52$")</f>
        <v>2</v>
      </c>
      <c r="AA29" s="37" t="str">
        <f aca="false">'Vzorci vnosov'!$A$30</f>
        <v>Rt☻</v>
      </c>
    </row>
    <row r="30" customFormat="false" ht="19.9" hidden="false" customHeight="true" outlineLevel="0" collapsed="false">
      <c r="A30" s="45" t="n">
        <v>41788</v>
      </c>
      <c r="B30" s="32" t="str">
        <f aca="false">TEXT(A30,"Ddd")</f>
        <v>čet</v>
      </c>
      <c r="C30" s="15" t="str">
        <f aca="false">'Vzorci vnosov'!$A$25</f>
        <v>51¶</v>
      </c>
      <c r="D30" s="46" t="s">
        <v>85</v>
      </c>
      <c r="E30" s="4" t="str">
        <f aca="false">'Vzorci vnosov'!$A$4</f>
        <v>51</v>
      </c>
      <c r="F30" s="3" t="str">
        <f aca="false">'Vzorci vnosov'!$A$6</f>
        <v>KVIT</v>
      </c>
      <c r="G30" s="4" t="str">
        <f aca="false">'Vzorci vnosov'!$A$15</f>
        <v>SO</v>
      </c>
      <c r="H30" s="4" t="str">
        <f aca="false">'Vzorci vnosov'!$A$5</f>
        <v>52</v>
      </c>
      <c r="I30" s="6" t="str">
        <f aca="false">'Vzorci vnosov'!$A$11</f>
        <v>X</v>
      </c>
      <c r="J30" s="4" t="str">
        <f aca="false">'Vzorci vnosov'!$A$12</f>
        <v>D</v>
      </c>
      <c r="K30" s="3" t="str">
        <f aca="false">'Vzorci vnosov'!$A$6</f>
        <v>KVIT</v>
      </c>
      <c r="L30" s="4" t="str">
        <f aca="false">'Vzorci vnosov'!$A$12</f>
        <v>D</v>
      </c>
      <c r="M30" s="6" t="str">
        <f aca="false">'Vzorci vnosov'!$A$11</f>
        <v>X</v>
      </c>
      <c r="N30" s="46" t="s">
        <v>89</v>
      </c>
      <c r="O30" s="81" t="s">
        <v>65</v>
      </c>
      <c r="P30" s="42" t="n">
        <f aca="false">COUNTIF(C30:M30,"☻")+COUNTIF(C30:M30,"52☻")+COUNTIF(C30:M30,"51☻")+COUNTIF(C30:M30,"1☻")+COUNTIF(C30:M30,"KVIT☻")+COUNTIF(C30:M30,"U☻")</f>
        <v>0</v>
      </c>
      <c r="Q30" s="42" t="n">
        <f aca="false">COUNTIF(C30:M30,"☺")+COUNTIF(C30:M30,"52☺")+COUNTIF(C30:M30,"51☺")+COUNTIF(C30:M30,"1☺")+COUNTIF(C30:M30,"KVIT☺")+COUNTIF(C30:M30,"U☺")</f>
        <v>0</v>
      </c>
      <c r="R30" s="42" t="n">
        <f aca="false">COUNTIF(C30:M30,"51")+COUNTIF(C30:M30,"51$")+COUNTIF(C30:M30,"51☻")</f>
        <v>1</v>
      </c>
      <c r="S30" s="42" t="n">
        <f aca="false">COUNTIF(C30:M30,"52")+COUNTIF(C30:M30,"52$")+COUNTIF(C30:M30,"52☻")</f>
        <v>1</v>
      </c>
      <c r="T30" s="42" t="n">
        <f aca="false">COUNTIF(C30:M30,"51¶")</f>
        <v>1</v>
      </c>
      <c r="U30" s="42" t="n">
        <f aca="false">COUNTIF(C30:M30,"52¶")</f>
        <v>0</v>
      </c>
      <c r="V30" s="42" t="n">
        <f aca="false">COUNTIF(C30:M30,"U")+COUNTIF(C30:M30,"U☻")+COUNTIF(C30:M30,"U☺")</f>
        <v>0</v>
      </c>
      <c r="W30" s="42" t="n">
        <f aca="false">COUNTIF(C30:M30,"KVIT")+COUNTIF(C30:M30,"KVIT☻")+COUNTIF(C30:M30,"kvit$")</f>
        <v>2</v>
      </c>
      <c r="X30" s="44" t="n">
        <f aca="false">COUNTBLANK(C30:M30)</f>
        <v>0</v>
      </c>
      <c r="Y30" s="44" t="n">
        <f aca="false">COUNTIF(C30:M30,"x")</f>
        <v>2</v>
      </c>
      <c r="Z30" s="42" t="n">
        <f aca="false">COUNTIF(C30:M30,"51")+COUNTIF(C30:M30,"51☻")+COUNTIF(C30:M30,"2")+COUNTIF(C30:M30,"52")+COUNTIF(C30:M30,"52☻")+COUNTIF(C30:M30,"51$")+COUNTIF(C30:M30,"52$")</f>
        <v>2</v>
      </c>
    </row>
    <row r="31" customFormat="false" ht="19.9" hidden="false" customHeight="true" outlineLevel="0" collapsed="false">
      <c r="A31" s="45" t="n">
        <v>41789</v>
      </c>
      <c r="B31" s="32" t="str">
        <f aca="false">TEXT(A31,"Ddd")</f>
        <v>pet</v>
      </c>
      <c r="C31" s="3" t="str">
        <f aca="false">'Vzorci vnosov'!$A$6</f>
        <v>KVIT</v>
      </c>
      <c r="D31" s="4" t="str">
        <f aca="false">'Vzorci vnosov'!$A$15</f>
        <v>SO</v>
      </c>
      <c r="E31" s="3" t="str">
        <f aca="false">'Vzorci vnosov'!$A$2</f>
        <v>51☻</v>
      </c>
      <c r="F31" s="3" t="str">
        <f aca="false">'Vzorci vnosov'!$A$6</f>
        <v>KVIT</v>
      </c>
      <c r="G31" s="37" t="str">
        <f aca="false">'Vzorci vnosov'!$A$28</f>
        <v>KO</v>
      </c>
      <c r="H31" s="4" t="str">
        <f aca="false">'Vzorci vnosov'!$A$8</f>
        <v>U</v>
      </c>
      <c r="I31" s="15" t="str">
        <f aca="false">'Vzorci vnosov'!$A$25</f>
        <v>51¶</v>
      </c>
      <c r="J31" s="4" t="str">
        <f aca="false">'Vzorci vnosov'!$A$12</f>
        <v>D</v>
      </c>
      <c r="K31" s="3" t="str">
        <f aca="false">'Vzorci vnosov'!$A$6</f>
        <v>KVIT</v>
      </c>
      <c r="L31" s="4" t="str">
        <f aca="false">'Vzorci vnosov'!$A$12</f>
        <v>D</v>
      </c>
      <c r="M31" s="4" t="str">
        <f aca="false">'Vzorci vnosov'!$A$5</f>
        <v>52</v>
      </c>
      <c r="N31" s="51" t="s">
        <v>56</v>
      </c>
      <c r="O31" s="81" t="s">
        <v>65</v>
      </c>
      <c r="P31" s="42" t="n">
        <f aca="false">COUNTIF(C31:M31,"☻")+COUNTIF(C31:M31,"52☻")+COUNTIF(C31:M31,"51☻")+COUNTIF(C31:M31,"1☻")+COUNTIF(C31:M31,"KVIT☻")+COUNTIF(C31:M31,"U☻")</f>
        <v>1</v>
      </c>
      <c r="Q31" s="42" t="n">
        <f aca="false">COUNTIF(C31:M31,"☺")+COUNTIF(C31:M31,"52☺")+COUNTIF(C31:M31,"51☺")+COUNTIF(C31:M31,"1☺")+COUNTIF(C31:M31,"KVIT☺")+COUNTIF(C31:M31,"U☺")</f>
        <v>0</v>
      </c>
      <c r="R31" s="42" t="n">
        <f aca="false">COUNTIF(C31:M31,"51")+COUNTIF(C31:M31,"51$")+COUNTIF(C31:M31,"51☻")</f>
        <v>1</v>
      </c>
      <c r="S31" s="42" t="n">
        <f aca="false">COUNTIF(C31:M31,"52")+COUNTIF(C31:M31,"52$")+COUNTIF(C31:M31,"52☻")</f>
        <v>1</v>
      </c>
      <c r="T31" s="42" t="n">
        <f aca="false">COUNTIF(C31:M31,"51¶")</f>
        <v>1</v>
      </c>
      <c r="U31" s="42" t="n">
        <f aca="false">COUNTIF(C31:M31,"52¶")</f>
        <v>0</v>
      </c>
      <c r="V31" s="42" t="n">
        <f aca="false">COUNTIF(C31:M31,"U")+COUNTIF(C31:M31,"U☻")+COUNTIF(C31:M31,"U☺")</f>
        <v>1</v>
      </c>
      <c r="W31" s="42" t="n">
        <f aca="false">COUNTIF(C31:M31,"KVIT")+COUNTIF(C31:M31,"KVIT☻")+COUNTIF(C31:M31,"kvit$")</f>
        <v>3</v>
      </c>
      <c r="X31" s="44" t="n">
        <f aca="false">COUNTBLANK(C31:M31)</f>
        <v>0</v>
      </c>
      <c r="Y31" s="44" t="n">
        <f aca="false">COUNTIF(C31:M31,"x")</f>
        <v>0</v>
      </c>
      <c r="Z31" s="42" t="n">
        <f aca="false">COUNTIF(C31:M31,"51")+COUNTIF(C31:M31,"51☻")+COUNTIF(C31:M31,"2")+COUNTIF(C31:M31,"52")+COUNTIF(C31:M31,"52☻")+COUNTIF(C31:M31,"51$")+COUNTIF(C31:M31,"52$")</f>
        <v>2</v>
      </c>
    </row>
    <row r="32" customFormat="false" ht="19.9" hidden="false" customHeight="true" outlineLevel="0" collapsed="false">
      <c r="A32" s="38" t="n">
        <v>41790</v>
      </c>
      <c r="B32" s="39" t="str">
        <f aca="false">TEXT(A32,"Ddd")</f>
        <v>sob</v>
      </c>
      <c r="C32" s="79"/>
      <c r="D32" s="79"/>
      <c r="E32" s="77"/>
      <c r="F32" s="48"/>
      <c r="G32" s="77"/>
      <c r="H32" s="12" t="str">
        <f aca="false">'Vzorci vnosov'!$A$21</f>
        <v>☺</v>
      </c>
      <c r="I32" s="77"/>
      <c r="J32" s="77"/>
      <c r="K32" s="7" t="str">
        <f aca="false">'Vzorci vnosov'!$A$14</f>
        <v>☻</v>
      </c>
      <c r="L32" s="77"/>
      <c r="M32" s="40"/>
      <c r="N32" s="40" t="s">
        <v>43</v>
      </c>
      <c r="O32" s="40" t="s">
        <v>79</v>
      </c>
      <c r="P32" s="42" t="n">
        <f aca="false">COUNTIF(C32:M32,"☻")+COUNTIF(C32:M32,"52☻")+COUNTIF(C32:M32,"51☻")+COUNTIF(C32:M32,"1☻")+COUNTIF(C32:M32,"KVIT☻")+COUNTIF(C32:M32,"U☻")</f>
        <v>1</v>
      </c>
      <c r="Q32" s="42" t="n">
        <f aca="false">COUNTIF(C32:M32,"☺")+COUNTIF(C32:M32,"52☺")+COUNTIF(C32:M32,"51☺")+COUNTIF(C32:M32,"1☺")+COUNTIF(C32:M32,"KVIT☺")+COUNTIF(C32:M32,"U☺")</f>
        <v>1</v>
      </c>
      <c r="R32" s="42" t="n">
        <f aca="false">COUNTIF(C32:M32,"51")+COUNTIF(C32:M32,"51$")+COUNTIF(C32:M32,"51☻")</f>
        <v>0</v>
      </c>
      <c r="S32" s="42" t="n">
        <f aca="false">COUNTIF(C32:M32,"52")+COUNTIF(C32:M32,"52$")+COUNTIF(C32:M32,"52☻")</f>
        <v>0</v>
      </c>
      <c r="T32" s="42" t="n">
        <f aca="false">COUNTIF(C32:M32,"51¶")</f>
        <v>0</v>
      </c>
      <c r="U32" s="42" t="n">
        <f aca="false">COUNTIF(C32:M32,"52¶")</f>
        <v>0</v>
      </c>
      <c r="V32" s="42" t="n">
        <f aca="false">COUNTIF(C32:M32,"U")+COUNTIF(C32:M32,"U☻")+COUNTIF(C32:M32,"U☺")</f>
        <v>0</v>
      </c>
      <c r="W32" s="42" t="n">
        <f aca="false">COUNTIF(C32:M32,"KVIT")+COUNTIF(C32:M32,"KVIT☻")+COUNTIF(C32:M32,"kvit$")</f>
        <v>0</v>
      </c>
      <c r="X32" s="44" t="n">
        <f aca="false">COUNTBLANK(C32:M32)</f>
        <v>9</v>
      </c>
      <c r="Y32" s="44" t="n">
        <f aca="false">COUNTIF(C32:M32,"x")</f>
        <v>0</v>
      </c>
      <c r="Z32" s="42" t="n">
        <f aca="false">COUNTIF(C32:M32,"51")+COUNTIF(C32:M32,"51☻")+COUNTIF(C32:M32,"2")+COUNTIF(C32:M32,"52")+COUNTIF(C32:M32,"52☻")+COUNTIF(C32:M32,"51$")+COUNTIF(C32:M32,"52$")</f>
        <v>0</v>
      </c>
    </row>
    <row r="33" customFormat="false" ht="12.85" hidden="false" customHeight="false" outlineLevel="0" collapsed="false"/>
    <row r="34" customFormat="false" ht="23.95" hidden="false" customHeight="false" outlineLevel="0" collapsed="false">
      <c r="C34" s="25" t="str">
        <f aca="false">januar!$C$1</f>
        <v>KOS</v>
      </c>
      <c r="D34" s="25" t="str">
        <f aca="false">januar!$D$1</f>
        <v>ŠOŠ</v>
      </c>
      <c r="E34" s="25" t="str">
        <f aca="false">januar!$E$1</f>
        <v>PIN</v>
      </c>
      <c r="F34" s="25" t="str">
        <f aca="false">januar!$F$1</f>
        <v>KON</v>
      </c>
      <c r="G34" s="25" t="str">
        <f aca="false">januar!$G$1</f>
        <v>ORO</v>
      </c>
      <c r="H34" s="25" t="str">
        <f aca="false">januar!$H$1</f>
        <v>MIO</v>
      </c>
      <c r="I34" s="25" t="s">
        <v>79</v>
      </c>
      <c r="J34" s="25" t="s">
        <v>88</v>
      </c>
      <c r="K34" s="25" t="str">
        <f aca="false">januar!$K$1</f>
        <v>MŠŠ</v>
      </c>
      <c r="L34" s="25" t="str">
        <f aca="false">januar!$L$1</f>
        <v>ŽIV</v>
      </c>
      <c r="M34" s="25" t="str">
        <f aca="false">januar!$M$1</f>
        <v>TAL</v>
      </c>
      <c r="AA34" s="37"/>
    </row>
    <row r="35" customFormat="false" ht="21" hidden="false" customHeight="true" outlineLevel="0" collapsed="false">
      <c r="B35" s="54" t="str">
        <f aca="false">'Vzorci vnosov'!$A$20</f>
        <v>☺</v>
      </c>
      <c r="C35" s="55" t="n">
        <f aca="false">COUNTIF(C2:C32,"☺")+COUNTIF(C2:C32,"51☺")+COUNTIF(C2:C32,"52☺")+COUNTIF(C2:C32,"1☺")+COUNTIF(C2:C32,"kvit☺")+COUNTIF(C2:C32,"U☺")</f>
        <v>0</v>
      </c>
      <c r="D35" s="55" t="n">
        <f aca="false">COUNTIF(D2:D32,"☺")+COUNTIF(D2:D32,"51☺")+COUNTIF(D2:D32,"52☺")+COUNTIF(D2:D32,"1☺")+COUNTIF(D2:D32,"kvit☺")+COUNTIF(D2:D32,"U☺")</f>
        <v>0</v>
      </c>
      <c r="E35" s="55" t="n">
        <f aca="false">COUNTIF(E2:E32,"☺")+COUNTIF(E2:E32,"51☺")+COUNTIF(E2:E32,"52☺")+COUNTIF(E2:E32,"1☺")+COUNTIF(E2:E32,"kvit☺")+COUNTIF(E2:E32,"U☺")</f>
        <v>0</v>
      </c>
      <c r="F35" s="55" t="n">
        <f aca="false">COUNTIF(F2:F32,"☺")+COUNTIF(F2:F32,"51☺")+COUNTIF(F2:F32,"52☺")+COUNTIF(F2:F32,"1☺")+COUNTIF(F2:F32,"kvit☺")+COUNTIF(F2:F32,"U☺")</f>
        <v>0</v>
      </c>
      <c r="G35" s="55" t="n">
        <f aca="false">COUNTIF(G2:G32,"☺")+COUNTIF(G2:G32,"51☺")+COUNTIF(G2:G32,"52☺")+COUNTIF(G2:G32,"1☺")+COUNTIF(G2:G32,"kvit☺")+COUNTIF(G2:G32,"U☺")</f>
        <v>0</v>
      </c>
      <c r="H35" s="55" t="n">
        <f aca="false">COUNTIF(H2:H32,"☺")+COUNTIF(H2:H32,"51☺")+COUNTIF(H2:H32,"52☺")+COUNTIF(H2:H32,"1☺")+COUNTIF(H2:H32,"kvit☺")+COUNTIF(H2:H32,"U☺")</f>
        <v>5</v>
      </c>
      <c r="I35" s="55" t="n">
        <f aca="false">COUNTIF(I2:I32,"☺")+COUNTIF(I2:I32,"51☺")+COUNTIF(I2:I32,"52☺")+COUNTIF(I2:I32,"1☺")+COUNTIF(I2:I32,"kvit☺")+COUNTIF(I2:I32,"U☺")</f>
        <v>4</v>
      </c>
      <c r="J35" s="55" t="n">
        <f aca="false">COUNTIF(J2:J32,"☺")+COUNTIF(J2:J32,"51☺")+COUNTIF(J2:J32,"52☺")+COUNTIF(J2:J32,"1☺")+COUNTIF(J2:J32,"kvit☺")+COUNTIF(J2:J32,"U☺")</f>
        <v>2</v>
      </c>
      <c r="K35" s="55" t="n">
        <f aca="false">COUNTIF(K2:K32,"☺")+COUNTIF(K2:K32,"51☺")+COUNTIF(K2:K32,"52☺")+COUNTIF(K2:K32,"1☺")+COUNTIF(K2:K32,"kvit☺")+COUNTIF(K2:K32,"U☺")</f>
        <v>0</v>
      </c>
      <c r="L35" s="55"/>
      <c r="M35" s="55" t="n">
        <f aca="false">COUNTIF(M2:M32,"☺")+COUNTIF(M2:M32,"51☺")+COUNTIF(M2:M32,"52☺")+COUNTIF(M2:M32,"1☺")+COUNTIF(M2:M32,"kvit☺")+COUNTIF(M2:M32,"U☺")</f>
        <v>0</v>
      </c>
      <c r="AA35" s="37"/>
    </row>
    <row r="36" s="36" customFormat="true" ht="19.9" hidden="false" customHeight="true" outlineLevel="0" collapsed="false">
      <c r="A36" s="56"/>
      <c r="B36" s="57" t="s">
        <v>12</v>
      </c>
      <c r="C36" s="2" t="n">
        <f aca="false">COUNTIF(C2:C32,"☻")+COUNTIF(C2:C32,"51☻")+COUNTIF(C2:C32,"52☻")+COUNTIF(C2:C32,"1☻")+COUNTIF(C2:C32,"kvit☻")+COUNTIF(C2:C32,"U☻")</f>
        <v>4</v>
      </c>
      <c r="D36" s="2" t="n">
        <f aca="false">COUNTIF(D2:D32,"☻")+COUNTIF(D2:D32,"51☻")+COUNTIF(D2:D32,"52☻")+COUNTIF(D2:D32,"1☻")+COUNTIF(D2:D32,"kvit☻")+COUNTIF(D2:D32,"U☻")</f>
        <v>5</v>
      </c>
      <c r="E36" s="2" t="n">
        <f aca="false">COUNTIF(E2:E32,"☻")+COUNTIF(E2:E32,"51☻")+COUNTIF(E2:E32,"52☻")+COUNTIF(E2:E32,"1☻")+COUNTIF(E2:E32,"kvit☻")+COUNTIF(E2:E32,"U☻")</f>
        <v>5</v>
      </c>
      <c r="F36" s="2" t="n">
        <f aca="false">COUNTIF(F2:F32,"☻")+COUNTIF(F2:F32,"51☻")+COUNTIF(F2:F32,"52☻")+COUNTIF(F2:F32,"1☻")+COUNTIF(F2:F32,"kvit☻")+COUNTIF(F2:F32,"U☻")</f>
        <v>4</v>
      </c>
      <c r="G36" s="2" t="n">
        <f aca="false">COUNTIF(G2:G32,"☻")+COUNTIF(G2:G32,"51☻")+COUNTIF(G2:G32,"52☻")+COUNTIF(G2:G32,"1☻")+COUNTIF(G2:G32,"kvit☻")+COUNTIF(G2:G32,"U☻")</f>
        <v>0</v>
      </c>
      <c r="H36" s="2" t="n">
        <f aca="false">COUNTIF(H2:H32,"☻")+COUNTIF(H2:H32,"51☻")+COUNTIF(H2:H32,"52☻")+COUNTIF(H2:H32,"1☻")+COUNTIF(H2:H32,"kvit☻")+COUNTIF(H2:H32,"U☻")</f>
        <v>0</v>
      </c>
      <c r="I36" s="2" t="n">
        <f aca="false">COUNTIF(I2:I32,"☻")+COUNTIF(I2:I32,"51☻")+COUNTIF(I2:I32,"52☻")+COUNTIF(I2:I32,"1☻")+COUNTIF(I2:I32,"kvit☻")+COUNTIF(I2:I32,"U☻")</f>
        <v>0</v>
      </c>
      <c r="J36" s="2" t="n">
        <f aca="false">COUNTIF(J2:J32,"☻")+COUNTIF(J2:J32,"51☻")+COUNTIF(J2:J32,"52☻")+COUNTIF(J2:J32,"1☻")+COUNTIF(J2:J32,"kvit☻")+COUNTIF(J2:J32,"U☻")</f>
        <v>0</v>
      </c>
      <c r="K36" s="2" t="n">
        <f aca="false">COUNTIF(K2:K32,"☻")+COUNTIF(K2:K32,"51☻")+COUNTIF(K2:K32,"52☻")+COUNTIF(K2:K32,"1☻")+COUNTIF(K2:K32,"kvit☻")+COUNTIF(K2:K32,"U☻")</f>
        <v>2</v>
      </c>
      <c r="L36" s="2"/>
      <c r="M36" s="2" t="n">
        <f aca="false">COUNTIF(M2:M32,"☻")+COUNTIF(M2:M32,"51☻")+COUNTIF(M2:M32,"52☻")+COUNTIF(M2:M32,"1☻")+COUNTIF(M2:M32,"kvit☻")+COUNTIF(M2:M32,"U☻")</f>
        <v>4</v>
      </c>
      <c r="N36" s="2"/>
      <c r="O36" s="58"/>
      <c r="P36" s="35"/>
      <c r="Q36" s="35"/>
      <c r="R36" s="35"/>
      <c r="S36" s="35"/>
      <c r="T36" s="35"/>
      <c r="U36" s="35"/>
      <c r="V36" s="35"/>
      <c r="W36" s="35"/>
      <c r="X36" s="35"/>
      <c r="AA36" s="37"/>
    </row>
    <row r="37" s="36" customFormat="true" ht="19.9" hidden="false" customHeight="true" outlineLevel="0" collapsed="false">
      <c r="A37" s="56"/>
      <c r="B37" s="57" t="s">
        <v>71</v>
      </c>
      <c r="C37" s="59" t="n">
        <f aca="false">SUM(C35:C36)</f>
        <v>4</v>
      </c>
      <c r="D37" s="59" t="n">
        <f aca="false">SUM(D35:D36)</f>
        <v>5</v>
      </c>
      <c r="E37" s="59" t="n">
        <f aca="false">SUM(E35:E36)</f>
        <v>5</v>
      </c>
      <c r="F37" s="59" t="n">
        <f aca="false">SUM(F35:F36)</f>
        <v>4</v>
      </c>
      <c r="G37" s="59" t="n">
        <f aca="false">SUM(G35:G36)</f>
        <v>0</v>
      </c>
      <c r="H37" s="59" t="n">
        <f aca="false">SUM(H35:H36)</f>
        <v>5</v>
      </c>
      <c r="I37" s="59" t="n">
        <f aca="false">SUM(I35:I36)</f>
        <v>4</v>
      </c>
      <c r="J37" s="59" t="n">
        <f aca="false">SUM(J35:J36)</f>
        <v>2</v>
      </c>
      <c r="K37" s="59" t="n">
        <f aca="false">SUM(K35:K36)</f>
        <v>2</v>
      </c>
      <c r="L37" s="59"/>
      <c r="M37" s="59" t="n">
        <f aca="false">SUM(M35:M36)</f>
        <v>4</v>
      </c>
      <c r="N37" s="2"/>
      <c r="O37" s="58"/>
      <c r="P37" s="35"/>
      <c r="Q37" s="35"/>
      <c r="R37" s="35"/>
      <c r="S37" s="35"/>
      <c r="T37" s="35"/>
      <c r="U37" s="35"/>
      <c r="V37" s="35"/>
      <c r="W37" s="35"/>
      <c r="X37" s="35"/>
      <c r="AA37" s="37"/>
    </row>
    <row r="38" s="36" customFormat="true" ht="19.9" hidden="false" customHeight="true" outlineLevel="0" collapsed="false">
      <c r="A38" s="56"/>
      <c r="B38" s="60" t="s">
        <v>4</v>
      </c>
      <c r="C38" s="2" t="n">
        <f aca="false">COUNTIF(C2:C32,"KVIT")+COUNTIF(C2:C32,"51KVIT")+COUNTIF(C2:C32,"52KVIT")+COUNTIF(C2:C32,"1KVIT")</f>
        <v>6</v>
      </c>
      <c r="D38" s="2" t="n">
        <f aca="false">COUNTIF(D2:D32,"KVIT")+COUNTIF(D2:D32,"51KVIT")+COUNTIF(D2:D32,"52KVIT")+COUNTIF(D2:D32,"1KVIT")</f>
        <v>7</v>
      </c>
      <c r="E38" s="2" t="n">
        <f aca="false">COUNTIF(E2:E32,"KVIT")+COUNTIF(E2:E32,"51KVIT")+COUNTIF(E2:E32,"52KVIT")+COUNTIF(E2:E32,"1KVIT")</f>
        <v>4</v>
      </c>
      <c r="F38" s="2" t="n">
        <f aca="false">COUNTIF(F2:F32,"KVIT")+COUNTIF(F2:F32,"51KVIT")+COUNTIF(F2:F32,"52KVIT")+COUNTIF(F2:F32,"1KVIT")</f>
        <v>12</v>
      </c>
      <c r="G38" s="2" t="n">
        <f aca="false">COUNTIF(G2:G32,"KVIT")+COUNTIF(G2:G32,"51KVIT")+COUNTIF(G2:G32,"52KVIT")+COUNTIF(G2:G32,"1KVIT")</f>
        <v>0</v>
      </c>
      <c r="H38" s="2" t="n">
        <f aca="false">COUNTIF(H2:H32,"KVIT")+COUNTIF(H2:H32,"51KVIT")+COUNTIF(H2:H32,"52KVIT")+COUNTIF(H2:H32,"1KVIT")</f>
        <v>0</v>
      </c>
      <c r="I38" s="2" t="n">
        <f aca="false">COUNTIF(I2:I32,"KVIT")+COUNTIF(I2:I32,"51KVIT")+COUNTIF(I2:I32,"52KVIT")+COUNTIF(I2:I32,"1KVIT")</f>
        <v>0</v>
      </c>
      <c r="J38" s="2" t="n">
        <f aca="false">COUNTIF(J2:J32,"KVIT")+COUNTIF(J2:J32,"51KVIT")+COUNTIF(J2:J32,"52KVIT")+COUNTIF(J2:J32,"1KVIT")</f>
        <v>0</v>
      </c>
      <c r="K38" s="2" t="n">
        <f aca="false">COUNTIF(K2:K32,"KVIT")+COUNTIF(K2:K32,"51KVIT")+COUNTIF(K2:K32,"52KVIT")+COUNTIF(K2:K32,"1KVIT")</f>
        <v>6</v>
      </c>
      <c r="L38" s="2"/>
      <c r="M38" s="2" t="n">
        <f aca="false">COUNTIF(M2:M32,"KVIT")+COUNTIF(M2:M32,"51KVIT")+COUNTIF(M2:M32,"52KVIT")+COUNTIF(M2:M32,"1KVIT")</f>
        <v>0</v>
      </c>
      <c r="N38" s="2"/>
      <c r="O38" s="2"/>
      <c r="P38" s="35"/>
      <c r="Q38" s="35"/>
      <c r="R38" s="35"/>
      <c r="S38" s="35"/>
      <c r="T38" s="35"/>
      <c r="U38" s="35"/>
      <c r="V38" s="35"/>
      <c r="W38" s="35"/>
      <c r="X38" s="35"/>
      <c r="AA38" s="37"/>
    </row>
    <row r="39" s="61" customFormat="true" ht="14.05" hidden="false" customHeight="false" outlineLevel="0" collapsed="false">
      <c r="A39" s="56"/>
      <c r="B39" s="60" t="s">
        <v>72</v>
      </c>
      <c r="C39" s="2" t="n">
        <f aca="false">COUNTIF(C2:C32,"51$")+COUNTIF(C2:C32,"52$")+COUNTIF(C2:C32,"kvit$")</f>
        <v>0</v>
      </c>
      <c r="D39" s="2" t="n">
        <f aca="false">COUNTIF(D2:D32,"51$")+COUNTIF(D2:D32,"52$")+COUNTIF(D2:D32,"kvit$")</f>
        <v>0</v>
      </c>
      <c r="E39" s="2" t="n">
        <f aca="false">COUNTIF(E2:E32,"51$")+COUNTIF(E2:E32,"52$")+COUNTIF(E2:E32,"kvit$")</f>
        <v>0</v>
      </c>
      <c r="F39" s="2" t="n">
        <f aca="false">COUNTIF(F2:F32,"51$")+COUNTIF(F2:F32,"52$")+COUNTIF(F2:F32,"kvit$")</f>
        <v>0</v>
      </c>
      <c r="G39" s="2" t="n">
        <f aca="false">COUNTIF(G2:G32,"51$")+COUNTIF(G2:G32,"52$")+COUNTIF(G2:G32,"kvit$")</f>
        <v>0</v>
      </c>
      <c r="H39" s="2" t="n">
        <f aca="false">COUNTIF(H2:H32,"51$")+COUNTIF(H2:H32,"52$")+COUNTIF(H2:H32,"kvit$")</f>
        <v>0</v>
      </c>
      <c r="I39" s="2" t="n">
        <f aca="false">COUNTIF(I2:I32,"51$")+COUNTIF(I2:I32,"52$")+COUNTIF(I2:I32,"kvit$")</f>
        <v>0</v>
      </c>
      <c r="J39" s="2" t="n">
        <f aca="false">COUNTIF(J2:J32,"51$")+COUNTIF(J2:J32,"52$")+COUNTIF(J2:J32,"kvit$")</f>
        <v>0</v>
      </c>
      <c r="K39" s="2" t="n">
        <f aca="false">COUNTIF(K2:K32,"51$")+COUNTIF(K2:K32,"52$")+COUNTIF(K2:K32,"kvit$")</f>
        <v>0</v>
      </c>
      <c r="L39" s="2"/>
      <c r="M39" s="2" t="n">
        <f aca="false">COUNTIF(M2:M32,"51$")+COUNTIF(M2:M32,"52$")+COUNTIF(M2:M32,"kvit$")</f>
        <v>0</v>
      </c>
      <c r="N39" s="2"/>
      <c r="O39" s="2"/>
      <c r="P39" s="35"/>
      <c r="Q39" s="35"/>
      <c r="R39" s="35"/>
      <c r="S39" s="35"/>
      <c r="T39" s="35"/>
      <c r="U39" s="35"/>
      <c r="V39" s="35"/>
      <c r="W39" s="35"/>
      <c r="X39" s="35"/>
      <c r="Y39" s="36"/>
      <c r="Z39" s="36"/>
      <c r="AA39" s="37"/>
      <c r="AB39" s="36"/>
    </row>
    <row r="40" customFormat="false" ht="14.05" hidden="false" customHeight="false" outlineLevel="0" collapsed="false">
      <c r="B40" s="62" t="str">
        <f aca="false">'Vzorci vnosov'!$A$12</f>
        <v>D</v>
      </c>
      <c r="C40" s="63" t="n">
        <f aca="false">COUNTIF(C2:C32,"D")</f>
        <v>5</v>
      </c>
      <c r="D40" s="63" t="n">
        <f aca="false">COUNTIF(D2:D32,"D")</f>
        <v>0</v>
      </c>
      <c r="E40" s="63" t="n">
        <f aca="false">COUNTIF(E2:E32,"D")</f>
        <v>0</v>
      </c>
      <c r="F40" s="63" t="n">
        <f aca="false">COUNTIF(F2:F32,"D")</f>
        <v>0</v>
      </c>
      <c r="G40" s="63" t="n">
        <f aca="false">COUNTIF(G2:G32,"D")</f>
        <v>0</v>
      </c>
      <c r="H40" s="63" t="n">
        <f aca="false">COUNTIF(H2:H32,"D")</f>
        <v>3</v>
      </c>
      <c r="I40" s="63" t="n">
        <f aca="false">COUNTIF(I2:I32,"D")</f>
        <v>1</v>
      </c>
      <c r="J40" s="63" t="n">
        <f aca="false">COUNTIF(J2:J32,"D")</f>
        <v>12</v>
      </c>
      <c r="K40" s="63" t="n">
        <f aca="false">COUNTIF(K2:K32,"D")</f>
        <v>10</v>
      </c>
      <c r="L40" s="63"/>
      <c r="M40" s="63" t="n">
        <f aca="false">COUNTIF(M2:M32,"D")</f>
        <v>10</v>
      </c>
      <c r="N40" s="64"/>
      <c r="O40" s="64"/>
      <c r="AA40" s="37"/>
    </row>
    <row r="41" customFormat="false" ht="14.05" hidden="false" customHeight="false" outlineLevel="0" collapsed="false">
      <c r="B41" s="62" t="str">
        <f aca="false">'Vzorci vnosov'!$A$15</f>
        <v>SO</v>
      </c>
      <c r="C41" s="63" t="n">
        <f aca="false">COUNTIF(C2:C32,"SO")</f>
        <v>0</v>
      </c>
      <c r="D41" s="63" t="n">
        <f aca="false">COUNTIF(D2:D32,"SO")</f>
        <v>5</v>
      </c>
      <c r="E41" s="63" t="n">
        <f aca="false">COUNTIF(E2:E32,"SO")</f>
        <v>0</v>
      </c>
      <c r="F41" s="63" t="n">
        <f aca="false">COUNTIF(F2:F32,"SO")</f>
        <v>0</v>
      </c>
      <c r="G41" s="63" t="n">
        <f aca="false">COUNTIF(G2:G32,"SO")</f>
        <v>19</v>
      </c>
      <c r="H41" s="63" t="n">
        <f aca="false">COUNTIF(H2:H32,"SO")</f>
        <v>0</v>
      </c>
      <c r="I41" s="63" t="n">
        <f aca="false">COUNTIF(I2:I32,"SO")</f>
        <v>0</v>
      </c>
      <c r="J41" s="63" t="n">
        <f aca="false">COUNTIF(J2:J32,"SO")</f>
        <v>0</v>
      </c>
      <c r="K41" s="63" t="n">
        <f aca="false">COUNTIF(K2:K32,"SO")</f>
        <v>0</v>
      </c>
      <c r="L41" s="63"/>
      <c r="M41" s="63" t="n">
        <f aca="false">COUNTIF(M2:M32,"SO")</f>
        <v>0</v>
      </c>
      <c r="AA41" s="37"/>
    </row>
    <row r="42" customFormat="false" ht="14.05" hidden="false" customHeight="false" outlineLevel="0" collapsed="false">
      <c r="B42" s="65" t="str">
        <f aca="false">'Vzorci vnosov'!$A$13</f>
        <v>BOL</v>
      </c>
      <c r="C42" s="63" t="n">
        <f aca="false">COUNTIF(C2:C32,"BOL")</f>
        <v>0</v>
      </c>
      <c r="D42" s="63" t="n">
        <f aca="false">COUNTIF(D2:D32,"BOL")</f>
        <v>0</v>
      </c>
      <c r="E42" s="63" t="n">
        <f aca="false">COUNTIF(E2:E32,"BOL")</f>
        <v>0</v>
      </c>
      <c r="F42" s="63" t="n">
        <f aca="false">COUNTIF(F2:F32,"BOL")</f>
        <v>0</v>
      </c>
      <c r="G42" s="63" t="n">
        <f aca="false">COUNTIF(G2:G32,"BOL")</f>
        <v>0</v>
      </c>
      <c r="H42" s="63" t="n">
        <f aca="false">COUNTIF(H2:H32,"BOL")</f>
        <v>0</v>
      </c>
      <c r="I42" s="63" t="n">
        <f aca="false">COUNTIF(I2:I32,"BOL")</f>
        <v>0</v>
      </c>
      <c r="J42" s="63" t="n">
        <f aca="false">COUNTIF(J2:J32,"BOL")</f>
        <v>0</v>
      </c>
      <c r="K42" s="63" t="n">
        <f aca="false">COUNTIF(K2:K32,"BOL")</f>
        <v>0</v>
      </c>
      <c r="L42" s="63"/>
      <c r="M42" s="63" t="n">
        <f aca="false">COUNTIF(M2:M32,"BOL")</f>
        <v>0</v>
      </c>
      <c r="AA42" s="37"/>
    </row>
    <row r="43" customFormat="false" ht="14.05" hidden="false" customHeight="false" outlineLevel="0" collapsed="false">
      <c r="B43" s="66" t="str">
        <f aca="false">'Vzorci vnosov'!$A$11</f>
        <v>X</v>
      </c>
      <c r="C43" s="63" t="n">
        <f aca="false">COUNTIF(C2:C32,"X")</f>
        <v>3</v>
      </c>
      <c r="D43" s="63" t="n">
        <f aca="false">COUNTIF(D2:D32,"X")</f>
        <v>2</v>
      </c>
      <c r="E43" s="63" t="n">
        <f aca="false">COUNTIF(E2:E32,"X")</f>
        <v>3</v>
      </c>
      <c r="F43" s="63" t="n">
        <f aca="false">COUNTIF(F2:F32,"X")</f>
        <v>2</v>
      </c>
      <c r="G43" s="63" t="n">
        <f aca="false">COUNTIF(G2:G32,"X")</f>
        <v>0</v>
      </c>
      <c r="H43" s="63" t="n">
        <f aca="false">COUNTIF(H2:H32,"X")</f>
        <v>4</v>
      </c>
      <c r="I43" s="63" t="n">
        <f aca="false">COUNTIF(I2:I32,"X")</f>
        <v>2</v>
      </c>
      <c r="J43" s="63" t="n">
        <f aca="false">COUNTIF(J2:J32,"X")</f>
        <v>1</v>
      </c>
      <c r="K43" s="63" t="n">
        <f aca="false">COUNTIF(K2:K32,"X")</f>
        <v>1</v>
      </c>
      <c r="L43" s="63"/>
      <c r="M43" s="63" t="n">
        <f aca="false">COUNTIF(M2:M32,"X")</f>
        <v>1</v>
      </c>
      <c r="AA43" s="37"/>
    </row>
    <row r="44" customFormat="false" ht="14.05" hidden="false" customHeight="false" outlineLevel="0" collapsed="false">
      <c r="B44" s="67" t="s">
        <v>50</v>
      </c>
      <c r="C44" s="68" t="n">
        <f aca="false">COUNTIF(O2:O32,"KOS")</f>
        <v>0</v>
      </c>
      <c r="D44" s="68" t="n">
        <f aca="false">COUNTIF(O2:O32,"ŠOŠ")</f>
        <v>6</v>
      </c>
      <c r="E44" s="68" t="n">
        <f aca="false">COUNTIF(O2:O32,"PIN")</f>
        <v>6</v>
      </c>
      <c r="F44" s="68" t="n">
        <f aca="false">COUNTIF(O2:O32,"KON")</f>
        <v>4</v>
      </c>
      <c r="G44" s="68" t="n">
        <f aca="false">COUNTIF(O2:O32,"oro")</f>
        <v>0</v>
      </c>
      <c r="H44" s="68" t="n">
        <f aca="false">COUNTIF(O2:O32,"AND")</f>
        <v>0</v>
      </c>
      <c r="I44" s="68" t="n">
        <f aca="false">COUNTIF(O2:O32,"ROD")</f>
        <v>0</v>
      </c>
      <c r="J44" s="68" t="n">
        <f aca="false">COUNTIF(O2:O32,"DAN")</f>
        <v>0</v>
      </c>
      <c r="K44" s="68" t="n">
        <f aca="false">COUNTIF(O2:O32,"MŠŠ")</f>
        <v>3</v>
      </c>
      <c r="L44" s="68"/>
      <c r="M44" s="68" t="n">
        <f aca="false">COUNTIF(O2:O32,"ŠTU")</f>
        <v>3</v>
      </c>
      <c r="AA44" s="37"/>
    </row>
    <row r="45" customFormat="false" ht="14.05" hidden="false" customHeight="false" outlineLevel="0" collapsed="false">
      <c r="B45" s="66" t="s">
        <v>73</v>
      </c>
      <c r="C45" s="2" t="n">
        <f aca="false">COUNTIF(C2:C32,"51¶")+COUNTIF(C2:C32,"52¶")+COUNTIF(C2:C32,"kvit¶")</f>
        <v>3</v>
      </c>
      <c r="D45" s="2" t="n">
        <f aca="false">COUNTIF(D2:D32,"51¶")+COUNTIF(D2:D32,"52¶")+COUNTIF(D2:D32,"kvit¶")</f>
        <v>1</v>
      </c>
      <c r="E45" s="2" t="n">
        <f aca="false">COUNTIF(E2:E32,"51¶")+COUNTIF(E2:E32,"52¶")+COUNTIF(E2:E32,"kvit¶")</f>
        <v>4</v>
      </c>
      <c r="F45" s="2" t="n">
        <f aca="false">COUNTIF(F2:F32,"51¶")+COUNTIF(F2:F32,"52¶")+COUNTIF(F2:F32,"kvit¶")</f>
        <v>0</v>
      </c>
      <c r="G45" s="2" t="n">
        <f aca="false">COUNTIF(G2:G32,"51¶")+COUNTIF(G2:G32,"52¶")+COUNTIF(G2:G32,"kvit¶")</f>
        <v>0</v>
      </c>
      <c r="H45" s="2" t="n">
        <f aca="false">COUNTIF(H2:H32,"51¶")+COUNTIF(H2:H32,"52¶")+COUNTIF(H2:H32,"kvit¶")</f>
        <v>2</v>
      </c>
      <c r="I45" s="2" t="n">
        <f aca="false">COUNTIF(I2:I32,"51¶")+COUNTIF(I2:I32,"52¶")+COUNTIF(I2:I32,"kvit¶")</f>
        <v>6</v>
      </c>
      <c r="J45" s="2" t="n">
        <f aca="false">COUNTIF(J2:J32,"51¶")+COUNTIF(J2:J32,"52¶")+COUNTIF(J2:J32,"kvit¶")</f>
        <v>2</v>
      </c>
      <c r="K45" s="2" t="n">
        <f aca="false">COUNTIF(K2:K32,"51¶")+COUNTIF(K2:K32,"52¶")+COUNTIF(K2:K32,"kvit¶")</f>
        <v>2</v>
      </c>
      <c r="L45" s="2"/>
      <c r="M45" s="2" t="n">
        <f aca="false">COUNTIF(M2:M32,"51¶")+COUNTIF(M2:M32,"52¶")+COUNTIF(M2:M32,"kvit¶")</f>
        <v>0</v>
      </c>
      <c r="AA45" s="37"/>
    </row>
    <row r="46" customFormat="false" ht="14.05" hidden="false" customHeight="false" outlineLevel="0" collapsed="false">
      <c r="B46" s="62" t="str">
        <f aca="false">'Vzorci vnosov'!$A$8</f>
        <v>U</v>
      </c>
      <c r="C46" s="2" t="n">
        <f aca="false">COUNTIF(C2:C32,"U☺")+COUNTIF(C2:C32,"U☻")+COUNTIF(C2:C32,"U")</f>
        <v>0</v>
      </c>
      <c r="D46" s="2" t="n">
        <f aca="false">COUNTIF(D2:D32,"U☺")+COUNTIF(D2:D32,"U☻")+COUNTIF(D2:D32,"U")</f>
        <v>0</v>
      </c>
      <c r="E46" s="2" t="n">
        <f aca="false">COUNTIF(E2:E32,"U☺")+COUNTIF(E2:E32,"U☻")+COUNTIF(E2:E32,"U")</f>
        <v>0</v>
      </c>
      <c r="F46" s="2" t="n">
        <f aca="false">COUNTIF(F2:F32,"U☺")+COUNTIF(F2:F32,"U☻")+COUNTIF(F2:F32,"U")</f>
        <v>1</v>
      </c>
      <c r="G46" s="2" t="n">
        <f aca="false">COUNTIF(G2:G32,"U☺")+COUNTIF(G2:G32,"U☻")+COUNTIF(G2:G32,"U")</f>
        <v>0</v>
      </c>
      <c r="H46" s="2" t="n">
        <f aca="false">COUNTIF(H2:H32,"U☺")+COUNTIF(H2:H32,"U☻")+COUNTIF(H2:H32,"U")</f>
        <v>3</v>
      </c>
      <c r="I46" s="2" t="n">
        <f aca="false">COUNTIF(I2:I32,"U☺")+COUNTIF(I2:I32,"U☻")+COUNTIF(I2:I32,"U")</f>
        <v>5</v>
      </c>
      <c r="J46" s="2" t="n">
        <f aca="false">COUNTIF(J2:J32,"U☺")+COUNTIF(J2:J32,"U☻")+COUNTIF(J2:J32,"U")</f>
        <v>3</v>
      </c>
      <c r="K46" s="2" t="n">
        <f aca="false">COUNTIF(K2:K32,"U☺")+COUNTIF(K2:K32,"U☻")+COUNTIF(K2:K32,"U")</f>
        <v>0</v>
      </c>
      <c r="L46" s="2"/>
      <c r="M46" s="2" t="n">
        <f aca="false">COUNTIF(M2:M32,"U☺")+COUNTIF(M2:M32,"U☻")+COUNTIF(M2:M32,"U")</f>
        <v>0</v>
      </c>
      <c r="AA46" s="37"/>
    </row>
    <row r="47" customFormat="false" ht="14.05" hidden="false" customHeight="false" outlineLevel="0" collapsed="false">
      <c r="AA47" s="37"/>
    </row>
    <row r="48" customFormat="false" ht="14.05" hidden="false" customHeight="false" outlineLevel="0" collapsed="false">
      <c r="AA48" s="37"/>
    </row>
    <row r="49" customFormat="false" ht="14.05" hidden="false" customHeight="false" outlineLevel="0" collapsed="false">
      <c r="AA49" s="37"/>
    </row>
    <row r="50" customFormat="false" ht="14.05" hidden="false" customHeight="false" outlineLevel="0" collapsed="false">
      <c r="AA50" s="37"/>
    </row>
    <row r="51" customFormat="false" ht="14.05" hidden="false" customHeight="false" outlineLevel="0" collapsed="false">
      <c r="AA51" s="37"/>
    </row>
    <row r="52" customFormat="false" ht="14.05" hidden="false" customHeight="false" outlineLevel="0" collapsed="false">
      <c r="AA52" s="37"/>
    </row>
    <row r="53" customFormat="false" ht="14.05" hidden="false" customHeight="false" outlineLevel="0" collapsed="false">
      <c r="AA53" s="37"/>
    </row>
    <row r="54" customFormat="false" ht="14.05" hidden="false" customHeight="false" outlineLevel="0" collapsed="false">
      <c r="AA54" s="37"/>
    </row>
    <row r="55" customFormat="false" ht="14.05" hidden="false" customHeight="false" outlineLevel="0" collapsed="false">
      <c r="AA55" s="37"/>
    </row>
    <row r="56" customFormat="false" ht="14.05" hidden="false" customHeight="false" outlineLevel="0" collapsed="false">
      <c r="AA56" s="37"/>
    </row>
    <row r="57" customFormat="false" ht="14.05" hidden="false" customHeight="false" outlineLevel="0" collapsed="false">
      <c r="AA57" s="37"/>
    </row>
    <row r="58" customFormat="false" ht="14.05" hidden="false" customHeight="false" outlineLevel="0" collapsed="false">
      <c r="AA58" s="37"/>
    </row>
    <row r="59" customFormat="false" ht="14.05" hidden="false" customHeight="false" outlineLevel="0" collapsed="false">
      <c r="AA59" s="37"/>
    </row>
    <row r="60" customFormat="false" ht="14.05" hidden="false" customHeight="false" outlineLevel="0" collapsed="false">
      <c r="AA60" s="37"/>
    </row>
    <row r="61" customFormat="false" ht="14.05" hidden="false" customHeight="false" outlineLevel="0" collapsed="false">
      <c r="AA61" s="37"/>
    </row>
    <row r="62" customFormat="false" ht="14.05" hidden="false" customHeight="false" outlineLevel="0" collapsed="false">
      <c r="AA62" s="37"/>
    </row>
    <row r="63" customFormat="false" ht="14.05" hidden="false" customHeight="false" outlineLevel="0" collapsed="false">
      <c r="AA63" s="37"/>
    </row>
    <row r="64" customFormat="false" ht="14.05" hidden="false" customHeight="false" outlineLevel="0" collapsed="false">
      <c r="AA64" s="37"/>
    </row>
    <row r="65" customFormat="false" ht="14.05" hidden="false" customHeight="false" outlineLevel="0" collapsed="false">
      <c r="AA65" s="37"/>
    </row>
    <row r="66" customFormat="false" ht="14.05" hidden="false" customHeight="false" outlineLevel="0" collapsed="false">
      <c r="AA66" s="37"/>
    </row>
    <row r="67" customFormat="false" ht="14.05" hidden="false" customHeight="false" outlineLevel="0" collapsed="false">
      <c r="AA67" s="37"/>
    </row>
    <row r="68" customFormat="false" ht="14.05" hidden="false" customHeight="false" outlineLevel="0" collapsed="false">
      <c r="AA68" s="37"/>
    </row>
    <row r="69" customFormat="false" ht="14.05" hidden="false" customHeight="false" outlineLevel="0" collapsed="false">
      <c r="AA69" s="37"/>
    </row>
    <row r="70" customFormat="false" ht="14.05" hidden="false" customHeight="false" outlineLevel="0" collapsed="false">
      <c r="AA70" s="37"/>
    </row>
    <row r="71" customFormat="false" ht="14.05" hidden="false" customHeight="false" outlineLevel="0" collapsed="false">
      <c r="AA71" s="37"/>
    </row>
    <row r="72" customFormat="false" ht="14.05" hidden="false" customHeight="false" outlineLevel="0" collapsed="false">
      <c r="AA72" s="37"/>
    </row>
    <row r="73" customFormat="false" ht="14.05" hidden="false" customHeight="false" outlineLevel="0" collapsed="false">
      <c r="AA73" s="37"/>
    </row>
    <row r="74" customFormat="false" ht="14.05" hidden="false" customHeight="false" outlineLevel="0" collapsed="false">
      <c r="AA74" s="37"/>
    </row>
    <row r="75" customFormat="false" ht="14.05" hidden="false" customHeight="false" outlineLevel="0" collapsed="false">
      <c r="AA75" s="37"/>
    </row>
    <row r="76" customFormat="false" ht="14.05" hidden="false" customHeight="false" outlineLevel="0" collapsed="false">
      <c r="AA76" s="37"/>
    </row>
    <row r="77" customFormat="false" ht="14.05" hidden="false" customHeight="false" outlineLevel="0" collapsed="false">
      <c r="AA77" s="37"/>
    </row>
    <row r="78" customFormat="false" ht="14.05" hidden="false" customHeight="false" outlineLevel="0" collapsed="false">
      <c r="AA78" s="37"/>
    </row>
    <row r="79" customFormat="false" ht="14.05" hidden="false" customHeight="false" outlineLevel="0" collapsed="false">
      <c r="AA79" s="37"/>
    </row>
    <row r="80" customFormat="false" ht="14.05" hidden="false" customHeight="false" outlineLevel="0" collapsed="false">
      <c r="AA80" s="37"/>
    </row>
    <row r="81" customFormat="false" ht="14.05" hidden="false" customHeight="false" outlineLevel="0" collapsed="false">
      <c r="AA81" s="37"/>
    </row>
    <row r="82" customFormat="false" ht="14.05" hidden="false" customHeight="false" outlineLevel="0" collapsed="false">
      <c r="AA82" s="37"/>
    </row>
    <row r="83" customFormat="false" ht="14.05" hidden="false" customHeight="false" outlineLevel="0" collapsed="false">
      <c r="AA83" s="37"/>
    </row>
    <row r="84" customFormat="false" ht="14.05" hidden="false" customHeight="false" outlineLevel="0" collapsed="false">
      <c r="AA84" s="37"/>
    </row>
    <row r="85" customFormat="false" ht="14.05" hidden="false" customHeight="false" outlineLevel="0" collapsed="false">
      <c r="AA85" s="37"/>
    </row>
    <row r="86" customFormat="false" ht="14.05" hidden="false" customHeight="false" outlineLevel="0" collapsed="false">
      <c r="AA86" s="37"/>
    </row>
    <row r="87" customFormat="false" ht="14.05" hidden="false" customHeight="false" outlineLevel="0" collapsed="false">
      <c r="AA87" s="37"/>
    </row>
    <row r="88" customFormat="false" ht="14.05" hidden="false" customHeight="false" outlineLevel="0" collapsed="false">
      <c r="AA88" s="37"/>
    </row>
    <row r="89" customFormat="false" ht="14.05" hidden="false" customHeight="false" outlineLevel="0" collapsed="false">
      <c r="AA89" s="37"/>
    </row>
    <row r="90" customFormat="false" ht="14.05" hidden="false" customHeight="false" outlineLevel="0" collapsed="false">
      <c r="AA90" s="37"/>
    </row>
    <row r="91" customFormat="false" ht="14.05" hidden="false" customHeight="false" outlineLevel="0" collapsed="false">
      <c r="AA91" s="37"/>
    </row>
    <row r="92" customFormat="false" ht="14.05" hidden="false" customHeight="false" outlineLevel="0" collapsed="false">
      <c r="AA92" s="37"/>
    </row>
    <row r="93" customFormat="false" ht="14.05" hidden="false" customHeight="false" outlineLevel="0" collapsed="false">
      <c r="AA93" s="37"/>
    </row>
    <row r="94" customFormat="false" ht="14.05" hidden="false" customHeight="false" outlineLevel="0" collapsed="false">
      <c r="AA94" s="37"/>
    </row>
    <row r="95" customFormat="false" ht="14.05" hidden="false" customHeight="false" outlineLevel="0" collapsed="false">
      <c r="AA95" s="37"/>
    </row>
    <row r="96" customFormat="false" ht="14.05" hidden="false" customHeight="false" outlineLevel="0" collapsed="false">
      <c r="AA96" s="37"/>
    </row>
    <row r="97" customFormat="false" ht="14.05" hidden="false" customHeight="false" outlineLevel="0" collapsed="false">
      <c r="AA97" s="37"/>
    </row>
    <row r="98" customFormat="false" ht="14.05" hidden="false" customHeight="false" outlineLevel="0" collapsed="false">
      <c r="AA98" s="37"/>
    </row>
    <row r="99" customFormat="false" ht="14.05" hidden="false" customHeight="false" outlineLevel="0" collapsed="false">
      <c r="AA99" s="37"/>
    </row>
    <row r="100" customFormat="false" ht="14.05" hidden="false" customHeight="false" outlineLevel="0" collapsed="false">
      <c r="AA100" s="37"/>
    </row>
    <row r="101" customFormat="false" ht="14.05" hidden="false" customHeight="false" outlineLevel="0" collapsed="false">
      <c r="AA101" s="37"/>
    </row>
    <row r="102" customFormat="false" ht="14.05" hidden="false" customHeight="false" outlineLevel="0" collapsed="false">
      <c r="AA102" s="37"/>
    </row>
    <row r="103" customFormat="false" ht="14.05" hidden="false" customHeight="false" outlineLevel="0" collapsed="false">
      <c r="AA103" s="37"/>
    </row>
    <row r="104" customFormat="false" ht="14.05" hidden="false" customHeight="false" outlineLevel="0" collapsed="false">
      <c r="AA104" s="37"/>
    </row>
    <row r="105" customFormat="false" ht="14.05" hidden="false" customHeight="false" outlineLevel="0" collapsed="false">
      <c r="AA105" s="37"/>
    </row>
    <row r="106" customFormat="false" ht="14.05" hidden="false" customHeight="false" outlineLevel="0" collapsed="false">
      <c r="AA106" s="37"/>
    </row>
    <row r="107" customFormat="false" ht="14.05" hidden="false" customHeight="false" outlineLevel="0" collapsed="false">
      <c r="AA107" s="37"/>
    </row>
    <row r="108" customFormat="false" ht="14.05" hidden="false" customHeight="false" outlineLevel="0" collapsed="false">
      <c r="AA108" s="37"/>
    </row>
    <row r="109" customFormat="false" ht="14.05" hidden="false" customHeight="false" outlineLevel="0" collapsed="false">
      <c r="AA109" s="37"/>
    </row>
    <row r="110" customFormat="false" ht="14.05" hidden="false" customHeight="false" outlineLevel="0" collapsed="false">
      <c r="AA110" s="37"/>
    </row>
    <row r="111" customFormat="false" ht="14.05" hidden="false" customHeight="false" outlineLevel="0" collapsed="false">
      <c r="AA111" s="37"/>
    </row>
    <row r="112" customFormat="false" ht="14.05" hidden="false" customHeight="false" outlineLevel="0" collapsed="false">
      <c r="AA112" s="37"/>
    </row>
    <row r="113" customFormat="false" ht="14.05" hidden="false" customHeight="false" outlineLevel="0" collapsed="false">
      <c r="AA113" s="37"/>
    </row>
    <row r="114" customFormat="false" ht="14.05" hidden="false" customHeight="false" outlineLevel="0" collapsed="false">
      <c r="AA114" s="37"/>
    </row>
    <row r="115" customFormat="false" ht="14.05" hidden="false" customHeight="false" outlineLevel="0" collapsed="false">
      <c r="AA115" s="37"/>
    </row>
    <row r="116" customFormat="false" ht="14.05" hidden="false" customHeight="false" outlineLevel="0" collapsed="false">
      <c r="AA116" s="37"/>
    </row>
    <row r="117" customFormat="false" ht="14.05" hidden="false" customHeight="false" outlineLevel="0" collapsed="false">
      <c r="AA117" s="37"/>
    </row>
    <row r="118" customFormat="false" ht="14.05" hidden="false" customHeight="false" outlineLevel="0" collapsed="false">
      <c r="AA118" s="37"/>
    </row>
    <row r="119" customFormat="false" ht="14.05" hidden="false" customHeight="false" outlineLevel="0" collapsed="false">
      <c r="AA119" s="37"/>
    </row>
    <row r="120" customFormat="false" ht="14.05" hidden="false" customHeight="false" outlineLevel="0" collapsed="false">
      <c r="AA120" s="37"/>
    </row>
    <row r="121" customFormat="false" ht="14.05" hidden="false" customHeight="false" outlineLevel="0" collapsed="false">
      <c r="AA121" s="37"/>
    </row>
    <row r="122" customFormat="false" ht="14.05" hidden="false" customHeight="false" outlineLevel="0" collapsed="false">
      <c r="AA122" s="37"/>
    </row>
    <row r="123" customFormat="false" ht="14.05" hidden="false" customHeight="false" outlineLevel="0" collapsed="false">
      <c r="AA123" s="37"/>
    </row>
    <row r="124" customFormat="false" ht="14.05" hidden="false" customHeight="false" outlineLevel="0" collapsed="false">
      <c r="AA124" s="37"/>
    </row>
    <row r="125" customFormat="false" ht="14.05" hidden="false" customHeight="false" outlineLevel="0" collapsed="false">
      <c r="AA125" s="37"/>
    </row>
    <row r="126" customFormat="false" ht="14.05" hidden="false" customHeight="false" outlineLevel="0" collapsed="false">
      <c r="AA126" s="37"/>
    </row>
    <row r="127" customFormat="false" ht="14.05" hidden="false" customHeight="false" outlineLevel="0" collapsed="false">
      <c r="AA127" s="37"/>
    </row>
    <row r="128" customFormat="false" ht="14.05" hidden="false" customHeight="false" outlineLevel="0" collapsed="false">
      <c r="AA128" s="37"/>
    </row>
    <row r="129" customFormat="false" ht="14.05" hidden="false" customHeight="false" outlineLevel="0" collapsed="false">
      <c r="AA129" s="37"/>
    </row>
    <row r="130" customFormat="false" ht="14.05" hidden="false" customHeight="false" outlineLevel="0" collapsed="false">
      <c r="AA130" s="37"/>
    </row>
    <row r="131" customFormat="false" ht="14.05" hidden="false" customHeight="false" outlineLevel="0" collapsed="false">
      <c r="AA131" s="37"/>
    </row>
    <row r="132" customFormat="false" ht="14.05" hidden="false" customHeight="false" outlineLevel="0" collapsed="false">
      <c r="AA132" s="37"/>
    </row>
    <row r="133" customFormat="false" ht="14.05" hidden="false" customHeight="false" outlineLevel="0" collapsed="false">
      <c r="AA133" s="37"/>
    </row>
    <row r="134" customFormat="false" ht="14.05" hidden="false" customHeight="false" outlineLevel="0" collapsed="false">
      <c r="AA134" s="37"/>
    </row>
    <row r="135" customFormat="false" ht="14.05" hidden="false" customHeight="false" outlineLevel="0" collapsed="false">
      <c r="AA135" s="37"/>
    </row>
    <row r="136" customFormat="false" ht="14.05" hidden="false" customHeight="false" outlineLevel="0" collapsed="false">
      <c r="AA136" s="37"/>
    </row>
    <row r="137" customFormat="false" ht="14.05" hidden="false" customHeight="false" outlineLevel="0" collapsed="false">
      <c r="AA137" s="37"/>
    </row>
    <row r="138" customFormat="false" ht="14.05" hidden="false" customHeight="false" outlineLevel="0" collapsed="false">
      <c r="AA138" s="37"/>
    </row>
    <row r="139" customFormat="false" ht="14.05" hidden="false" customHeight="false" outlineLevel="0" collapsed="false">
      <c r="AA139" s="37"/>
    </row>
    <row r="140" customFormat="false" ht="14.05" hidden="false" customHeight="false" outlineLevel="0" collapsed="false">
      <c r="AA140" s="37"/>
    </row>
    <row r="141" customFormat="false" ht="14.05" hidden="false" customHeight="false" outlineLevel="0" collapsed="false">
      <c r="AA141" s="37"/>
    </row>
    <row r="142" customFormat="false" ht="14.05" hidden="false" customHeight="false" outlineLevel="0" collapsed="false">
      <c r="AA142" s="37"/>
    </row>
    <row r="143" customFormat="false" ht="14.05" hidden="false" customHeight="false" outlineLevel="0" collapsed="false">
      <c r="AA143" s="37"/>
    </row>
    <row r="144" customFormat="false" ht="14.05" hidden="false" customHeight="false" outlineLevel="0" collapsed="false">
      <c r="AA144" s="37"/>
    </row>
    <row r="145" customFormat="false" ht="14.05" hidden="false" customHeight="false" outlineLevel="0" collapsed="false">
      <c r="AA145" s="37"/>
    </row>
  </sheetData>
  <conditionalFormatting sqref="B2:B32">
    <cfRule type="cellIs" priority="2" operator="equal" aboveAverage="0" equalAverage="0" bottom="0" percent="0" rank="0" text="" dxfId="42">
      <formula>"sob"</formula>
    </cfRule>
    <cfRule type="cellIs" priority="3" operator="equal" aboveAverage="0" equalAverage="0" bottom="0" percent="0" rank="0" text="" dxfId="43">
      <formula>"ned"</formula>
    </cfRule>
  </conditionalFormatting>
  <conditionalFormatting sqref="P2:W32">
    <cfRule type="cellIs" priority="4" operator="lessThan" aboveAverage="0" equalAverage="0" bottom="0" percent="0" rank="0" text="" dxfId="44">
      <formula>1</formula>
    </cfRule>
    <cfRule type="cellIs" priority="5" operator="greaterThan" aboveAverage="0" equalAverage="0" bottom="0" percent="0" rank="0" text="" dxfId="45">
      <formula>1</formula>
    </cfRule>
  </conditionalFormatting>
  <conditionalFormatting sqref="U1">
    <cfRule type="cellIs" priority="6" operator="equal" aboveAverage="0" equalAverage="0" bottom="0" percent="0" rank="0" text="" dxfId="46">
      <formula>"sob"</formula>
    </cfRule>
    <cfRule type="cellIs" priority="7" operator="equal" aboveAverage="0" equalAverage="0" bottom="0" percent="0" rank="0" text="" dxfId="47">
      <formula>"ned"</formula>
    </cfRule>
  </conditionalFormatting>
  <conditionalFormatting sqref="X2:X32">
    <cfRule type="cellIs" priority="8" operator="notEqual" aboveAverage="0" equalAverage="0" bottom="0" percent="0" rank="0" text="" dxfId="48">
      <formula>0</formula>
    </cfRule>
  </conditionalFormatting>
  <conditionalFormatting sqref="Y2:Y32">
    <cfRule type="cellIs" priority="9" operator="equal" aboveAverage="0" equalAverage="0" bottom="0" percent="0" rank="0" text="" dxfId="49">
      <formula>1</formula>
    </cfRule>
    <cfRule type="cellIs" priority="10" operator="greaterThan" aboveAverage="0" equalAverage="0" bottom="0" percent="0" rank="0" text="" dxfId="50">
      <formula>1</formula>
    </cfRule>
  </conditionalFormatting>
  <conditionalFormatting sqref="Z2:Z32">
    <cfRule type="cellIs" priority="11" operator="lessThan" aboveAverage="0" equalAverage="0" bottom="0" percent="0" rank="0" text="" dxfId="51">
      <formula>2</formula>
    </cfRule>
    <cfRule type="cellIs" priority="12" operator="greaterThan" aboveAverage="0" equalAverage="0" bottom="0" percent="0" rank="0" text="" dxfId="52">
      <formula>2</formula>
    </cfRule>
  </conditionalFormatting>
  <printOptions headings="false" gridLines="false" gridLinesSet="true" horizontalCentered="false" verticalCentered="false"/>
  <pageMargins left="0.7875" right="0.7875" top="1.05277777777778" bottom="0.886111111111111" header="0.7875" footer="0.511811023622047"/>
  <pageSetup paperSize="9" scale="100" fitToWidth="1" fitToHeight="1" pageOrder="downThenOver" orientation="portrait" blackAndWhite="false" draft="false" cellComments="none" horizontalDpi="300" verticalDpi="300" copies="1"/>
  <headerFooter differentFirst="false" differentOddEven="false">
    <oddHeader>&amp;L&amp;"Times New Roman,Regular"&amp;12Zadnja sprememba:&amp;C&amp;"Arial,Regular"&amp;D   &amp;T</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45"/>
  <sheetViews>
    <sheetView showFormulas="false" showGridLines="true" showRowColHeaders="true" showZeros="true" rightToLeft="false" tabSelected="false" showOutlineSymbols="true" defaultGridColor="true" view="normal" topLeftCell="A5" colorId="64" zoomScale="149" zoomScaleNormal="149" zoomScalePageLayoutView="100" workbookViewId="0">
      <selection pane="topLeft" activeCell="K5" activeCellId="0" sqref="K5"/>
    </sheetView>
  </sheetViews>
  <sheetFormatPr defaultColWidth="12.8515625" defaultRowHeight="12.8" zeroHeight="false" outlineLevelRow="0" outlineLevelCol="0"/>
  <cols>
    <col collapsed="false" customWidth="true" hidden="false" outlineLevel="0" max="1" min="1" style="21" width="6.88"/>
    <col collapsed="false" customWidth="true" hidden="false" outlineLevel="0" max="2" min="2" style="21" width="3.44"/>
    <col collapsed="false" customWidth="true" hidden="false" outlineLevel="0" max="13" min="3" style="1" width="4.58"/>
    <col collapsed="false" customWidth="true" hidden="false" outlineLevel="0" max="14" min="14" style="1" width="5.58"/>
    <col collapsed="false" customWidth="true" hidden="false" outlineLevel="0" max="15" min="15" style="1" width="4.58"/>
    <col collapsed="false" customWidth="true" hidden="false" outlineLevel="0" max="16" min="16" style="1" width="3.44"/>
    <col collapsed="false" customWidth="true" hidden="false" outlineLevel="0" max="17" min="17" style="1" width="3.01"/>
    <col collapsed="false" customWidth="true" hidden="false" outlineLevel="0" max="18" min="18" style="1" width="2.57"/>
    <col collapsed="false" customWidth="true" hidden="false" outlineLevel="0" max="19" min="19" style="1" width="3.44"/>
    <col collapsed="false" customWidth="true" hidden="false" outlineLevel="0" max="23" min="20" style="1" width="3.58"/>
    <col collapsed="false" customWidth="true" hidden="false" outlineLevel="0" max="24" min="24" style="1" width="3.72"/>
    <col collapsed="false" customWidth="true" hidden="false" outlineLevel="0" max="25" min="25" style="1" width="2.14"/>
    <col collapsed="false" customWidth="true" hidden="false" outlineLevel="0" max="26" min="26" style="1" width="2.72"/>
    <col collapsed="false" customWidth="true" hidden="false" outlineLevel="0" max="27" min="27" style="22" width="7.88"/>
    <col collapsed="false" customWidth="true" hidden="false" outlineLevel="0" max="256" min="28" style="1" width="11.02"/>
  </cols>
  <sheetData>
    <row r="1" s="2" customFormat="true" ht="19.9" hidden="false" customHeight="true" outlineLevel="0" collapsed="false">
      <c r="A1" s="23" t="s">
        <v>37</v>
      </c>
      <c r="B1" s="24"/>
      <c r="C1" s="25" t="s">
        <v>38</v>
      </c>
      <c r="D1" s="25" t="s">
        <v>39</v>
      </c>
      <c r="E1" s="25" t="s">
        <v>40</v>
      </c>
      <c r="F1" s="25" t="s">
        <v>41</v>
      </c>
      <c r="G1" s="25" t="s">
        <v>42</v>
      </c>
      <c r="H1" s="25" t="s">
        <v>43</v>
      </c>
      <c r="I1" s="25" t="s">
        <v>79</v>
      </c>
      <c r="J1" s="25" t="s">
        <v>88</v>
      </c>
      <c r="K1" s="25" t="s">
        <v>46</v>
      </c>
      <c r="L1" s="25" t="str">
        <f aca="false">januar!$L$1</f>
        <v>ŽIV</v>
      </c>
      <c r="M1" s="25" t="s">
        <v>48</v>
      </c>
      <c r="N1" s="27" t="s">
        <v>49</v>
      </c>
      <c r="O1" s="28" t="s">
        <v>50</v>
      </c>
      <c r="P1" s="8" t="str">
        <f aca="false">'Vzorci vnosov'!$A$16</f>
        <v>☻</v>
      </c>
      <c r="Q1" s="29" t="s">
        <v>17</v>
      </c>
      <c r="R1" s="30" t="str">
        <f aca="false">'Vzorci vnosov'!$A$4</f>
        <v>51</v>
      </c>
      <c r="S1" s="30" t="str">
        <f aca="false">'Vzorci vnosov'!$A$5</f>
        <v>52</v>
      </c>
      <c r="T1" s="31" t="str">
        <f aca="false">'Vzorci vnosov'!$A$25</f>
        <v>51¶</v>
      </c>
      <c r="U1" s="32" t="str">
        <f aca="false">'Vzorci vnosov'!$A$26</f>
        <v>52¶</v>
      </c>
      <c r="V1" s="33" t="str">
        <f aca="false">'Vzorci vnosov'!$A$8</f>
        <v>U</v>
      </c>
      <c r="W1" s="30" t="str">
        <f aca="false">'Vzorci vnosov'!$A$6</f>
        <v>KVIT</v>
      </c>
      <c r="X1" s="34" t="s">
        <v>51</v>
      </c>
      <c r="Y1" s="35" t="s">
        <v>9</v>
      </c>
      <c r="Z1" s="36" t="s">
        <v>52</v>
      </c>
      <c r="AA1" s="37"/>
    </row>
    <row r="2" s="2" customFormat="true" ht="19.9" hidden="false" customHeight="true" outlineLevel="0" collapsed="false">
      <c r="A2" s="38" t="n">
        <v>41791</v>
      </c>
      <c r="B2" s="39" t="str">
        <f aca="false">TEXT(A2,"Ddd")</f>
        <v>ned</v>
      </c>
      <c r="C2" s="40"/>
      <c r="D2" s="77"/>
      <c r="E2" s="77"/>
      <c r="F2" s="40"/>
      <c r="G2" s="48"/>
      <c r="H2" s="12" t="str">
        <f aca="false">'Vzorci vnosov'!$A$21</f>
        <v>☺</v>
      </c>
      <c r="I2" s="40"/>
      <c r="J2" s="77"/>
      <c r="K2" s="7" t="str">
        <f aca="false">'Vzorci vnosov'!$A$14</f>
        <v>☻</v>
      </c>
      <c r="L2" s="77"/>
      <c r="M2" s="40"/>
      <c r="N2" s="40" t="s">
        <v>43</v>
      </c>
      <c r="O2" s="40" t="s">
        <v>40</v>
      </c>
      <c r="P2" s="42" t="n">
        <f aca="false">COUNTIF(C2:M2,"☻")+COUNTIF(C2:M2,"52☻")+COUNTIF(C2:M2,"51☻")+COUNTIF(C2:M2,"1☻")+COUNTIF(C2:M2,"KVIT☻")+COUNTIF(C2:M2,"U☻")</f>
        <v>1</v>
      </c>
      <c r="Q2" s="42" t="n">
        <f aca="false">COUNTIF(C2:M2,"☺")+COUNTIF(C2:M2,"52☺")+COUNTIF(C2:M2,"51☺")+COUNTIF(C2:M2,"1☺")+COUNTIF(C2:M2,"KVIT☺")+COUNTIF(C2:M2,"U☺")</f>
        <v>1</v>
      </c>
      <c r="R2" s="42" t="n">
        <f aca="false">COUNTIF(C2:M2,"51")+COUNTIF(C2:M2,"51$")+COUNTIF(C2:M2,"51☻")</f>
        <v>0</v>
      </c>
      <c r="S2" s="42" t="n">
        <f aca="false">COUNTIF(C2:M2,"52")+COUNTIF(C2:M2,"52$")+COUNTIF(C2:M2,"52☻")</f>
        <v>0</v>
      </c>
      <c r="T2" s="42" t="n">
        <f aca="false">COUNTIF(C2:M2,"51¶")</f>
        <v>0</v>
      </c>
      <c r="U2" s="42" t="n">
        <f aca="false">COUNTIF(C2:M2,"52¶")</f>
        <v>0</v>
      </c>
      <c r="V2" s="42" t="n">
        <f aca="false">COUNTIF(C2:M2,"U")+COUNTIF(C2:M2,"U☻")+COUNTIF(C2:M2,"U☺")</f>
        <v>0</v>
      </c>
      <c r="W2" s="42" t="n">
        <f aca="false">COUNTIF(C2:M2,"KVIT")+COUNTIF(C2:M2,"KVIT☻")+COUNTIF(C2:M2,"kvit$")</f>
        <v>0</v>
      </c>
      <c r="X2" s="44" t="n">
        <f aca="false">COUNTBLANK(C2:M2)</f>
        <v>9</v>
      </c>
      <c r="Y2" s="44" t="n">
        <f aca="false">COUNTIF(C2:M2,"x")</f>
        <v>0</v>
      </c>
      <c r="Z2" s="42" t="n">
        <f aca="false">COUNTIF(C2:M2,"51")+COUNTIF(C2:M2,"51☻")+COUNTIF(C2:M2,"2")+COUNTIF(C2:M2,"52")+COUNTIF(C2:M2,"52☻")+COUNTIF(C2:M2,"51$")+COUNTIF(C2:M2,"52$")</f>
        <v>0</v>
      </c>
      <c r="AA2" s="3" t="str">
        <f aca="false">'Vzorci vnosov'!$A$2</f>
        <v>51☻</v>
      </c>
      <c r="AC2" s="46" t="s">
        <v>59</v>
      </c>
    </row>
    <row r="3" customFormat="false" ht="19.9" hidden="false" customHeight="true" outlineLevel="0" collapsed="false">
      <c r="A3" s="45" t="n">
        <v>41792</v>
      </c>
      <c r="B3" s="32" t="str">
        <f aca="false">TEXT(A3,"Ddd")</f>
        <v>pon</v>
      </c>
      <c r="C3" s="4" t="str">
        <f aca="false">'Vzorci vnosov'!$A$4</f>
        <v>51</v>
      </c>
      <c r="D3" s="3" t="str">
        <f aca="false">'Vzorci vnosov'!$A$6</f>
        <v>KVIT</v>
      </c>
      <c r="E3" s="15" t="str">
        <f aca="false">'Vzorci vnosov'!$A$25</f>
        <v>51¶</v>
      </c>
      <c r="F3" s="4" t="str">
        <f aca="false">'Vzorci vnosov'!$A$12</f>
        <v>D</v>
      </c>
      <c r="G3" s="4" t="str">
        <f aca="false">'Vzorci vnosov'!$A$12</f>
        <v>D</v>
      </c>
      <c r="H3" s="6" t="str">
        <f aca="false">'Vzorci vnosov'!$A$11</f>
        <v>X</v>
      </c>
      <c r="I3" s="4" t="str">
        <f aca="false">'Vzorci vnosov'!$A$5</f>
        <v>52</v>
      </c>
      <c r="J3" s="4" t="str">
        <f aca="false">'Vzorci vnosov'!$A$15</f>
        <v>SO</v>
      </c>
      <c r="K3" s="6" t="str">
        <f aca="false">'Vzorci vnosov'!$A$11</f>
        <v>X</v>
      </c>
      <c r="L3" s="4" t="str">
        <f aca="false">'Vzorci vnosov'!$A$8</f>
        <v>U</v>
      </c>
      <c r="M3" s="3" t="str">
        <f aca="false">'Vzorci vnosov'!$A$6</f>
        <v>KVIT</v>
      </c>
      <c r="N3" s="53" t="s">
        <v>100</v>
      </c>
      <c r="O3" s="25" t="s">
        <v>48</v>
      </c>
      <c r="P3" s="42" t="n">
        <f aca="false">COUNTIF(C3:M3,"☻")+COUNTIF(C3:M3,"52☻")+COUNTIF(C3:M3,"51☻")+COUNTIF(C3:M3,"1☻")+COUNTIF(C3:M3,"KVIT☻")+COUNTIF(C3:M3,"U☻")</f>
        <v>0</v>
      </c>
      <c r="Q3" s="42" t="n">
        <f aca="false">COUNTIF(C3:M3,"☺")+COUNTIF(C3:M3,"52☺")+COUNTIF(C3:M3,"51☺")+COUNTIF(C3:M3,"1☺")+COUNTIF(C3:M3,"KVIT☺")+COUNTIF(C3:M3,"U☺")</f>
        <v>0</v>
      </c>
      <c r="R3" s="42" t="n">
        <f aca="false">COUNTIF(C3:M3,"51")+COUNTIF(C3:M3,"51$")+COUNTIF(C3:M3,"51☻")</f>
        <v>1</v>
      </c>
      <c r="S3" s="42" t="n">
        <f aca="false">COUNTIF(C3:M3,"52")+COUNTIF(C3:M3,"52$")+COUNTIF(C3:M3,"52☻")</f>
        <v>1</v>
      </c>
      <c r="T3" s="42" t="n">
        <f aca="false">COUNTIF(C3:M3,"51¶")</f>
        <v>1</v>
      </c>
      <c r="U3" s="42" t="n">
        <f aca="false">COUNTIF(C3:M3,"52¶")</f>
        <v>0</v>
      </c>
      <c r="V3" s="42" t="n">
        <f aca="false">COUNTIF(C3:M3,"U")+COUNTIF(C3:M3,"U☻")+COUNTIF(C3:M3,"U☺")</f>
        <v>1</v>
      </c>
      <c r="W3" s="42" t="n">
        <f aca="false">COUNTIF(C3:M3,"KVIT")+COUNTIF(C3:M3,"KVIT☻")+COUNTIF(C3:M3,"kvit$")</f>
        <v>2</v>
      </c>
      <c r="X3" s="44" t="n">
        <f aca="false">COUNTBLANK(C3:M3)</f>
        <v>0</v>
      </c>
      <c r="Y3" s="44" t="n">
        <f aca="false">COUNTIF(C3:M3,"x")</f>
        <v>2</v>
      </c>
      <c r="Z3" s="42" t="n">
        <f aca="false">COUNTIF(C3:M3,"51")+COUNTIF(C3:M3,"51☻")+COUNTIF(C3:M3,"2")+COUNTIF(C3:M3,"52")+COUNTIF(C3:M3,"52☻")+COUNTIF(C3:M3,"51$")+COUNTIF(C3:M3,"52$")</f>
        <v>2</v>
      </c>
      <c r="AA3" s="3" t="str">
        <f aca="false">'Vzorci vnosov'!$A$3</f>
        <v>52☻</v>
      </c>
      <c r="AC3" s="46" t="s">
        <v>90</v>
      </c>
    </row>
    <row r="4" customFormat="false" ht="19.9" hidden="false" customHeight="true" outlineLevel="0" collapsed="false">
      <c r="A4" s="45" t="n">
        <v>41793</v>
      </c>
      <c r="B4" s="32" t="str">
        <f aca="false">TEXT(A4,"Ddd")</f>
        <v>tor</v>
      </c>
      <c r="C4" s="5" t="str">
        <f aca="false">'Vzorci vnosov'!$A$7</f>
        <v>KVIT☻</v>
      </c>
      <c r="D4" s="3" t="str">
        <f aca="false">'Vzorci vnosov'!$A$6</f>
        <v>KVIT</v>
      </c>
      <c r="E4" s="4" t="str">
        <f aca="false">'Vzorci vnosov'!$A$5</f>
        <v>52</v>
      </c>
      <c r="F4" s="4" t="str">
        <f aca="false">'Vzorci vnosov'!$A$12</f>
        <v>D</v>
      </c>
      <c r="G4" s="4" t="str">
        <f aca="false">'Vzorci vnosov'!$A$12</f>
        <v>D</v>
      </c>
      <c r="H4" s="6" t="str">
        <f aca="false">'Vzorci vnosov'!$A$26</f>
        <v>52¶</v>
      </c>
      <c r="I4" s="4" t="str">
        <f aca="false">'Vzorci vnosov'!$A$8</f>
        <v>U</v>
      </c>
      <c r="J4" s="4" t="str">
        <f aca="false">'Vzorci vnosov'!$A$15</f>
        <v>SO</v>
      </c>
      <c r="K4" s="15" t="str">
        <f aca="false">'Vzorci vnosov'!$A$25</f>
        <v>51¶</v>
      </c>
      <c r="L4" s="4" t="str">
        <f aca="false">'Vzorci vnosov'!$A$4</f>
        <v>51</v>
      </c>
      <c r="M4" s="3" t="str">
        <f aca="false">'Vzorci vnosov'!$A$6</f>
        <v>KVIT</v>
      </c>
      <c r="N4" s="47" t="s">
        <v>53</v>
      </c>
      <c r="O4" s="25" t="s">
        <v>48</v>
      </c>
      <c r="P4" s="42" t="n">
        <f aca="false">COUNTIF(C4:M4,"☻")+COUNTIF(C4:M4,"52☻")+COUNTIF(C4:M4,"51☻")+COUNTIF(C4:M4,"1☻")+COUNTIF(C4:M4,"KVIT☻")+COUNTIF(C4:M4,"U☻")</f>
        <v>1</v>
      </c>
      <c r="Q4" s="42" t="n">
        <f aca="false">COUNTIF(C4:M4,"☺")+COUNTIF(C4:M4,"52☺")+COUNTIF(C4:M4,"51☺")+COUNTIF(C4:M4,"1☺")+COUNTIF(C4:M4,"KVIT☺")+COUNTIF(C4:M4,"U☺")</f>
        <v>0</v>
      </c>
      <c r="R4" s="42" t="n">
        <f aca="false">COUNTIF(C4:M4,"51")+COUNTIF(C4:M4,"51$")+COUNTIF(C4:M4,"51☻")</f>
        <v>1</v>
      </c>
      <c r="S4" s="42" t="n">
        <f aca="false">COUNTIF(C4:M4,"52")+COUNTIF(C4:M4,"52$")+COUNTIF(C4:M4,"52☻")</f>
        <v>1</v>
      </c>
      <c r="T4" s="42" t="n">
        <f aca="false">COUNTIF(C4:M4,"51¶")</f>
        <v>1</v>
      </c>
      <c r="U4" s="42" t="n">
        <f aca="false">COUNTIF(C4:M4,"52¶")</f>
        <v>1</v>
      </c>
      <c r="V4" s="42" t="n">
        <f aca="false">COUNTIF(C4:M4,"U")+COUNTIF(C4:M4,"U☻")+COUNTIF(C4:M4,"U☺")</f>
        <v>1</v>
      </c>
      <c r="W4" s="42" t="n">
        <f aca="false">COUNTIF(C4:M4,"KVIT")+COUNTIF(C4:M4,"KVIT☻")+COUNTIF(C4:M4,"kvit$")</f>
        <v>3</v>
      </c>
      <c r="X4" s="44" t="n">
        <f aca="false">COUNTBLANK(C4:M4)</f>
        <v>0</v>
      </c>
      <c r="Y4" s="44" t="n">
        <f aca="false">COUNTIF(C4:M4,"x")</f>
        <v>0</v>
      </c>
      <c r="Z4" s="42" t="n">
        <f aca="false">COUNTIF(C4:M4,"51")+COUNTIF(C4:M4,"51☻")+COUNTIF(C4:M4,"2")+COUNTIF(C4:M4,"52")+COUNTIF(C4:M4,"52☻")+COUNTIF(C4:M4,"51$")+COUNTIF(C4:M4,"52$")</f>
        <v>2</v>
      </c>
      <c r="AA4" s="4" t="str">
        <f aca="false">'Vzorci vnosov'!$A$4</f>
        <v>51</v>
      </c>
    </row>
    <row r="5" customFormat="false" ht="19.9" hidden="false" customHeight="true" outlineLevel="0" collapsed="false">
      <c r="A5" s="45" t="n">
        <v>41794</v>
      </c>
      <c r="B5" s="32" t="str">
        <f aca="false">TEXT(A5,"Ddd")</f>
        <v>sre</v>
      </c>
      <c r="C5" s="6" t="str">
        <f aca="false">'Vzorci vnosov'!$A$11</f>
        <v>X</v>
      </c>
      <c r="D5" s="46" t="s">
        <v>85</v>
      </c>
      <c r="E5" s="5" t="str">
        <f aca="false">'Vzorci vnosov'!$A$7</f>
        <v>KVIT☻</v>
      </c>
      <c r="F5" s="15" t="str">
        <f aca="false">'Vzorci vnosov'!$A$25</f>
        <v>51¶</v>
      </c>
      <c r="G5" s="4" t="str">
        <f aca="false">'Vzorci vnosov'!$A$12</f>
        <v>D</v>
      </c>
      <c r="H5" s="6" t="str">
        <f aca="false">'Vzorci vnosov'!$A$26</f>
        <v>52¶</v>
      </c>
      <c r="I5" s="4" t="str">
        <f aca="false">'Vzorci vnosov'!$A$5</f>
        <v>52</v>
      </c>
      <c r="J5" s="4" t="str">
        <f aca="false">'Vzorci vnosov'!$A$8</f>
        <v>U</v>
      </c>
      <c r="K5" s="46" t="s">
        <v>59</v>
      </c>
      <c r="L5" s="4" t="str">
        <f aca="false">'Vzorci vnosov'!$A$4</f>
        <v>51</v>
      </c>
      <c r="M5" s="3" t="str">
        <f aca="false">'Vzorci vnosov'!$A$6</f>
        <v>KVIT</v>
      </c>
      <c r="N5" s="46" t="s">
        <v>65</v>
      </c>
      <c r="O5" s="25" t="s">
        <v>48</v>
      </c>
      <c r="P5" s="42" t="n">
        <f aca="false">COUNTIF(C5:M5,"☻")+COUNTIF(C5:M5,"52☻")+COUNTIF(C5:M5,"51☻")+COUNTIF(C5:M5,"1☻")+COUNTIF(C5:M5,"KVIT☻")+COUNTIF(C5:M5,"U☻")</f>
        <v>1</v>
      </c>
      <c r="Q5" s="42" t="n">
        <f aca="false">COUNTIF(C5:M5,"☺")+COUNTIF(C5:M5,"52☺")+COUNTIF(C5:M5,"51☺")+COUNTIF(C5:M5,"1☺")+COUNTIF(C5:M5,"KVIT☺")+COUNTIF(C5:M5,"U☺")</f>
        <v>0</v>
      </c>
      <c r="R5" s="42" t="n">
        <f aca="false">COUNTIF(C5:M5,"51")+COUNTIF(C5:M5,"51$")+COUNTIF(C5:M5,"51☻")</f>
        <v>1</v>
      </c>
      <c r="S5" s="42" t="n">
        <f aca="false">COUNTIF(C5:M5,"52")+COUNTIF(C5:M5,"52$")+COUNTIF(C5:M5,"52☻")</f>
        <v>1</v>
      </c>
      <c r="T5" s="42" t="n">
        <f aca="false">COUNTIF(C5:M5,"51¶")</f>
        <v>1</v>
      </c>
      <c r="U5" s="42" t="n">
        <f aca="false">COUNTIF(C5:M5,"52¶")</f>
        <v>1</v>
      </c>
      <c r="V5" s="42" t="n">
        <f aca="false">COUNTIF(C5:M5,"U")+COUNTIF(C5:M5,"U☻")+COUNTIF(C5:M5,"U☺")</f>
        <v>1</v>
      </c>
      <c r="W5" s="42" t="n">
        <f aca="false">COUNTIF(C5:M5,"KVIT")+COUNTIF(C5:M5,"KVIT☻")+COUNTIF(C5:M5,"kvit$")</f>
        <v>2</v>
      </c>
      <c r="X5" s="44" t="n">
        <f aca="false">COUNTBLANK(C5:M5)</f>
        <v>0</v>
      </c>
      <c r="Y5" s="44" t="n">
        <f aca="false">COUNTIF(C5:M5,"x")</f>
        <v>1</v>
      </c>
      <c r="Z5" s="42" t="n">
        <f aca="false">COUNTIF(C5:M5,"51")+COUNTIF(C5:M5,"51☻")+COUNTIF(C5:M5,"2")+COUNTIF(C5:M5,"52")+COUNTIF(C5:M5,"52☻")+COUNTIF(C5:M5,"51$")+COUNTIF(C5:M5,"52$")</f>
        <v>2</v>
      </c>
      <c r="AA5" s="4" t="str">
        <f aca="false">'Vzorci vnosov'!$A$5</f>
        <v>52</v>
      </c>
      <c r="AC5" s="25" t="s">
        <v>82</v>
      </c>
    </row>
    <row r="6" customFormat="false" ht="19.9" hidden="false" customHeight="true" outlineLevel="0" collapsed="false">
      <c r="A6" s="45" t="n">
        <v>41795</v>
      </c>
      <c r="B6" s="32" t="str">
        <f aca="false">TEXT(A6,"Ddd")</f>
        <v>čet</v>
      </c>
      <c r="C6" s="46" t="s">
        <v>90</v>
      </c>
      <c r="D6" s="3" t="str">
        <f aca="false">'Vzorci vnosov'!$A$6</f>
        <v>KVIT</v>
      </c>
      <c r="E6" s="6" t="str">
        <f aca="false">'Vzorci vnosov'!$A$11</f>
        <v>X</v>
      </c>
      <c r="F6" s="5" t="str">
        <f aca="false">'Vzorci vnosov'!$A$7</f>
        <v>KVIT☻</v>
      </c>
      <c r="G6" s="4" t="str">
        <f aca="false">'Vzorci vnosov'!$A$12</f>
        <v>D</v>
      </c>
      <c r="H6" s="4" t="str">
        <f aca="false">'Vzorci vnosov'!$A$5</f>
        <v>52</v>
      </c>
      <c r="I6" s="13" t="str">
        <f aca="false">'Vzorci vnosov'!$A$22</f>
        <v>U☺</v>
      </c>
      <c r="J6" s="4" t="str">
        <f aca="false">'Vzorci vnosov'!$A$5</f>
        <v>52</v>
      </c>
      <c r="K6" s="6" t="str">
        <f aca="false">'Vzorci vnosov'!$A$26</f>
        <v>52¶</v>
      </c>
      <c r="L6" s="4" t="str">
        <f aca="false">'Vzorci vnosov'!$A$4</f>
        <v>51</v>
      </c>
      <c r="M6" s="3" t="str">
        <f aca="false">'Vzorci vnosov'!$A$6</f>
        <v>KVIT</v>
      </c>
      <c r="N6" s="46" t="s">
        <v>79</v>
      </c>
      <c r="O6" s="25" t="str">
        <f aca="false">januar!$H$1</f>
        <v>MIO</v>
      </c>
      <c r="P6" s="42" t="n">
        <f aca="false">COUNTIF(C6:M6,"☻")+COUNTIF(C6:M6,"52☻")+COUNTIF(C6:M6,"51☻")+COUNTIF(C6:M6,"1☻")+COUNTIF(C6:M6,"KVIT☻")+COUNTIF(C6:M6,"U☻")</f>
        <v>1</v>
      </c>
      <c r="Q6" s="42" t="n">
        <f aca="false">COUNTIF(C6:M6,"☺")+COUNTIF(C6:M6,"52☺")+COUNTIF(C6:M6,"51☺")+COUNTIF(C6:M6,"1☺")+COUNTIF(C6:M6,"KVIT☺")+COUNTIF(C6:M6,"U☺")</f>
        <v>1</v>
      </c>
      <c r="R6" s="42" t="n">
        <f aca="false">COUNTIF(C6:M6,"51")+COUNTIF(C6:M6,"51$")+COUNTIF(C6:M6,"51☻")</f>
        <v>1</v>
      </c>
      <c r="S6" s="42" t="n">
        <f aca="false">COUNTIF(C6:M6,"52")+COUNTIF(C6:M6,"52$")+COUNTIF(C6:M6,"52☻")</f>
        <v>2</v>
      </c>
      <c r="T6" s="42" t="n">
        <f aca="false">COUNTIF(C6:M6,"51¶")</f>
        <v>0</v>
      </c>
      <c r="U6" s="42" t="n">
        <f aca="false">COUNTIF(C6:M6,"52¶")</f>
        <v>1</v>
      </c>
      <c r="V6" s="42" t="n">
        <f aca="false">COUNTIF(C6:M6,"U")+COUNTIF(C6:M6,"U☻")+COUNTIF(C6:M6,"U☺")</f>
        <v>1</v>
      </c>
      <c r="W6" s="42" t="n">
        <f aca="false">COUNTIF(C6:M6,"KVIT")+COUNTIF(C6:M6,"KVIT☻")+COUNTIF(C6:M6,"kvit$")</f>
        <v>3</v>
      </c>
      <c r="X6" s="44" t="n">
        <f aca="false">COUNTBLANK(C6:M6)</f>
        <v>0</v>
      </c>
      <c r="Y6" s="44" t="n">
        <f aca="false">COUNTIF(C6:M6,"x")</f>
        <v>1</v>
      </c>
      <c r="Z6" s="42" t="n">
        <f aca="false">COUNTIF(C6:M6,"51")+COUNTIF(C6:M6,"51☻")+COUNTIF(C6:M6,"2")+COUNTIF(C6:M6,"52")+COUNTIF(C6:M6,"52☻")+COUNTIF(C6:M6,"51$")+COUNTIF(C6:M6,"52$")</f>
        <v>3</v>
      </c>
      <c r="AA6" s="3" t="str">
        <f aca="false">'Vzorci vnosov'!$A$6</f>
        <v>KVIT</v>
      </c>
      <c r="AC6" s="52" t="s">
        <v>67</v>
      </c>
    </row>
    <row r="7" customFormat="false" ht="19.9" hidden="false" customHeight="true" outlineLevel="0" collapsed="false">
      <c r="A7" s="45" t="n">
        <v>41796</v>
      </c>
      <c r="B7" s="32" t="str">
        <f aca="false">TEXT(A7,"Ddd")</f>
        <v>pet</v>
      </c>
      <c r="C7" s="4" t="str">
        <f aca="false">'Vzorci vnosov'!$A$4</f>
        <v>51</v>
      </c>
      <c r="D7" s="3" t="str">
        <f aca="false">'Vzorci vnosov'!$A$6</f>
        <v>KVIT</v>
      </c>
      <c r="E7" s="15" t="str">
        <f aca="false">'Vzorci vnosov'!$A$25</f>
        <v>51¶</v>
      </c>
      <c r="F7" s="6" t="str">
        <f aca="false">'Vzorci vnosov'!$A$11</f>
        <v>X</v>
      </c>
      <c r="G7" s="4" t="str">
        <f aca="false">'Vzorci vnosov'!$A$12</f>
        <v>D</v>
      </c>
      <c r="H7" s="6" t="str">
        <f aca="false">'Vzorci vnosov'!$A$26</f>
        <v>52¶</v>
      </c>
      <c r="I7" s="6" t="str">
        <f aca="false">'Vzorci vnosov'!$A$11</f>
        <v>X</v>
      </c>
      <c r="J7" s="4" t="str">
        <f aca="false">'Vzorci vnosov'!$A$5</f>
        <v>52</v>
      </c>
      <c r="K7" s="4" t="str">
        <f aca="false">'Vzorci vnosov'!$A$5</f>
        <v>52</v>
      </c>
      <c r="L7" s="13" t="str">
        <f aca="false">'Vzorci vnosov'!$A$22</f>
        <v>U☺</v>
      </c>
      <c r="M7" s="5" t="str">
        <f aca="false">'Vzorci vnosov'!$A$7</f>
        <v>KVIT☻</v>
      </c>
      <c r="N7" s="46" t="str">
        <f aca="false">januar!$L$1</f>
        <v>ŽIV</v>
      </c>
      <c r="O7" s="25" t="s">
        <v>46</v>
      </c>
      <c r="P7" s="42" t="n">
        <f aca="false">COUNTIF(C7:M7,"☻")+COUNTIF(C7:M7,"52☻")+COUNTIF(C7:M7,"51☻")+COUNTIF(C7:M7,"1☻")+COUNTIF(C7:M7,"KVIT☻")+COUNTIF(C7:M7,"U☻")</f>
        <v>1</v>
      </c>
      <c r="Q7" s="42" t="n">
        <f aca="false">COUNTIF(C7:M7,"☺")+COUNTIF(C7:M7,"52☺")+COUNTIF(C7:M7,"51☺")+COUNTIF(C7:M7,"1☺")+COUNTIF(C7:M7,"KVIT☺")+COUNTIF(C7:M7,"U☺")</f>
        <v>1</v>
      </c>
      <c r="R7" s="42" t="n">
        <f aca="false">COUNTIF(C7:M7,"51")+COUNTIF(C7:M7,"51$")+COUNTIF(C7:M7,"51☻")</f>
        <v>1</v>
      </c>
      <c r="S7" s="42" t="n">
        <f aca="false">COUNTIF(C7:M7,"52")+COUNTIF(C7:M7,"52$")+COUNTIF(C7:M7,"52☻")</f>
        <v>2</v>
      </c>
      <c r="T7" s="42" t="n">
        <f aca="false">COUNTIF(C7:M7,"51¶")</f>
        <v>1</v>
      </c>
      <c r="U7" s="42" t="n">
        <f aca="false">COUNTIF(C7:M7,"52¶")</f>
        <v>1</v>
      </c>
      <c r="V7" s="42" t="n">
        <f aca="false">COUNTIF(C7:M7,"U")+COUNTIF(C7:M7,"U☻")+COUNTIF(C7:M7,"U☺")</f>
        <v>1</v>
      </c>
      <c r="W7" s="42" t="n">
        <f aca="false">COUNTIF(C7:M7,"KVIT")+COUNTIF(C7:M7,"KVIT☻")+COUNTIF(C7:M7,"kvit$")</f>
        <v>2</v>
      </c>
      <c r="X7" s="44" t="n">
        <f aca="false">COUNTBLANK(C7:M7)</f>
        <v>0</v>
      </c>
      <c r="Y7" s="44" t="n">
        <f aca="false">COUNTIF(C7:M7,"x")</f>
        <v>2</v>
      </c>
      <c r="Z7" s="42" t="n">
        <f aca="false">COUNTIF(C7:M7,"51")+COUNTIF(C7:M7,"51☻")+COUNTIF(C7:M7,"2")+COUNTIF(C7:M7,"52")+COUNTIF(C7:M7,"52☻")+COUNTIF(C7:M7,"51$")+COUNTIF(C7:M7,"52$")</f>
        <v>3</v>
      </c>
      <c r="AA7" s="5" t="str">
        <f aca="false">'Vzorci vnosov'!$A$7</f>
        <v>KVIT☻</v>
      </c>
      <c r="AC7" s="51" t="s">
        <v>56</v>
      </c>
    </row>
    <row r="8" customFormat="false" ht="19.9" hidden="false" customHeight="true" outlineLevel="0" collapsed="false">
      <c r="A8" s="38" t="n">
        <v>41797</v>
      </c>
      <c r="B8" s="39" t="str">
        <f aca="false">TEXT(A8,"Ddd")</f>
        <v>sob</v>
      </c>
      <c r="C8" s="40"/>
      <c r="D8" s="7" t="str">
        <f aca="false">'Vzorci vnosov'!$A$14</f>
        <v>☻</v>
      </c>
      <c r="E8" s="77"/>
      <c r="F8" s="77"/>
      <c r="G8" s="77"/>
      <c r="H8" s="77"/>
      <c r="I8" s="40"/>
      <c r="J8" s="79"/>
      <c r="K8" s="79"/>
      <c r="L8" s="77"/>
      <c r="M8" s="77"/>
      <c r="N8" s="40" t="s">
        <v>61</v>
      </c>
      <c r="O8" s="40" t="s">
        <v>46</v>
      </c>
      <c r="P8" s="42" t="n">
        <f aca="false">COUNTIF(C8:M8,"☻")+COUNTIF(C8:M8,"52☻")+COUNTIF(C8:M8,"51☻")+COUNTIF(C8:M8,"1☻")+COUNTIF(C8:M8,"KVIT☻")+COUNTIF(C8:M8,"U☻")</f>
        <v>1</v>
      </c>
      <c r="Q8" s="42" t="n">
        <f aca="false">COUNTIF(C8:M8,"☺")+COUNTIF(C8:M8,"52☺")+COUNTIF(C8:M8,"51☺")+COUNTIF(C8:M8,"1☺")+COUNTIF(C8:M8,"KVIT☺")+COUNTIF(C8:M8,"U☺")</f>
        <v>0</v>
      </c>
      <c r="R8" s="42" t="n">
        <f aca="false">COUNTIF(C8:M8,"51")+COUNTIF(C8:M8,"51$")+COUNTIF(C8:M8,"51☻")</f>
        <v>0</v>
      </c>
      <c r="S8" s="42" t="n">
        <f aca="false">COUNTIF(C8:M8,"52")+COUNTIF(C8:M8,"52$")+COUNTIF(C8:M8,"52☻")</f>
        <v>0</v>
      </c>
      <c r="T8" s="42" t="n">
        <f aca="false">COUNTIF(C8:M8,"51¶")</f>
        <v>0</v>
      </c>
      <c r="U8" s="42" t="n">
        <f aca="false">COUNTIF(C8:M8,"52¶")</f>
        <v>0</v>
      </c>
      <c r="V8" s="42" t="n">
        <f aca="false">COUNTIF(C8:M8,"U")+COUNTIF(C8:M8,"U☻")+COUNTIF(C8:M8,"U☺")</f>
        <v>0</v>
      </c>
      <c r="W8" s="42" t="n">
        <f aca="false">COUNTIF(C8:M8,"KVIT")+COUNTIF(C8:M8,"KVIT☻")+COUNTIF(C8:M8,"kvit$")</f>
        <v>0</v>
      </c>
      <c r="X8" s="44" t="n">
        <f aca="false">COUNTBLANK(C8:M8)</f>
        <v>10</v>
      </c>
      <c r="Y8" s="44" t="n">
        <f aca="false">COUNTIF(C8:M8,"x")</f>
        <v>0</v>
      </c>
      <c r="Z8" s="42" t="n">
        <f aca="false">COUNTIF(C8:M8,"51")+COUNTIF(C8:M8,"51☻")+COUNTIF(C8:M8,"2")+COUNTIF(C8:M8,"52")+COUNTIF(C8:M8,"52☻")+COUNTIF(C8:M8,"51$")+COUNTIF(C8:M8,"52$")</f>
        <v>0</v>
      </c>
      <c r="AA8" s="4" t="str">
        <f aca="false">'Vzorci vnosov'!$A$8</f>
        <v>U</v>
      </c>
      <c r="AC8" s="41" t="s">
        <v>44</v>
      </c>
    </row>
    <row r="9" customFormat="false" ht="19.9" hidden="false" customHeight="true" outlineLevel="0" collapsed="false">
      <c r="A9" s="38" t="n">
        <v>41798</v>
      </c>
      <c r="B9" s="39" t="str">
        <f aca="false">TEXT(A9,"Ddd")</f>
        <v>ned</v>
      </c>
      <c r="C9" s="40"/>
      <c r="D9" s="7" t="str">
        <f aca="false">'Vzorci vnosov'!$A$14</f>
        <v>☻</v>
      </c>
      <c r="E9" s="77"/>
      <c r="F9" s="77"/>
      <c r="G9" s="77"/>
      <c r="H9" s="77"/>
      <c r="I9" s="40"/>
      <c r="J9" s="79"/>
      <c r="K9" s="79"/>
      <c r="L9" s="77"/>
      <c r="M9" s="77"/>
      <c r="N9" s="40" t="s">
        <v>61</v>
      </c>
      <c r="O9" s="40" t="s">
        <v>46</v>
      </c>
      <c r="P9" s="42" t="n">
        <f aca="false">COUNTIF(C9:M9,"☻")+COUNTIF(C9:M9,"52☻")+COUNTIF(C9:M9,"51☻")+COUNTIF(C9:M9,"1☻")+COUNTIF(C9:M9,"KVIT☻")+COUNTIF(C9:M9,"U☻")</f>
        <v>1</v>
      </c>
      <c r="Q9" s="42" t="n">
        <f aca="false">COUNTIF(C9:M9,"☺")+COUNTIF(C9:M9,"52☺")+COUNTIF(C9:M9,"51☺")+COUNTIF(C9:M9,"1☺")+COUNTIF(C9:M9,"KVIT☺")+COUNTIF(C9:M9,"U☺")</f>
        <v>0</v>
      </c>
      <c r="R9" s="42" t="n">
        <f aca="false">COUNTIF(C9:M9,"51")+COUNTIF(C9:M9,"51$")+COUNTIF(C9:M9,"51☻")</f>
        <v>0</v>
      </c>
      <c r="S9" s="42" t="n">
        <f aca="false">COUNTIF(C9:M9,"52")+COUNTIF(C9:M9,"52$")+COUNTIF(C9:M9,"52☻")</f>
        <v>0</v>
      </c>
      <c r="T9" s="42" t="n">
        <f aca="false">COUNTIF(C9:M9,"51¶")</f>
        <v>0</v>
      </c>
      <c r="U9" s="42" t="n">
        <f aca="false">COUNTIF(C9:M9,"52¶")</f>
        <v>0</v>
      </c>
      <c r="V9" s="42" t="n">
        <f aca="false">COUNTIF(C9:M9,"U")+COUNTIF(C9:M9,"U☻")+COUNTIF(C9:M9,"U☺")</f>
        <v>0</v>
      </c>
      <c r="W9" s="42" t="n">
        <f aca="false">COUNTIF(C9:M9,"KVIT")+COUNTIF(C9:M9,"KVIT☻")+COUNTIF(C9:M9,"kvit$")</f>
        <v>0</v>
      </c>
      <c r="X9" s="44" t="n">
        <f aca="false">COUNTBLANK(C9:M9)</f>
        <v>10</v>
      </c>
      <c r="Y9" s="44" t="n">
        <f aca="false">COUNTIF(C9:M9,"x")</f>
        <v>0</v>
      </c>
      <c r="Z9" s="42" t="n">
        <f aca="false">COUNTIF(C9:M9,"51")+COUNTIF(C9:M9,"51☻")+COUNTIF(C9:M9,"2")+COUNTIF(C9:M9,"52")+COUNTIF(C9:M9,"52☻")+COUNTIF(C9:M9,"51$")+COUNTIF(C9:M9,"52$")</f>
        <v>0</v>
      </c>
      <c r="AA9" s="3" t="str">
        <f aca="false">'Vzorci vnosov'!$A$9</f>
        <v>U☻</v>
      </c>
      <c r="AC9" s="47" t="s">
        <v>53</v>
      </c>
    </row>
    <row r="10" customFormat="false" ht="19.9" hidden="false" customHeight="true" outlineLevel="0" collapsed="false">
      <c r="A10" s="45" t="n">
        <v>41799</v>
      </c>
      <c r="B10" s="32" t="str">
        <f aca="false">TEXT(A10,"Ddd")</f>
        <v>pon</v>
      </c>
      <c r="C10" s="46" t="s">
        <v>62</v>
      </c>
      <c r="D10" s="46" t="s">
        <v>85</v>
      </c>
      <c r="E10" s="3" t="str">
        <f aca="false">'Vzorci vnosov'!$A$6</f>
        <v>KVIT</v>
      </c>
      <c r="F10" s="4" t="str">
        <f aca="false">'Vzorci vnosov'!$A$12</f>
        <v>D</v>
      </c>
      <c r="G10" s="4" t="str">
        <f aca="false">'Vzorci vnosov'!$A$12</f>
        <v>D</v>
      </c>
      <c r="H10" s="13" t="str">
        <f aca="false">'Vzorci vnosov'!$A$22</f>
        <v>U☺</v>
      </c>
      <c r="I10" s="6" t="str">
        <f aca="false">'Vzorci vnosov'!$A$26</f>
        <v>52¶</v>
      </c>
      <c r="J10" s="15" t="str">
        <f aca="false">'Vzorci vnosov'!$A$25</f>
        <v>51¶</v>
      </c>
      <c r="K10" s="4" t="str">
        <f aca="false">'Vzorci vnosov'!$A$4</f>
        <v>51</v>
      </c>
      <c r="L10" s="4" t="str">
        <f aca="false">'Vzorci vnosov'!$A$5</f>
        <v>52</v>
      </c>
      <c r="M10" s="3" t="str">
        <f aca="false">'Vzorci vnosov'!$A$6</f>
        <v>KVIT</v>
      </c>
      <c r="N10" s="46" t="s">
        <v>65</v>
      </c>
      <c r="O10" s="25" t="s">
        <v>40</v>
      </c>
      <c r="P10" s="42" t="n">
        <f aca="false">COUNTIF(C10:M10,"☻")+COUNTIF(C10:M10,"52☻")+COUNTIF(C10:M10,"51☻")+COUNTIF(C10:M10,"1☻")+COUNTIF(C10:M10,"KVIT☻")+COUNTIF(C10:M10,"U☻")</f>
        <v>0</v>
      </c>
      <c r="Q10" s="42" t="n">
        <f aca="false">COUNTIF(C10:M10,"☺")+COUNTIF(C10:M10,"52☺")+COUNTIF(C10:M10,"51☺")+COUNTIF(C10:M10,"1☺")+COUNTIF(C10:M10,"KVIT☺")+COUNTIF(C10:M10,"U☺")</f>
        <v>1</v>
      </c>
      <c r="R10" s="42" t="n">
        <f aca="false">COUNTIF(C10:M10,"51")+COUNTIF(C10:M10,"51$")+COUNTIF(C10:M10,"51☻")</f>
        <v>1</v>
      </c>
      <c r="S10" s="42" t="n">
        <f aca="false">COUNTIF(C10:M10,"52")+COUNTIF(C10:M10,"52$")+COUNTIF(C10:M10,"52☻")</f>
        <v>1</v>
      </c>
      <c r="T10" s="42" t="n">
        <f aca="false">COUNTIF(C10:M10,"51¶")</f>
        <v>1</v>
      </c>
      <c r="U10" s="42" t="n">
        <f aca="false">COUNTIF(C10:M10,"52¶")</f>
        <v>1</v>
      </c>
      <c r="V10" s="42" t="n">
        <f aca="false">COUNTIF(C10:M10,"U")+COUNTIF(C10:M10,"U☻")+COUNTIF(C10:M10,"U☺")</f>
        <v>1</v>
      </c>
      <c r="W10" s="42" t="n">
        <f aca="false">COUNTIF(C10:M10,"KVIT")+COUNTIF(C10:M10,"KVIT☻")+COUNTIF(C10:M10,"kvit$")</f>
        <v>2</v>
      </c>
      <c r="X10" s="44" t="n">
        <f aca="false">COUNTBLANK(C10:M10)</f>
        <v>0</v>
      </c>
      <c r="Y10" s="44" t="n">
        <f aca="false">COUNTIF(C10:M10,"x")</f>
        <v>0</v>
      </c>
      <c r="Z10" s="42" t="n">
        <f aca="false">COUNTIF(C10:M10,"51")+COUNTIF(C10:M10,"51☻")+COUNTIF(C10:M10,"2")+COUNTIF(C10:M10,"52")+COUNTIF(C10:M10,"52☻")+COUNTIF(C10:M10,"51$")+COUNTIF(C10:M10,"52$")</f>
        <v>2</v>
      </c>
      <c r="AA10" s="6" t="str">
        <f aca="false">'Vzorci vnosov'!$A$11</f>
        <v>X</v>
      </c>
      <c r="AC10" s="49" t="s">
        <v>68</v>
      </c>
    </row>
    <row r="11" customFormat="false" ht="19.9" hidden="false" customHeight="true" outlineLevel="0" collapsed="false">
      <c r="A11" s="45" t="n">
        <v>41800</v>
      </c>
      <c r="B11" s="32" t="str">
        <f aca="false">TEXT(A11,"Ddd")</f>
        <v>tor</v>
      </c>
      <c r="C11" s="46" t="s">
        <v>62</v>
      </c>
      <c r="D11" s="3" t="str">
        <f aca="false">'Vzorci vnosov'!$A$6</f>
        <v>KVIT</v>
      </c>
      <c r="E11" s="3" t="str">
        <f aca="false">'Vzorci vnosov'!$A$6</f>
        <v>KVIT</v>
      </c>
      <c r="F11" s="4" t="str">
        <f aca="false">'Vzorci vnosov'!$A$12</f>
        <v>D</v>
      </c>
      <c r="G11" s="4" t="str">
        <f aca="false">'Vzorci vnosov'!$A$12</f>
        <v>D</v>
      </c>
      <c r="H11" s="6" t="str">
        <f aca="false">'Vzorci vnosov'!$A$11</f>
        <v>X</v>
      </c>
      <c r="I11" s="4" t="str">
        <f aca="false">'Vzorci vnosov'!$A$12</f>
        <v>D</v>
      </c>
      <c r="J11" s="15" t="str">
        <f aca="false">'Vzorci vnosov'!$A$25</f>
        <v>51¶</v>
      </c>
      <c r="K11" s="3" t="str">
        <f aca="false">'Vzorci vnosov'!$A$2</f>
        <v>51☻</v>
      </c>
      <c r="L11" s="13" t="str">
        <f aca="false">'Vzorci vnosov'!$A$22</f>
        <v>U☺</v>
      </c>
      <c r="M11" s="4" t="str">
        <f aca="false">'Vzorci vnosov'!$A$5</f>
        <v>52</v>
      </c>
      <c r="N11" s="46" t="str">
        <f aca="false">januar!$L$1</f>
        <v>ŽIV</v>
      </c>
      <c r="O11" s="25" t="s">
        <v>40</v>
      </c>
      <c r="P11" s="42" t="n">
        <f aca="false">COUNTIF(C11:M11,"☻")+COUNTIF(C11:M11,"52☻")+COUNTIF(C11:M11,"51☻")+COUNTIF(C11:M11,"1☻")+COUNTIF(C11:M11,"KVIT☻")+COUNTIF(C11:M11,"U☻")</f>
        <v>1</v>
      </c>
      <c r="Q11" s="42" t="n">
        <f aca="false">COUNTIF(C11:M11,"☺")+COUNTIF(C11:M11,"52☺")+COUNTIF(C11:M11,"51☺")+COUNTIF(C11:M11,"1☺")+COUNTIF(C11:M11,"KVIT☺")+COUNTIF(C11:M11,"U☺")</f>
        <v>1</v>
      </c>
      <c r="R11" s="42" t="n">
        <f aca="false">COUNTIF(C11:M11,"51")+COUNTIF(C11:M11,"51$")+COUNTIF(C11:M11,"51☻")</f>
        <v>1</v>
      </c>
      <c r="S11" s="42" t="n">
        <f aca="false">COUNTIF(C11:M11,"52")+COUNTIF(C11:M11,"52$")+COUNTIF(C11:M11,"52☻")</f>
        <v>1</v>
      </c>
      <c r="T11" s="42" t="n">
        <f aca="false">COUNTIF(C11:M11,"51¶")</f>
        <v>1</v>
      </c>
      <c r="U11" s="42" t="n">
        <f aca="false">COUNTIF(C11:M11,"52¶")</f>
        <v>0</v>
      </c>
      <c r="V11" s="42" t="n">
        <f aca="false">COUNTIF(C11:M11,"U")+COUNTIF(C11:M11,"U☻")+COUNTIF(C11:M11,"U☺")</f>
        <v>1</v>
      </c>
      <c r="W11" s="42" t="n">
        <f aca="false">COUNTIF(C11:M11,"KVIT")+COUNTIF(C11:M11,"KVIT☻")+COUNTIF(C11:M11,"kvit$")</f>
        <v>2</v>
      </c>
      <c r="X11" s="44" t="n">
        <f aca="false">COUNTBLANK(C11:M11)</f>
        <v>0</v>
      </c>
      <c r="Y11" s="44" t="n">
        <f aca="false">COUNTIF(C11:M11,"x")</f>
        <v>1</v>
      </c>
      <c r="Z11" s="42" t="n">
        <f aca="false">COUNTIF(C11:M11,"51")+COUNTIF(C11:M11,"51☻")+COUNTIF(C11:M11,"2")+COUNTIF(C11:M11,"52")+COUNTIF(C11:M11,"52☻")+COUNTIF(C11:M11,"51$")+COUNTIF(C11:M11,"52$")</f>
        <v>2</v>
      </c>
      <c r="AA11" s="4" t="str">
        <f aca="false">'Vzorci vnosov'!$A$12</f>
        <v>D</v>
      </c>
      <c r="AC11" s="46" t="s">
        <v>65</v>
      </c>
    </row>
    <row r="12" customFormat="false" ht="19.9" hidden="false" customHeight="true" outlineLevel="0" collapsed="false">
      <c r="A12" s="45" t="n">
        <v>41801</v>
      </c>
      <c r="B12" s="32" t="str">
        <f aca="false">TEXT(A12,"Ddd")</f>
        <v>sre</v>
      </c>
      <c r="C12" s="46" t="s">
        <v>62</v>
      </c>
      <c r="D12" s="3" t="str">
        <f aca="false">'Vzorci vnosov'!$A$6</f>
        <v>KVIT</v>
      </c>
      <c r="E12" s="3" t="str">
        <f aca="false">'Vzorci vnosov'!$A$6</f>
        <v>KVIT</v>
      </c>
      <c r="F12" s="4" t="str">
        <f aca="false">'Vzorci vnosov'!$A$12</f>
        <v>D</v>
      </c>
      <c r="G12" s="37" t="str">
        <f aca="false">'Vzorci vnosov'!$A$28</f>
        <v>KO</v>
      </c>
      <c r="H12" s="15" t="str">
        <f aca="false">'Vzorci vnosov'!$A$25</f>
        <v>51¶</v>
      </c>
      <c r="I12" s="4" t="str">
        <f aca="false">'Vzorci vnosov'!$A$12</f>
        <v>D</v>
      </c>
      <c r="J12" s="4" t="str">
        <f aca="false">'Vzorci vnosov'!$A$5</f>
        <v>52</v>
      </c>
      <c r="K12" s="46" t="s">
        <v>59</v>
      </c>
      <c r="L12" s="6" t="str">
        <f aca="false">'Vzorci vnosov'!$A$11</f>
        <v>X</v>
      </c>
      <c r="M12" s="3" t="str">
        <f aca="false">'Vzorci vnosov'!$A$2</f>
        <v>51☻</v>
      </c>
      <c r="N12" s="47" t="s">
        <v>53</v>
      </c>
      <c r="O12" s="25" t="s">
        <v>40</v>
      </c>
      <c r="P12" s="42" t="n">
        <f aca="false">COUNTIF(C12:M12,"☻")+COUNTIF(C12:M12,"52☻")+COUNTIF(C12:M12,"51☻")+COUNTIF(C12:M12,"1☻")+COUNTIF(C12:M12,"KVIT☻")+COUNTIF(C12:M12,"U☻")</f>
        <v>1</v>
      </c>
      <c r="Q12" s="42" t="n">
        <f aca="false">COUNTIF(C12:M12,"☺")+COUNTIF(C12:M12,"52☺")+COUNTIF(C12:M12,"51☺")+COUNTIF(C12:M12,"1☺")+COUNTIF(C12:M12,"KVIT☺")+COUNTIF(C12:M12,"U☺")</f>
        <v>0</v>
      </c>
      <c r="R12" s="42" t="n">
        <f aca="false">COUNTIF(C12:M12,"51")+COUNTIF(C12:M12,"51$")+COUNTIF(C12:M12,"51☻")</f>
        <v>1</v>
      </c>
      <c r="S12" s="42" t="n">
        <f aca="false">COUNTIF(C12:M12,"52")+COUNTIF(C12:M12,"52$")+COUNTIF(C12:M12,"52☻")</f>
        <v>1</v>
      </c>
      <c r="T12" s="42" t="n">
        <f aca="false">COUNTIF(C12:M12,"51¶")</f>
        <v>1</v>
      </c>
      <c r="U12" s="42" t="n">
        <f aca="false">COUNTIF(C12:M12,"52¶")</f>
        <v>0</v>
      </c>
      <c r="V12" s="42" t="n">
        <f aca="false">COUNTIF(C12:M12,"U")+COUNTIF(C12:M12,"U☻")+COUNTIF(C12:M12,"U☺")</f>
        <v>0</v>
      </c>
      <c r="W12" s="42" t="n">
        <f aca="false">COUNTIF(C12:M12,"KVIT")+COUNTIF(C12:M12,"KVIT☻")+COUNTIF(C12:M12,"kvit$")</f>
        <v>2</v>
      </c>
      <c r="X12" s="44" t="n">
        <f aca="false">COUNTBLANK(C12:M12)</f>
        <v>0</v>
      </c>
      <c r="Y12" s="44" t="n">
        <f aca="false">COUNTIF(C12:M12,"x")</f>
        <v>1</v>
      </c>
      <c r="Z12" s="42" t="n">
        <f aca="false">COUNTIF(C12:M12,"51")+COUNTIF(C12:M12,"51☻")+COUNTIF(C12:M12,"2")+COUNTIF(C12:M12,"52")+COUNTIF(C12:M12,"52☻")+COUNTIF(C12:M12,"51$")+COUNTIF(C12:M12,"52$")</f>
        <v>2</v>
      </c>
      <c r="AA12" s="3" t="str">
        <f aca="false">'Vzorci vnosov'!$A$13</f>
        <v>BOL</v>
      </c>
      <c r="AC12" s="53" t="s">
        <v>100</v>
      </c>
    </row>
    <row r="13" customFormat="false" ht="19.9" hidden="false" customHeight="true" outlineLevel="0" collapsed="false">
      <c r="A13" s="45" t="n">
        <v>41802</v>
      </c>
      <c r="B13" s="32" t="str">
        <f aca="false">TEXT(A13,"Ddd")</f>
        <v>čet</v>
      </c>
      <c r="C13" s="46" t="s">
        <v>62</v>
      </c>
      <c r="D13" s="3" t="str">
        <f aca="false">'Vzorci vnosov'!$A$6</f>
        <v>KVIT</v>
      </c>
      <c r="E13" s="3" t="str">
        <f aca="false">'Vzorci vnosov'!$A$6</f>
        <v>KVIT</v>
      </c>
      <c r="F13" s="3" t="str">
        <f aca="false">'Vzorci vnosov'!$A$6</f>
        <v>KVIT</v>
      </c>
      <c r="G13" s="15" t="str">
        <f aca="false">'Vzorci vnosov'!$A$25</f>
        <v>51¶</v>
      </c>
      <c r="H13" s="4" t="str">
        <f aca="false">'Vzorci vnosov'!$A$4</f>
        <v>51</v>
      </c>
      <c r="I13" s="4" t="str">
        <f aca="false">'Vzorci vnosov'!$A$4</f>
        <v>51</v>
      </c>
      <c r="J13" s="13" t="str">
        <f aca="false">'Vzorci vnosov'!$A$22</f>
        <v>U☺</v>
      </c>
      <c r="K13" s="6" t="str">
        <f aca="false">'Vzorci vnosov'!$A$26</f>
        <v>52¶</v>
      </c>
      <c r="L13" s="4" t="str">
        <f aca="false">'Vzorci vnosov'!$A$5</f>
        <v>52</v>
      </c>
      <c r="M13" s="6" t="str">
        <f aca="false">'Vzorci vnosov'!$A$11</f>
        <v>X</v>
      </c>
      <c r="N13" s="51" t="s">
        <v>69</v>
      </c>
      <c r="O13" s="25" t="s">
        <v>79</v>
      </c>
      <c r="P13" s="42" t="n">
        <f aca="false">COUNTIF(C13:M13,"☻")+COUNTIF(C13:M13,"52☻")+COUNTIF(C13:M13,"51☻")+COUNTIF(C13:M13,"1☻")+COUNTIF(C13:M13,"KVIT☻")+COUNTIF(C13:M13,"U☻")</f>
        <v>0</v>
      </c>
      <c r="Q13" s="42" t="n">
        <f aca="false">COUNTIF(C13:M13,"☺")+COUNTIF(C13:M13,"52☺")+COUNTIF(C13:M13,"51☺")+COUNTIF(C13:M13,"1☺")+COUNTIF(C13:M13,"KVIT☺")+COUNTIF(C13:M13,"U☺")</f>
        <v>1</v>
      </c>
      <c r="R13" s="42" t="n">
        <f aca="false">COUNTIF(C13:M13,"51")+COUNTIF(C13:M13,"51$")+COUNTIF(C13:M13,"51☻")</f>
        <v>2</v>
      </c>
      <c r="S13" s="42" t="n">
        <f aca="false">COUNTIF(C13:M13,"52")+COUNTIF(C13:M13,"52$")+COUNTIF(C13:M13,"52☻")</f>
        <v>1</v>
      </c>
      <c r="T13" s="42" t="n">
        <f aca="false">COUNTIF(C13:M13,"51¶")</f>
        <v>1</v>
      </c>
      <c r="U13" s="42" t="n">
        <f aca="false">COUNTIF(C13:M13,"52¶")</f>
        <v>1</v>
      </c>
      <c r="V13" s="42" t="n">
        <f aca="false">COUNTIF(C13:M13,"U")+COUNTIF(C13:M13,"U☻")+COUNTIF(C13:M13,"U☺")</f>
        <v>1</v>
      </c>
      <c r="W13" s="42" t="n">
        <f aca="false">COUNTIF(C13:M13,"KVIT")+COUNTIF(C13:M13,"KVIT☻")+COUNTIF(C13:M13,"kvit$")</f>
        <v>3</v>
      </c>
      <c r="X13" s="44" t="n">
        <f aca="false">COUNTBLANK(C13:M13)</f>
        <v>0</v>
      </c>
      <c r="Y13" s="44" t="n">
        <f aca="false">COUNTIF(C13:M13,"x")</f>
        <v>1</v>
      </c>
      <c r="Z13" s="42" t="n">
        <f aca="false">COUNTIF(C13:M13,"51")+COUNTIF(C13:M13,"51☻")+COUNTIF(C13:M13,"2")+COUNTIF(C13:M13,"52")+COUNTIF(C13:M13,"52☻")+COUNTIF(C13:M13,"51$")+COUNTIF(C13:M13,"52$")</f>
        <v>3</v>
      </c>
      <c r="AA13" s="7" t="str">
        <f aca="false">'Vzorci vnosov'!$A$14</f>
        <v>☻</v>
      </c>
    </row>
    <row r="14" customFormat="false" ht="19.9" hidden="false" customHeight="true" outlineLevel="0" collapsed="false">
      <c r="A14" s="45" t="n">
        <v>41803</v>
      </c>
      <c r="B14" s="32" t="str">
        <f aca="false">TEXT(A14,"Ddd")</f>
        <v>pet</v>
      </c>
      <c r="C14" s="46" t="s">
        <v>62</v>
      </c>
      <c r="D14" s="3" t="str">
        <f aca="false">'Vzorci vnosov'!$A$6</f>
        <v>KVIT</v>
      </c>
      <c r="E14" s="3" t="str">
        <f aca="false">'Vzorci vnosov'!$A$6</f>
        <v>KVIT</v>
      </c>
      <c r="F14" s="5" t="str">
        <f aca="false">'Vzorci vnosov'!$A$7</f>
        <v>KVIT☻</v>
      </c>
      <c r="G14" s="11" t="str">
        <f aca="false">'Vzorci vnosov'!$A$20</f>
        <v>☺</v>
      </c>
      <c r="H14" s="4" t="str">
        <f aca="false">'Vzorci vnosov'!$A$4</f>
        <v>51</v>
      </c>
      <c r="I14" s="15" t="str">
        <f aca="false">'Vzorci vnosov'!$A$25</f>
        <v>51¶</v>
      </c>
      <c r="J14" s="6" t="str">
        <f aca="false">'Vzorci vnosov'!$A$11</f>
        <v>X</v>
      </c>
      <c r="K14" s="6" t="str">
        <f aca="false">'Vzorci vnosov'!$A$11</f>
        <v>X</v>
      </c>
      <c r="L14" s="6" t="str">
        <f aca="false">'Vzorci vnosov'!$A$26</f>
        <v>52¶</v>
      </c>
      <c r="M14" s="4" t="str">
        <f aca="false">'Vzorci vnosov'!$A$5</f>
        <v>52</v>
      </c>
      <c r="N14" s="46" t="s">
        <v>42</v>
      </c>
      <c r="O14" s="25" t="str">
        <f aca="false">januar!$H$1</f>
        <v>MIO</v>
      </c>
      <c r="P14" s="42" t="n">
        <f aca="false">COUNTIF(C14:M14,"☻")+COUNTIF(C14:M14,"52☻")+COUNTIF(C14:M14,"51☻")+COUNTIF(C14:M14,"1☻")+COUNTIF(C14:M14,"KVIT☻")+COUNTIF(C14:M14,"U☻")</f>
        <v>1</v>
      </c>
      <c r="Q14" s="42" t="n">
        <f aca="false">COUNTIF(C14:M14,"☺")+COUNTIF(C14:M14,"52☺")+COUNTIF(C14:M14,"51☺")+COUNTIF(C14:M14,"1☺")+COUNTIF(C14:M14,"KVIT☺")+COUNTIF(C14:M14,"U☺")</f>
        <v>1</v>
      </c>
      <c r="R14" s="42" t="n">
        <f aca="false">COUNTIF(C14:M14,"51")+COUNTIF(C14:M14,"51$")+COUNTIF(C14:M14,"51☻")</f>
        <v>1</v>
      </c>
      <c r="S14" s="42" t="n">
        <f aca="false">COUNTIF(C14:M14,"52")+COUNTIF(C14:M14,"52$")+COUNTIF(C14:M14,"52☻")</f>
        <v>1</v>
      </c>
      <c r="T14" s="42" t="n">
        <f aca="false">COUNTIF(C14:M14,"51¶")</f>
        <v>1</v>
      </c>
      <c r="U14" s="42" t="n">
        <f aca="false">COUNTIF(C14:M14,"52¶")</f>
        <v>1</v>
      </c>
      <c r="V14" s="42" t="n">
        <f aca="false">COUNTIF(C14:M14,"U")+COUNTIF(C14:M14,"U☻")+COUNTIF(C14:M14,"U☺")</f>
        <v>0</v>
      </c>
      <c r="W14" s="42" t="n">
        <f aca="false">COUNTIF(C14:M14,"KVIT")+COUNTIF(C14:M14,"KVIT☻")+COUNTIF(C14:M14,"kvit$")</f>
        <v>3</v>
      </c>
      <c r="X14" s="44" t="n">
        <f aca="false">COUNTBLANK(C14:M14)</f>
        <v>0</v>
      </c>
      <c r="Y14" s="44" t="n">
        <f aca="false">COUNTIF(C14:M14,"x")</f>
        <v>2</v>
      </c>
      <c r="Z14" s="42" t="n">
        <f aca="false">COUNTIF(C14:M14,"51")+COUNTIF(C14:M14,"51☻")+COUNTIF(C14:M14,"2")+COUNTIF(C14:M14,"52")+COUNTIF(C14:M14,"52☻")+COUNTIF(C14:M14,"51$")+COUNTIF(C14:M14,"52$")</f>
        <v>2</v>
      </c>
      <c r="AA14" s="4" t="str">
        <f aca="false">'Vzorci vnosov'!$A$15</f>
        <v>SO</v>
      </c>
      <c r="AC14" s="46" t="s">
        <v>101</v>
      </c>
    </row>
    <row r="15" customFormat="false" ht="19.9" hidden="false" customHeight="true" outlineLevel="0" collapsed="false">
      <c r="A15" s="38" t="n">
        <v>41804</v>
      </c>
      <c r="B15" s="39" t="str">
        <f aca="false">TEXT(A15,"Ddd")</f>
        <v>sob</v>
      </c>
      <c r="C15" s="77"/>
      <c r="D15" s="77"/>
      <c r="E15" s="7" t="str">
        <f aca="false">'Vzorci vnosov'!$A$14</f>
        <v>☻</v>
      </c>
      <c r="F15" s="40"/>
      <c r="G15" s="12" t="str">
        <f aca="false">'Vzorci vnosov'!$A$21</f>
        <v>☺</v>
      </c>
      <c r="H15" s="77"/>
      <c r="I15" s="40"/>
      <c r="J15" s="79"/>
      <c r="K15" s="79"/>
      <c r="L15" s="77"/>
      <c r="M15" s="77"/>
      <c r="N15" s="40" t="s">
        <v>42</v>
      </c>
      <c r="O15" s="40" t="s">
        <v>79</v>
      </c>
      <c r="P15" s="42" t="n">
        <f aca="false">COUNTIF(C15:M15,"☻")+COUNTIF(C15:M15,"52☻")+COUNTIF(C15:M15,"51☻")+COUNTIF(C15:M15,"1☻")+COUNTIF(C15:M15,"KVIT☻")+COUNTIF(C15:M15,"U☻")</f>
        <v>1</v>
      </c>
      <c r="Q15" s="42" t="n">
        <f aca="false">COUNTIF(C15:M15,"☺")+COUNTIF(C15:M15,"52☺")+COUNTIF(C15:M15,"51☺")+COUNTIF(C15:M15,"1☺")+COUNTIF(C15:M15,"KVIT☺")+COUNTIF(C15:M15,"U☺")</f>
        <v>1</v>
      </c>
      <c r="R15" s="42" t="n">
        <f aca="false">COUNTIF(C15:M15,"51")+COUNTIF(C15:M15,"51$")+COUNTIF(C15:M15,"51☻")</f>
        <v>0</v>
      </c>
      <c r="S15" s="42" t="n">
        <f aca="false">COUNTIF(C15:M15,"52")+COUNTIF(C15:M15,"52$")+COUNTIF(C15:M15,"52☻")</f>
        <v>0</v>
      </c>
      <c r="T15" s="42" t="n">
        <f aca="false">COUNTIF(C15:M15,"51¶")</f>
        <v>0</v>
      </c>
      <c r="U15" s="42" t="n">
        <f aca="false">COUNTIF(C15:M15,"52¶")</f>
        <v>0</v>
      </c>
      <c r="V15" s="42" t="n">
        <f aca="false">COUNTIF(C15:M15,"U")+COUNTIF(C15:M15,"U☻")+COUNTIF(C15:M15,"U☺")</f>
        <v>0</v>
      </c>
      <c r="W15" s="42" t="n">
        <f aca="false">COUNTIF(C15:M15,"KVIT")+COUNTIF(C15:M15,"KVIT☻")+COUNTIF(C15:M15,"kvit$")</f>
        <v>0</v>
      </c>
      <c r="X15" s="44" t="n">
        <f aca="false">COUNTBLANK(C15:M15)</f>
        <v>9</v>
      </c>
      <c r="Y15" s="44" t="n">
        <f aca="false">COUNTIF(C15:M15,"x")</f>
        <v>0</v>
      </c>
      <c r="Z15" s="42" t="n">
        <f aca="false">COUNTIF(C15:M15,"51")+COUNTIF(C15:M15,"51☻")+COUNTIF(C15:M15,"2")+COUNTIF(C15:M15,"52")+COUNTIF(C15:M15,"52☻")+COUNTIF(C15:M15,"51$")+COUNTIF(C15:M15,"52$")</f>
        <v>0</v>
      </c>
      <c r="AA15" s="8" t="str">
        <f aca="false">'Vzorci vnosov'!$A$16</f>
        <v>☻</v>
      </c>
      <c r="AC15" s="25" t="s">
        <v>38</v>
      </c>
    </row>
    <row r="16" customFormat="false" ht="19.9" hidden="false" customHeight="true" outlineLevel="0" collapsed="false">
      <c r="A16" s="38" t="n">
        <v>41805</v>
      </c>
      <c r="B16" s="39" t="str">
        <f aca="false">TEXT(A16,"Ddd")</f>
        <v>ned</v>
      </c>
      <c r="C16" s="77"/>
      <c r="D16" s="77"/>
      <c r="E16" s="7" t="str">
        <f aca="false">'Vzorci vnosov'!$A$14</f>
        <v>☻</v>
      </c>
      <c r="F16" s="40"/>
      <c r="G16" s="48"/>
      <c r="H16" s="12" t="str">
        <f aca="false">'Vzorci vnosov'!$A$21</f>
        <v>☺</v>
      </c>
      <c r="I16" s="40"/>
      <c r="J16" s="79"/>
      <c r="K16" s="79"/>
      <c r="L16" s="77"/>
      <c r="M16" s="77"/>
      <c r="N16" s="40" t="s">
        <v>43</v>
      </c>
      <c r="O16" s="40" t="s">
        <v>79</v>
      </c>
      <c r="P16" s="42" t="n">
        <f aca="false">COUNTIF(C16:M16,"☻")+COUNTIF(C16:M16,"52☻")+COUNTIF(C16:M16,"51☻")+COUNTIF(C16:M16,"1☻")+COUNTIF(C16:M16,"KVIT☻")+COUNTIF(C16:M16,"U☻")</f>
        <v>1</v>
      </c>
      <c r="Q16" s="42" t="n">
        <f aca="false">COUNTIF(C16:M16,"☺")+COUNTIF(C16:M16,"52☺")+COUNTIF(C16:M16,"51☺")+COUNTIF(C16:M16,"1☺")+COUNTIF(C16:M16,"KVIT☺")+COUNTIF(C16:M16,"U☺")</f>
        <v>1</v>
      </c>
      <c r="R16" s="42" t="n">
        <f aca="false">COUNTIF(C16:M16,"51")+COUNTIF(C16:M16,"51$")+COUNTIF(C16:M16,"51☻")</f>
        <v>0</v>
      </c>
      <c r="S16" s="42" t="n">
        <f aca="false">COUNTIF(C16:M16,"52")+COUNTIF(C16:M16,"52$")+COUNTIF(C16:M16,"52☻")</f>
        <v>0</v>
      </c>
      <c r="T16" s="42" t="n">
        <f aca="false">COUNTIF(C16:M16,"51¶")</f>
        <v>0</v>
      </c>
      <c r="U16" s="42" t="n">
        <f aca="false">COUNTIF(C16:M16,"52¶")</f>
        <v>0</v>
      </c>
      <c r="V16" s="42" t="n">
        <f aca="false">COUNTIF(C16:M16,"U")+COUNTIF(C16:M16,"U☻")+COUNTIF(C16:M16,"U☺")</f>
        <v>0</v>
      </c>
      <c r="W16" s="42" t="n">
        <f aca="false">COUNTIF(C16:M16,"KVIT")+COUNTIF(C16:M16,"KVIT☻")+COUNTIF(C16:M16,"kvit$")</f>
        <v>0</v>
      </c>
      <c r="X16" s="44" t="n">
        <f aca="false">COUNTBLANK(C16:M16)</f>
        <v>9</v>
      </c>
      <c r="Y16" s="44" t="n">
        <f aca="false">COUNTIF(C16:M16,"x")</f>
        <v>0</v>
      </c>
      <c r="Z16" s="42" t="n">
        <f aca="false">COUNTIF(C16:M16,"51")+COUNTIF(C16:M16,"51☻")+COUNTIF(C16:M16,"2")+COUNTIF(C16:M16,"52")+COUNTIF(C16:M16,"52☻")+COUNTIF(C16:M16,"51$")+COUNTIF(C16:M16,"52$")</f>
        <v>0</v>
      </c>
      <c r="AA16" s="9" t="str">
        <f aca="false">'Vzorci vnosov'!$A$17</f>
        <v>51$</v>
      </c>
      <c r="AC16" s="25" t="s">
        <v>88</v>
      </c>
    </row>
    <row r="17" customFormat="false" ht="19.9" hidden="false" customHeight="true" outlineLevel="0" collapsed="false">
      <c r="A17" s="45" t="n">
        <v>41806</v>
      </c>
      <c r="B17" s="32" t="str">
        <f aca="false">TEXT(A17,"Ddd")</f>
        <v>pon</v>
      </c>
      <c r="C17" s="4" t="str">
        <f aca="false">'Vzorci vnosov'!$A$12</f>
        <v>D</v>
      </c>
      <c r="D17" s="46" t="s">
        <v>85</v>
      </c>
      <c r="E17" s="6" t="str">
        <f aca="false">'Vzorci vnosov'!$A$11</f>
        <v>X</v>
      </c>
      <c r="F17" s="3" t="str">
        <f aca="false">'Vzorci vnosov'!$A$6</f>
        <v>KVIT</v>
      </c>
      <c r="G17" s="6" t="str">
        <f aca="false">'Vzorci vnosov'!$A$26</f>
        <v>52¶</v>
      </c>
      <c r="H17" s="4" t="str">
        <f aca="false">'Vzorci vnosov'!$A$4</f>
        <v>51</v>
      </c>
      <c r="I17" s="4" t="str">
        <f aca="false">'Vzorci vnosov'!$A$5</f>
        <v>52</v>
      </c>
      <c r="J17" s="4" t="str">
        <f aca="false">'Vzorci vnosov'!$A$8</f>
        <v>U</v>
      </c>
      <c r="K17" s="5" t="str">
        <f aca="false">'Vzorci vnosov'!$A$7</f>
        <v>KVIT☻</v>
      </c>
      <c r="L17" s="15" t="str">
        <f aca="false">'Vzorci vnosov'!$A$25</f>
        <v>51¶</v>
      </c>
      <c r="M17" s="4" t="str">
        <f aca="false">'Vzorci vnosov'!$A$12</f>
        <v>D</v>
      </c>
      <c r="N17" s="47" t="s">
        <v>53</v>
      </c>
      <c r="O17" s="25" t="s">
        <v>88</v>
      </c>
      <c r="P17" s="42" t="n">
        <f aca="false">COUNTIF(C17:M17,"☻")+COUNTIF(C17:M17,"52☻")+COUNTIF(C17:M17,"51☻")+COUNTIF(C17:M17,"1☻")+COUNTIF(C17:M17,"KVIT☻")+COUNTIF(C17:M17,"U☻")</f>
        <v>1</v>
      </c>
      <c r="Q17" s="42" t="n">
        <f aca="false">COUNTIF(C17:M17,"☺")+COUNTIF(C17:M17,"52☺")+COUNTIF(C17:M17,"51☺")+COUNTIF(C17:M17,"1☺")+COUNTIF(C17:M17,"KVIT☺")+COUNTIF(C17:M17,"U☺")</f>
        <v>0</v>
      </c>
      <c r="R17" s="42" t="n">
        <f aca="false">COUNTIF(C17:M17,"51")+COUNTIF(C17:M17,"51$")+COUNTIF(C17:M17,"51☻")</f>
        <v>1</v>
      </c>
      <c r="S17" s="42" t="n">
        <f aca="false">COUNTIF(C17:M17,"52")+COUNTIF(C17:M17,"52$")+COUNTIF(C17:M17,"52☻")</f>
        <v>1</v>
      </c>
      <c r="T17" s="42" t="n">
        <f aca="false">COUNTIF(C17:M17,"51¶")</f>
        <v>1</v>
      </c>
      <c r="U17" s="42" t="n">
        <f aca="false">COUNTIF(C17:M17,"52¶")</f>
        <v>1</v>
      </c>
      <c r="V17" s="42" t="n">
        <f aca="false">COUNTIF(C17:M17,"U")+COUNTIF(C17:M17,"U☻")+COUNTIF(C17:M17,"U☺")</f>
        <v>1</v>
      </c>
      <c r="W17" s="42" t="n">
        <f aca="false">COUNTIF(C17:M17,"KVIT")+COUNTIF(C17:M17,"KVIT☻")+COUNTIF(C17:M17,"kvit$")</f>
        <v>2</v>
      </c>
      <c r="X17" s="44" t="n">
        <f aca="false">COUNTBLANK(C17:M17)</f>
        <v>0</v>
      </c>
      <c r="Y17" s="44" t="n">
        <f aca="false">COUNTIF(C17:M17,"x")</f>
        <v>1</v>
      </c>
      <c r="Z17" s="42" t="n">
        <f aca="false">COUNTIF(C17:M17,"51")+COUNTIF(C17:M17,"51☻")+COUNTIF(C17:M17,"2")+COUNTIF(C17:M17,"52")+COUNTIF(C17:M17,"52☻")+COUNTIF(C17:M17,"51$")+COUNTIF(C17:M17,"52$")</f>
        <v>2</v>
      </c>
      <c r="AA17" s="9" t="str">
        <f aca="false">'Vzorci vnosov'!$A$18</f>
        <v>52$</v>
      </c>
      <c r="AC17" s="46" t="s">
        <v>98</v>
      </c>
    </row>
    <row r="18" customFormat="false" ht="19.9" hidden="false" customHeight="true" outlineLevel="0" collapsed="false">
      <c r="A18" s="45" t="n">
        <v>41807</v>
      </c>
      <c r="B18" s="32" t="str">
        <f aca="false">TEXT(A18,"Ddd")</f>
        <v>tor</v>
      </c>
      <c r="C18" s="4" t="str">
        <f aca="false">'Vzorci vnosov'!$A$12</f>
        <v>D</v>
      </c>
      <c r="D18" s="6" t="str">
        <f aca="false">'Vzorci vnosov'!$A$26</f>
        <v>52¶</v>
      </c>
      <c r="E18" s="3" t="str">
        <f aca="false">'Vzorci vnosov'!$A$6</f>
        <v>KVIT</v>
      </c>
      <c r="F18" s="3" t="str">
        <f aca="false">'Vzorci vnosov'!$A$6</f>
        <v>KVIT</v>
      </c>
      <c r="G18" s="15" t="str">
        <f aca="false">'Vzorci vnosov'!$A$25</f>
        <v>51¶</v>
      </c>
      <c r="H18" s="46" t="s">
        <v>59</v>
      </c>
      <c r="I18" s="13" t="str">
        <f aca="false">'Vzorci vnosov'!$A$22</f>
        <v>U☺</v>
      </c>
      <c r="J18" s="4" t="str">
        <f aca="false">'Vzorci vnosov'!$A$5</f>
        <v>52</v>
      </c>
      <c r="K18" s="6" t="str">
        <f aca="false">'Vzorci vnosov'!$A$11</f>
        <v>X</v>
      </c>
      <c r="L18" s="4" t="str">
        <f aca="false">'Vzorci vnosov'!$A$4</f>
        <v>51</v>
      </c>
      <c r="M18" s="4" t="str">
        <f aca="false">'Vzorci vnosov'!$A$12</f>
        <v>D</v>
      </c>
      <c r="N18" s="46" t="s">
        <v>60</v>
      </c>
      <c r="O18" s="25" t="str">
        <f aca="false">januar!$L$1</f>
        <v>ŽIV</v>
      </c>
      <c r="P18" s="42" t="n">
        <f aca="false">COUNTIF(C18:M18,"☻")+COUNTIF(C18:M18,"52☻")+COUNTIF(C18:M18,"51☻")+COUNTIF(C18:M18,"1☻")+COUNTIF(C18:M18,"KVIT☻")+COUNTIF(C18:M18,"U☻")</f>
        <v>0</v>
      </c>
      <c r="Q18" s="42" t="n">
        <f aca="false">COUNTIF(C18:M18,"☺")+COUNTIF(C18:M18,"52☺")+COUNTIF(C18:M18,"51☺")+COUNTIF(C18:M18,"1☺")+COUNTIF(C18:M18,"KVIT☺")+COUNTIF(C18:M18,"U☺")</f>
        <v>1</v>
      </c>
      <c r="R18" s="42" t="n">
        <f aca="false">COUNTIF(C18:M18,"51")+COUNTIF(C18:M18,"51$")+COUNTIF(C18:M18,"51☻")</f>
        <v>1</v>
      </c>
      <c r="S18" s="42" t="n">
        <f aca="false">COUNTIF(C18:M18,"52")+COUNTIF(C18:M18,"52$")+COUNTIF(C18:M18,"52☻")</f>
        <v>1</v>
      </c>
      <c r="T18" s="42" t="n">
        <f aca="false">COUNTIF(C18:M18,"51¶")</f>
        <v>1</v>
      </c>
      <c r="U18" s="42" t="n">
        <f aca="false">COUNTIF(C18:M18,"52¶")</f>
        <v>1</v>
      </c>
      <c r="V18" s="42" t="n">
        <f aca="false">COUNTIF(C18:M18,"U")+COUNTIF(C18:M18,"U☻")+COUNTIF(C18:M18,"U☺")</f>
        <v>1</v>
      </c>
      <c r="W18" s="42" t="n">
        <f aca="false">COUNTIF(C18:M18,"KVIT")+COUNTIF(C18:M18,"KVIT☻")+COUNTIF(C18:M18,"kvit$")</f>
        <v>2</v>
      </c>
      <c r="X18" s="44" t="n">
        <f aca="false">COUNTBLANK(C18:M18)</f>
        <v>0</v>
      </c>
      <c r="Y18" s="44" t="n">
        <f aca="false">COUNTIF(C18:M18,"x")</f>
        <v>1</v>
      </c>
      <c r="Z18" s="42" t="n">
        <f aca="false">COUNTIF(C18:M18,"51")+COUNTIF(C18:M18,"51☻")+COUNTIF(C18:M18,"2")+COUNTIF(C18:M18,"52")+COUNTIF(C18:M18,"52☻")+COUNTIF(C18:M18,"51$")+COUNTIF(C18:M18,"52$")</f>
        <v>2</v>
      </c>
      <c r="AA18" s="10" t="str">
        <f aca="false">'Vzorci vnosov'!$A$19</f>
        <v>KVIT$</v>
      </c>
    </row>
    <row r="19" customFormat="false" ht="19.9" hidden="false" customHeight="true" outlineLevel="0" collapsed="false">
      <c r="A19" s="45" t="n">
        <v>41808</v>
      </c>
      <c r="B19" s="32" t="str">
        <f aca="false">TEXT(A19,"Ddd")</f>
        <v>sre</v>
      </c>
      <c r="C19" s="4" t="str">
        <f aca="false">'Vzorci vnosov'!$A$12</f>
        <v>D</v>
      </c>
      <c r="D19" s="4" t="str">
        <f aca="false">'Vzorci vnosov'!$A$4</f>
        <v>51</v>
      </c>
      <c r="E19" s="3" t="str">
        <f aca="false">'Vzorci vnosov'!$A$6</f>
        <v>KVIT</v>
      </c>
      <c r="F19" s="5" t="str">
        <f aca="false">'Vzorci vnosov'!$A$7</f>
        <v>KVIT☻</v>
      </c>
      <c r="G19" s="37" t="str">
        <f aca="false">'Vzorci vnosov'!$A$28</f>
        <v>KO</v>
      </c>
      <c r="H19" s="4" t="str">
        <f aca="false">'Vzorci vnosov'!$A$5</f>
        <v>52</v>
      </c>
      <c r="I19" s="6" t="str">
        <f aca="false">'Vzorci vnosov'!$A$11</f>
        <v>X</v>
      </c>
      <c r="J19" s="13" t="str">
        <f aca="false">'Vzorci vnosov'!$A$22</f>
        <v>U☺</v>
      </c>
      <c r="K19" s="15" t="str">
        <f aca="false">'Vzorci vnosov'!$A$25</f>
        <v>51¶</v>
      </c>
      <c r="L19" s="4" t="str">
        <f aca="false">'Vzorci vnosov'!$A$4</f>
        <v>51</v>
      </c>
      <c r="M19" s="4" t="str">
        <f aca="false">'Vzorci vnosov'!$A$12</f>
        <v>D</v>
      </c>
      <c r="N19" s="46" t="s">
        <v>88</v>
      </c>
      <c r="O19" s="82" t="s">
        <v>65</v>
      </c>
      <c r="P19" s="42" t="n">
        <f aca="false">COUNTIF(C19:M19,"☻")+COUNTIF(C19:M19,"52☻")+COUNTIF(C19:M19,"51☻")+COUNTIF(C19:M19,"1☻")+COUNTIF(C19:M19,"KVIT☻")+COUNTIF(C19:M19,"U☻")</f>
        <v>1</v>
      </c>
      <c r="Q19" s="42" t="n">
        <f aca="false">COUNTIF(C19:M19,"☺")+COUNTIF(C19:M19,"52☺")+COUNTIF(C19:M19,"51☺")+COUNTIF(C19:M19,"1☺")+COUNTIF(C19:M19,"KVIT☺")+COUNTIF(C19:M19,"U☺")</f>
        <v>1</v>
      </c>
      <c r="R19" s="42" t="n">
        <f aca="false">COUNTIF(C19:M19,"51")+COUNTIF(C19:M19,"51$")+COUNTIF(C19:M19,"51☻")</f>
        <v>2</v>
      </c>
      <c r="S19" s="42" t="n">
        <f aca="false">COUNTIF(C19:M19,"52")+COUNTIF(C19:M19,"52$")+COUNTIF(C19:M19,"52☻")</f>
        <v>1</v>
      </c>
      <c r="T19" s="42" t="n">
        <f aca="false">COUNTIF(C19:M19,"51¶")</f>
        <v>1</v>
      </c>
      <c r="U19" s="42" t="n">
        <f aca="false">COUNTIF(C19:M19,"52¶")</f>
        <v>0</v>
      </c>
      <c r="V19" s="42" t="n">
        <f aca="false">COUNTIF(C19:M19,"U")+COUNTIF(C19:M19,"U☻")+COUNTIF(C19:M19,"U☺")</f>
        <v>1</v>
      </c>
      <c r="W19" s="42" t="n">
        <f aca="false">COUNTIF(C19:M19,"KVIT")+COUNTIF(C19:M19,"KVIT☻")+COUNTIF(C19:M19,"kvit$")</f>
        <v>2</v>
      </c>
      <c r="X19" s="44" t="n">
        <f aca="false">COUNTBLANK(C19:M19)</f>
        <v>0</v>
      </c>
      <c r="Y19" s="44" t="n">
        <f aca="false">COUNTIF(C19:M19,"x")</f>
        <v>1</v>
      </c>
      <c r="Z19" s="42" t="n">
        <f aca="false">COUNTIF(C19:M19,"51")+COUNTIF(C19:M19,"51☻")+COUNTIF(C19:M19,"2")+COUNTIF(C19:M19,"52")+COUNTIF(C19:M19,"52☻")+COUNTIF(C19:M19,"51$")+COUNTIF(C19:M19,"52$")</f>
        <v>3</v>
      </c>
      <c r="AA19" s="11" t="str">
        <f aca="false">'Vzorci vnosov'!$A$20</f>
        <v>☺</v>
      </c>
    </row>
    <row r="20" customFormat="false" ht="19.9" hidden="false" customHeight="true" outlineLevel="0" collapsed="false">
      <c r="A20" s="45" t="n">
        <v>41809</v>
      </c>
      <c r="B20" s="32" t="str">
        <f aca="false">TEXT(A20,"Ddd")</f>
        <v>čet</v>
      </c>
      <c r="C20" s="4" t="str">
        <f aca="false">'Vzorci vnosov'!$A$12</f>
        <v>D</v>
      </c>
      <c r="D20" s="5" t="str">
        <f aca="false">'Vzorci vnosov'!$A$7</f>
        <v>KVIT☻</v>
      </c>
      <c r="E20" s="3" t="str">
        <f aca="false">'Vzorci vnosov'!$A$6</f>
        <v>KVIT</v>
      </c>
      <c r="F20" s="6" t="str">
        <f aca="false">'Vzorci vnosov'!$A$11</f>
        <v>X</v>
      </c>
      <c r="G20" s="4" t="str">
        <f aca="false">'Vzorci vnosov'!$A$5</f>
        <v>52</v>
      </c>
      <c r="H20" s="15" t="str">
        <f aca="false">'Vzorci vnosov'!$A$25</f>
        <v>51¶</v>
      </c>
      <c r="I20" s="4" t="str">
        <f aca="false">'Vzorci vnosov'!$A$12</f>
        <v>D</v>
      </c>
      <c r="J20" s="6" t="str">
        <f aca="false">'Vzorci vnosov'!$A$11</f>
        <v>X</v>
      </c>
      <c r="K20" s="4" t="str">
        <f aca="false">'Vzorci vnosov'!$A$4</f>
        <v>51</v>
      </c>
      <c r="L20" s="4" t="str">
        <f aca="false">'Vzorci vnosov'!$A$15</f>
        <v>SO</v>
      </c>
      <c r="M20" s="4" t="str">
        <f aca="false">'Vzorci vnosov'!$A$12</f>
        <v>D</v>
      </c>
      <c r="N20" s="47" t="s">
        <v>53</v>
      </c>
      <c r="O20" s="82" t="s">
        <v>65</v>
      </c>
      <c r="P20" s="42" t="n">
        <f aca="false">COUNTIF(C20:M20,"☻")+COUNTIF(C20:M20,"52☻")+COUNTIF(C20:M20,"51☻")+COUNTIF(C20:M20,"1☻")+COUNTIF(C20:M20,"KVIT☻")+COUNTIF(C20:M20,"U☻")</f>
        <v>1</v>
      </c>
      <c r="Q20" s="42" t="n">
        <f aca="false">COUNTIF(C20:M20,"☺")+COUNTIF(C20:M20,"52☺")+COUNTIF(C20:M20,"51☺")+COUNTIF(C20:M20,"1☺")+COUNTIF(C20:M20,"KVIT☺")+COUNTIF(C20:M20,"U☺")</f>
        <v>0</v>
      </c>
      <c r="R20" s="42" t="n">
        <f aca="false">COUNTIF(C20:M20,"51")+COUNTIF(C20:M20,"51$")+COUNTIF(C20:M20,"51☻")</f>
        <v>1</v>
      </c>
      <c r="S20" s="42" t="n">
        <f aca="false">COUNTIF(C20:M20,"52")+COUNTIF(C20:M20,"52$")+COUNTIF(C20:M20,"52☻")</f>
        <v>1</v>
      </c>
      <c r="T20" s="42" t="n">
        <f aca="false">COUNTIF(C20:M20,"51¶")</f>
        <v>1</v>
      </c>
      <c r="U20" s="42" t="n">
        <f aca="false">COUNTIF(C20:M20,"52¶")</f>
        <v>0</v>
      </c>
      <c r="V20" s="42" t="n">
        <f aca="false">COUNTIF(C20:M20,"U")+COUNTIF(C20:M20,"U☻")+COUNTIF(C20:M20,"U☺")</f>
        <v>0</v>
      </c>
      <c r="W20" s="42" t="n">
        <f aca="false">COUNTIF(C20:M20,"KVIT")+COUNTIF(C20:M20,"KVIT☻")+COUNTIF(C20:M20,"kvit$")</f>
        <v>2</v>
      </c>
      <c r="X20" s="44" t="n">
        <f aca="false">COUNTBLANK(C20:M20)</f>
        <v>0</v>
      </c>
      <c r="Y20" s="44" t="n">
        <f aca="false">COUNTIF(C20:M20,"x")</f>
        <v>2</v>
      </c>
      <c r="Z20" s="42" t="n">
        <f aca="false">COUNTIF(C20:M20,"51")+COUNTIF(C20:M20,"51☻")+COUNTIF(C20:M20,"2")+COUNTIF(C20:M20,"52")+COUNTIF(C20:M20,"52☻")+COUNTIF(C20:M20,"51$")+COUNTIF(C20:M20,"52$")</f>
        <v>2</v>
      </c>
      <c r="AA20" s="12" t="str">
        <f aca="false">'Vzorci vnosov'!$A$21</f>
        <v>☺</v>
      </c>
    </row>
    <row r="21" customFormat="false" ht="19.9" hidden="false" customHeight="true" outlineLevel="0" collapsed="false">
      <c r="A21" s="45" t="n">
        <v>41810</v>
      </c>
      <c r="B21" s="32" t="str">
        <f aca="false">TEXT(A21,"Ddd")</f>
        <v>pet</v>
      </c>
      <c r="C21" s="4" t="str">
        <f aca="false">'Vzorci vnosov'!$A$12</f>
        <v>D</v>
      </c>
      <c r="D21" s="6" t="str">
        <f aca="false">'Vzorci vnosov'!$A$11</f>
        <v>X</v>
      </c>
      <c r="E21" s="5" t="str">
        <f aca="false">'Vzorci vnosov'!$A$7</f>
        <v>KVIT☻</v>
      </c>
      <c r="F21" s="3" t="str">
        <f aca="false">'Vzorci vnosov'!$A$6</f>
        <v>KVIT</v>
      </c>
      <c r="G21" s="11" t="str">
        <f aca="false">'Vzorci vnosov'!$A$20</f>
        <v>☺</v>
      </c>
      <c r="H21" s="4" t="str">
        <f aca="false">'Vzorci vnosov'!$A$4</f>
        <v>51</v>
      </c>
      <c r="I21" s="4" t="str">
        <f aca="false">'Vzorci vnosov'!$A$12</f>
        <v>D</v>
      </c>
      <c r="J21" s="15" t="str">
        <f aca="false">'Vzorci vnosov'!$A$25</f>
        <v>51¶</v>
      </c>
      <c r="K21" s="4" t="str">
        <f aca="false">'Vzorci vnosov'!$A$5</f>
        <v>52</v>
      </c>
      <c r="L21" s="4" t="str">
        <f aca="false">'Vzorci vnosov'!$A$15</f>
        <v>SO</v>
      </c>
      <c r="M21" s="4" t="str">
        <f aca="false">'Vzorci vnosov'!$A$12</f>
        <v>D</v>
      </c>
      <c r="N21" s="46" t="s">
        <v>42</v>
      </c>
      <c r="O21" s="82" t="s">
        <v>65</v>
      </c>
      <c r="P21" s="42" t="n">
        <f aca="false">COUNTIF(C21:M21,"☻")+COUNTIF(C21:M21,"52☻")+COUNTIF(C21:M21,"51☻")+COUNTIF(C21:M21,"1☻")+COUNTIF(C21:M21,"KVIT☻")+COUNTIF(C21:M21,"U☻")</f>
        <v>1</v>
      </c>
      <c r="Q21" s="42" t="n">
        <f aca="false">COUNTIF(C21:M21,"☺")+COUNTIF(C21:M21,"52☺")+COUNTIF(C21:M21,"51☺")+COUNTIF(C21:M21,"1☺")+COUNTIF(C21:M21,"KVIT☺")+COUNTIF(C21:M21,"U☺")</f>
        <v>1</v>
      </c>
      <c r="R21" s="42" t="n">
        <f aca="false">COUNTIF(C21:M21,"51")+COUNTIF(C21:M21,"51$")+COUNTIF(C21:M21,"51☻")</f>
        <v>1</v>
      </c>
      <c r="S21" s="42" t="n">
        <f aca="false">COUNTIF(C21:M21,"52")+COUNTIF(C21:M21,"52$")+COUNTIF(C21:M21,"52☻")</f>
        <v>1</v>
      </c>
      <c r="T21" s="42" t="n">
        <f aca="false">COUNTIF(C21:M21,"51¶")</f>
        <v>1</v>
      </c>
      <c r="U21" s="42" t="n">
        <f aca="false">COUNTIF(C21:M21,"52¶")</f>
        <v>0</v>
      </c>
      <c r="V21" s="42" t="n">
        <f aca="false">COUNTIF(C21:M21,"U")+COUNTIF(C21:M21,"U☻")+COUNTIF(C21:M21,"U☺")</f>
        <v>0</v>
      </c>
      <c r="W21" s="42" t="n">
        <f aca="false">COUNTIF(C21:M21,"KVIT")+COUNTIF(C21:M21,"KVIT☻")+COUNTIF(C21:M21,"kvit$")</f>
        <v>2</v>
      </c>
      <c r="X21" s="44" t="n">
        <f aca="false">COUNTBLANK(C21:M21)</f>
        <v>0</v>
      </c>
      <c r="Y21" s="44" t="n">
        <f aca="false">COUNTIF(C21:M21,"x")</f>
        <v>1</v>
      </c>
      <c r="Z21" s="42" t="n">
        <f aca="false">COUNTIF(C21:M21,"51")+COUNTIF(C21:M21,"51☻")+COUNTIF(C21:M21,"2")+COUNTIF(C21:M21,"52")+COUNTIF(C21:M21,"52☻")+COUNTIF(C21:M21,"51$")+COUNTIF(C21:M21,"52$")</f>
        <v>2</v>
      </c>
      <c r="AA21" s="13" t="str">
        <f aca="false">'Vzorci vnosov'!$A$22</f>
        <v>U☺</v>
      </c>
    </row>
    <row r="22" customFormat="false" ht="19.9" hidden="false" customHeight="true" outlineLevel="0" collapsed="false">
      <c r="A22" s="38" t="n">
        <v>41811</v>
      </c>
      <c r="B22" s="39" t="str">
        <f aca="false">TEXT(A22,"Ddd")</f>
        <v>sob</v>
      </c>
      <c r="C22" s="77"/>
      <c r="D22" s="77"/>
      <c r="E22" s="48"/>
      <c r="F22" s="7" t="str">
        <f aca="false">'Vzorci vnosov'!$A$14</f>
        <v>☻</v>
      </c>
      <c r="G22" s="48"/>
      <c r="H22" s="77"/>
      <c r="I22" s="77"/>
      <c r="J22" s="79"/>
      <c r="K22" s="79"/>
      <c r="L22" s="71" t="str">
        <f aca="false">'Vzorci vnosov'!$A$15</f>
        <v>SO</v>
      </c>
      <c r="M22" s="77"/>
      <c r="N22" s="70" t="s">
        <v>69</v>
      </c>
      <c r="O22" s="40" t="str">
        <f aca="false">januar!$H$1</f>
        <v>MIO</v>
      </c>
      <c r="P22" s="42" t="n">
        <f aca="false">COUNTIF(C22:M22,"☻")+COUNTIF(C22:M22,"52☻")+COUNTIF(C22:M22,"51☻")+COUNTIF(C22:M22,"1☻")+COUNTIF(C22:M22,"KVIT☻")+COUNTIF(C22:M22,"U☻")</f>
        <v>1</v>
      </c>
      <c r="Q22" s="42" t="n">
        <f aca="false">COUNTIF(C22:M22,"☺")+COUNTIF(C22:M22,"52☺")+COUNTIF(C22:M22,"51☺")+COUNTIF(C22:M22,"1☺")+COUNTIF(C22:M22,"KVIT☺")+COUNTIF(C22:M22,"U☺")</f>
        <v>0</v>
      </c>
      <c r="R22" s="42" t="n">
        <f aca="false">COUNTIF(C22:M22,"51")+COUNTIF(C22:M22,"51$")+COUNTIF(C22:M22,"51☻")</f>
        <v>0</v>
      </c>
      <c r="S22" s="42" t="n">
        <f aca="false">COUNTIF(C22:M22,"52")+COUNTIF(C22:M22,"52$")+COUNTIF(C22:M22,"52☻")</f>
        <v>0</v>
      </c>
      <c r="T22" s="42" t="n">
        <f aca="false">COUNTIF(C22:M22,"51¶")</f>
        <v>0</v>
      </c>
      <c r="U22" s="42" t="n">
        <f aca="false">COUNTIF(C22:M22,"52¶")</f>
        <v>0</v>
      </c>
      <c r="V22" s="42" t="n">
        <f aca="false">COUNTIF(C22:M22,"U")+COUNTIF(C22:M22,"U☻")+COUNTIF(C22:M22,"U☺")</f>
        <v>0</v>
      </c>
      <c r="W22" s="42" t="n">
        <f aca="false">COUNTIF(C22:M22,"KVIT")+COUNTIF(C22:M22,"KVIT☻")+COUNTIF(C22:M22,"kvit$")</f>
        <v>0</v>
      </c>
      <c r="X22" s="44" t="n">
        <f aca="false">COUNTBLANK(C22:M22)</f>
        <v>9</v>
      </c>
      <c r="Y22" s="44" t="n">
        <f aca="false">COUNTIF(C22:M22,"x")</f>
        <v>0</v>
      </c>
      <c r="Z22" s="42" t="n">
        <f aca="false">COUNTIF(C22:M22,"51")+COUNTIF(C22:M22,"51☻")+COUNTIF(C22:M22,"2")+COUNTIF(C22:M22,"52")+COUNTIF(C22:M22,"52☻")+COUNTIF(C22:M22,"51$")+COUNTIF(C22:M22,"52$")</f>
        <v>0</v>
      </c>
      <c r="AA22" s="14" t="str">
        <f aca="false">'Vzorci vnosov'!$A$23</f>
        <v>51☺</v>
      </c>
    </row>
    <row r="23" customFormat="false" ht="19.9" hidden="false" customHeight="true" outlineLevel="0" collapsed="false">
      <c r="A23" s="38" t="n">
        <v>41812</v>
      </c>
      <c r="B23" s="39" t="str">
        <f aca="false">TEXT(A23,"Ddd")</f>
        <v>ned</v>
      </c>
      <c r="C23" s="77"/>
      <c r="D23" s="77"/>
      <c r="E23" s="48"/>
      <c r="F23" s="7" t="str">
        <f aca="false">'Vzorci vnosov'!$A$14</f>
        <v>☻</v>
      </c>
      <c r="G23" s="48"/>
      <c r="H23" s="77"/>
      <c r="I23" s="77"/>
      <c r="J23" s="79"/>
      <c r="K23" s="79"/>
      <c r="L23" s="71" t="str">
        <f aca="false">'Vzorci vnosov'!$A$15</f>
        <v>SO</v>
      </c>
      <c r="M23" s="77"/>
      <c r="N23" s="80" t="s">
        <v>67</v>
      </c>
      <c r="O23" s="40" t="str">
        <f aca="false">januar!$H$1</f>
        <v>MIO</v>
      </c>
      <c r="P23" s="42" t="n">
        <f aca="false">COUNTIF(C23:M23,"☻")+COUNTIF(C23:M23,"52☻")+COUNTIF(C23:M23,"51☻")+COUNTIF(C23:M23,"1☻")+COUNTIF(C23:M23,"KVIT☻")+COUNTIF(C23:M23,"U☻")</f>
        <v>1</v>
      </c>
      <c r="Q23" s="42" t="n">
        <f aca="false">COUNTIF(C23:M23,"☺")+COUNTIF(C23:M23,"52☺")+COUNTIF(C23:M23,"51☺")+COUNTIF(C23:M23,"1☺")+COUNTIF(C23:M23,"KVIT☺")+COUNTIF(C23:M23,"U☺")</f>
        <v>0</v>
      </c>
      <c r="R23" s="42" t="n">
        <f aca="false">COUNTIF(C23:M23,"51")+COUNTIF(C23:M23,"51$")+COUNTIF(C23:M23,"51☻")</f>
        <v>0</v>
      </c>
      <c r="S23" s="42" t="n">
        <f aca="false">COUNTIF(C23:M23,"52")+COUNTIF(C23:M23,"52$")+COUNTIF(C23:M23,"52☻")</f>
        <v>0</v>
      </c>
      <c r="T23" s="42" t="n">
        <f aca="false">COUNTIF(C23:M23,"51¶")</f>
        <v>0</v>
      </c>
      <c r="U23" s="42" t="n">
        <f aca="false">COUNTIF(C23:M23,"52¶")</f>
        <v>0</v>
      </c>
      <c r="V23" s="42" t="n">
        <f aca="false">COUNTIF(C23:M23,"U")+COUNTIF(C23:M23,"U☻")+COUNTIF(C23:M23,"U☺")</f>
        <v>0</v>
      </c>
      <c r="W23" s="42" t="n">
        <f aca="false">COUNTIF(C23:M23,"KVIT")+COUNTIF(C23:M23,"KVIT☻")+COUNTIF(C23:M23,"kvit$")</f>
        <v>0</v>
      </c>
      <c r="X23" s="44" t="n">
        <f aca="false">COUNTBLANK(C23:M23)</f>
        <v>9</v>
      </c>
      <c r="Y23" s="44" t="n">
        <f aca="false">COUNTIF(C23:M23,"x")</f>
        <v>0</v>
      </c>
      <c r="Z23" s="42" t="n">
        <f aca="false">COUNTIF(C23:M23,"51")+COUNTIF(C23:M23,"51☻")+COUNTIF(C23:M23,"2")+COUNTIF(C23:M23,"52")+COUNTIF(C23:M23,"52☻")+COUNTIF(C23:M23,"51$")+COUNTIF(C23:M23,"52$")</f>
        <v>0</v>
      </c>
      <c r="AA23" s="14" t="str">
        <f aca="false">'Vzorci vnosov'!$A$24</f>
        <v>52☺</v>
      </c>
    </row>
    <row r="24" customFormat="false" ht="19.9" hidden="false" customHeight="true" outlineLevel="0" collapsed="false">
      <c r="A24" s="45" t="n">
        <v>41813</v>
      </c>
      <c r="B24" s="32" t="str">
        <f aca="false">TEXT(A24,"Ddd")</f>
        <v>pon</v>
      </c>
      <c r="C24" s="4" t="str">
        <f aca="false">'Vzorci vnosov'!$A$12</f>
        <v>D</v>
      </c>
      <c r="D24" s="46" t="s">
        <v>85</v>
      </c>
      <c r="E24" s="3" t="str">
        <f aca="false">'Vzorci vnosov'!$A$6</f>
        <v>KVIT</v>
      </c>
      <c r="F24" s="6" t="str">
        <f aca="false">'Vzorci vnosov'!$A$11</f>
        <v>X</v>
      </c>
      <c r="G24" s="4" t="str">
        <f aca="false">'Vzorci vnosov'!$A$5</f>
        <v>52</v>
      </c>
      <c r="H24" s="14" t="str">
        <f aca="false">'Vzorci vnosov'!$A$23</f>
        <v>51☺</v>
      </c>
      <c r="I24" s="4" t="str">
        <f aca="false">'Vzorci vnosov'!$A$12</f>
        <v>D</v>
      </c>
      <c r="J24" s="4" t="str">
        <f aca="false">'Vzorci vnosov'!$A$5</f>
        <v>52</v>
      </c>
      <c r="K24" s="3" t="str">
        <f aca="false">'Vzorci vnosov'!$A$6</f>
        <v>KVIT</v>
      </c>
      <c r="L24" s="4" t="str">
        <f aca="false">'Vzorci vnosov'!$A$15</f>
        <v>SO</v>
      </c>
      <c r="M24" s="4" t="str">
        <f aca="false">'Vzorci vnosov'!$A$12</f>
        <v>D</v>
      </c>
      <c r="N24" s="46" t="s">
        <v>65</v>
      </c>
      <c r="O24" s="25" t="str">
        <f aca="false">januar!$D$1</f>
        <v>ŠOŠ</v>
      </c>
      <c r="P24" s="42" t="n">
        <f aca="false">COUNTIF(C24:M24,"☻")+COUNTIF(C24:M24,"52☻")+COUNTIF(C24:M24,"51☻")+COUNTIF(C24:M24,"1☻")+COUNTIF(C24:M24,"KVIT☻")+COUNTIF(C24:M24,"U☻")</f>
        <v>0</v>
      </c>
      <c r="Q24" s="42" t="n">
        <f aca="false">COUNTIF(C24:M24,"☺")+COUNTIF(C24:M24,"52☺")+COUNTIF(C24:M24,"51☺")+COUNTIF(C24:M24,"1☺")+COUNTIF(C24:M24,"KVIT☺")+COUNTIF(C24:M24,"U☺")</f>
        <v>1</v>
      </c>
      <c r="R24" s="42" t="n">
        <f aca="false">COUNTIF(C24:M24,"51")+COUNTIF(C24:M24,"51$")+COUNTIF(C24:M24,"51☻")</f>
        <v>0</v>
      </c>
      <c r="S24" s="42" t="n">
        <f aca="false">COUNTIF(C24:M24,"52")+COUNTIF(C24:M24,"52$")+COUNTIF(C24:M24,"52☻")</f>
        <v>2</v>
      </c>
      <c r="T24" s="42" t="n">
        <f aca="false">COUNTIF(C24:M24,"51¶")</f>
        <v>0</v>
      </c>
      <c r="U24" s="42" t="n">
        <f aca="false">COUNTIF(C24:M24,"52¶")</f>
        <v>0</v>
      </c>
      <c r="V24" s="42" t="n">
        <f aca="false">COUNTIF(C24:M24,"U")+COUNTIF(C24:M24,"U☻")+COUNTIF(C24:M24,"U☺")</f>
        <v>0</v>
      </c>
      <c r="W24" s="42" t="n">
        <f aca="false">COUNTIF(C24:M24,"KVIT")+COUNTIF(C24:M24,"KVIT☻")+COUNTIF(C24:M24,"kvit$")</f>
        <v>2</v>
      </c>
      <c r="X24" s="44" t="n">
        <f aca="false">COUNTBLANK(C24:M24)</f>
        <v>0</v>
      </c>
      <c r="Y24" s="44" t="n">
        <f aca="false">COUNTIF(C24:M24,"x")</f>
        <v>1</v>
      </c>
      <c r="Z24" s="42" t="n">
        <f aca="false">COUNTIF(C24:M24,"51")+COUNTIF(C24:M24,"51☻")+COUNTIF(C24:M24,"2")+COUNTIF(C24:M24,"52")+COUNTIF(C24:M24,"52☻")+COUNTIF(C24:M24,"51$")+COUNTIF(C24:M24,"52$")</f>
        <v>2</v>
      </c>
      <c r="AA24" s="15" t="str">
        <f aca="false">'Vzorci vnosov'!$A$25</f>
        <v>51¶</v>
      </c>
    </row>
    <row r="25" customFormat="false" ht="19.9" hidden="false" customHeight="true" outlineLevel="0" collapsed="false">
      <c r="A25" s="45" t="n">
        <v>41814</v>
      </c>
      <c r="B25" s="32" t="str">
        <f aca="false">TEXT(A25,"Ddd")</f>
        <v>tor</v>
      </c>
      <c r="C25" s="4" t="str">
        <f aca="false">'Vzorci vnosov'!$A$12</f>
        <v>D</v>
      </c>
      <c r="D25" s="3" t="str">
        <f aca="false">'Vzorci vnosov'!$A$3</f>
        <v>52☻</v>
      </c>
      <c r="E25" s="3" t="str">
        <f aca="false">'Vzorci vnosov'!$A$6</f>
        <v>KVIT</v>
      </c>
      <c r="F25" s="4" t="str">
        <f aca="false">'Vzorci vnosov'!$A$12</f>
        <v>D</v>
      </c>
      <c r="G25" s="4" t="str">
        <f aca="false">'Vzorci vnosov'!$A$4</f>
        <v>51</v>
      </c>
      <c r="H25" s="6" t="str">
        <f aca="false">'Vzorci vnosov'!$A$11</f>
        <v>X</v>
      </c>
      <c r="I25" s="4" t="str">
        <f aca="false">'Vzorci vnosov'!$A$12</f>
        <v>D</v>
      </c>
      <c r="J25" s="6" t="str">
        <f aca="false">'Vzorci vnosov'!$A$26</f>
        <v>52¶</v>
      </c>
      <c r="K25" s="3" t="str">
        <f aca="false">'Vzorci vnosov'!$A$6</f>
        <v>KVIT</v>
      </c>
      <c r="L25" s="4" t="str">
        <f aca="false">'Vzorci vnosov'!$A$15</f>
        <v>SO</v>
      </c>
      <c r="M25" s="4" t="str">
        <f aca="false">'Vzorci vnosov'!$A$12</f>
        <v>D</v>
      </c>
      <c r="N25" s="47" t="s">
        <v>44</v>
      </c>
      <c r="O25" s="25" t="str">
        <f aca="false">januar!$H$1</f>
        <v>MIO</v>
      </c>
      <c r="P25" s="42" t="n">
        <f aca="false">COUNTIF(C25:M25,"☻")+COUNTIF(C25:M25,"52☻")+COUNTIF(C25:M25,"51☻")+COUNTIF(C25:M25,"1☻")+COUNTIF(C25:M25,"KVIT☻")+COUNTIF(C25:M25,"U☻")</f>
        <v>1</v>
      </c>
      <c r="Q25" s="42" t="n">
        <f aca="false">COUNTIF(C25:M25,"☺")+COUNTIF(C25:M25,"52☺")+COUNTIF(C25:M25,"51☺")+COUNTIF(C25:M25,"1☺")+COUNTIF(C25:M25,"KVIT☺")+COUNTIF(C25:M25,"U☺")</f>
        <v>0</v>
      </c>
      <c r="R25" s="42" t="n">
        <f aca="false">COUNTIF(C25:M25,"51")+COUNTIF(C25:M25,"51$")+COUNTIF(C25:M25,"51☻")</f>
        <v>1</v>
      </c>
      <c r="S25" s="42" t="n">
        <f aca="false">COUNTIF(C25:M25,"52")+COUNTIF(C25:M25,"52$")+COUNTIF(C25:M25,"52☻")</f>
        <v>1</v>
      </c>
      <c r="T25" s="42" t="n">
        <f aca="false">COUNTIF(C25:M25,"51¶")</f>
        <v>0</v>
      </c>
      <c r="U25" s="42" t="n">
        <f aca="false">COUNTIF(C25:M25,"52¶")</f>
        <v>1</v>
      </c>
      <c r="V25" s="42" t="n">
        <f aca="false">COUNTIF(C25:M25,"U")+COUNTIF(C25:M25,"U☻")+COUNTIF(C25:M25,"U☺")</f>
        <v>0</v>
      </c>
      <c r="W25" s="42" t="n">
        <f aca="false">COUNTIF(C25:M25,"KVIT")+COUNTIF(C25:M25,"KVIT☻")+COUNTIF(C25:M25,"kvit$")</f>
        <v>2</v>
      </c>
      <c r="X25" s="44" t="n">
        <f aca="false">COUNTBLANK(C25:M25)</f>
        <v>0</v>
      </c>
      <c r="Y25" s="44" t="n">
        <f aca="false">COUNTIF(C25:M25,"x")</f>
        <v>1</v>
      </c>
      <c r="Z25" s="42" t="n">
        <f aca="false">COUNTIF(C25:M25,"51")+COUNTIF(C25:M25,"51☻")+COUNTIF(C25:M25,"2")+COUNTIF(C25:M25,"52")+COUNTIF(C25:M25,"52☻")+COUNTIF(C25:M25,"51$")+COUNTIF(C25:M25,"52$")</f>
        <v>2</v>
      </c>
      <c r="AA25" s="6" t="str">
        <f aca="false">'Vzorci vnosov'!$A$26</f>
        <v>52¶</v>
      </c>
    </row>
    <row r="26" s="87" customFormat="true" ht="19.9" hidden="false" customHeight="true" outlineLevel="0" collapsed="false">
      <c r="A26" s="38" t="n">
        <v>41815</v>
      </c>
      <c r="B26" s="39" t="str">
        <f aca="false">TEXT(A26,"Ddd")</f>
        <v>sre</v>
      </c>
      <c r="C26" s="77"/>
      <c r="D26" s="77"/>
      <c r="E26" s="77"/>
      <c r="F26" s="77"/>
      <c r="G26" s="48"/>
      <c r="H26" s="77"/>
      <c r="I26" s="77"/>
      <c r="J26" s="79"/>
      <c r="K26" s="79"/>
      <c r="L26" s="12" t="str">
        <f aca="false">'Vzorci vnosov'!$A$21</f>
        <v>☺</v>
      </c>
      <c r="M26" s="77"/>
      <c r="N26" s="40" t="s">
        <v>65</v>
      </c>
      <c r="O26" s="40" t="str">
        <f aca="false">januar!$D$1</f>
        <v>ŠOŠ</v>
      </c>
      <c r="P26" s="83" t="n">
        <f aca="false">COUNTIF(C26:M26,"☻")+COUNTIF(C26:M26,"52☻")+COUNTIF(C26:M26,"51☻")+COUNTIF(C26:M26,"1☻")+COUNTIF(C26:M26,"KVIT☻")+COUNTIF(C26:M26,"U☻")</f>
        <v>0</v>
      </c>
      <c r="Q26" s="84" t="n">
        <f aca="false">COUNTIF(C26:M26,"☺")+COUNTIF(C26:M26,"52☺")+COUNTIF(C26:M26,"51☺")+COUNTIF(C26:M26,"1☺")+COUNTIF(C26:M26,"KVIT☺")+COUNTIF(C26:M26,"U☺")</f>
        <v>1</v>
      </c>
      <c r="R26" s="83" t="n">
        <f aca="false">COUNTIF(C26:M26,"51")+COUNTIF(C26:M26,"51$")+COUNTIF(C26:M26,"51☻")</f>
        <v>0</v>
      </c>
      <c r="S26" s="83" t="n">
        <f aca="false">COUNTIF(C26:M26,"52")+COUNTIF(C26:M26,"52$")+COUNTIF(C26:M26,"52☻")</f>
        <v>0</v>
      </c>
      <c r="T26" s="83" t="n">
        <f aca="false">COUNTIF(C26:M26,"51¶")</f>
        <v>0</v>
      </c>
      <c r="U26" s="83" t="n">
        <f aca="false">COUNTIF(C26:M26,"52¶")</f>
        <v>0</v>
      </c>
      <c r="V26" s="83" t="n">
        <f aca="false">COUNTIF(C26:M26,"U")+COUNTIF(C26:M26,"U☻")+COUNTIF(C26:M26,"U☺")</f>
        <v>0</v>
      </c>
      <c r="W26" s="83" t="n">
        <f aca="false">COUNTIF(C26:M26,"KVIT")+COUNTIF(C26:M26,"KVIT☻")+COUNTIF(C26:M26,"kvit$")</f>
        <v>0</v>
      </c>
      <c r="X26" s="85" t="n">
        <f aca="false">COUNTBLANK(C26:M26)</f>
        <v>10</v>
      </c>
      <c r="Y26" s="86" t="n">
        <f aca="false">COUNTIF(C26:M26,"x")</f>
        <v>0</v>
      </c>
      <c r="Z26" s="83" t="n">
        <f aca="false">COUNTIF(C26:M26,"51")+COUNTIF(C26:M26,"51☻")+COUNTIF(C26:M26,"2")+COUNTIF(C26:M26,"52")+COUNTIF(C26:M26,"52☻")+COUNTIF(C26:M26,"51$")+COUNTIF(C26:M26,"52$")</f>
        <v>0</v>
      </c>
      <c r="AA26" s="16" t="str">
        <f aca="false">'Vzorci vnosov'!$A$27</f>
        <v>KVIT☺</v>
      </c>
    </row>
    <row r="27" customFormat="false" ht="19.9" hidden="false" customHeight="true" outlineLevel="0" collapsed="false">
      <c r="A27" s="45" t="n">
        <v>41816</v>
      </c>
      <c r="B27" s="32" t="str">
        <f aca="false">TEXT(A27,"Ddd")</f>
        <v>čet</v>
      </c>
      <c r="C27" s="3" t="str">
        <f aca="false">'Vzorci vnosov'!$A$6</f>
        <v>KVIT</v>
      </c>
      <c r="D27" s="6" t="str">
        <f aca="false">'Vzorci vnosov'!$A$26</f>
        <v>52¶</v>
      </c>
      <c r="E27" s="4" t="str">
        <f aca="false">'Vzorci vnosov'!$A$12</f>
        <v>D</v>
      </c>
      <c r="F27" s="4" t="str">
        <f aca="false">'Vzorci vnosov'!$A$12</f>
        <v>D</v>
      </c>
      <c r="G27" s="4" t="str">
        <f aca="false">'Vzorci vnosov'!$A$4</f>
        <v>51</v>
      </c>
      <c r="H27" s="4" t="str">
        <f aca="false">'Vzorci vnosov'!$A$12</f>
        <v>D</v>
      </c>
      <c r="I27" s="4" t="str">
        <f aca="false">'Vzorci vnosov'!$A$12</f>
        <v>D</v>
      </c>
      <c r="J27" s="4" t="str">
        <f aca="false">'Vzorci vnosov'!$A$5</f>
        <v>52</v>
      </c>
      <c r="K27" s="5" t="str">
        <f aca="false">'Vzorci vnosov'!$A$7</f>
        <v>KVIT☻</v>
      </c>
      <c r="L27" s="6" t="str">
        <f aca="false">'Vzorci vnosov'!$A$11</f>
        <v>X</v>
      </c>
      <c r="M27" s="4" t="str">
        <f aca="false">'Vzorci vnosov'!$A$12</f>
        <v>D</v>
      </c>
      <c r="N27" s="47" t="s">
        <v>44</v>
      </c>
      <c r="O27" s="25" t="str">
        <f aca="false">januar!$C$1</f>
        <v>KOS</v>
      </c>
      <c r="P27" s="42" t="n">
        <f aca="false">COUNTIF(C27:M27,"☻")+COUNTIF(C27:M27,"52☻")+COUNTIF(C27:M27,"51☻")+COUNTIF(C27:M27,"1☻")+COUNTIF(C27:M27,"KVIT☻")+COUNTIF(C27:M27,"U☻")</f>
        <v>1</v>
      </c>
      <c r="Q27" s="42" t="n">
        <f aca="false">COUNTIF(C27:M27,"☺")+COUNTIF(C27:M27,"52☺")+COUNTIF(C27:M27,"51☺")+COUNTIF(C27:M27,"1☺")+COUNTIF(C27:M27,"KVIT☺")+COUNTIF(C27:M27,"U☺")</f>
        <v>0</v>
      </c>
      <c r="R27" s="42" t="n">
        <f aca="false">COUNTIF(C27:M27,"51")+COUNTIF(C27:M27,"51$")+COUNTIF(C27:M27,"51☻")</f>
        <v>1</v>
      </c>
      <c r="S27" s="42" t="n">
        <f aca="false">COUNTIF(C27:M27,"52")+COUNTIF(C27:M27,"52$")+COUNTIF(C27:M27,"52☻")</f>
        <v>1</v>
      </c>
      <c r="T27" s="42" t="n">
        <f aca="false">COUNTIF(C27:M27,"51¶")</f>
        <v>0</v>
      </c>
      <c r="U27" s="42" t="n">
        <f aca="false">COUNTIF(C27:M27,"52¶")</f>
        <v>1</v>
      </c>
      <c r="V27" s="42" t="n">
        <f aca="false">COUNTIF(C27:M27,"U")+COUNTIF(C27:M27,"U☻")+COUNTIF(C27:M27,"U☺")</f>
        <v>0</v>
      </c>
      <c r="W27" s="42" t="n">
        <f aca="false">COUNTIF(C27:M27,"KVIT")+COUNTIF(C27:M27,"KVIT☻")+COUNTIF(C27:M27,"kvit$")</f>
        <v>2</v>
      </c>
      <c r="X27" s="44" t="n">
        <f aca="false">COUNTBLANK(C27:M27)</f>
        <v>0</v>
      </c>
      <c r="Y27" s="44" t="n">
        <f aca="false">COUNTIF(C27:M27,"x")</f>
        <v>1</v>
      </c>
      <c r="Z27" s="42" t="n">
        <f aca="false">COUNTIF(C27:M27,"51")+COUNTIF(C27:M27,"51☻")+COUNTIF(C27:M27,"2")+COUNTIF(C27:M27,"52")+COUNTIF(C27:M27,"52☻")+COUNTIF(C27:M27,"51$")+COUNTIF(C27:M27,"52$")</f>
        <v>2</v>
      </c>
      <c r="AA27" s="37" t="str">
        <f aca="false">'Vzorci vnosov'!$A$28</f>
        <v>KO</v>
      </c>
    </row>
    <row r="28" customFormat="false" ht="19.9" hidden="false" customHeight="true" outlineLevel="0" collapsed="false">
      <c r="A28" s="45" t="n">
        <v>41817</v>
      </c>
      <c r="B28" s="32" t="str">
        <f aca="false">TEXT(A28,"Ddd")</f>
        <v>pet</v>
      </c>
      <c r="C28" s="3" t="str">
        <f aca="false">'Vzorci vnosov'!$A$6</f>
        <v>KVIT</v>
      </c>
      <c r="D28" s="5" t="str">
        <f aca="false">'Vzorci vnosov'!$A$7</f>
        <v>KVIT☻</v>
      </c>
      <c r="E28" s="4" t="str">
        <f aca="false">'Vzorci vnosov'!$A$12</f>
        <v>D</v>
      </c>
      <c r="F28" s="4" t="str">
        <f aca="false">'Vzorci vnosov'!$A$12</f>
        <v>D</v>
      </c>
      <c r="G28" s="11" t="str">
        <f aca="false">'Vzorci vnosov'!$A$20</f>
        <v>☺</v>
      </c>
      <c r="H28" s="4" t="str">
        <f aca="false">'Vzorci vnosov'!$A$12</f>
        <v>D</v>
      </c>
      <c r="I28" s="4" t="str">
        <f aca="false">'Vzorci vnosov'!$A$12</f>
        <v>D</v>
      </c>
      <c r="J28" s="4" t="str">
        <f aca="false">'Vzorci vnosov'!$A$5</f>
        <v>52</v>
      </c>
      <c r="K28" s="6" t="str">
        <f aca="false">'Vzorci vnosov'!$A$11</f>
        <v>X</v>
      </c>
      <c r="L28" s="4" t="str">
        <f aca="false">'Vzorci vnosov'!$A$4</f>
        <v>51</v>
      </c>
      <c r="M28" s="4" t="str">
        <f aca="false">'Vzorci vnosov'!$A$12</f>
        <v>D</v>
      </c>
      <c r="N28" s="46" t="s">
        <v>42</v>
      </c>
      <c r="O28" s="25" t="str">
        <f aca="false">januar!$L$1</f>
        <v>ŽIV</v>
      </c>
      <c r="P28" s="42" t="n">
        <f aca="false">COUNTIF(C28:M28,"☻")+COUNTIF(C28:M28,"52☻")+COUNTIF(C28:M28,"51☻")+COUNTIF(C28:M28,"1☻")+COUNTIF(C28:M28,"KVIT☻")+COUNTIF(C28:M28,"U☻")</f>
        <v>1</v>
      </c>
      <c r="Q28" s="42" t="n">
        <f aca="false">COUNTIF(C28:M28,"☺")+COUNTIF(C28:M28,"52☺")+COUNTIF(C28:M28,"51☺")+COUNTIF(C28:M28,"1☺")+COUNTIF(C28:M28,"KVIT☺")+COUNTIF(C28:M28,"U☺")</f>
        <v>1</v>
      </c>
      <c r="R28" s="42" t="n">
        <f aca="false">COUNTIF(C28:M28,"51")+COUNTIF(C28:M28,"51$")+COUNTIF(C28:M28,"51☻")</f>
        <v>1</v>
      </c>
      <c r="S28" s="42" t="n">
        <f aca="false">COUNTIF(C28:M28,"52")+COUNTIF(C28:M28,"52$")+COUNTIF(C28:M28,"52☻")</f>
        <v>1</v>
      </c>
      <c r="T28" s="42" t="n">
        <f aca="false">COUNTIF(C28:M28,"51¶")</f>
        <v>0</v>
      </c>
      <c r="U28" s="42" t="n">
        <f aca="false">COUNTIF(C28:M28,"52¶")</f>
        <v>0</v>
      </c>
      <c r="V28" s="42" t="n">
        <f aca="false">COUNTIF(C28:M28,"U")+COUNTIF(C28:M28,"U☻")+COUNTIF(C28:M28,"U☺")</f>
        <v>0</v>
      </c>
      <c r="W28" s="42" t="n">
        <f aca="false">COUNTIF(C28:M28,"KVIT")+COUNTIF(C28:M28,"KVIT☻")+COUNTIF(C28:M28,"kvit$")</f>
        <v>2</v>
      </c>
      <c r="X28" s="44" t="n">
        <f aca="false">COUNTBLANK(C28:M28)</f>
        <v>0</v>
      </c>
      <c r="Y28" s="44" t="n">
        <f aca="false">COUNTIF(C28:M28,"x")</f>
        <v>1</v>
      </c>
      <c r="Z28" s="42" t="n">
        <f aca="false">COUNTIF(C28:M28,"51")+COUNTIF(C28:M28,"51☻")+COUNTIF(C28:M28,"2")+COUNTIF(C28:M28,"52")+COUNTIF(C28:M28,"52☻")+COUNTIF(C28:M28,"51$")+COUNTIF(C28:M28,"52$")</f>
        <v>2</v>
      </c>
      <c r="AA28" s="37" t="str">
        <f aca="false">'Vzorci vnosov'!$A$29</f>
        <v>Rt</v>
      </c>
    </row>
    <row r="29" customFormat="false" ht="19.9" hidden="false" customHeight="true" outlineLevel="0" collapsed="false">
      <c r="A29" s="38" t="n">
        <v>41818</v>
      </c>
      <c r="B29" s="39" t="str">
        <f aca="false">TEXT(A29,"Ddd")</f>
        <v>sob</v>
      </c>
      <c r="C29" s="7" t="str">
        <f aca="false">'Vzorci vnosov'!$A$14</f>
        <v>☻</v>
      </c>
      <c r="D29" s="77"/>
      <c r="E29" s="77"/>
      <c r="F29" s="77"/>
      <c r="G29" s="48"/>
      <c r="H29" s="77"/>
      <c r="I29" s="77"/>
      <c r="J29" s="77"/>
      <c r="K29" s="77"/>
      <c r="L29" s="77"/>
      <c r="M29" s="77"/>
      <c r="N29" s="80" t="s">
        <v>67</v>
      </c>
      <c r="O29" s="40" t="str">
        <f aca="false">januar!$L$1</f>
        <v>ŽIV</v>
      </c>
      <c r="P29" s="42" t="n">
        <f aca="false">COUNTIF(C29:M29,"☻")+COUNTIF(C29:M29,"52☻")+COUNTIF(C29:M29,"51☻")+COUNTIF(C29:M29,"1☻")+COUNTIF(C29:M29,"KVIT☻")+COUNTIF(C29:M29,"U☻")</f>
        <v>1</v>
      </c>
      <c r="Q29" s="42" t="n">
        <f aca="false">COUNTIF(C29:M29,"☺")+COUNTIF(C29:M29,"52☺")+COUNTIF(C29:M29,"51☺")+COUNTIF(C29:M29,"1☺")+COUNTIF(C29:M29,"KVIT☺")+COUNTIF(C29:M29,"U☺")</f>
        <v>0</v>
      </c>
      <c r="R29" s="42" t="n">
        <f aca="false">COUNTIF(C29:M29,"51")+COUNTIF(C29:M29,"51$")+COUNTIF(C29:M29,"51☻")</f>
        <v>0</v>
      </c>
      <c r="S29" s="42" t="n">
        <f aca="false">COUNTIF(C29:M29,"52")+COUNTIF(C29:M29,"52$")+COUNTIF(C29:M29,"52☻")</f>
        <v>0</v>
      </c>
      <c r="T29" s="42" t="n">
        <f aca="false">COUNTIF(C29:M29,"51¶")</f>
        <v>0</v>
      </c>
      <c r="U29" s="42" t="n">
        <f aca="false">COUNTIF(C29:M29,"52¶")</f>
        <v>0</v>
      </c>
      <c r="V29" s="42" t="n">
        <f aca="false">COUNTIF(C29:M29,"U")+COUNTIF(C29:M29,"U☻")+COUNTIF(C29:M29,"U☺")</f>
        <v>0</v>
      </c>
      <c r="W29" s="42" t="n">
        <f aca="false">COUNTIF(C29:M29,"KVIT")+COUNTIF(C29:M29,"KVIT☻")+COUNTIF(C29:M29,"kvit$")</f>
        <v>0</v>
      </c>
      <c r="X29" s="44" t="n">
        <f aca="false">COUNTBLANK(C29:M29)</f>
        <v>10</v>
      </c>
      <c r="Y29" s="44" t="n">
        <f aca="false">COUNTIF(C29:M29,"x")</f>
        <v>0</v>
      </c>
      <c r="Z29" s="42" t="n">
        <f aca="false">COUNTIF(C29:M29,"51")+COUNTIF(C29:M29,"51☻")+COUNTIF(C29:M29,"2")+COUNTIF(C29:M29,"52")+COUNTIF(C29:M29,"52☻")+COUNTIF(C29:M29,"51$")+COUNTIF(C29:M29,"52$")</f>
        <v>0</v>
      </c>
      <c r="AA29" s="37" t="str">
        <f aca="false">'Vzorci vnosov'!$A$30</f>
        <v>Rt☻</v>
      </c>
    </row>
    <row r="30" customFormat="false" ht="19.9" hidden="false" customHeight="true" outlineLevel="0" collapsed="false">
      <c r="A30" s="38" t="n">
        <v>41819</v>
      </c>
      <c r="B30" s="39" t="str">
        <f aca="false">TEXT(A30,"Ddd")</f>
        <v>ned</v>
      </c>
      <c r="C30" s="7" t="str">
        <f aca="false">'Vzorci vnosov'!$A$14</f>
        <v>☻</v>
      </c>
      <c r="D30" s="77"/>
      <c r="E30" s="77"/>
      <c r="F30" s="77"/>
      <c r="G30" s="48"/>
      <c r="H30" s="77"/>
      <c r="I30" s="77"/>
      <c r="J30" s="12" t="str">
        <f aca="false">'Vzorci vnosov'!$A$21</f>
        <v>☺</v>
      </c>
      <c r="K30" s="77"/>
      <c r="L30" s="77"/>
      <c r="M30" s="77"/>
      <c r="N30" s="40" t="s">
        <v>88</v>
      </c>
      <c r="O30" s="40" t="str">
        <f aca="false">januar!$D$1</f>
        <v>ŠOŠ</v>
      </c>
      <c r="P30" s="42" t="n">
        <f aca="false">COUNTIF(C30:M30,"☻")+COUNTIF(C30:M30,"52☻")+COUNTIF(C30:M30,"51☻")+COUNTIF(C30:M30,"1☻")+COUNTIF(C30:M30,"KVIT☻")+COUNTIF(C30:M30,"U☻")</f>
        <v>1</v>
      </c>
      <c r="Q30" s="42" t="n">
        <f aca="false">COUNTIF(C30:M30,"☺")+COUNTIF(C30:M30,"52☺")+COUNTIF(C30:M30,"51☺")+COUNTIF(C30:M30,"1☺")+COUNTIF(C30:M30,"KVIT☺")+COUNTIF(C30:M30,"U☺")</f>
        <v>1</v>
      </c>
      <c r="R30" s="42" t="n">
        <f aca="false">COUNTIF(C30:M30,"51")+COUNTIF(C30:M30,"51$")+COUNTIF(C30:M30,"51☻")</f>
        <v>0</v>
      </c>
      <c r="S30" s="42" t="n">
        <f aca="false">COUNTIF(C30:M30,"52")+COUNTIF(C30:M30,"52$")+COUNTIF(C30:M30,"52☻")</f>
        <v>0</v>
      </c>
      <c r="T30" s="42" t="n">
        <f aca="false">COUNTIF(C30:M30,"51¶")</f>
        <v>0</v>
      </c>
      <c r="U30" s="42" t="n">
        <f aca="false">COUNTIF(C30:M30,"52¶")</f>
        <v>0</v>
      </c>
      <c r="V30" s="42" t="n">
        <f aca="false">COUNTIF(C30:M30,"U")+COUNTIF(C30:M30,"U☻")+COUNTIF(C30:M30,"U☺")</f>
        <v>0</v>
      </c>
      <c r="W30" s="42" t="n">
        <f aca="false">COUNTIF(C30:M30,"KVIT")+COUNTIF(C30:M30,"KVIT☻")+COUNTIF(C30:M30,"kvit$")</f>
        <v>0</v>
      </c>
      <c r="X30" s="44" t="n">
        <f aca="false">COUNTBLANK(C30:M30)</f>
        <v>9</v>
      </c>
      <c r="Y30" s="44" t="n">
        <f aca="false">COUNTIF(C30:M30,"x")</f>
        <v>0</v>
      </c>
      <c r="Z30" s="42" t="n">
        <f aca="false">COUNTIF(C30:M30,"51")+COUNTIF(C30:M30,"51☻")+COUNTIF(C30:M30,"2")+COUNTIF(C30:M30,"52")+COUNTIF(C30:M30,"52☻")+COUNTIF(C30:M30,"51$")+COUNTIF(C30:M30,"52$")</f>
        <v>0</v>
      </c>
    </row>
    <row r="31" customFormat="false" ht="19.9" hidden="false" customHeight="true" outlineLevel="0" collapsed="false">
      <c r="A31" s="45" t="n">
        <v>41820</v>
      </c>
      <c r="B31" s="32" t="str">
        <f aca="false">TEXT(A31,"Ddd")</f>
        <v>pon</v>
      </c>
      <c r="C31" s="6" t="str">
        <f aca="false">'Vzorci vnosov'!$A$11</f>
        <v>X</v>
      </c>
      <c r="D31" s="3" t="str">
        <f aca="false">'Vzorci vnosov'!$A$6</f>
        <v>KVIT</v>
      </c>
      <c r="E31" s="4" t="str">
        <f aca="false">'Vzorci vnosov'!$A$12</f>
        <v>D</v>
      </c>
      <c r="F31" s="4" t="str">
        <f aca="false">'Vzorci vnosov'!$A$12</f>
        <v>D</v>
      </c>
      <c r="G31" s="6" t="str">
        <f aca="false">'Vzorci vnosov'!$A$26</f>
        <v>52¶</v>
      </c>
      <c r="H31" s="4" t="str">
        <f aca="false">'Vzorci vnosov'!$A$12</f>
        <v>D</v>
      </c>
      <c r="I31" s="4" t="str">
        <f aca="false">'Vzorci vnosov'!$A$12</f>
        <v>D</v>
      </c>
      <c r="J31" s="4" t="str">
        <f aca="false">'Vzorci vnosov'!$A$5</f>
        <v>52</v>
      </c>
      <c r="K31" s="5" t="str">
        <f aca="false">'Vzorci vnosov'!$A$7</f>
        <v>KVIT☻</v>
      </c>
      <c r="L31" s="14" t="str">
        <f aca="false">'Vzorci vnosov'!$A$23</f>
        <v>51☺</v>
      </c>
      <c r="M31" s="4" t="str">
        <f aca="false">'Vzorci vnosov'!$A$12</f>
        <v>D</v>
      </c>
      <c r="N31" s="46" t="str">
        <f aca="false">januar!$L$1</f>
        <v>ŽIV</v>
      </c>
      <c r="O31" s="25" t="str">
        <f aca="false">januar!$D$1</f>
        <v>ŠOŠ</v>
      </c>
      <c r="P31" s="42" t="n">
        <f aca="false">COUNTIF(C31:M31,"☻")+COUNTIF(C31:M31,"52☻")+COUNTIF(C31:M31,"51☻")+COUNTIF(C31:M31,"1☻")+COUNTIF(C31:M31,"KVIT☻")+COUNTIF(C31:M31,"U☻")</f>
        <v>1</v>
      </c>
      <c r="Q31" s="42" t="n">
        <f aca="false">COUNTIF(C31:M31,"☺")+COUNTIF(C31:M31,"52☺")+COUNTIF(C31:M31,"51☺")+COUNTIF(C31:M31,"1☺")+COUNTIF(C31:M31,"KVIT☺")+COUNTIF(C31:M31,"U☺")</f>
        <v>1</v>
      </c>
      <c r="R31" s="42" t="n">
        <f aca="false">COUNTIF(C31:M31,"51")+COUNTIF(C31:M31,"51$")+COUNTIF(C31:M31,"51☻")</f>
        <v>0</v>
      </c>
      <c r="S31" s="42" t="n">
        <f aca="false">COUNTIF(C31:M31,"52")+COUNTIF(C31:M31,"52$")+COUNTIF(C31:M31,"52☻")</f>
        <v>1</v>
      </c>
      <c r="T31" s="42" t="n">
        <f aca="false">COUNTIF(C31:M31,"51¶")</f>
        <v>0</v>
      </c>
      <c r="U31" s="42" t="n">
        <f aca="false">COUNTIF(C31:M31,"52¶")</f>
        <v>1</v>
      </c>
      <c r="V31" s="42" t="n">
        <f aca="false">COUNTIF(C31:M31,"U")+COUNTIF(C31:M31,"U☻")+COUNTIF(C31:M31,"U☺")</f>
        <v>0</v>
      </c>
      <c r="W31" s="42" t="n">
        <f aca="false">COUNTIF(C31:M31,"KVIT")+COUNTIF(C31:M31,"KVIT☻")+COUNTIF(C31:M31,"kvit$")</f>
        <v>2</v>
      </c>
      <c r="X31" s="44" t="n">
        <f aca="false">COUNTBLANK(C31:M31)</f>
        <v>0</v>
      </c>
      <c r="Y31" s="44" t="n">
        <f aca="false">COUNTIF(C31:M31,"x")</f>
        <v>1</v>
      </c>
      <c r="Z31" s="42" t="n">
        <f aca="false">COUNTIF(C31:M31,"51")+COUNTIF(C31:M31,"51☻")+COUNTIF(C31:M31,"2")+COUNTIF(C31:M31,"52")+COUNTIF(C31:M31,"52☻")+COUNTIF(C31:M31,"51$")+COUNTIF(C31:M31,"52$")</f>
        <v>1</v>
      </c>
    </row>
    <row r="33" customFormat="false" ht="12.85" hidden="false" customHeight="false" outlineLevel="0" collapsed="false"/>
    <row r="34" customFormat="false" ht="23.95" hidden="false" customHeight="false" outlineLevel="0" collapsed="false">
      <c r="C34" s="25" t="str">
        <f aca="false">januar!$C$1</f>
        <v>KOS</v>
      </c>
      <c r="D34" s="25" t="str">
        <f aca="false">januar!$D$1</f>
        <v>ŠOŠ</v>
      </c>
      <c r="E34" s="25" t="str">
        <f aca="false">januar!$E$1</f>
        <v>PIN</v>
      </c>
      <c r="F34" s="25" t="str">
        <f aca="false">januar!$F$1</f>
        <v>KON</v>
      </c>
      <c r="G34" s="25" t="str">
        <f aca="false">januar!$G$1</f>
        <v>ORO</v>
      </c>
      <c r="H34" s="25" t="str">
        <f aca="false">januar!$H$1</f>
        <v>MIO</v>
      </c>
      <c r="I34" s="25" t="s">
        <v>79</v>
      </c>
      <c r="J34" s="25" t="s">
        <v>88</v>
      </c>
      <c r="K34" s="25" t="str">
        <f aca="false">januar!$K$1</f>
        <v>MŠŠ</v>
      </c>
      <c r="L34" s="25" t="str">
        <f aca="false">januar!$L$1</f>
        <v>ŽIV</v>
      </c>
      <c r="M34" s="25" t="str">
        <f aca="false">januar!$M$1</f>
        <v>TAL</v>
      </c>
      <c r="AA34" s="37"/>
    </row>
    <row r="35" customFormat="false" ht="21" hidden="false" customHeight="true" outlineLevel="0" collapsed="false">
      <c r="B35" s="54" t="str">
        <f aca="false">'Vzorci vnosov'!$A$20</f>
        <v>☺</v>
      </c>
      <c r="C35" s="55" t="n">
        <f aca="false">COUNTIF(C2:C32,"☺")+COUNTIF(C2:C32,"51☺")+COUNTIF(C2:C32,"52☺")+COUNTIF(C2:C32,"1☺")+COUNTIF(C2:C32,"kvit☺")+COUNTIF(C2:C32,"U☺")</f>
        <v>0</v>
      </c>
      <c r="D35" s="55" t="n">
        <f aca="false">COUNTIF(D2:D32,"☺")+COUNTIF(D2:D32,"51☺")+COUNTIF(D2:D32,"52☺")+COUNTIF(D2:D32,"1☺")+COUNTIF(D2:D32,"kvit☺")+COUNTIF(D2:D32,"U☺")</f>
        <v>0</v>
      </c>
      <c r="E35" s="55" t="n">
        <f aca="false">COUNTIF(E2:E32,"☺")+COUNTIF(E2:E32,"51☺")+COUNTIF(E2:E32,"52☺")+COUNTIF(E2:E32,"1☺")+COUNTIF(E2:E32,"kvit☺")+COUNTIF(E2:E32,"U☺")</f>
        <v>0</v>
      </c>
      <c r="F35" s="55" t="n">
        <f aca="false">COUNTIF(F2:F32,"☺")+COUNTIF(F2:F32,"51☺")+COUNTIF(F2:F32,"52☺")+COUNTIF(F2:F32,"1☺")+COUNTIF(F2:F32,"kvit☺")+COUNTIF(F2:F32,"U☺")</f>
        <v>0</v>
      </c>
      <c r="G35" s="55" t="n">
        <f aca="false">COUNTIF(G2:G32,"☺")+COUNTIF(G2:G32,"51☺")+COUNTIF(G2:G32,"52☺")+COUNTIF(G2:G32,"1☺")+COUNTIF(G2:G32,"kvit☺")+COUNTIF(G2:G32,"U☺")</f>
        <v>4</v>
      </c>
      <c r="H35" s="55" t="n">
        <f aca="false">COUNTIF(H2:H32,"☺")+COUNTIF(H2:H32,"51☺")+COUNTIF(H2:H32,"52☺")+COUNTIF(H2:H32,"1☺")+COUNTIF(H2:H32,"kvit☺")+COUNTIF(H2:H32,"U☺")</f>
        <v>4</v>
      </c>
      <c r="I35" s="55" t="n">
        <f aca="false">COUNTIF(I2:I32,"☺")+COUNTIF(I2:I32,"51☺")+COUNTIF(I2:I32,"52☺")+COUNTIF(I2:I32,"1☺")+COUNTIF(I2:I32,"kvit☺")+COUNTIF(I2:I32,"U☺")</f>
        <v>2</v>
      </c>
      <c r="J35" s="55" t="n">
        <f aca="false">COUNTIF(J2:J32,"☺")+COUNTIF(J2:J32,"51☺")+COUNTIF(J2:J32,"52☺")+COUNTIF(J2:J32,"1☺")+COUNTIF(J2:J32,"kvit☺")+COUNTIF(J2:J32,"U☺")</f>
        <v>3</v>
      </c>
      <c r="K35" s="55" t="n">
        <f aca="false">COUNTIF(K2:K32,"☺")+COUNTIF(K2:K32,"51☺")+COUNTIF(K2:K32,"52☺")+COUNTIF(K2:K32,"1☺")+COUNTIF(K2:K32,"kvit☺")+COUNTIF(K2:K32,"U☺")</f>
        <v>0</v>
      </c>
      <c r="L35" s="55"/>
      <c r="M35" s="55" t="n">
        <f aca="false">COUNTIF(M2:M32,"☺")+COUNTIF(M2:M32,"51☺")+COUNTIF(M2:M32,"52☺")+COUNTIF(M2:M32,"1☺")+COUNTIF(M2:M32,"kvit☺")+COUNTIF(M2:M32,"U☺")</f>
        <v>0</v>
      </c>
      <c r="AA35" s="37"/>
    </row>
    <row r="36" s="36" customFormat="true" ht="19.9" hidden="false" customHeight="true" outlineLevel="0" collapsed="false">
      <c r="A36" s="56"/>
      <c r="B36" s="57" t="s">
        <v>12</v>
      </c>
      <c r="C36" s="2" t="n">
        <f aca="false">COUNTIF(C2:C32,"☻")+COUNTIF(C2:C32,"51☻")+COUNTIF(C2:C32,"52☻")+COUNTIF(C2:C32,"1☻")+COUNTIF(C2:C32,"kvit☻")+COUNTIF(C2:C32,"U☻")</f>
        <v>3</v>
      </c>
      <c r="D36" s="2" t="n">
        <f aca="false">COUNTIF(D2:D32,"☻")+COUNTIF(D2:D32,"51☻")+COUNTIF(D2:D32,"52☻")+COUNTIF(D2:D32,"1☻")+COUNTIF(D2:D32,"kvit☻")+COUNTIF(D2:D32,"U☻")</f>
        <v>5</v>
      </c>
      <c r="E36" s="2" t="n">
        <f aca="false">COUNTIF(E2:E32,"☻")+COUNTIF(E2:E32,"51☻")+COUNTIF(E2:E32,"52☻")+COUNTIF(E2:E32,"1☻")+COUNTIF(E2:E32,"kvit☻")+COUNTIF(E2:E32,"U☻")</f>
        <v>4</v>
      </c>
      <c r="F36" s="2" t="n">
        <f aca="false">COUNTIF(F2:F32,"☻")+COUNTIF(F2:F32,"51☻")+COUNTIF(F2:F32,"52☻")+COUNTIF(F2:F32,"1☻")+COUNTIF(F2:F32,"kvit☻")+COUNTIF(F2:F32,"U☻")</f>
        <v>5</v>
      </c>
      <c r="G36" s="2" t="n">
        <f aca="false">COUNTIF(G2:G32,"☻")+COUNTIF(G2:G32,"51☻")+COUNTIF(G2:G32,"52☻")+COUNTIF(G2:G32,"1☻")+COUNTIF(G2:G32,"kvit☻")+COUNTIF(G2:G32,"U☻")</f>
        <v>0</v>
      </c>
      <c r="H36" s="2" t="n">
        <f aca="false">COUNTIF(H2:H32,"☻")+COUNTIF(H2:H32,"51☻")+COUNTIF(H2:H32,"52☻")+COUNTIF(H2:H32,"1☻")+COUNTIF(H2:H32,"kvit☻")+COUNTIF(H2:H32,"U☻")</f>
        <v>0</v>
      </c>
      <c r="I36" s="2" t="n">
        <f aca="false">COUNTIF(I2:I32,"☻")+COUNTIF(I2:I32,"51☻")+COUNTIF(I2:I32,"52☻")+COUNTIF(I2:I32,"1☻")+COUNTIF(I2:I32,"kvit☻")+COUNTIF(I2:I32,"U☻")</f>
        <v>0</v>
      </c>
      <c r="J36" s="2" t="n">
        <f aca="false">COUNTIF(J2:J32,"☻")+COUNTIF(J2:J32,"51☻")+COUNTIF(J2:J32,"52☻")+COUNTIF(J2:J32,"1☻")+COUNTIF(J2:J32,"kvit☻")+COUNTIF(J2:J32,"U☻")</f>
        <v>0</v>
      </c>
      <c r="K36" s="2" t="n">
        <f aca="false">COUNTIF(K2:K32,"☻")+COUNTIF(K2:K32,"51☻")+COUNTIF(K2:K32,"52☻")+COUNTIF(K2:K32,"1☻")+COUNTIF(K2:K32,"kvit☻")+COUNTIF(K2:K32,"U☻")</f>
        <v>5</v>
      </c>
      <c r="L36" s="2"/>
      <c r="M36" s="2" t="n">
        <f aca="false">COUNTIF(M2:M32,"☻")+COUNTIF(M2:M32,"51☻")+COUNTIF(M2:M32,"52☻")+COUNTIF(M2:M32,"1☻")+COUNTIF(M2:M32,"kvit☻")+COUNTIF(M2:M32,"U☻")</f>
        <v>2</v>
      </c>
      <c r="N36" s="2"/>
      <c r="O36" s="58"/>
      <c r="P36" s="35"/>
      <c r="Q36" s="35"/>
      <c r="R36" s="35"/>
      <c r="S36" s="35"/>
      <c r="T36" s="35"/>
      <c r="U36" s="35"/>
      <c r="V36" s="35"/>
      <c r="W36" s="35"/>
      <c r="X36" s="35"/>
      <c r="AA36" s="37"/>
    </row>
    <row r="37" s="36" customFormat="true" ht="19.9" hidden="false" customHeight="true" outlineLevel="0" collapsed="false">
      <c r="A37" s="56"/>
      <c r="B37" s="57" t="s">
        <v>71</v>
      </c>
      <c r="C37" s="59" t="n">
        <f aca="false">SUM(C35:C36)</f>
        <v>3</v>
      </c>
      <c r="D37" s="59" t="n">
        <f aca="false">SUM(D35:D36)</f>
        <v>5</v>
      </c>
      <c r="E37" s="59" t="n">
        <f aca="false">SUM(E35:E36)</f>
        <v>4</v>
      </c>
      <c r="F37" s="59" t="n">
        <f aca="false">SUM(F35:F36)</f>
        <v>5</v>
      </c>
      <c r="G37" s="59" t="n">
        <f aca="false">SUM(G35:G36)</f>
        <v>4</v>
      </c>
      <c r="H37" s="59" t="n">
        <f aca="false">SUM(H35:H36)</f>
        <v>4</v>
      </c>
      <c r="I37" s="59" t="n">
        <f aca="false">SUM(I35:I36)</f>
        <v>2</v>
      </c>
      <c r="J37" s="59" t="n">
        <f aca="false">SUM(J35:J36)</f>
        <v>3</v>
      </c>
      <c r="K37" s="59" t="n">
        <f aca="false">SUM(K35:K36)</f>
        <v>5</v>
      </c>
      <c r="L37" s="59"/>
      <c r="M37" s="59" t="n">
        <f aca="false">SUM(M35:M36)</f>
        <v>2</v>
      </c>
      <c r="N37" s="2"/>
      <c r="O37" s="58"/>
      <c r="P37" s="35"/>
      <c r="Q37" s="35"/>
      <c r="R37" s="35"/>
      <c r="S37" s="35"/>
      <c r="T37" s="35"/>
      <c r="U37" s="35"/>
      <c r="V37" s="35"/>
      <c r="W37" s="35"/>
      <c r="X37" s="35"/>
      <c r="AA37" s="37"/>
    </row>
    <row r="38" s="36" customFormat="true" ht="19.9" hidden="false" customHeight="true" outlineLevel="0" collapsed="false">
      <c r="A38" s="56"/>
      <c r="B38" s="60" t="s">
        <v>4</v>
      </c>
      <c r="C38" s="2" t="n">
        <f aca="false">COUNTIF(C2:C32,"KVIT")+COUNTIF(C2:C32,"51KVIT")+COUNTIF(C2:C32,"52KVIT")+COUNTIF(C2:C32,"1KVIT")</f>
        <v>2</v>
      </c>
      <c r="D38" s="2" t="n">
        <f aca="false">COUNTIF(D2:D32,"KVIT")+COUNTIF(D2:D32,"51KVIT")+COUNTIF(D2:D32,"52KVIT")+COUNTIF(D2:D32,"1KVIT")</f>
        <v>9</v>
      </c>
      <c r="E38" s="2" t="n">
        <f aca="false">COUNTIF(E2:E32,"KVIT")+COUNTIF(E2:E32,"51KVIT")+COUNTIF(E2:E32,"52KVIT")+COUNTIF(E2:E32,"1KVIT")</f>
        <v>10</v>
      </c>
      <c r="F38" s="2" t="n">
        <f aca="false">COUNTIF(F2:F32,"KVIT")+COUNTIF(F2:F32,"51KVIT")+COUNTIF(F2:F32,"52KVIT")+COUNTIF(F2:F32,"1KVIT")</f>
        <v>4</v>
      </c>
      <c r="G38" s="2" t="n">
        <f aca="false">COUNTIF(G2:G32,"KVIT")+COUNTIF(G2:G32,"51KVIT")+COUNTIF(G2:G32,"52KVIT")+COUNTIF(G2:G32,"1KVIT")</f>
        <v>0</v>
      </c>
      <c r="H38" s="2" t="n">
        <f aca="false">COUNTIF(H2:H32,"KVIT")+COUNTIF(H2:H32,"51KVIT")+COUNTIF(H2:H32,"52KVIT")+COUNTIF(H2:H32,"1KVIT")</f>
        <v>0</v>
      </c>
      <c r="I38" s="2" t="n">
        <f aca="false">COUNTIF(I2:I32,"KVIT")+COUNTIF(I2:I32,"51KVIT")+COUNTIF(I2:I32,"52KVIT")+COUNTIF(I2:I32,"1KVIT")</f>
        <v>0</v>
      </c>
      <c r="J38" s="2" t="n">
        <f aca="false">COUNTIF(J2:J32,"KVIT")+COUNTIF(J2:J32,"51KVIT")+COUNTIF(J2:J32,"52KVIT")+COUNTIF(J2:J32,"1KVIT")</f>
        <v>0</v>
      </c>
      <c r="K38" s="2" t="n">
        <f aca="false">COUNTIF(K2:K32,"KVIT")+COUNTIF(K2:K32,"51KVIT")+COUNTIF(K2:K32,"52KVIT")+COUNTIF(K2:K32,"1KVIT")</f>
        <v>2</v>
      </c>
      <c r="L38" s="2"/>
      <c r="M38" s="2" t="n">
        <f aca="false">COUNTIF(M2:M32,"KVIT")+COUNTIF(M2:M32,"51KVIT")+COUNTIF(M2:M32,"52KVIT")+COUNTIF(M2:M32,"1KVIT")</f>
        <v>5</v>
      </c>
      <c r="N38" s="2"/>
      <c r="O38" s="2"/>
      <c r="P38" s="35"/>
      <c r="Q38" s="35"/>
      <c r="R38" s="35"/>
      <c r="S38" s="35"/>
      <c r="T38" s="35"/>
      <c r="U38" s="35"/>
      <c r="V38" s="35"/>
      <c r="W38" s="35"/>
      <c r="X38" s="35"/>
      <c r="AA38" s="37"/>
    </row>
    <row r="39" s="61" customFormat="true" ht="14.05" hidden="false" customHeight="false" outlineLevel="0" collapsed="false">
      <c r="A39" s="56"/>
      <c r="B39" s="60" t="s">
        <v>72</v>
      </c>
      <c r="C39" s="2" t="n">
        <f aca="false">COUNTIF(C2:C32,"51$")+COUNTIF(C2:C32,"52$")+COUNTIF(C2:C32,"kvit$")</f>
        <v>0</v>
      </c>
      <c r="D39" s="2" t="n">
        <f aca="false">COUNTIF(D2:D32,"51$")+COUNTIF(D2:D32,"52$")+COUNTIF(D2:D32,"kvit$")</f>
        <v>0</v>
      </c>
      <c r="E39" s="2" t="n">
        <f aca="false">COUNTIF(E2:E32,"51$")+COUNTIF(E2:E32,"52$")+COUNTIF(E2:E32,"kvit$")</f>
        <v>0</v>
      </c>
      <c r="F39" s="2" t="n">
        <f aca="false">COUNTIF(F2:F32,"51$")+COUNTIF(F2:F32,"52$")+COUNTIF(F2:F32,"kvit$")</f>
        <v>0</v>
      </c>
      <c r="G39" s="2" t="n">
        <f aca="false">COUNTIF(G2:G32,"51$")+COUNTIF(G2:G32,"52$")+COUNTIF(G2:G32,"kvit$")</f>
        <v>0</v>
      </c>
      <c r="H39" s="2" t="n">
        <f aca="false">COUNTIF(H2:H32,"51$")+COUNTIF(H2:H32,"52$")+COUNTIF(H2:H32,"kvit$")</f>
        <v>0</v>
      </c>
      <c r="I39" s="2" t="n">
        <f aca="false">COUNTIF(I2:I32,"51$")+COUNTIF(I2:I32,"52$")+COUNTIF(I2:I32,"kvit$")</f>
        <v>0</v>
      </c>
      <c r="J39" s="2" t="n">
        <f aca="false">COUNTIF(J2:J32,"51$")+COUNTIF(J2:J32,"52$")+COUNTIF(J2:J32,"kvit$")</f>
        <v>0</v>
      </c>
      <c r="K39" s="2" t="n">
        <f aca="false">COUNTIF(K2:K32,"51$")+COUNTIF(K2:K32,"52$")+COUNTIF(K2:K32,"kvit$")</f>
        <v>0</v>
      </c>
      <c r="L39" s="2"/>
      <c r="M39" s="2" t="n">
        <f aca="false">COUNTIF(M2:M32,"51$")+COUNTIF(M2:M32,"52$")+COUNTIF(M2:M32,"kvit$")</f>
        <v>0</v>
      </c>
      <c r="N39" s="2"/>
      <c r="O39" s="2"/>
      <c r="P39" s="35"/>
      <c r="Q39" s="35"/>
      <c r="R39" s="35"/>
      <c r="S39" s="35"/>
      <c r="T39" s="35"/>
      <c r="U39" s="35"/>
      <c r="V39" s="35"/>
      <c r="W39" s="35"/>
      <c r="X39" s="35"/>
      <c r="Y39" s="36"/>
      <c r="Z39" s="36"/>
      <c r="AA39" s="37"/>
      <c r="AB39" s="36"/>
    </row>
    <row r="40" customFormat="false" ht="14.05" hidden="false" customHeight="false" outlineLevel="0" collapsed="false">
      <c r="B40" s="62" t="str">
        <f aca="false">'Vzorci vnosov'!$A$12</f>
        <v>D</v>
      </c>
      <c r="C40" s="63" t="n">
        <f aca="false">COUNTIF(C2:C32,"D")</f>
        <v>7</v>
      </c>
      <c r="D40" s="63" t="n">
        <f aca="false">COUNTIF(D2:D32,"D")</f>
        <v>0</v>
      </c>
      <c r="E40" s="63" t="n">
        <f aca="false">COUNTIF(E2:E32,"D")</f>
        <v>3</v>
      </c>
      <c r="F40" s="63" t="n">
        <f aca="false">COUNTIF(F2:F32,"D")</f>
        <v>9</v>
      </c>
      <c r="G40" s="63" t="n">
        <f aca="false">COUNTIF(G2:G32,"D")</f>
        <v>7</v>
      </c>
      <c r="H40" s="63" t="n">
        <f aca="false">COUNTIF(H2:H32,"D")</f>
        <v>3</v>
      </c>
      <c r="I40" s="63" t="n">
        <f aca="false">COUNTIF(I2:I32,"D")</f>
        <v>9</v>
      </c>
      <c r="J40" s="63" t="n">
        <f aca="false">COUNTIF(J2:J32,"D")</f>
        <v>0</v>
      </c>
      <c r="K40" s="63" t="n">
        <f aca="false">COUNTIF(K2:K32,"D")</f>
        <v>0</v>
      </c>
      <c r="L40" s="63"/>
      <c r="M40" s="63" t="n">
        <f aca="false">COUNTIF(M2:M32,"D")</f>
        <v>10</v>
      </c>
      <c r="N40" s="64"/>
      <c r="O40" s="64"/>
      <c r="AA40" s="37"/>
    </row>
    <row r="41" customFormat="false" ht="14.05" hidden="false" customHeight="false" outlineLevel="0" collapsed="false">
      <c r="B41" s="62" t="str">
        <f aca="false">'Vzorci vnosov'!$A$15</f>
        <v>SO</v>
      </c>
      <c r="C41" s="63" t="n">
        <f aca="false">COUNTIF(C2:C32,"SO")</f>
        <v>0</v>
      </c>
      <c r="D41" s="63" t="n">
        <f aca="false">COUNTIF(D2:D32,"SO")</f>
        <v>0</v>
      </c>
      <c r="E41" s="63" t="n">
        <f aca="false">COUNTIF(E2:E32,"SO")</f>
        <v>0</v>
      </c>
      <c r="F41" s="63" t="n">
        <f aca="false">COUNTIF(F2:F32,"SO")</f>
        <v>0</v>
      </c>
      <c r="G41" s="63" t="n">
        <f aca="false">COUNTIF(G2:G32,"SO")</f>
        <v>0</v>
      </c>
      <c r="H41" s="63" t="n">
        <f aca="false">COUNTIF(H2:H32,"SO")</f>
        <v>0</v>
      </c>
      <c r="I41" s="63" t="n">
        <f aca="false">COUNTIF(I2:I32,"SO")</f>
        <v>0</v>
      </c>
      <c r="J41" s="63" t="n">
        <f aca="false">COUNTIF(J2:J32,"SO")</f>
        <v>2</v>
      </c>
      <c r="K41" s="63" t="n">
        <f aca="false">COUNTIF(K2:K32,"SO")</f>
        <v>0</v>
      </c>
      <c r="L41" s="63"/>
      <c r="M41" s="63" t="n">
        <f aca="false">COUNTIF(M2:M32,"SO")</f>
        <v>0</v>
      </c>
      <c r="AA41" s="37"/>
    </row>
    <row r="42" customFormat="false" ht="14.05" hidden="false" customHeight="false" outlineLevel="0" collapsed="false">
      <c r="B42" s="65" t="str">
        <f aca="false">'Vzorci vnosov'!$A$13</f>
        <v>BOL</v>
      </c>
      <c r="C42" s="63" t="n">
        <f aca="false">COUNTIF(C2:C32,"BOL")</f>
        <v>0</v>
      </c>
      <c r="D42" s="63" t="n">
        <f aca="false">COUNTIF(D2:D32,"BOL")</f>
        <v>0</v>
      </c>
      <c r="E42" s="63" t="n">
        <f aca="false">COUNTIF(E2:E32,"BOL")</f>
        <v>0</v>
      </c>
      <c r="F42" s="63" t="n">
        <f aca="false">COUNTIF(F2:F32,"BOL")</f>
        <v>0</v>
      </c>
      <c r="G42" s="63" t="n">
        <f aca="false">COUNTIF(G2:G32,"BOL")</f>
        <v>0</v>
      </c>
      <c r="H42" s="63" t="n">
        <f aca="false">COUNTIF(H2:H32,"BOL")</f>
        <v>0</v>
      </c>
      <c r="I42" s="63" t="n">
        <f aca="false">COUNTIF(I2:I32,"BOL")</f>
        <v>0</v>
      </c>
      <c r="J42" s="63" t="n">
        <f aca="false">COUNTIF(J2:J32,"BOL")</f>
        <v>0</v>
      </c>
      <c r="K42" s="63" t="n">
        <f aca="false">COUNTIF(K2:K32,"BOL")</f>
        <v>0</v>
      </c>
      <c r="L42" s="63"/>
      <c r="M42" s="63" t="n">
        <f aca="false">COUNTIF(M2:M32,"BOL")</f>
        <v>0</v>
      </c>
      <c r="AA42" s="37"/>
    </row>
    <row r="43" customFormat="false" ht="14.05" hidden="false" customHeight="false" outlineLevel="0" collapsed="false">
      <c r="B43" s="66" t="str">
        <f aca="false">'Vzorci vnosov'!$A$11</f>
        <v>X</v>
      </c>
      <c r="C43" s="63" t="n">
        <f aca="false">COUNTIF(C2:C32,"X")</f>
        <v>2</v>
      </c>
      <c r="D43" s="63" t="n">
        <f aca="false">COUNTIF(D2:D32,"X")</f>
        <v>1</v>
      </c>
      <c r="E43" s="63" t="n">
        <f aca="false">COUNTIF(E2:E32,"X")</f>
        <v>2</v>
      </c>
      <c r="F43" s="63" t="n">
        <f aca="false">COUNTIF(F2:F32,"X")</f>
        <v>3</v>
      </c>
      <c r="G43" s="63" t="n">
        <f aca="false">COUNTIF(G2:G32,"X")</f>
        <v>0</v>
      </c>
      <c r="H43" s="63" t="n">
        <f aca="false">COUNTIF(H2:H32,"X")</f>
        <v>3</v>
      </c>
      <c r="I43" s="63" t="n">
        <f aca="false">COUNTIF(I2:I32,"X")</f>
        <v>2</v>
      </c>
      <c r="J43" s="63" t="n">
        <f aca="false">COUNTIF(J2:J32,"X")</f>
        <v>2</v>
      </c>
      <c r="K43" s="63" t="n">
        <f aca="false">COUNTIF(K2:K32,"X")</f>
        <v>4</v>
      </c>
      <c r="L43" s="63"/>
      <c r="M43" s="63" t="n">
        <f aca="false">COUNTIF(M2:M32,"X")</f>
        <v>1</v>
      </c>
      <c r="AA43" s="37"/>
    </row>
    <row r="44" customFormat="false" ht="14.05" hidden="false" customHeight="false" outlineLevel="0" collapsed="false">
      <c r="B44" s="67" t="s">
        <v>50</v>
      </c>
      <c r="C44" s="68" t="n">
        <f aca="false">COUNTIF(O2:O32,"KOS")</f>
        <v>1</v>
      </c>
      <c r="D44" s="68" t="n">
        <f aca="false">COUNTIF(O2:O32,"ŠOŠ")</f>
        <v>4</v>
      </c>
      <c r="E44" s="68" t="n">
        <f aca="false">COUNTIF(O2:O32,"PIN")</f>
        <v>4</v>
      </c>
      <c r="F44" s="68" t="n">
        <f aca="false">COUNTIF(O2:O32,"KON")</f>
        <v>0</v>
      </c>
      <c r="G44" s="68" t="n">
        <f aca="false">COUNTIF(O2:O32,"oro")</f>
        <v>0</v>
      </c>
      <c r="H44" s="68" t="n">
        <f aca="false">COUNTIF(O2:O32,"AND")</f>
        <v>0</v>
      </c>
      <c r="I44" s="68" t="n">
        <f aca="false">COUNTIF(O2:O32,"ROD")</f>
        <v>0</v>
      </c>
      <c r="J44" s="68" t="n">
        <f aca="false">COUNTIF(O2:O32,"DAN")</f>
        <v>0</v>
      </c>
      <c r="K44" s="68" t="n">
        <f aca="false">COUNTIF(O2:O32,"MŠŠ")</f>
        <v>3</v>
      </c>
      <c r="L44" s="68"/>
      <c r="M44" s="68" t="n">
        <f aca="false">COUNTIF(O2:O32,"ŠTU")</f>
        <v>3</v>
      </c>
      <c r="AA44" s="37"/>
    </row>
    <row r="45" customFormat="false" ht="14.05" hidden="false" customHeight="false" outlineLevel="0" collapsed="false">
      <c r="B45" s="66" t="s">
        <v>73</v>
      </c>
      <c r="C45" s="2" t="n">
        <f aca="false">COUNTIF(C2:C32,"51¶")+COUNTIF(C2:C32,"52¶")+COUNTIF(C2:C32,"kvit¶")</f>
        <v>0</v>
      </c>
      <c r="D45" s="2" t="n">
        <f aca="false">COUNTIF(D2:D32,"51¶")+COUNTIF(D2:D32,"52¶")+COUNTIF(D2:D32,"kvit¶")</f>
        <v>2</v>
      </c>
      <c r="E45" s="2" t="n">
        <f aca="false">COUNTIF(E2:E32,"51¶")+COUNTIF(E2:E32,"52¶")+COUNTIF(E2:E32,"kvit¶")</f>
        <v>2</v>
      </c>
      <c r="F45" s="2" t="n">
        <f aca="false">COUNTIF(F2:F32,"51¶")+COUNTIF(F2:F32,"52¶")+COUNTIF(F2:F32,"kvit¶")</f>
        <v>1</v>
      </c>
      <c r="G45" s="2" t="n">
        <f aca="false">COUNTIF(G2:G32,"51¶")+COUNTIF(G2:G32,"52¶")+COUNTIF(G2:G32,"kvit¶")</f>
        <v>4</v>
      </c>
      <c r="H45" s="2" t="n">
        <f aca="false">COUNTIF(H2:H32,"51¶")+COUNTIF(H2:H32,"52¶")+COUNTIF(H2:H32,"kvit¶")</f>
        <v>5</v>
      </c>
      <c r="I45" s="2" t="n">
        <f aca="false">COUNTIF(I2:I32,"51¶")+COUNTIF(I2:I32,"52¶")+COUNTIF(I2:I32,"kvit¶")</f>
        <v>2</v>
      </c>
      <c r="J45" s="2" t="n">
        <f aca="false">COUNTIF(J2:J32,"51¶")+COUNTIF(J2:J32,"52¶")+COUNTIF(J2:J32,"kvit¶")</f>
        <v>4</v>
      </c>
      <c r="K45" s="2" t="n">
        <f aca="false">COUNTIF(K2:K32,"51¶")+COUNTIF(K2:K32,"52¶")+COUNTIF(K2:K32,"kvit¶")</f>
        <v>4</v>
      </c>
      <c r="L45" s="2"/>
      <c r="M45" s="2" t="n">
        <f aca="false">COUNTIF(M2:M32,"51¶")+COUNTIF(M2:M32,"52¶")+COUNTIF(M2:M32,"kvit¶")</f>
        <v>0</v>
      </c>
      <c r="AA45" s="37"/>
    </row>
    <row r="46" customFormat="false" ht="14.05" hidden="false" customHeight="false" outlineLevel="0" collapsed="false">
      <c r="B46" s="62" t="str">
        <f aca="false">'Vzorci vnosov'!$A$8</f>
        <v>U</v>
      </c>
      <c r="C46" s="2" t="n">
        <f aca="false">COUNTIF(C2:C32,"U☺")+COUNTIF(C2:C32,"U☻")+COUNTIF(C2:C32,"U")</f>
        <v>0</v>
      </c>
      <c r="D46" s="2" t="n">
        <f aca="false">COUNTIF(D2:D32,"U☺")+COUNTIF(D2:D32,"U☻")+COUNTIF(D2:D32,"U")</f>
        <v>0</v>
      </c>
      <c r="E46" s="2" t="n">
        <f aca="false">COUNTIF(E2:E32,"U☺")+COUNTIF(E2:E32,"U☻")+COUNTIF(E2:E32,"U")</f>
        <v>0</v>
      </c>
      <c r="F46" s="2" t="n">
        <f aca="false">COUNTIF(F2:F32,"U☺")+COUNTIF(F2:F32,"U☻")+COUNTIF(F2:F32,"U")</f>
        <v>0</v>
      </c>
      <c r="G46" s="2" t="n">
        <f aca="false">COUNTIF(G2:G32,"U☺")+COUNTIF(G2:G32,"U☻")+COUNTIF(G2:G32,"U")</f>
        <v>0</v>
      </c>
      <c r="H46" s="2" t="n">
        <f aca="false">COUNTIF(H2:H32,"U☺")+COUNTIF(H2:H32,"U☻")+COUNTIF(H2:H32,"U")</f>
        <v>1</v>
      </c>
      <c r="I46" s="2" t="n">
        <f aca="false">COUNTIF(I2:I32,"U☺")+COUNTIF(I2:I32,"U☻")+COUNTIF(I2:I32,"U")</f>
        <v>3</v>
      </c>
      <c r="J46" s="2" t="n">
        <f aca="false">COUNTIF(J2:J32,"U☺")+COUNTIF(J2:J32,"U☻")+COUNTIF(J2:J32,"U")</f>
        <v>4</v>
      </c>
      <c r="K46" s="2" t="n">
        <f aca="false">COUNTIF(K2:K32,"U☺")+COUNTIF(K2:K32,"U☻")+COUNTIF(K2:K32,"U")</f>
        <v>0</v>
      </c>
      <c r="L46" s="2"/>
      <c r="M46" s="2" t="n">
        <f aca="false">COUNTIF(M2:M32,"U☺")+COUNTIF(M2:M32,"U☻")+COUNTIF(M2:M32,"U")</f>
        <v>0</v>
      </c>
      <c r="AA46" s="37"/>
    </row>
    <row r="47" customFormat="false" ht="14.05" hidden="false" customHeight="false" outlineLevel="0" collapsed="false">
      <c r="AA47" s="37"/>
    </row>
    <row r="48" customFormat="false" ht="14.05" hidden="false" customHeight="false" outlineLevel="0" collapsed="false">
      <c r="AA48" s="37"/>
    </row>
    <row r="49" customFormat="false" ht="14.05" hidden="false" customHeight="false" outlineLevel="0" collapsed="false">
      <c r="AA49" s="37"/>
    </row>
    <row r="50" customFormat="false" ht="14.05" hidden="false" customHeight="false" outlineLevel="0" collapsed="false">
      <c r="AA50" s="37"/>
    </row>
    <row r="51" customFormat="false" ht="14.05" hidden="false" customHeight="false" outlineLevel="0" collapsed="false">
      <c r="AA51" s="37"/>
    </row>
    <row r="52" customFormat="false" ht="14.05" hidden="false" customHeight="false" outlineLevel="0" collapsed="false">
      <c r="AA52" s="37"/>
    </row>
    <row r="53" customFormat="false" ht="14.05" hidden="false" customHeight="false" outlineLevel="0" collapsed="false">
      <c r="AA53" s="37"/>
    </row>
    <row r="54" customFormat="false" ht="14.05" hidden="false" customHeight="false" outlineLevel="0" collapsed="false">
      <c r="AA54" s="37"/>
    </row>
    <row r="55" customFormat="false" ht="14.05" hidden="false" customHeight="false" outlineLevel="0" collapsed="false">
      <c r="AA55" s="37"/>
    </row>
    <row r="56" customFormat="false" ht="14.05" hidden="false" customHeight="false" outlineLevel="0" collapsed="false">
      <c r="AA56" s="37"/>
    </row>
    <row r="57" customFormat="false" ht="14.05" hidden="false" customHeight="false" outlineLevel="0" collapsed="false">
      <c r="AA57" s="37"/>
    </row>
    <row r="58" customFormat="false" ht="14.05" hidden="false" customHeight="false" outlineLevel="0" collapsed="false">
      <c r="AA58" s="37"/>
    </row>
    <row r="59" customFormat="false" ht="14.05" hidden="false" customHeight="false" outlineLevel="0" collapsed="false">
      <c r="AA59" s="37"/>
    </row>
    <row r="60" customFormat="false" ht="14.05" hidden="false" customHeight="false" outlineLevel="0" collapsed="false">
      <c r="AA60" s="37"/>
    </row>
    <row r="61" customFormat="false" ht="14.05" hidden="false" customHeight="false" outlineLevel="0" collapsed="false">
      <c r="AA61" s="37"/>
    </row>
    <row r="62" customFormat="false" ht="14.05" hidden="false" customHeight="false" outlineLevel="0" collapsed="false">
      <c r="AA62" s="37"/>
    </row>
    <row r="63" customFormat="false" ht="14.05" hidden="false" customHeight="false" outlineLevel="0" collapsed="false">
      <c r="AA63" s="37"/>
    </row>
    <row r="64" customFormat="false" ht="14.05" hidden="false" customHeight="false" outlineLevel="0" collapsed="false">
      <c r="AA64" s="37"/>
    </row>
    <row r="65" customFormat="false" ht="14.05" hidden="false" customHeight="false" outlineLevel="0" collapsed="false">
      <c r="AA65" s="37"/>
    </row>
    <row r="66" customFormat="false" ht="14.05" hidden="false" customHeight="false" outlineLevel="0" collapsed="false">
      <c r="AA66" s="37"/>
    </row>
    <row r="67" customFormat="false" ht="14.05" hidden="false" customHeight="false" outlineLevel="0" collapsed="false">
      <c r="AA67" s="37"/>
    </row>
    <row r="68" customFormat="false" ht="14.05" hidden="false" customHeight="false" outlineLevel="0" collapsed="false">
      <c r="AA68" s="37"/>
    </row>
    <row r="69" customFormat="false" ht="14.05" hidden="false" customHeight="false" outlineLevel="0" collapsed="false">
      <c r="AA69" s="37"/>
    </row>
    <row r="70" customFormat="false" ht="14.05" hidden="false" customHeight="false" outlineLevel="0" collapsed="false">
      <c r="AA70" s="37"/>
    </row>
    <row r="71" customFormat="false" ht="14.05" hidden="false" customHeight="false" outlineLevel="0" collapsed="false">
      <c r="AA71" s="37"/>
    </row>
    <row r="72" customFormat="false" ht="14.05" hidden="false" customHeight="false" outlineLevel="0" collapsed="false">
      <c r="AA72" s="37"/>
    </row>
    <row r="73" customFormat="false" ht="14.05" hidden="false" customHeight="false" outlineLevel="0" collapsed="false">
      <c r="AA73" s="37"/>
    </row>
    <row r="74" customFormat="false" ht="14.05" hidden="false" customHeight="false" outlineLevel="0" collapsed="false">
      <c r="AA74" s="37"/>
    </row>
    <row r="75" customFormat="false" ht="14.05" hidden="false" customHeight="false" outlineLevel="0" collapsed="false">
      <c r="AA75" s="37"/>
    </row>
    <row r="76" customFormat="false" ht="14.05" hidden="false" customHeight="false" outlineLevel="0" collapsed="false">
      <c r="AA76" s="37"/>
    </row>
    <row r="77" customFormat="false" ht="14.05" hidden="false" customHeight="false" outlineLevel="0" collapsed="false">
      <c r="AA77" s="37"/>
    </row>
    <row r="78" customFormat="false" ht="14.05" hidden="false" customHeight="false" outlineLevel="0" collapsed="false">
      <c r="AA78" s="37"/>
    </row>
    <row r="79" customFormat="false" ht="14.05" hidden="false" customHeight="false" outlineLevel="0" collapsed="false">
      <c r="AA79" s="37"/>
    </row>
    <row r="80" customFormat="false" ht="14.05" hidden="false" customHeight="false" outlineLevel="0" collapsed="false">
      <c r="AA80" s="37"/>
    </row>
    <row r="81" customFormat="false" ht="14.05" hidden="false" customHeight="false" outlineLevel="0" collapsed="false">
      <c r="AA81" s="37"/>
    </row>
    <row r="82" customFormat="false" ht="14.05" hidden="false" customHeight="false" outlineLevel="0" collapsed="false">
      <c r="AA82" s="37"/>
    </row>
    <row r="83" customFormat="false" ht="14.05" hidden="false" customHeight="false" outlineLevel="0" collapsed="false">
      <c r="AA83" s="37"/>
    </row>
    <row r="84" customFormat="false" ht="14.05" hidden="false" customHeight="false" outlineLevel="0" collapsed="false">
      <c r="AA84" s="37"/>
    </row>
    <row r="85" customFormat="false" ht="14.05" hidden="false" customHeight="false" outlineLevel="0" collapsed="false">
      <c r="AA85" s="37"/>
    </row>
    <row r="86" customFormat="false" ht="14.05" hidden="false" customHeight="false" outlineLevel="0" collapsed="false">
      <c r="AA86" s="37"/>
    </row>
    <row r="87" customFormat="false" ht="14.05" hidden="false" customHeight="false" outlineLevel="0" collapsed="false">
      <c r="AA87" s="37"/>
    </row>
    <row r="88" customFormat="false" ht="14.05" hidden="false" customHeight="false" outlineLevel="0" collapsed="false">
      <c r="AA88" s="37"/>
    </row>
    <row r="89" customFormat="false" ht="14.05" hidden="false" customHeight="false" outlineLevel="0" collapsed="false">
      <c r="AA89" s="37"/>
    </row>
    <row r="90" customFormat="false" ht="14.05" hidden="false" customHeight="false" outlineLevel="0" collapsed="false">
      <c r="AA90" s="37"/>
    </row>
    <row r="91" customFormat="false" ht="14.05" hidden="false" customHeight="false" outlineLevel="0" collapsed="false">
      <c r="AA91" s="37"/>
    </row>
    <row r="92" customFormat="false" ht="14.05" hidden="false" customHeight="false" outlineLevel="0" collapsed="false">
      <c r="AA92" s="37"/>
    </row>
    <row r="93" customFormat="false" ht="14.05" hidden="false" customHeight="false" outlineLevel="0" collapsed="false">
      <c r="AA93" s="37"/>
    </row>
    <row r="94" customFormat="false" ht="14.05" hidden="false" customHeight="false" outlineLevel="0" collapsed="false">
      <c r="AA94" s="37"/>
    </row>
    <row r="95" customFormat="false" ht="14.05" hidden="false" customHeight="false" outlineLevel="0" collapsed="false">
      <c r="AA95" s="37"/>
    </row>
    <row r="96" customFormat="false" ht="14.05" hidden="false" customHeight="false" outlineLevel="0" collapsed="false">
      <c r="AA96" s="37"/>
    </row>
    <row r="97" customFormat="false" ht="14.05" hidden="false" customHeight="false" outlineLevel="0" collapsed="false">
      <c r="AA97" s="37"/>
    </row>
    <row r="98" customFormat="false" ht="14.05" hidden="false" customHeight="false" outlineLevel="0" collapsed="false">
      <c r="AA98" s="37"/>
    </row>
    <row r="99" customFormat="false" ht="14.05" hidden="false" customHeight="false" outlineLevel="0" collapsed="false">
      <c r="AA99" s="37"/>
    </row>
    <row r="100" customFormat="false" ht="14.05" hidden="false" customHeight="false" outlineLevel="0" collapsed="false">
      <c r="AA100" s="37"/>
    </row>
    <row r="101" customFormat="false" ht="14.05" hidden="false" customHeight="false" outlineLevel="0" collapsed="false">
      <c r="AA101" s="37"/>
    </row>
    <row r="102" customFormat="false" ht="14.05" hidden="false" customHeight="false" outlineLevel="0" collapsed="false">
      <c r="AA102" s="37"/>
    </row>
    <row r="103" customFormat="false" ht="14.05" hidden="false" customHeight="false" outlineLevel="0" collapsed="false">
      <c r="AA103" s="37"/>
    </row>
    <row r="104" customFormat="false" ht="14.05" hidden="false" customHeight="false" outlineLevel="0" collapsed="false">
      <c r="AA104" s="37"/>
    </row>
    <row r="105" customFormat="false" ht="14.05" hidden="false" customHeight="false" outlineLevel="0" collapsed="false">
      <c r="AA105" s="37"/>
    </row>
    <row r="106" customFormat="false" ht="14.05" hidden="false" customHeight="false" outlineLevel="0" collapsed="false">
      <c r="AA106" s="37"/>
    </row>
    <row r="107" customFormat="false" ht="14.05" hidden="false" customHeight="false" outlineLevel="0" collapsed="false">
      <c r="AA107" s="37"/>
    </row>
    <row r="108" customFormat="false" ht="14.05" hidden="false" customHeight="false" outlineLevel="0" collapsed="false">
      <c r="AA108" s="37"/>
    </row>
    <row r="109" customFormat="false" ht="14.05" hidden="false" customHeight="false" outlineLevel="0" collapsed="false">
      <c r="AA109" s="37"/>
    </row>
    <row r="110" customFormat="false" ht="14.05" hidden="false" customHeight="false" outlineLevel="0" collapsed="false">
      <c r="AA110" s="37"/>
    </row>
    <row r="111" customFormat="false" ht="14.05" hidden="false" customHeight="false" outlineLevel="0" collapsed="false">
      <c r="AA111" s="37"/>
    </row>
    <row r="112" customFormat="false" ht="14.05" hidden="false" customHeight="false" outlineLevel="0" collapsed="false">
      <c r="AA112" s="37"/>
    </row>
    <row r="113" customFormat="false" ht="14.05" hidden="false" customHeight="false" outlineLevel="0" collapsed="false">
      <c r="AA113" s="37"/>
    </row>
    <row r="114" customFormat="false" ht="14.05" hidden="false" customHeight="false" outlineLevel="0" collapsed="false">
      <c r="AA114" s="37"/>
    </row>
    <row r="115" customFormat="false" ht="14.05" hidden="false" customHeight="false" outlineLevel="0" collapsed="false">
      <c r="AA115" s="37"/>
    </row>
    <row r="116" customFormat="false" ht="14.05" hidden="false" customHeight="false" outlineLevel="0" collapsed="false">
      <c r="AA116" s="37"/>
    </row>
    <row r="117" customFormat="false" ht="14.05" hidden="false" customHeight="false" outlineLevel="0" collapsed="false">
      <c r="AA117" s="37"/>
    </row>
    <row r="118" customFormat="false" ht="14.05" hidden="false" customHeight="false" outlineLevel="0" collapsed="false">
      <c r="AA118" s="37"/>
    </row>
    <row r="119" customFormat="false" ht="14.05" hidden="false" customHeight="false" outlineLevel="0" collapsed="false">
      <c r="AA119" s="37"/>
    </row>
    <row r="120" customFormat="false" ht="14.05" hidden="false" customHeight="false" outlineLevel="0" collapsed="false">
      <c r="AA120" s="37"/>
    </row>
    <row r="121" customFormat="false" ht="14.05" hidden="false" customHeight="false" outlineLevel="0" collapsed="false">
      <c r="AA121" s="37"/>
    </row>
    <row r="122" customFormat="false" ht="14.05" hidden="false" customHeight="false" outlineLevel="0" collapsed="false">
      <c r="AA122" s="37"/>
    </row>
    <row r="123" customFormat="false" ht="14.05" hidden="false" customHeight="false" outlineLevel="0" collapsed="false">
      <c r="AA123" s="37"/>
    </row>
    <row r="124" customFormat="false" ht="14.05" hidden="false" customHeight="false" outlineLevel="0" collapsed="false">
      <c r="AA124" s="37"/>
    </row>
    <row r="125" customFormat="false" ht="14.05" hidden="false" customHeight="false" outlineLevel="0" collapsed="false">
      <c r="AA125" s="37"/>
    </row>
    <row r="126" customFormat="false" ht="14.05" hidden="false" customHeight="false" outlineLevel="0" collapsed="false">
      <c r="AA126" s="37"/>
    </row>
    <row r="127" customFormat="false" ht="14.05" hidden="false" customHeight="false" outlineLevel="0" collapsed="false">
      <c r="AA127" s="37"/>
    </row>
    <row r="128" customFormat="false" ht="14.05" hidden="false" customHeight="false" outlineLevel="0" collapsed="false">
      <c r="AA128" s="37"/>
    </row>
    <row r="129" customFormat="false" ht="14.05" hidden="false" customHeight="false" outlineLevel="0" collapsed="false">
      <c r="AA129" s="37"/>
    </row>
    <row r="130" customFormat="false" ht="14.05" hidden="false" customHeight="false" outlineLevel="0" collapsed="false">
      <c r="AA130" s="37"/>
    </row>
    <row r="131" customFormat="false" ht="14.05" hidden="false" customHeight="false" outlineLevel="0" collapsed="false">
      <c r="AA131" s="37"/>
    </row>
    <row r="132" customFormat="false" ht="14.05" hidden="false" customHeight="false" outlineLevel="0" collapsed="false">
      <c r="AA132" s="37"/>
    </row>
    <row r="133" customFormat="false" ht="14.05" hidden="false" customHeight="false" outlineLevel="0" collapsed="false">
      <c r="AA133" s="37"/>
    </row>
    <row r="134" customFormat="false" ht="14.05" hidden="false" customHeight="false" outlineLevel="0" collapsed="false">
      <c r="AA134" s="37"/>
    </row>
    <row r="135" customFormat="false" ht="14.05" hidden="false" customHeight="false" outlineLevel="0" collapsed="false">
      <c r="AA135" s="37"/>
    </row>
    <row r="136" customFormat="false" ht="14.05" hidden="false" customHeight="false" outlineLevel="0" collapsed="false">
      <c r="AA136" s="37"/>
    </row>
    <row r="137" customFormat="false" ht="14.05" hidden="false" customHeight="false" outlineLevel="0" collapsed="false">
      <c r="AA137" s="37"/>
    </row>
    <row r="138" customFormat="false" ht="14.05" hidden="false" customHeight="false" outlineLevel="0" collapsed="false">
      <c r="AA138" s="37"/>
    </row>
    <row r="139" customFormat="false" ht="14.05" hidden="false" customHeight="false" outlineLevel="0" collapsed="false">
      <c r="AA139" s="37"/>
    </row>
    <row r="140" customFormat="false" ht="14.05" hidden="false" customHeight="false" outlineLevel="0" collapsed="false">
      <c r="AA140" s="37"/>
    </row>
    <row r="141" customFormat="false" ht="14.05" hidden="false" customHeight="false" outlineLevel="0" collapsed="false">
      <c r="AA141" s="37"/>
    </row>
    <row r="142" customFormat="false" ht="14.05" hidden="false" customHeight="false" outlineLevel="0" collapsed="false">
      <c r="AA142" s="37"/>
    </row>
    <row r="143" customFormat="false" ht="14.05" hidden="false" customHeight="false" outlineLevel="0" collapsed="false">
      <c r="AA143" s="37"/>
    </row>
    <row r="144" customFormat="false" ht="14.05" hidden="false" customHeight="false" outlineLevel="0" collapsed="false">
      <c r="AA144" s="37"/>
    </row>
    <row r="145" customFormat="false" ht="14.05" hidden="false" customHeight="false" outlineLevel="0" collapsed="false">
      <c r="AA145" s="37"/>
    </row>
  </sheetData>
  <conditionalFormatting sqref="B2:B31">
    <cfRule type="cellIs" priority="2" operator="equal" aboveAverage="0" equalAverage="0" bottom="0" percent="0" rank="0" text="" dxfId="53">
      <formula>"sob"</formula>
    </cfRule>
    <cfRule type="cellIs" priority="3" operator="equal" aboveAverage="0" equalAverage="0" bottom="0" percent="0" rank="0" text="" dxfId="54">
      <formula>"ned"</formula>
    </cfRule>
  </conditionalFormatting>
  <conditionalFormatting sqref="P2:W31">
    <cfRule type="cellIs" priority="4" operator="lessThan" aboveAverage="0" equalAverage="0" bottom="0" percent="0" rank="0" text="" dxfId="55">
      <formula>1</formula>
    </cfRule>
    <cfRule type="cellIs" priority="5" operator="greaterThan" aboveAverage="0" equalAverage="0" bottom="0" percent="0" rank="0" text="" dxfId="56">
      <formula>1</formula>
    </cfRule>
  </conditionalFormatting>
  <conditionalFormatting sqref="U1">
    <cfRule type="cellIs" priority="6" operator="equal" aboveAverage="0" equalAverage="0" bottom="0" percent="0" rank="0" text="" dxfId="57">
      <formula>"sob"</formula>
    </cfRule>
    <cfRule type="cellIs" priority="7" operator="equal" aboveAverage="0" equalAverage="0" bottom="0" percent="0" rank="0" text="" dxfId="58">
      <formula>"ned"</formula>
    </cfRule>
  </conditionalFormatting>
  <conditionalFormatting sqref="X2:X31">
    <cfRule type="cellIs" priority="8" operator="notEqual" aboveAverage="0" equalAverage="0" bottom="0" percent="0" rank="0" text="" dxfId="59">
      <formula>0</formula>
    </cfRule>
  </conditionalFormatting>
  <conditionalFormatting sqref="Y2:Y31">
    <cfRule type="cellIs" priority="9" operator="equal" aboveAverage="0" equalAverage="0" bottom="0" percent="0" rank="0" text="" dxfId="60">
      <formula>1</formula>
    </cfRule>
    <cfRule type="cellIs" priority="10" operator="greaterThan" aboveAverage="0" equalAverage="0" bottom="0" percent="0" rank="0" text="" dxfId="61">
      <formula>1</formula>
    </cfRule>
  </conditionalFormatting>
  <conditionalFormatting sqref="Z2:Z31">
    <cfRule type="cellIs" priority="11" operator="lessThan" aboveAverage="0" equalAverage="0" bottom="0" percent="0" rank="0" text="" dxfId="62">
      <formula>2</formula>
    </cfRule>
    <cfRule type="cellIs" priority="12" operator="greaterThan" aboveAverage="0" equalAverage="0" bottom="0" percent="0" rank="0" text="" dxfId="63">
      <formula>2</formula>
    </cfRule>
  </conditionalFormatting>
  <printOptions headings="false" gridLines="false" gridLinesSet="true" horizontalCentered="false" verticalCentered="false"/>
  <pageMargins left="0.7875" right="0.7875" top="1.05277777777778" bottom="0.886111111111111" header="0.7875" footer="0.511811023622047"/>
  <pageSetup paperSize="9" scale="100" fitToWidth="1" fitToHeight="1" pageOrder="downThenOver" orientation="portrait" blackAndWhite="false" draft="false" cellComments="none" horizontalDpi="300" verticalDpi="300" copies="1"/>
  <headerFooter differentFirst="false" differentOddEven="false">
    <oddHeader>&amp;L&amp;"Times New Roman,Regular"&amp;12Zadnja sprememba:  &amp;C&amp;"Arial,Regular"&amp;D   &amp;T</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45"/>
  <sheetViews>
    <sheetView showFormulas="false" showGridLines="true" showRowColHeaders="true" showZeros="true" rightToLeft="false" tabSelected="false" showOutlineSymbols="true" defaultGridColor="true" view="normal" topLeftCell="A1" colorId="64" zoomScale="149" zoomScaleNormal="149" zoomScalePageLayoutView="100" workbookViewId="0">
      <pane xSplit="1" ySplit="1" topLeftCell="B14" activePane="bottomRight" state="frozen"/>
      <selection pane="topLeft" activeCell="A1" activeCellId="0" sqref="A1"/>
      <selection pane="topRight" activeCell="B1" activeCellId="0" sqref="B1"/>
      <selection pane="bottomLeft" activeCell="A14" activeCellId="0" sqref="A14"/>
      <selection pane="bottomRight" activeCell="AC22" activeCellId="0" sqref="AC22"/>
    </sheetView>
  </sheetViews>
  <sheetFormatPr defaultColWidth="12.8515625" defaultRowHeight="12.8" zeroHeight="false" outlineLevelRow="0" outlineLevelCol="0"/>
  <cols>
    <col collapsed="false" customWidth="true" hidden="false" outlineLevel="0" max="1" min="1" style="21" width="6.88"/>
    <col collapsed="false" customWidth="true" hidden="false" outlineLevel="0" max="2" min="2" style="21" width="3.44"/>
    <col collapsed="false" customWidth="true" hidden="false" outlineLevel="0" max="13" min="3" style="1" width="4.58"/>
    <col collapsed="false" customWidth="true" hidden="false" outlineLevel="0" max="14" min="14" style="1" width="6.15"/>
    <col collapsed="false" customWidth="true" hidden="false" outlineLevel="0" max="15" min="15" style="1" width="4.58"/>
    <col collapsed="false" customWidth="true" hidden="false" outlineLevel="0" max="16" min="16" style="1" width="3.44"/>
    <col collapsed="false" customWidth="true" hidden="false" outlineLevel="0" max="17" min="17" style="1" width="3.01"/>
    <col collapsed="false" customWidth="true" hidden="false" outlineLevel="0" max="18" min="18" style="1" width="2.57"/>
    <col collapsed="false" customWidth="true" hidden="false" outlineLevel="0" max="19" min="19" style="1" width="3.44"/>
    <col collapsed="false" customWidth="true" hidden="false" outlineLevel="0" max="23" min="20" style="1" width="3.58"/>
    <col collapsed="false" customWidth="true" hidden="false" outlineLevel="0" max="24" min="24" style="1" width="3.72"/>
    <col collapsed="false" customWidth="true" hidden="false" outlineLevel="0" max="25" min="25" style="1" width="2.14"/>
    <col collapsed="false" customWidth="true" hidden="false" outlineLevel="0" max="26" min="26" style="1" width="2.72"/>
    <col collapsed="false" customWidth="true" hidden="false" outlineLevel="0" max="27" min="27" style="22" width="7.88"/>
    <col collapsed="false" customWidth="true" hidden="false" outlineLevel="0" max="256" min="28" style="1" width="11.02"/>
  </cols>
  <sheetData>
    <row r="1" s="2" customFormat="true" ht="19.9" hidden="false" customHeight="true" outlineLevel="0" collapsed="false">
      <c r="A1" s="23" t="s">
        <v>37</v>
      </c>
      <c r="B1" s="24"/>
      <c r="C1" s="25" t="s">
        <v>38</v>
      </c>
      <c r="D1" s="25" t="s">
        <v>39</v>
      </c>
      <c r="E1" s="25" t="s">
        <v>40</v>
      </c>
      <c r="F1" s="25" t="s">
        <v>41</v>
      </c>
      <c r="G1" s="25" t="s">
        <v>42</v>
      </c>
      <c r="H1" s="25" t="s">
        <v>43</v>
      </c>
      <c r="I1" s="25" t="s">
        <v>79</v>
      </c>
      <c r="J1" s="25" t="s">
        <v>88</v>
      </c>
      <c r="K1" s="25" t="s">
        <v>46</v>
      </c>
      <c r="L1" s="25" t="str">
        <f aca="false">januar!$L$1</f>
        <v>ŽIV</v>
      </c>
      <c r="M1" s="25" t="s">
        <v>48</v>
      </c>
      <c r="N1" s="27" t="s">
        <v>49</v>
      </c>
      <c r="O1" s="28" t="s">
        <v>50</v>
      </c>
      <c r="P1" s="8" t="str">
        <f aca="false">'Vzorci vnosov'!$A$16</f>
        <v>☻</v>
      </c>
      <c r="Q1" s="29" t="s">
        <v>17</v>
      </c>
      <c r="R1" s="30" t="str">
        <f aca="false">'Vzorci vnosov'!$A$4</f>
        <v>51</v>
      </c>
      <c r="S1" s="30" t="str">
        <f aca="false">'Vzorci vnosov'!$A$5</f>
        <v>52</v>
      </c>
      <c r="T1" s="31" t="str">
        <f aca="false">'Vzorci vnosov'!$A$25</f>
        <v>51¶</v>
      </c>
      <c r="U1" s="32" t="str">
        <f aca="false">'Vzorci vnosov'!$A$26</f>
        <v>52¶</v>
      </c>
      <c r="V1" s="33" t="str">
        <f aca="false">'Vzorci vnosov'!$A$8</f>
        <v>U</v>
      </c>
      <c r="W1" s="30" t="str">
        <f aca="false">'Vzorci vnosov'!$A$6</f>
        <v>KVIT</v>
      </c>
      <c r="X1" s="34" t="s">
        <v>51</v>
      </c>
      <c r="Y1" s="35" t="s">
        <v>9</v>
      </c>
      <c r="Z1" s="36" t="s">
        <v>52</v>
      </c>
      <c r="AA1" s="37"/>
    </row>
    <row r="2" s="2" customFormat="true" ht="19.9" hidden="false" customHeight="true" outlineLevel="0" collapsed="false">
      <c r="A2" s="45" t="n">
        <v>41821</v>
      </c>
      <c r="B2" s="32" t="str">
        <f aca="false">TEXT(A2,"Ddd")</f>
        <v>tor</v>
      </c>
      <c r="C2" s="3" t="str">
        <f aca="false">'Vzorci vnosov'!$A$6</f>
        <v>KVIT</v>
      </c>
      <c r="D2" s="46" t="s">
        <v>85</v>
      </c>
      <c r="E2" s="4" t="str">
        <f aca="false">'Vzorci vnosov'!$A$12</f>
        <v>D</v>
      </c>
      <c r="F2" s="5" t="str">
        <f aca="false">'Vzorci vnosov'!$A$7</f>
        <v>KVIT☻</v>
      </c>
      <c r="G2" s="15" t="str">
        <f aca="false">'Vzorci vnosov'!$A$25</f>
        <v>51¶</v>
      </c>
      <c r="H2" s="4" t="str">
        <f aca="false">'Vzorci vnosov'!$A$5</f>
        <v>52</v>
      </c>
      <c r="I2" s="4" t="str">
        <f aca="false">'Vzorci vnosov'!$A$12</f>
        <v>D</v>
      </c>
      <c r="J2" s="14" t="str">
        <f aca="false">'Vzorci vnosov'!$A$23</f>
        <v>51☺</v>
      </c>
      <c r="K2" s="6" t="str">
        <f aca="false">'Vzorci vnosov'!$A$11</f>
        <v>X</v>
      </c>
      <c r="L2" s="6" t="str">
        <f aca="false">'Vzorci vnosov'!$A$11</f>
        <v>X</v>
      </c>
      <c r="M2" s="4" t="str">
        <f aca="false">'Vzorci vnosov'!$A$4</f>
        <v>51</v>
      </c>
      <c r="N2" s="46" t="s">
        <v>88</v>
      </c>
      <c r="O2" s="25" t="s">
        <v>38</v>
      </c>
      <c r="P2" s="42" t="n">
        <f aca="false">COUNTIF(C2:M2,"☻")+COUNTIF(C2:M2,"52☻")+COUNTIF(C2:M2,"51☻")+COUNTIF(C2:M2,"1☻")+COUNTIF(C2:M2,"KVIT☻")+COUNTIF(C2:M2,"U☻")</f>
        <v>1</v>
      </c>
      <c r="Q2" s="42" t="n">
        <f aca="false">COUNTIF(C2:M2,"☺")+COUNTIF(C2:M2,"52☺")+COUNTIF(C2:M2,"51☺")+COUNTIF(C2:M2,"1☺")+COUNTIF(C2:M2,"KVIT☺")+COUNTIF(C2:M2,"U☺")</f>
        <v>1</v>
      </c>
      <c r="R2" s="42" t="n">
        <f aca="false">COUNTIF(C2:M2,"51")+COUNTIF(C2:M2,"51$")+COUNTIF(C2:M2,"51☻")</f>
        <v>1</v>
      </c>
      <c r="S2" s="42" t="n">
        <f aca="false">COUNTIF(C2:M2,"52")+COUNTIF(C2:M2,"52$")+COUNTIF(C2:M2,"52☻")</f>
        <v>1</v>
      </c>
      <c r="T2" s="42" t="n">
        <f aca="false">COUNTIF(C2:M2,"51¶")</f>
        <v>1</v>
      </c>
      <c r="U2" s="42" t="n">
        <f aca="false">COUNTIF(C2:M2,"52¶")</f>
        <v>0</v>
      </c>
      <c r="V2" s="42" t="n">
        <f aca="false">COUNTIF(C2:M2,"U")+COUNTIF(C2:M2,"U☻")+COUNTIF(C2:M2,"U☺")</f>
        <v>0</v>
      </c>
      <c r="W2" s="42" t="n">
        <f aca="false">COUNTIF(C2:M2,"KVIT")+COUNTIF(C2:M2,"KVIT☻")+COUNTIF(C2:M2,"kvit$")</f>
        <v>2</v>
      </c>
      <c r="X2" s="44" t="n">
        <f aca="false">COUNTBLANK(C2:M2)</f>
        <v>0</v>
      </c>
      <c r="Y2" s="44" t="n">
        <f aca="false">COUNTIF(C2:M2,"x")</f>
        <v>2</v>
      </c>
      <c r="Z2" s="42" t="n">
        <f aca="false">COUNTIF(C2:M2,"51")+COUNTIF(C2:M2,"51☻")+COUNTIF(C2:M2,"2")+COUNTIF(C2:M2,"52")+COUNTIF(C2:M2,"52☻")+COUNTIF(C2:M2,"51$")+COUNTIF(C2:M2,"52$")</f>
        <v>2</v>
      </c>
      <c r="AA2" s="3" t="str">
        <f aca="false">'Vzorci vnosov'!$A$2</f>
        <v>51☻</v>
      </c>
    </row>
    <row r="3" customFormat="false" ht="19.9" hidden="false" customHeight="true" outlineLevel="0" collapsed="false">
      <c r="A3" s="45" t="n">
        <v>41822</v>
      </c>
      <c r="B3" s="32" t="str">
        <f aca="false">TEXT(A3,"Ddd")</f>
        <v>sre</v>
      </c>
      <c r="C3" s="3" t="str">
        <f aca="false">'Vzorci vnosov'!$A$6</f>
        <v>KVIT</v>
      </c>
      <c r="D3" s="3" t="str">
        <f aca="false">'Vzorci vnosov'!$A$6</f>
        <v>KVIT</v>
      </c>
      <c r="E3" s="4" t="str">
        <f aca="false">'Vzorci vnosov'!$A$12</f>
        <v>D</v>
      </c>
      <c r="F3" s="6" t="str">
        <f aca="false">'Vzorci vnosov'!$A$11</f>
        <v>X</v>
      </c>
      <c r="G3" s="37" t="str">
        <f aca="false">'Vzorci vnosov'!$A$28</f>
        <v>KO</v>
      </c>
      <c r="H3" s="14" t="str">
        <f aca="false">'Vzorci vnosov'!$A$23</f>
        <v>51☺</v>
      </c>
      <c r="I3" s="4" t="str">
        <f aca="false">'Vzorci vnosov'!$A$12</f>
        <v>D</v>
      </c>
      <c r="J3" s="6" t="str">
        <f aca="false">'Vzorci vnosov'!$A$11</f>
        <v>X</v>
      </c>
      <c r="K3" s="15" t="str">
        <f aca="false">'Vzorci vnosov'!$A$25</f>
        <v>51¶</v>
      </c>
      <c r="L3" s="4" t="str">
        <f aca="false">'Vzorci vnosov'!$A$5</f>
        <v>52</v>
      </c>
      <c r="M3" s="3" t="str">
        <f aca="false">'Vzorci vnosov'!$A$2</f>
        <v>51☻</v>
      </c>
      <c r="N3" s="46" t="s">
        <v>43</v>
      </c>
      <c r="O3" s="25" t="s">
        <v>38</v>
      </c>
      <c r="P3" s="42" t="n">
        <f aca="false">COUNTIF(C3:M3,"☻")+COUNTIF(C3:M3,"52☻")+COUNTIF(C3:M3,"51☻")+COUNTIF(C3:M3,"1☻")+COUNTIF(C3:M3,"KVIT☻")+COUNTIF(C3:M3,"U☻")</f>
        <v>1</v>
      </c>
      <c r="Q3" s="42" t="n">
        <f aca="false">COUNTIF(C3:M3,"☺")+COUNTIF(C3:M3,"52☺")+COUNTIF(C3:M3,"51☺")+COUNTIF(C3:M3,"1☺")+COUNTIF(C3:M3,"KVIT☺")+COUNTIF(C3:M3,"U☺")</f>
        <v>1</v>
      </c>
      <c r="R3" s="42" t="n">
        <f aca="false">COUNTIF(C3:M3,"51")+COUNTIF(C3:M3,"51$")+COUNTIF(C3:M3,"51☻")</f>
        <v>1</v>
      </c>
      <c r="S3" s="42" t="n">
        <f aca="false">COUNTIF(C3:M3,"52")+COUNTIF(C3:M3,"52$")+COUNTIF(C3:M3,"52☻")</f>
        <v>1</v>
      </c>
      <c r="T3" s="42" t="n">
        <f aca="false">COUNTIF(C3:M3,"51¶")</f>
        <v>1</v>
      </c>
      <c r="U3" s="42" t="n">
        <f aca="false">COUNTIF(C3:M3,"52¶")</f>
        <v>0</v>
      </c>
      <c r="V3" s="42" t="n">
        <f aca="false">COUNTIF(C3:M3,"U")+COUNTIF(C3:M3,"U☻")+COUNTIF(C3:M3,"U☺")</f>
        <v>0</v>
      </c>
      <c r="W3" s="42" t="n">
        <f aca="false">COUNTIF(C3:M3,"KVIT")+COUNTIF(C3:M3,"KVIT☻")+COUNTIF(C3:M3,"kvit$")</f>
        <v>2</v>
      </c>
      <c r="X3" s="44" t="n">
        <f aca="false">COUNTBLANK(C3:M3)</f>
        <v>0</v>
      </c>
      <c r="Y3" s="44" t="n">
        <f aca="false">COUNTIF(C3:M3,"x")</f>
        <v>2</v>
      </c>
      <c r="Z3" s="42" t="n">
        <f aca="false">COUNTIF(C3:M3,"51")+COUNTIF(C3:M3,"51☻")+COUNTIF(C3:M3,"2")+COUNTIF(C3:M3,"52")+COUNTIF(C3:M3,"52☻")+COUNTIF(C3:M3,"51$")+COUNTIF(C3:M3,"52$")</f>
        <v>2</v>
      </c>
      <c r="AA3" s="3" t="str">
        <f aca="false">'Vzorci vnosov'!$A$3</f>
        <v>52☻</v>
      </c>
      <c r="AC3" s="46" t="s">
        <v>60</v>
      </c>
    </row>
    <row r="4" customFormat="false" ht="19.9" hidden="false" customHeight="true" outlineLevel="0" collapsed="false">
      <c r="A4" s="45" t="n">
        <v>41823</v>
      </c>
      <c r="B4" s="32" t="str">
        <f aca="false">TEXT(A4,"Ddd")</f>
        <v>čet</v>
      </c>
      <c r="C4" s="3" t="str">
        <f aca="false">'Vzorci vnosov'!$A$6</f>
        <v>KVIT</v>
      </c>
      <c r="D4" s="3" t="str">
        <f aca="false">'Vzorci vnosov'!$A$6</f>
        <v>KVIT</v>
      </c>
      <c r="E4" s="4" t="str">
        <f aca="false">'Vzorci vnosov'!$A$12</f>
        <v>D</v>
      </c>
      <c r="F4" s="15" t="str">
        <f aca="false">'Vzorci vnosov'!$A$25</f>
        <v>51¶</v>
      </c>
      <c r="G4" s="4" t="str">
        <f aca="false">'Vzorci vnosov'!$A$5</f>
        <v>52</v>
      </c>
      <c r="H4" s="6" t="str">
        <f aca="false">'Vzorci vnosov'!$A$11</f>
        <v>X</v>
      </c>
      <c r="I4" s="4" t="str">
        <f aca="false">'Vzorci vnosov'!$A$12</f>
        <v>D</v>
      </c>
      <c r="J4" s="6" t="str">
        <f aca="false">'Vzorci vnosov'!$A$11</f>
        <v>X</v>
      </c>
      <c r="K4" s="3" t="str">
        <f aca="false">'Vzorci vnosov'!$A$2</f>
        <v>51☻</v>
      </c>
      <c r="L4" s="14" t="str">
        <f aca="false">'Vzorci vnosov'!$A$23</f>
        <v>51☺</v>
      </c>
      <c r="M4" s="6" t="str">
        <f aca="false">'Vzorci vnosov'!$A$11</f>
        <v>X</v>
      </c>
      <c r="N4" s="46" t="str">
        <f aca="false">januar!$L$1</f>
        <v>ŽIV</v>
      </c>
      <c r="O4" s="25" t="s">
        <v>39</v>
      </c>
      <c r="P4" s="42" t="n">
        <f aca="false">COUNTIF(C4:M4,"☻")+COUNTIF(C4:M4,"52☻")+COUNTIF(C4:M4,"51☻")+COUNTIF(C4:M4,"1☻")+COUNTIF(C4:M4,"KVIT☻")+COUNTIF(C4:M4,"U☻")</f>
        <v>1</v>
      </c>
      <c r="Q4" s="42" t="n">
        <f aca="false">COUNTIF(C4:M4,"☺")+COUNTIF(C4:M4,"52☺")+COUNTIF(C4:M4,"51☺")+COUNTIF(C4:M4,"1☺")+COUNTIF(C4:M4,"KVIT☺")+COUNTIF(C4:M4,"U☺")</f>
        <v>1</v>
      </c>
      <c r="R4" s="42" t="n">
        <f aca="false">COUNTIF(C4:M4,"51")+COUNTIF(C4:M4,"51$")+COUNTIF(C4:M4,"51☻")</f>
        <v>1</v>
      </c>
      <c r="S4" s="42" t="n">
        <f aca="false">COUNTIF(C4:M4,"52")+COUNTIF(C4:M4,"52$")+COUNTIF(C4:M4,"52☻")</f>
        <v>1</v>
      </c>
      <c r="T4" s="42" t="n">
        <f aca="false">COUNTIF(C4:M4,"51¶")</f>
        <v>1</v>
      </c>
      <c r="U4" s="42" t="n">
        <f aca="false">COUNTIF(C4:M4,"52¶")</f>
        <v>0</v>
      </c>
      <c r="V4" s="42" t="n">
        <f aca="false">COUNTIF(C4:M4,"U")+COUNTIF(C4:M4,"U☻")+COUNTIF(C4:M4,"U☺")</f>
        <v>0</v>
      </c>
      <c r="W4" s="42" t="n">
        <f aca="false">COUNTIF(C4:M4,"KVIT")+COUNTIF(C4:M4,"KVIT☻")+COUNTIF(C4:M4,"kvit$")</f>
        <v>2</v>
      </c>
      <c r="X4" s="44" t="n">
        <f aca="false">COUNTBLANK(C4:M4)</f>
        <v>0</v>
      </c>
      <c r="Y4" s="44" t="n">
        <f aca="false">COUNTIF(C4:M4,"x")</f>
        <v>3</v>
      </c>
      <c r="Z4" s="42" t="n">
        <f aca="false">COUNTIF(C4:M4,"51")+COUNTIF(C4:M4,"51☻")+COUNTIF(C4:M4,"2")+COUNTIF(C4:M4,"52")+COUNTIF(C4:M4,"52☻")+COUNTIF(C4:M4,"51$")+COUNTIF(C4:M4,"52$")</f>
        <v>2</v>
      </c>
      <c r="AA4" s="4" t="str">
        <f aca="false">'Vzorci vnosov'!$A$4</f>
        <v>51</v>
      </c>
      <c r="AC4" s="46" t="s">
        <v>102</v>
      </c>
      <c r="AD4" s="88"/>
    </row>
    <row r="5" customFormat="false" ht="19.9" hidden="false" customHeight="true" outlineLevel="0" collapsed="false">
      <c r="A5" s="45" t="n">
        <v>41824</v>
      </c>
      <c r="B5" s="32" t="str">
        <f aca="false">TEXT(A5,"Ddd")</f>
        <v>pet</v>
      </c>
      <c r="C5" s="5" t="str">
        <f aca="false">'Vzorci vnosov'!$A$7</f>
        <v>KVIT☻</v>
      </c>
      <c r="D5" s="3" t="str">
        <f aca="false">'Vzorci vnosov'!$A$6</f>
        <v>KVIT</v>
      </c>
      <c r="E5" s="4" t="str">
        <f aca="false">'Vzorci vnosov'!$A$12</f>
        <v>D</v>
      </c>
      <c r="F5" s="4" t="str">
        <f aca="false">'Vzorci vnosov'!$A$4</f>
        <v>51</v>
      </c>
      <c r="G5" s="11" t="str">
        <f aca="false">'Vzorci vnosov'!$A$20</f>
        <v>☺</v>
      </c>
      <c r="H5" s="4" t="str">
        <f aca="false">'Vzorci vnosov'!$A$5</f>
        <v>52</v>
      </c>
      <c r="I5" s="4" t="str">
        <f aca="false">'Vzorci vnosov'!$A$12</f>
        <v>D</v>
      </c>
      <c r="J5" s="6" t="str">
        <f aca="false">'Vzorci vnosov'!$A$11</f>
        <v>X</v>
      </c>
      <c r="K5" s="6" t="str">
        <f aca="false">'Vzorci vnosov'!$A$11</f>
        <v>X</v>
      </c>
      <c r="L5" s="6" t="str">
        <f aca="false">'Vzorci vnosov'!$A$11</f>
        <v>X</v>
      </c>
      <c r="M5" s="3" t="str">
        <f aca="false">'Vzorci vnosov'!$A$6</f>
        <v>KVIT</v>
      </c>
      <c r="N5" s="46" t="s">
        <v>42</v>
      </c>
      <c r="O5" s="25" t="s">
        <v>48</v>
      </c>
      <c r="P5" s="42" t="n">
        <f aca="false">COUNTIF(C5:M5,"☻")+COUNTIF(C5:M5,"52☻")+COUNTIF(C5:M5,"51☻")+COUNTIF(C5:M5,"1☻")+COUNTIF(C5:M5,"KVIT☻")+COUNTIF(C5:M5,"U☻")</f>
        <v>1</v>
      </c>
      <c r="Q5" s="42" t="n">
        <f aca="false">COUNTIF(C5:M5,"☺")+COUNTIF(C5:M5,"52☺")+COUNTIF(C5:M5,"51☺")+COUNTIF(C5:M5,"1☺")+COUNTIF(C5:M5,"KVIT☺")+COUNTIF(C5:M5,"U☺")</f>
        <v>1</v>
      </c>
      <c r="R5" s="42" t="n">
        <f aca="false">COUNTIF(C5:M5,"51")+COUNTIF(C5:M5,"51$")+COUNTIF(C5:M5,"51☻")</f>
        <v>1</v>
      </c>
      <c r="S5" s="42" t="n">
        <f aca="false">COUNTIF(C5:M5,"52")+COUNTIF(C5:M5,"52$")+COUNTIF(C5:M5,"52☻")</f>
        <v>1</v>
      </c>
      <c r="T5" s="42" t="n">
        <f aca="false">COUNTIF(C5:M5,"51¶")</f>
        <v>0</v>
      </c>
      <c r="U5" s="42" t="n">
        <f aca="false">COUNTIF(C5:M5,"52¶")</f>
        <v>0</v>
      </c>
      <c r="V5" s="42" t="n">
        <f aca="false">COUNTIF(C5:M5,"U")+COUNTIF(C5:M5,"U☻")+COUNTIF(C5:M5,"U☺")</f>
        <v>0</v>
      </c>
      <c r="W5" s="42" t="n">
        <f aca="false">COUNTIF(C5:M5,"KVIT")+COUNTIF(C5:M5,"KVIT☻")+COUNTIF(C5:M5,"kvit$")</f>
        <v>3</v>
      </c>
      <c r="X5" s="44" t="n">
        <f aca="false">COUNTBLANK(C5:M5)</f>
        <v>0</v>
      </c>
      <c r="Y5" s="44" t="n">
        <f aca="false">COUNTIF(C5:M5,"x")</f>
        <v>3</v>
      </c>
      <c r="Z5" s="42" t="n">
        <f aca="false">COUNTIF(C5:M5,"51")+COUNTIF(C5:M5,"51☻")+COUNTIF(C5:M5,"2")+COUNTIF(C5:M5,"52")+COUNTIF(C5:M5,"52☻")+COUNTIF(C5:M5,"51$")+COUNTIF(C5:M5,"52$")</f>
        <v>2</v>
      </c>
      <c r="AA5" s="4" t="str">
        <f aca="false">'Vzorci vnosov'!$A$5</f>
        <v>52</v>
      </c>
      <c r="AC5" s="46" t="s">
        <v>103</v>
      </c>
    </row>
    <row r="6" customFormat="false" ht="19.9" hidden="false" customHeight="true" outlineLevel="0" collapsed="false">
      <c r="A6" s="38" t="n">
        <v>41825</v>
      </c>
      <c r="B6" s="39" t="str">
        <f aca="false">TEXT(A6,"Ddd")</f>
        <v>sob</v>
      </c>
      <c r="C6" s="77"/>
      <c r="D6" s="7" t="str">
        <f aca="false">'Vzorci vnosov'!$A$14</f>
        <v>☻</v>
      </c>
      <c r="E6" s="79"/>
      <c r="F6" s="79"/>
      <c r="G6" s="48"/>
      <c r="H6" s="77"/>
      <c r="I6" s="79"/>
      <c r="J6" s="79"/>
      <c r="K6" s="79"/>
      <c r="L6" s="77"/>
      <c r="M6" s="40"/>
      <c r="N6" s="40" t="s">
        <v>61</v>
      </c>
      <c r="O6" s="40" t="s">
        <v>48</v>
      </c>
      <c r="P6" s="42" t="n">
        <f aca="false">COUNTIF(C6:M6,"☻")+COUNTIF(C6:M6,"52☻")+COUNTIF(C6:M6,"51☻")+COUNTIF(C6:M6,"1☻")+COUNTIF(C6:M6,"KVIT☻")+COUNTIF(C6:M6,"U☻")</f>
        <v>1</v>
      </c>
      <c r="Q6" s="42" t="n">
        <f aca="false">COUNTIF(C6:M6,"☺")+COUNTIF(C6:M6,"52☺")+COUNTIF(C6:M6,"51☺")+COUNTIF(C6:M6,"1☺")+COUNTIF(C6:M6,"KVIT☺")+COUNTIF(C6:M6,"U☺")</f>
        <v>0</v>
      </c>
      <c r="R6" s="42" t="n">
        <f aca="false">COUNTIF(C6:M6,"51")+COUNTIF(C6:M6,"51$")+COUNTIF(C6:M6,"51☻")</f>
        <v>0</v>
      </c>
      <c r="S6" s="42" t="n">
        <f aca="false">COUNTIF(C6:M6,"52")+COUNTIF(C6:M6,"52$")+COUNTIF(C6:M6,"52☻")</f>
        <v>0</v>
      </c>
      <c r="T6" s="42" t="n">
        <f aca="false">COUNTIF(C6:M6,"51¶")</f>
        <v>0</v>
      </c>
      <c r="U6" s="42" t="n">
        <f aca="false">COUNTIF(C6:M6,"52¶")</f>
        <v>0</v>
      </c>
      <c r="V6" s="42" t="n">
        <f aca="false">COUNTIF(C6:M6,"U")+COUNTIF(C6:M6,"U☻")+COUNTIF(C6:M6,"U☺")</f>
        <v>0</v>
      </c>
      <c r="W6" s="42" t="n">
        <f aca="false">COUNTIF(C6:M6,"KVIT")+COUNTIF(C6:M6,"KVIT☻")+COUNTIF(C6:M6,"kvit$")</f>
        <v>0</v>
      </c>
      <c r="X6" s="44" t="n">
        <f aca="false">COUNTBLANK(C6:M6)</f>
        <v>10</v>
      </c>
      <c r="Y6" s="44" t="n">
        <f aca="false">COUNTIF(C6:M6,"x")</f>
        <v>0</v>
      </c>
      <c r="Z6" s="42" t="n">
        <f aca="false">COUNTIF(C6:M6,"51")+COUNTIF(C6:M6,"51☻")+COUNTIF(C6:M6,"2")+COUNTIF(C6:M6,"52")+COUNTIF(C6:M6,"52☻")+COUNTIF(C6:M6,"51$")+COUNTIF(C6:M6,"52$")</f>
        <v>0</v>
      </c>
      <c r="AA6" s="3" t="str">
        <f aca="false">'Vzorci vnosov'!$A$6</f>
        <v>KVIT</v>
      </c>
      <c r="AC6" s="89" t="s">
        <v>104</v>
      </c>
    </row>
    <row r="7" customFormat="false" ht="19.9" hidden="false" customHeight="true" outlineLevel="0" collapsed="false">
      <c r="A7" s="38" t="n">
        <v>41826</v>
      </c>
      <c r="B7" s="39" t="str">
        <f aca="false">TEXT(A7,"Ddd")</f>
        <v>ned</v>
      </c>
      <c r="C7" s="77"/>
      <c r="D7" s="7" t="str">
        <f aca="false">'Vzorci vnosov'!$A$14</f>
        <v>☻</v>
      </c>
      <c r="E7" s="79"/>
      <c r="F7" s="79"/>
      <c r="G7" s="48"/>
      <c r="H7" s="77"/>
      <c r="I7" s="79"/>
      <c r="J7" s="79"/>
      <c r="K7" s="79"/>
      <c r="L7" s="77"/>
      <c r="M7" s="40"/>
      <c r="N7" s="40" t="s">
        <v>61</v>
      </c>
      <c r="O7" s="40" t="s">
        <v>48</v>
      </c>
      <c r="P7" s="42" t="n">
        <f aca="false">COUNTIF(C7:M7,"☻")+COUNTIF(C7:M7,"52☻")+COUNTIF(C7:M7,"51☻")+COUNTIF(C7:M7,"1☻")+COUNTIF(C7:M7,"KVIT☻")+COUNTIF(C7:M7,"U☻")</f>
        <v>1</v>
      </c>
      <c r="Q7" s="42" t="n">
        <f aca="false">COUNTIF(C7:M7,"☺")+COUNTIF(C7:M7,"52☺")+COUNTIF(C7:M7,"51☺")+COUNTIF(C7:M7,"1☺")+COUNTIF(C7:M7,"KVIT☺")+COUNTIF(C7:M7,"U☺")</f>
        <v>0</v>
      </c>
      <c r="R7" s="42" t="n">
        <f aca="false">COUNTIF(C7:M7,"51")+COUNTIF(C7:M7,"51$")+COUNTIF(C7:M7,"51☻")</f>
        <v>0</v>
      </c>
      <c r="S7" s="42" t="n">
        <f aca="false">COUNTIF(C7:M7,"52")+COUNTIF(C7:M7,"52$")+COUNTIF(C7:M7,"52☻")</f>
        <v>0</v>
      </c>
      <c r="T7" s="42" t="n">
        <f aca="false">COUNTIF(C7:M7,"51¶")</f>
        <v>0</v>
      </c>
      <c r="U7" s="42" t="n">
        <f aca="false">COUNTIF(C7:M7,"52¶")</f>
        <v>0</v>
      </c>
      <c r="V7" s="42" t="n">
        <f aca="false">COUNTIF(C7:M7,"U")+COUNTIF(C7:M7,"U☻")+COUNTIF(C7:M7,"U☺")</f>
        <v>0</v>
      </c>
      <c r="W7" s="42" t="n">
        <f aca="false">COUNTIF(C7:M7,"KVIT")+COUNTIF(C7:M7,"KVIT☻")+COUNTIF(C7:M7,"kvit$")</f>
        <v>0</v>
      </c>
      <c r="X7" s="44" t="n">
        <f aca="false">COUNTBLANK(C7:M7)</f>
        <v>10</v>
      </c>
      <c r="Y7" s="44" t="n">
        <f aca="false">COUNTIF(C7:M7,"x")</f>
        <v>0</v>
      </c>
      <c r="Z7" s="42" t="n">
        <f aca="false">COUNTIF(C7:M7,"51")+COUNTIF(C7:M7,"51☻")+COUNTIF(C7:M7,"2")+COUNTIF(C7:M7,"52")+COUNTIF(C7:M7,"52☻")+COUNTIF(C7:M7,"51$")+COUNTIF(C7:M7,"52$")</f>
        <v>0</v>
      </c>
      <c r="AA7" s="5" t="str">
        <f aca="false">'Vzorci vnosov'!$A$7</f>
        <v>KVIT☻</v>
      </c>
      <c r="AC7" s="46" t="s">
        <v>57</v>
      </c>
    </row>
    <row r="8" customFormat="false" ht="19.9" hidden="false" customHeight="true" outlineLevel="0" collapsed="false">
      <c r="A8" s="45" t="n">
        <v>41827</v>
      </c>
      <c r="B8" s="32" t="str">
        <f aca="false">TEXT(A8,"Ddd")</f>
        <v>pon</v>
      </c>
      <c r="C8" s="3" t="str">
        <f aca="false">'Vzorci vnosov'!$A$6</f>
        <v>KVIT</v>
      </c>
      <c r="D8" s="6" t="str">
        <f aca="false">'Vzorci vnosov'!$A$11</f>
        <v>X</v>
      </c>
      <c r="E8" s="4" t="str">
        <f aca="false">'Vzorci vnosov'!$A$12</f>
        <v>D</v>
      </c>
      <c r="F8" s="3" t="str">
        <f aca="false">'Vzorci vnosov'!$A$6</f>
        <v>KVIT</v>
      </c>
      <c r="G8" s="15" t="str">
        <f aca="false">'Vzorci vnosov'!$A$25</f>
        <v>51¶</v>
      </c>
      <c r="H8" s="14" t="str">
        <f aca="false">'Vzorci vnosov'!$A$23</f>
        <v>51☺</v>
      </c>
      <c r="I8" s="4" t="str">
        <f aca="false">'Vzorci vnosov'!$A$12</f>
        <v>D</v>
      </c>
      <c r="J8" s="4" t="str">
        <f aca="false">'Vzorci vnosov'!$A$12</f>
        <v>D</v>
      </c>
      <c r="K8" s="3" t="str">
        <f aca="false">'Vzorci vnosov'!$A$6</f>
        <v>KVIT</v>
      </c>
      <c r="L8" s="4" t="str">
        <f aca="false">'Vzorci vnosov'!$A$5</f>
        <v>52</v>
      </c>
      <c r="M8" s="4" t="str">
        <f aca="false">'Vzorci vnosov'!$A$5</f>
        <v>52</v>
      </c>
      <c r="N8" s="46" t="s">
        <v>65</v>
      </c>
      <c r="O8" s="25" t="s">
        <v>48</v>
      </c>
      <c r="P8" s="42" t="n">
        <f aca="false">COUNTIF(C8:M8,"☻")+COUNTIF(C8:M8,"52☻")+COUNTIF(C8:M8,"51☻")+COUNTIF(C8:M8,"1☻")+COUNTIF(C8:M8,"KVIT☻")+COUNTIF(C8:M8,"U☻")</f>
        <v>0</v>
      </c>
      <c r="Q8" s="42" t="n">
        <f aca="false">COUNTIF(C8:M8,"☺")+COUNTIF(C8:M8,"52☺")+COUNTIF(C8:M8,"51☺")+COUNTIF(C8:M8,"1☺")+COUNTIF(C8:M8,"KVIT☺")+COUNTIF(C8:M8,"U☺")</f>
        <v>1</v>
      </c>
      <c r="R8" s="42" t="n">
        <f aca="false">COUNTIF(C8:M8,"51")+COUNTIF(C8:M8,"51$")+COUNTIF(C8:M8,"51☻")</f>
        <v>0</v>
      </c>
      <c r="S8" s="42" t="n">
        <f aca="false">COUNTIF(C8:M8,"52")+COUNTIF(C8:M8,"52$")+COUNTIF(C8:M8,"52☻")</f>
        <v>2</v>
      </c>
      <c r="T8" s="42" t="n">
        <f aca="false">COUNTIF(C8:M8,"51¶")</f>
        <v>1</v>
      </c>
      <c r="U8" s="42" t="n">
        <f aca="false">COUNTIF(C8:M8,"52¶")</f>
        <v>0</v>
      </c>
      <c r="V8" s="42" t="n">
        <f aca="false">COUNTIF(C8:M8,"U")+COUNTIF(C8:M8,"U☻")+COUNTIF(C8:M8,"U☺")</f>
        <v>0</v>
      </c>
      <c r="W8" s="42" t="n">
        <f aca="false">COUNTIF(C8:M8,"KVIT")+COUNTIF(C8:M8,"KVIT☻")+COUNTIF(C8:M8,"kvit$")</f>
        <v>3</v>
      </c>
      <c r="X8" s="44" t="n">
        <f aca="false">COUNTBLANK(C8:M8)</f>
        <v>0</v>
      </c>
      <c r="Y8" s="44" t="n">
        <f aca="false">COUNTIF(C8:M8,"x")</f>
        <v>1</v>
      </c>
      <c r="Z8" s="42" t="n">
        <f aca="false">COUNTIF(C8:M8,"51")+COUNTIF(C8:M8,"51☻")+COUNTIF(C8:M8,"2")+COUNTIF(C8:M8,"52")+COUNTIF(C8:M8,"52☻")+COUNTIF(C8:M8,"51$")+COUNTIF(C8:M8,"52$")</f>
        <v>2</v>
      </c>
      <c r="AA8" s="4" t="str">
        <f aca="false">'Vzorci vnosov'!$A$8</f>
        <v>U</v>
      </c>
      <c r="AC8" s="49" t="s">
        <v>100</v>
      </c>
    </row>
    <row r="9" customFormat="false" ht="19.9" hidden="false" customHeight="true" outlineLevel="0" collapsed="false">
      <c r="A9" s="45" t="n">
        <v>41828</v>
      </c>
      <c r="B9" s="32" t="str">
        <f aca="false">TEXT(A9,"Ddd")</f>
        <v>tor</v>
      </c>
      <c r="C9" s="3" t="str">
        <f aca="false">'Vzorci vnosov'!$A$6</f>
        <v>KVIT</v>
      </c>
      <c r="D9" s="46" t="s">
        <v>85</v>
      </c>
      <c r="E9" s="4" t="str">
        <f aca="false">'Vzorci vnosov'!$A$12</f>
        <v>D</v>
      </c>
      <c r="F9" s="5" t="str">
        <f aca="false">'Vzorci vnosov'!$A$7</f>
        <v>KVIT☻</v>
      </c>
      <c r="G9" s="15" t="str">
        <f aca="false">'Vzorci vnosov'!$A$25</f>
        <v>51¶</v>
      </c>
      <c r="H9" s="6" t="str">
        <f aca="false">'Vzorci vnosov'!$A$11</f>
        <v>X</v>
      </c>
      <c r="I9" s="4" t="str">
        <f aca="false">'Vzorci vnosov'!$A$12</f>
        <v>D</v>
      </c>
      <c r="J9" s="4" t="str">
        <f aca="false">'Vzorci vnosov'!$A$12</f>
        <v>D</v>
      </c>
      <c r="K9" s="3" t="str">
        <f aca="false">'Vzorci vnosov'!$A$6</f>
        <v>KVIT</v>
      </c>
      <c r="L9" s="4" t="str">
        <f aca="false">'Vzorci vnosov'!$A$5</f>
        <v>52</v>
      </c>
      <c r="M9" s="4" t="str">
        <f aca="false">'Vzorci vnosov'!$A$4</f>
        <v>51</v>
      </c>
      <c r="N9" s="47" t="s">
        <v>44</v>
      </c>
      <c r="O9" s="25" t="str">
        <f aca="false">januar!$L$1</f>
        <v>ŽIV</v>
      </c>
      <c r="P9" s="42" t="n">
        <f aca="false">COUNTIF(C9:M9,"☻")+COUNTIF(C9:M9,"52☻")+COUNTIF(C9:M9,"51☻")+COUNTIF(C9:M9,"1☻")+COUNTIF(C9:M9,"KVIT☻")+COUNTIF(C9:M9,"U☻")</f>
        <v>1</v>
      </c>
      <c r="Q9" s="42" t="n">
        <f aca="false">COUNTIF(C9:M9,"☺")+COUNTIF(C9:M9,"52☺")+COUNTIF(C9:M9,"51☺")+COUNTIF(C9:M9,"1☺")+COUNTIF(C9:M9,"KVIT☺")+COUNTIF(C9:M9,"U☺")</f>
        <v>0</v>
      </c>
      <c r="R9" s="42" t="n">
        <f aca="false">COUNTIF(C9:M9,"51")+COUNTIF(C9:M9,"51$")+COUNTIF(C9:M9,"51☻")</f>
        <v>1</v>
      </c>
      <c r="S9" s="42" t="n">
        <f aca="false">COUNTIF(C9:M9,"52")+COUNTIF(C9:M9,"52$")+COUNTIF(C9:M9,"52☻")</f>
        <v>1</v>
      </c>
      <c r="T9" s="42" t="n">
        <f aca="false">COUNTIF(C9:M9,"51¶")</f>
        <v>1</v>
      </c>
      <c r="U9" s="42" t="n">
        <f aca="false">COUNTIF(C9:M9,"52¶")</f>
        <v>0</v>
      </c>
      <c r="V9" s="42" t="n">
        <f aca="false">COUNTIF(C9:M9,"U")+COUNTIF(C9:M9,"U☻")+COUNTIF(C9:M9,"U☺")</f>
        <v>0</v>
      </c>
      <c r="W9" s="42" t="n">
        <f aca="false">COUNTIF(C9:M9,"KVIT")+COUNTIF(C9:M9,"KVIT☻")+COUNTIF(C9:M9,"kvit$")</f>
        <v>3</v>
      </c>
      <c r="X9" s="44" t="n">
        <f aca="false">COUNTBLANK(C9:M9)</f>
        <v>0</v>
      </c>
      <c r="Y9" s="44" t="n">
        <f aca="false">COUNTIF(C9:M9,"x")</f>
        <v>1</v>
      </c>
      <c r="Z9" s="42" t="n">
        <f aca="false">COUNTIF(C9:M9,"51")+COUNTIF(C9:M9,"51☻")+COUNTIF(C9:M9,"2")+COUNTIF(C9:M9,"52")+COUNTIF(C9:M9,"52☻")+COUNTIF(C9:M9,"51$")+COUNTIF(C9:M9,"52$")</f>
        <v>2</v>
      </c>
      <c r="AA9" s="3" t="str">
        <f aca="false">'Vzorci vnosov'!$A$9</f>
        <v>U☻</v>
      </c>
      <c r="AC9" s="52" t="s">
        <v>67</v>
      </c>
    </row>
    <row r="10" customFormat="false" ht="19.9" hidden="false" customHeight="true" outlineLevel="0" collapsed="false">
      <c r="A10" s="45" t="n">
        <v>41829</v>
      </c>
      <c r="B10" s="32" t="str">
        <f aca="false">TEXT(A10,"Ddd")</f>
        <v>sre</v>
      </c>
      <c r="C10" s="3" t="str">
        <f aca="false">'Vzorci vnosov'!$A$6</f>
        <v>KVIT</v>
      </c>
      <c r="D10" s="4" t="str">
        <f aca="false">'Vzorci vnosov'!$A$12</f>
        <v>D</v>
      </c>
      <c r="E10" s="4" t="str">
        <f aca="false">'Vzorci vnosov'!$A$12</f>
        <v>D</v>
      </c>
      <c r="F10" s="6" t="str">
        <f aca="false">'Vzorci vnosov'!$A$11</f>
        <v>X</v>
      </c>
      <c r="G10" s="37" t="str">
        <f aca="false">'Vzorci vnosov'!$A$28</f>
        <v>KO</v>
      </c>
      <c r="H10" s="14" t="str">
        <f aca="false">'Vzorci vnosov'!$A$24</f>
        <v>52☺</v>
      </c>
      <c r="I10" s="4" t="str">
        <f aca="false">'Vzorci vnosov'!$A$12</f>
        <v>D</v>
      </c>
      <c r="J10" s="4" t="str">
        <f aca="false">'Vzorci vnosov'!$A$12</f>
        <v>D</v>
      </c>
      <c r="K10" s="3" t="str">
        <f aca="false">'Vzorci vnosov'!$A$6</f>
        <v>KVIT</v>
      </c>
      <c r="L10" s="15" t="str">
        <f aca="false">'Vzorci vnosov'!$A$25</f>
        <v>51¶</v>
      </c>
      <c r="M10" s="3" t="str">
        <f aca="false">'Vzorci vnosov'!$A$2</f>
        <v>51☻</v>
      </c>
      <c r="N10" s="46" t="s">
        <v>43</v>
      </c>
      <c r="O10" s="25" t="s">
        <v>46</v>
      </c>
      <c r="P10" s="42" t="n">
        <f aca="false">COUNTIF(C10:M10,"☻")+COUNTIF(C10:M10,"52☻")+COUNTIF(C10:M10,"51☻")+COUNTIF(C10:M10,"1☻")+COUNTIF(C10:M10,"KVIT☻")+COUNTIF(C10:M10,"U☻")</f>
        <v>1</v>
      </c>
      <c r="Q10" s="42" t="n">
        <f aca="false">COUNTIF(C10:M10,"☺")+COUNTIF(C10:M10,"52☺")+COUNTIF(C10:M10,"51☺")+COUNTIF(C10:M10,"1☺")+COUNTIF(C10:M10,"KVIT☺")+COUNTIF(C10:M10,"U☺")</f>
        <v>1</v>
      </c>
      <c r="R10" s="42" t="n">
        <f aca="false">COUNTIF(C10:M10,"51")+COUNTIF(C10:M10,"51$")+COUNTIF(C10:M10,"51☻")</f>
        <v>1</v>
      </c>
      <c r="S10" s="42" t="n">
        <f aca="false">COUNTIF(C10:M10,"52")+COUNTIF(C10:M10,"52$")+COUNTIF(C10:M10,"52☻")</f>
        <v>0</v>
      </c>
      <c r="T10" s="42" t="n">
        <f aca="false">COUNTIF(C10:M10,"51¶")</f>
        <v>1</v>
      </c>
      <c r="U10" s="42" t="n">
        <f aca="false">COUNTIF(C10:M10,"52¶")</f>
        <v>0</v>
      </c>
      <c r="V10" s="42" t="n">
        <f aca="false">COUNTIF(C10:M10,"U")+COUNTIF(C10:M10,"U☻")+COUNTIF(C10:M10,"U☺")</f>
        <v>0</v>
      </c>
      <c r="W10" s="42" t="n">
        <f aca="false">COUNTIF(C10:M10,"KVIT")+COUNTIF(C10:M10,"KVIT☻")+COUNTIF(C10:M10,"kvit$")</f>
        <v>2</v>
      </c>
      <c r="X10" s="44" t="n">
        <f aca="false">COUNTBLANK(C10:M10)</f>
        <v>0</v>
      </c>
      <c r="Y10" s="44" t="n">
        <f aca="false">COUNTIF(C10:M10,"x")</f>
        <v>1</v>
      </c>
      <c r="Z10" s="42" t="n">
        <f aca="false">COUNTIF(C10:M10,"51")+COUNTIF(C10:M10,"51☻")+COUNTIF(C10:M10,"2")+COUNTIF(C10:M10,"52")+COUNTIF(C10:M10,"52☻")+COUNTIF(C10:M10,"51$")+COUNTIF(C10:M10,"52$")</f>
        <v>1</v>
      </c>
      <c r="AA10" s="6" t="str">
        <f aca="false">'Vzorci vnosov'!$A$11</f>
        <v>X</v>
      </c>
      <c r="AC10" s="47" t="s">
        <v>44</v>
      </c>
    </row>
    <row r="11" customFormat="false" ht="19.9" hidden="false" customHeight="true" outlineLevel="0" collapsed="false">
      <c r="A11" s="45" t="n">
        <v>41830</v>
      </c>
      <c r="B11" s="32" t="str">
        <f aca="false">TEXT(A11,"Ddd")</f>
        <v>čet</v>
      </c>
      <c r="C11" s="3" t="str">
        <f aca="false">'Vzorci vnosov'!$A$6</f>
        <v>KVIT</v>
      </c>
      <c r="D11" s="4" t="str">
        <f aca="false">'Vzorci vnosov'!$A$12</f>
        <v>D</v>
      </c>
      <c r="E11" s="4" t="str">
        <f aca="false">'Vzorci vnosov'!$A$12</f>
        <v>D</v>
      </c>
      <c r="F11" s="4" t="str">
        <f aca="false">'Vzorci vnosov'!$A$5</f>
        <v>52</v>
      </c>
      <c r="G11" s="15" t="str">
        <f aca="false">'Vzorci vnosov'!$A$25</f>
        <v>51¶</v>
      </c>
      <c r="H11" s="6" t="str">
        <f aca="false">'Vzorci vnosov'!$A$11</f>
        <v>X</v>
      </c>
      <c r="I11" s="4" t="str">
        <f aca="false">'Vzorci vnosov'!$A$12</f>
        <v>D</v>
      </c>
      <c r="J11" s="4" t="str">
        <f aca="false">'Vzorci vnosov'!$A$12</f>
        <v>D</v>
      </c>
      <c r="K11" s="3" t="str">
        <f aca="false">'Vzorci vnosov'!$A$6</f>
        <v>KVIT</v>
      </c>
      <c r="L11" s="4" t="str">
        <f aca="false">'Vzorci vnosov'!$A$4</f>
        <v>51</v>
      </c>
      <c r="M11" s="6" t="str">
        <f aca="false">'Vzorci vnosov'!$A$11</f>
        <v>X</v>
      </c>
      <c r="N11" s="46" t="s">
        <v>94</v>
      </c>
      <c r="O11" s="25" t="s">
        <v>46</v>
      </c>
      <c r="P11" s="42" t="n">
        <f aca="false">COUNTIF(C11:M11,"☻")+COUNTIF(C11:M11,"52☻")+COUNTIF(C11:M11,"51☻")+COUNTIF(C11:M11,"1☻")+COUNTIF(C11:M11,"KVIT☻")+COUNTIF(C11:M11,"U☻")</f>
        <v>0</v>
      </c>
      <c r="Q11" s="42" t="n">
        <f aca="false">COUNTIF(C11:M11,"☺")+COUNTIF(C11:M11,"52☺")+COUNTIF(C11:M11,"51☺")+COUNTIF(C11:M11,"1☺")+COUNTIF(C11:M11,"KVIT☺")+COUNTIF(C11:M11,"U☺")</f>
        <v>0</v>
      </c>
      <c r="R11" s="42" t="n">
        <f aca="false">COUNTIF(C11:M11,"51")+COUNTIF(C11:M11,"51$")+COUNTIF(C11:M11,"51☻")</f>
        <v>1</v>
      </c>
      <c r="S11" s="42" t="n">
        <f aca="false">COUNTIF(C11:M11,"52")+COUNTIF(C11:M11,"52$")+COUNTIF(C11:M11,"52☻")</f>
        <v>1</v>
      </c>
      <c r="T11" s="42" t="n">
        <f aca="false">COUNTIF(C11:M11,"51¶")</f>
        <v>1</v>
      </c>
      <c r="U11" s="42" t="n">
        <f aca="false">COUNTIF(C11:M11,"52¶")</f>
        <v>0</v>
      </c>
      <c r="V11" s="42" t="n">
        <f aca="false">COUNTIF(C11:M11,"U")+COUNTIF(C11:M11,"U☻")+COUNTIF(C11:M11,"U☺")</f>
        <v>0</v>
      </c>
      <c r="W11" s="42" t="n">
        <f aca="false">COUNTIF(C11:M11,"KVIT")+COUNTIF(C11:M11,"KVIT☻")+COUNTIF(C11:M11,"kvit$")</f>
        <v>2</v>
      </c>
      <c r="X11" s="44" t="n">
        <f aca="false">COUNTBLANK(C11:M11)</f>
        <v>0</v>
      </c>
      <c r="Y11" s="44" t="n">
        <f aca="false">COUNTIF(C11:M11,"x")</f>
        <v>2</v>
      </c>
      <c r="Z11" s="42" t="n">
        <f aca="false">COUNTIF(C11:M11,"51")+COUNTIF(C11:M11,"51☻")+COUNTIF(C11:M11,"2")+COUNTIF(C11:M11,"52")+COUNTIF(C11:M11,"52☻")+COUNTIF(C11:M11,"51$")+COUNTIF(C11:M11,"52$")</f>
        <v>2</v>
      </c>
      <c r="AA11" s="4" t="str">
        <f aca="false">'Vzorci vnosov'!$A$12</f>
        <v>D</v>
      </c>
      <c r="AC11" s="47" t="s">
        <v>53</v>
      </c>
    </row>
    <row r="12" customFormat="false" ht="19.9" hidden="false" customHeight="true" outlineLevel="0" collapsed="false">
      <c r="A12" s="45" t="n">
        <v>41831</v>
      </c>
      <c r="B12" s="32" t="str">
        <f aca="false">TEXT(A12,"Ddd")</f>
        <v>pet</v>
      </c>
      <c r="C12" s="3" t="str">
        <f aca="false">'Vzorci vnosov'!$A$6</f>
        <v>KVIT</v>
      </c>
      <c r="D12" s="4" t="str">
        <f aca="false">'Vzorci vnosov'!$A$12</f>
        <v>D</v>
      </c>
      <c r="E12" s="4" t="str">
        <f aca="false">'Vzorci vnosov'!$A$12</f>
        <v>D</v>
      </c>
      <c r="F12" s="4" t="str">
        <f aca="false">'Vzorci vnosov'!$A$5</f>
        <v>52</v>
      </c>
      <c r="G12" s="11" t="str">
        <f aca="false">'Vzorci vnosov'!$A$20</f>
        <v>☺</v>
      </c>
      <c r="H12" s="4" t="str">
        <f aca="false">'Vzorci vnosov'!$A$12</f>
        <v>D</v>
      </c>
      <c r="I12" s="4" t="str">
        <f aca="false">'Vzorci vnosov'!$A$12</f>
        <v>D</v>
      </c>
      <c r="J12" s="4" t="str">
        <f aca="false">'Vzorci vnosov'!$A$12</f>
        <v>D</v>
      </c>
      <c r="K12" s="3" t="str">
        <f aca="false">'Vzorci vnosov'!$A$6</f>
        <v>KVIT</v>
      </c>
      <c r="L12" s="4" t="str">
        <f aca="false">'Vzorci vnosov'!$A$4</f>
        <v>51</v>
      </c>
      <c r="M12" s="5" t="str">
        <f aca="false">'Vzorci vnosov'!$A$7</f>
        <v>KVIT☻</v>
      </c>
      <c r="N12" s="46" t="s">
        <v>42</v>
      </c>
      <c r="O12" s="25" t="s">
        <v>46</v>
      </c>
      <c r="P12" s="42" t="n">
        <f aca="false">COUNTIF(C12:M12,"☻")+COUNTIF(C12:M12,"52☻")+COUNTIF(C12:M12,"51☻")+COUNTIF(C12:M12,"1☻")+COUNTIF(C12:M12,"KVIT☻")+COUNTIF(C12:M12,"U☻")</f>
        <v>1</v>
      </c>
      <c r="Q12" s="42" t="n">
        <f aca="false">COUNTIF(C12:M12,"☺")+COUNTIF(C12:M12,"52☺")+COUNTIF(C12:M12,"51☺")+COUNTIF(C12:M12,"1☺")+COUNTIF(C12:M12,"KVIT☺")+COUNTIF(C12:M12,"U☺")</f>
        <v>1</v>
      </c>
      <c r="R12" s="42" t="n">
        <f aca="false">COUNTIF(C12:M12,"51")+COUNTIF(C12:M12,"51$")+COUNTIF(C12:M12,"51☻")</f>
        <v>1</v>
      </c>
      <c r="S12" s="42" t="n">
        <f aca="false">COUNTIF(C12:M12,"52")+COUNTIF(C12:M12,"52$")+COUNTIF(C12:M12,"52☻")</f>
        <v>1</v>
      </c>
      <c r="T12" s="42" t="n">
        <f aca="false">COUNTIF(C12:M12,"51¶")</f>
        <v>0</v>
      </c>
      <c r="U12" s="42" t="n">
        <f aca="false">COUNTIF(C12:M12,"52¶")</f>
        <v>0</v>
      </c>
      <c r="V12" s="42" t="n">
        <f aca="false">COUNTIF(C12:M12,"U")+COUNTIF(C12:M12,"U☻")+COUNTIF(C12:M12,"U☺")</f>
        <v>0</v>
      </c>
      <c r="W12" s="42" t="n">
        <f aca="false">COUNTIF(C12:M12,"KVIT")+COUNTIF(C12:M12,"KVIT☻")+COUNTIF(C12:M12,"kvit$")</f>
        <v>3</v>
      </c>
      <c r="X12" s="44" t="n">
        <f aca="false">COUNTBLANK(C12:M12)</f>
        <v>0</v>
      </c>
      <c r="Y12" s="44" t="n">
        <f aca="false">COUNTIF(C12:M12,"x")</f>
        <v>0</v>
      </c>
      <c r="Z12" s="42" t="n">
        <f aca="false">COUNTIF(C12:M12,"51")+COUNTIF(C12:M12,"51☻")+COUNTIF(C12:M12,"2")+COUNTIF(C12:M12,"52")+COUNTIF(C12:M12,"52☻")+COUNTIF(C12:M12,"51$")+COUNTIF(C12:M12,"52$")</f>
        <v>2</v>
      </c>
      <c r="AA12" s="3" t="str">
        <f aca="false">'Vzorci vnosov'!$A$13</f>
        <v>BOL</v>
      </c>
      <c r="AC12" s="51" t="s">
        <v>56</v>
      </c>
    </row>
    <row r="13" customFormat="false" ht="19.9" hidden="false" customHeight="true" outlineLevel="0" collapsed="false">
      <c r="A13" s="38" t="n">
        <v>41832</v>
      </c>
      <c r="B13" s="39" t="str">
        <f aca="false">TEXT(A13,"Ddd")</f>
        <v>sob</v>
      </c>
      <c r="C13" s="7" t="str">
        <f aca="false">'Vzorci vnosov'!$A$14</f>
        <v>☻</v>
      </c>
      <c r="D13" s="79"/>
      <c r="E13" s="79"/>
      <c r="F13" s="79"/>
      <c r="G13" s="12" t="str">
        <f aca="false">'Vzorci vnosov'!$A$21</f>
        <v>☺</v>
      </c>
      <c r="H13" s="77"/>
      <c r="I13" s="79"/>
      <c r="J13" s="79"/>
      <c r="K13" s="79"/>
      <c r="L13" s="77"/>
      <c r="M13" s="40"/>
      <c r="N13" s="40" t="s">
        <v>42</v>
      </c>
      <c r="O13" s="40" t="str">
        <f aca="false">januar!$L$1</f>
        <v>ŽIV</v>
      </c>
      <c r="P13" s="42" t="n">
        <f aca="false">COUNTIF(C13:M13,"☻")+COUNTIF(C13:M13,"52☻")+COUNTIF(C13:M13,"51☻")+COUNTIF(C13:M13,"1☻")+COUNTIF(C13:M13,"KVIT☻")+COUNTIF(C13:M13,"U☻")</f>
        <v>1</v>
      </c>
      <c r="Q13" s="42" t="n">
        <f aca="false">COUNTIF(C13:M13,"☺")+COUNTIF(C13:M13,"52☺")+COUNTIF(C13:M13,"51☺")+COUNTIF(C13:M13,"1☺")+COUNTIF(C13:M13,"KVIT☺")+COUNTIF(C13:M13,"U☺")</f>
        <v>1</v>
      </c>
      <c r="R13" s="42" t="n">
        <f aca="false">COUNTIF(C13:M13,"51")+COUNTIF(C13:M13,"51$")+COUNTIF(C13:M13,"51☻")</f>
        <v>0</v>
      </c>
      <c r="S13" s="42" t="n">
        <f aca="false">COUNTIF(C13:M13,"52")+COUNTIF(C13:M13,"52$")+COUNTIF(C13:M13,"52☻")</f>
        <v>0</v>
      </c>
      <c r="T13" s="42" t="n">
        <f aca="false">COUNTIF(C13:M13,"51¶")</f>
        <v>0</v>
      </c>
      <c r="U13" s="42" t="n">
        <f aca="false">COUNTIF(C13:M13,"52¶")</f>
        <v>0</v>
      </c>
      <c r="V13" s="42" t="n">
        <f aca="false">COUNTIF(C13:M13,"U")+COUNTIF(C13:M13,"U☻")+COUNTIF(C13:M13,"U☺")</f>
        <v>0</v>
      </c>
      <c r="W13" s="42" t="n">
        <f aca="false">COUNTIF(C13:M13,"KVIT")+COUNTIF(C13:M13,"KVIT☻")+COUNTIF(C13:M13,"kvit$")</f>
        <v>0</v>
      </c>
      <c r="X13" s="44" t="n">
        <f aca="false">COUNTBLANK(C13:M13)</f>
        <v>9</v>
      </c>
      <c r="Y13" s="44" t="n">
        <f aca="false">COUNTIF(C13:M13,"x")</f>
        <v>0</v>
      </c>
      <c r="Z13" s="42" t="n">
        <f aca="false">COUNTIF(C13:M13,"51")+COUNTIF(C13:M13,"51☻")+COUNTIF(C13:M13,"2")+COUNTIF(C13:M13,"52")+COUNTIF(C13:M13,"52☻")+COUNTIF(C13:M13,"51$")+COUNTIF(C13:M13,"52$")</f>
        <v>0</v>
      </c>
      <c r="AA13" s="7" t="str">
        <f aca="false">'Vzorci vnosov'!$A$14</f>
        <v>☻</v>
      </c>
      <c r="AC13" s="49" t="s">
        <v>54</v>
      </c>
    </row>
    <row r="14" customFormat="false" ht="19.9" hidden="false" customHeight="true" outlineLevel="0" collapsed="false">
      <c r="A14" s="38" t="n">
        <v>41833</v>
      </c>
      <c r="B14" s="39" t="str">
        <f aca="false">TEXT(A14,"Ddd")</f>
        <v>ned</v>
      </c>
      <c r="C14" s="7" t="str">
        <f aca="false">'Vzorci vnosov'!$A$14</f>
        <v>☻</v>
      </c>
      <c r="D14" s="79"/>
      <c r="E14" s="79"/>
      <c r="F14" s="79"/>
      <c r="G14" s="48"/>
      <c r="H14" s="77"/>
      <c r="I14" s="79"/>
      <c r="J14" s="79"/>
      <c r="K14" s="79"/>
      <c r="L14" s="77"/>
      <c r="M14" s="77"/>
      <c r="N14" s="80" t="s">
        <v>67</v>
      </c>
      <c r="O14" s="40" t="s">
        <v>46</v>
      </c>
      <c r="P14" s="42" t="n">
        <f aca="false">COUNTIF(C14:M14,"☻")+COUNTIF(C14:M14,"52☻")+COUNTIF(C14:M14,"51☻")+COUNTIF(C14:M14,"1☻")+COUNTIF(C14:M14,"KVIT☻")+COUNTIF(C14:M14,"U☻")</f>
        <v>1</v>
      </c>
      <c r="Q14" s="42" t="n">
        <f aca="false">COUNTIF(C14:M14,"☺")+COUNTIF(C14:M14,"52☺")+COUNTIF(C14:M14,"51☺")+COUNTIF(C14:M14,"1☺")+COUNTIF(C14:M14,"KVIT☺")+COUNTIF(C14:M14,"U☺")</f>
        <v>0</v>
      </c>
      <c r="R14" s="42" t="n">
        <f aca="false">COUNTIF(C14:M14,"51")+COUNTIF(C14:M14,"51$")+COUNTIF(C14:M14,"51☻")</f>
        <v>0</v>
      </c>
      <c r="S14" s="42" t="n">
        <f aca="false">COUNTIF(C14:M14,"52")+COUNTIF(C14:M14,"52$")+COUNTIF(C14:M14,"52☻")</f>
        <v>0</v>
      </c>
      <c r="T14" s="42" t="n">
        <f aca="false">COUNTIF(C14:M14,"51¶")</f>
        <v>0</v>
      </c>
      <c r="U14" s="42" t="n">
        <f aca="false">COUNTIF(C14:M14,"52¶")</f>
        <v>0</v>
      </c>
      <c r="V14" s="42" t="n">
        <f aca="false">COUNTIF(C14:M14,"U")+COUNTIF(C14:M14,"U☻")+COUNTIF(C14:M14,"U☺")</f>
        <v>0</v>
      </c>
      <c r="W14" s="42" t="n">
        <f aca="false">COUNTIF(C14:M14,"KVIT")+COUNTIF(C14:M14,"KVIT☻")+COUNTIF(C14:M14,"kvit$")</f>
        <v>0</v>
      </c>
      <c r="X14" s="44" t="n">
        <f aca="false">COUNTBLANK(C14:M14)</f>
        <v>10</v>
      </c>
      <c r="Y14" s="44" t="n">
        <f aca="false">COUNTIF(C14:M14,"x")</f>
        <v>0</v>
      </c>
      <c r="Z14" s="42" t="n">
        <f aca="false">COUNTIF(C14:M14,"51")+COUNTIF(C14:M14,"51☻")+COUNTIF(C14:M14,"2")+COUNTIF(C14:M14,"52")+COUNTIF(C14:M14,"52☻")+COUNTIF(C14:M14,"51$")+COUNTIF(C14:M14,"52$")</f>
        <v>0</v>
      </c>
      <c r="AA14" s="4" t="str">
        <f aca="false">'Vzorci vnosov'!$A$15</f>
        <v>SO</v>
      </c>
    </row>
    <row r="15" customFormat="false" ht="19.9" hidden="false" customHeight="true" outlineLevel="0" collapsed="false">
      <c r="A15" s="45" t="n">
        <v>41834</v>
      </c>
      <c r="B15" s="32" t="str">
        <f aca="false">TEXT(A15,"Ddd")</f>
        <v>pon</v>
      </c>
      <c r="C15" s="6" t="str">
        <f aca="false">'Vzorci vnosov'!$A$11</f>
        <v>X</v>
      </c>
      <c r="D15" s="6" t="str">
        <f aca="false">'Vzorci vnosov'!$A$26</f>
        <v>52¶</v>
      </c>
      <c r="E15" s="4" t="str">
        <f aca="false">'Vzorci vnosov'!$A$12</f>
        <v>D</v>
      </c>
      <c r="F15" s="4" t="str">
        <f aca="false">'Vzorci vnosov'!$A$12</f>
        <v>D</v>
      </c>
      <c r="G15" s="4" t="str">
        <f aca="false">'Vzorci vnosov'!$A$5</f>
        <v>52</v>
      </c>
      <c r="H15" s="4" t="str">
        <f aca="false">'Vzorci vnosov'!$A$12</f>
        <v>D</v>
      </c>
      <c r="I15" s="4" t="str">
        <f aca="false">'Vzorci vnosov'!$A$12</f>
        <v>D</v>
      </c>
      <c r="J15" s="4" t="str">
        <f aca="false">'Vzorci vnosov'!$A$12</f>
        <v>D</v>
      </c>
      <c r="K15" s="3" t="str">
        <f aca="false">'Vzorci vnosov'!$A$6</f>
        <v>KVIT</v>
      </c>
      <c r="L15" s="14" t="str">
        <f aca="false">'Vzorci vnosov'!$A$23</f>
        <v>51☺</v>
      </c>
      <c r="M15" s="3" t="str">
        <f aca="false">'Vzorci vnosov'!$A$6</f>
        <v>KVIT</v>
      </c>
      <c r="N15" s="51" t="s">
        <v>69</v>
      </c>
      <c r="O15" s="25" t="s">
        <v>46</v>
      </c>
      <c r="P15" s="42" t="n">
        <f aca="false">COUNTIF(C15:M15,"☻")+COUNTIF(C15:M15,"52☻")+COUNTIF(C15:M15,"51☻")+COUNTIF(C15:M15,"1☻")+COUNTIF(C15:M15,"KVIT☻")+COUNTIF(C15:M15,"U☻")</f>
        <v>0</v>
      </c>
      <c r="Q15" s="42" t="n">
        <f aca="false">COUNTIF(C15:M15,"☺")+COUNTIF(C15:M15,"52☺")+COUNTIF(C15:M15,"51☺")+COUNTIF(C15:M15,"1☺")+COUNTIF(C15:M15,"KVIT☺")+COUNTIF(C15:M15,"U☺")</f>
        <v>1</v>
      </c>
      <c r="R15" s="42" t="n">
        <f aca="false">COUNTIF(C15:M15,"51")+COUNTIF(C15:M15,"51$")+COUNTIF(C15:M15,"51☻")</f>
        <v>0</v>
      </c>
      <c r="S15" s="42" t="n">
        <f aca="false">COUNTIF(C15:M15,"52")+COUNTIF(C15:M15,"52$")+COUNTIF(C15:M15,"52☻")</f>
        <v>1</v>
      </c>
      <c r="T15" s="42" t="n">
        <f aca="false">COUNTIF(C15:M15,"51¶")</f>
        <v>0</v>
      </c>
      <c r="U15" s="42" t="n">
        <f aca="false">COUNTIF(C15:M15,"52¶")</f>
        <v>1</v>
      </c>
      <c r="V15" s="42" t="n">
        <f aca="false">COUNTIF(C15:M15,"U")+COUNTIF(C15:M15,"U☻")+COUNTIF(C15:M15,"U☺")</f>
        <v>0</v>
      </c>
      <c r="W15" s="42" t="n">
        <f aca="false">COUNTIF(C15:M15,"KVIT")+COUNTIF(C15:M15,"KVIT☻")+COUNTIF(C15:M15,"kvit$")</f>
        <v>2</v>
      </c>
      <c r="X15" s="44" t="n">
        <f aca="false">COUNTBLANK(C15:M15)</f>
        <v>0</v>
      </c>
      <c r="Y15" s="44" t="n">
        <f aca="false">COUNTIF(C15:M15,"x")</f>
        <v>1</v>
      </c>
      <c r="Z15" s="42" t="n">
        <f aca="false">COUNTIF(C15:M15,"51")+COUNTIF(C15:M15,"51☻")+COUNTIF(C15:M15,"2")+COUNTIF(C15:M15,"52")+COUNTIF(C15:M15,"52☻")+COUNTIF(C15:M15,"51$")+COUNTIF(C15:M15,"52$")</f>
        <v>1</v>
      </c>
      <c r="AA15" s="8" t="str">
        <f aca="false">'Vzorci vnosov'!$A$16</f>
        <v>☻</v>
      </c>
      <c r="AC15" s="4" t="str">
        <f aca="false">'Vzorci vnosov'!$A$5</f>
        <v>52</v>
      </c>
    </row>
    <row r="16" customFormat="false" ht="19.9" hidden="false" customHeight="true" outlineLevel="0" collapsed="false">
      <c r="A16" s="45" t="n">
        <v>41835</v>
      </c>
      <c r="B16" s="32" t="str">
        <f aca="false">TEXT(A16,"Ddd")</f>
        <v>tor</v>
      </c>
      <c r="C16" s="3" t="str">
        <f aca="false">'Vzorci vnosov'!$A$6</f>
        <v>KVIT</v>
      </c>
      <c r="D16" s="5" t="str">
        <f aca="false">'Vzorci vnosov'!$A$7</f>
        <v>KVIT☻</v>
      </c>
      <c r="E16" s="4" t="str">
        <f aca="false">'Vzorci vnosov'!$A$12</f>
        <v>D</v>
      </c>
      <c r="F16" s="4" t="str">
        <f aca="false">'Vzorci vnosov'!$A$12</f>
        <v>D</v>
      </c>
      <c r="G16" s="6" t="str">
        <f aca="false">'Vzorci vnosov'!$A$26</f>
        <v>52¶</v>
      </c>
      <c r="H16" s="4" t="str">
        <f aca="false">'Vzorci vnosov'!$A$12</f>
        <v>D</v>
      </c>
      <c r="I16" s="14" t="str">
        <f aca="false">'Vzorci vnosov'!$A$23</f>
        <v>51☺</v>
      </c>
      <c r="J16" s="4" t="str">
        <f aca="false">'Vzorci vnosov'!$A$12</f>
        <v>D</v>
      </c>
      <c r="K16" s="3" t="str">
        <f aca="false">'Vzorci vnosov'!$A$6</f>
        <v>KVIT</v>
      </c>
      <c r="L16" s="6" t="str">
        <f aca="false">'Vzorci vnosov'!$A$11</f>
        <v>X</v>
      </c>
      <c r="M16" s="4" t="str">
        <f aca="false">'Vzorci vnosov'!$A$5</f>
        <v>52</v>
      </c>
      <c r="N16" s="46" t="s">
        <v>79</v>
      </c>
      <c r="O16" s="25" t="s">
        <v>38</v>
      </c>
      <c r="P16" s="42" t="n">
        <f aca="false">COUNTIF(C16:M16,"☻")+COUNTIF(C16:M16,"52☻")+COUNTIF(C16:M16,"51☻")+COUNTIF(C16:M16,"1☻")+COUNTIF(C16:M16,"KVIT☻")+COUNTIF(C16:M16,"U☻")</f>
        <v>1</v>
      </c>
      <c r="Q16" s="42" t="n">
        <f aca="false">COUNTIF(C16:M16,"☺")+COUNTIF(C16:M16,"52☺")+COUNTIF(C16:M16,"51☺")+COUNTIF(C16:M16,"1☺")+COUNTIF(C16:M16,"KVIT☺")+COUNTIF(C16:M16,"U☺")</f>
        <v>1</v>
      </c>
      <c r="R16" s="42" t="n">
        <f aca="false">COUNTIF(C16:M16,"51")+COUNTIF(C16:M16,"51$")+COUNTIF(C16:M16,"51☻")</f>
        <v>0</v>
      </c>
      <c r="S16" s="42" t="n">
        <f aca="false">COUNTIF(C16:M16,"52")+COUNTIF(C16:M16,"52$")+COUNTIF(C16:M16,"52☻")</f>
        <v>1</v>
      </c>
      <c r="T16" s="42" t="n">
        <f aca="false">COUNTIF(C16:M16,"51¶")</f>
        <v>0</v>
      </c>
      <c r="U16" s="42" t="n">
        <f aca="false">COUNTIF(C16:M16,"52¶")</f>
        <v>1</v>
      </c>
      <c r="V16" s="42" t="n">
        <f aca="false">COUNTIF(C16:M16,"U")+COUNTIF(C16:M16,"U☻")+COUNTIF(C16:M16,"U☺")</f>
        <v>0</v>
      </c>
      <c r="W16" s="42" t="n">
        <f aca="false">COUNTIF(C16:M16,"KVIT")+COUNTIF(C16:M16,"KVIT☻")+COUNTIF(C16:M16,"kvit$")</f>
        <v>3</v>
      </c>
      <c r="X16" s="44" t="n">
        <f aca="false">COUNTBLANK(C16:M16)</f>
        <v>0</v>
      </c>
      <c r="Y16" s="44" t="n">
        <f aca="false">COUNTIF(C16:M16,"x")</f>
        <v>1</v>
      </c>
      <c r="Z16" s="42" t="n">
        <f aca="false">COUNTIF(C16:M16,"51")+COUNTIF(C16:M16,"51☻")+COUNTIF(C16:M16,"2")+COUNTIF(C16:M16,"52")+COUNTIF(C16:M16,"52☻")+COUNTIF(C16:M16,"51$")+COUNTIF(C16:M16,"52$")</f>
        <v>1</v>
      </c>
      <c r="AA16" s="9" t="str">
        <f aca="false">'Vzorci vnosov'!$A$17</f>
        <v>51$</v>
      </c>
      <c r="AC16" s="46" t="s">
        <v>94</v>
      </c>
    </row>
    <row r="17" customFormat="false" ht="19.9" hidden="false" customHeight="true" outlineLevel="0" collapsed="false">
      <c r="A17" s="45" t="n">
        <v>41836</v>
      </c>
      <c r="B17" s="32" t="str">
        <f aca="false">TEXT(A17,"Ddd")</f>
        <v>sre</v>
      </c>
      <c r="C17" s="3" t="str">
        <f aca="false">'Vzorci vnosov'!$A$6</f>
        <v>KVIT</v>
      </c>
      <c r="D17" s="6" t="str">
        <f aca="false">'Vzorci vnosov'!$A$11</f>
        <v>X</v>
      </c>
      <c r="E17" s="4" t="str">
        <f aca="false">'Vzorci vnosov'!$A$12</f>
        <v>D</v>
      </c>
      <c r="F17" s="4" t="str">
        <f aca="false">'Vzorci vnosov'!$A$12</f>
        <v>D</v>
      </c>
      <c r="G17" s="37" t="str">
        <f aca="false">'Vzorci vnosov'!$A$28</f>
        <v>KO</v>
      </c>
      <c r="H17" s="4" t="str">
        <f aca="false">'Vzorci vnosov'!$A$12</f>
        <v>D</v>
      </c>
      <c r="I17" s="6" t="str">
        <f aca="false">'Vzorci vnosov'!$A$11</f>
        <v>X</v>
      </c>
      <c r="J17" s="4" t="str">
        <f aca="false">'Vzorci vnosov'!$A$12</f>
        <v>D</v>
      </c>
      <c r="K17" s="3" t="str">
        <f aca="false">'Vzorci vnosov'!$A$6</f>
        <v>KVIT</v>
      </c>
      <c r="L17" s="4" t="str">
        <f aca="false">'Vzorci vnosov'!$A$4</f>
        <v>51</v>
      </c>
      <c r="M17" s="3" t="str">
        <f aca="false">'Vzorci vnosov'!$A$3</f>
        <v>52☻</v>
      </c>
      <c r="N17" s="47" t="s">
        <v>53</v>
      </c>
      <c r="O17" s="25" t="s">
        <v>46</v>
      </c>
      <c r="P17" s="42" t="n">
        <f aca="false">COUNTIF(C17:M17,"☻")+COUNTIF(C17:M17,"52☻")+COUNTIF(C17:M17,"51☻")+COUNTIF(C17:M17,"1☻")+COUNTIF(C17:M17,"KVIT☻")+COUNTIF(C17:M17,"U☻")</f>
        <v>1</v>
      </c>
      <c r="Q17" s="42" t="n">
        <f aca="false">COUNTIF(C17:M17,"☺")+COUNTIF(C17:M17,"52☺")+COUNTIF(C17:M17,"51☺")+COUNTIF(C17:M17,"1☺")+COUNTIF(C17:M17,"KVIT☺")+COUNTIF(C17:M17,"U☺")</f>
        <v>0</v>
      </c>
      <c r="R17" s="42" t="n">
        <f aca="false">COUNTIF(C17:M17,"51")+COUNTIF(C17:M17,"51$")+COUNTIF(C17:M17,"51☻")</f>
        <v>1</v>
      </c>
      <c r="S17" s="42" t="n">
        <f aca="false">COUNTIF(C17:M17,"52")+COUNTIF(C17:M17,"52$")+COUNTIF(C17:M17,"52☻")</f>
        <v>1</v>
      </c>
      <c r="T17" s="42" t="n">
        <f aca="false">COUNTIF(C17:M17,"51¶")</f>
        <v>0</v>
      </c>
      <c r="U17" s="42" t="n">
        <f aca="false">COUNTIF(C17:M17,"52¶")</f>
        <v>0</v>
      </c>
      <c r="V17" s="42" t="n">
        <f aca="false">COUNTIF(C17:M17,"U")+COUNTIF(C17:M17,"U☻")+COUNTIF(C17:M17,"U☺")</f>
        <v>0</v>
      </c>
      <c r="W17" s="42" t="n">
        <f aca="false">COUNTIF(C17:M17,"KVIT")+COUNTIF(C17:M17,"KVIT☻")+COUNTIF(C17:M17,"kvit$")</f>
        <v>2</v>
      </c>
      <c r="X17" s="44" t="n">
        <f aca="false">COUNTBLANK(C17:M17)</f>
        <v>0</v>
      </c>
      <c r="Y17" s="44" t="n">
        <f aca="false">COUNTIF(C17:M17,"x")</f>
        <v>2</v>
      </c>
      <c r="Z17" s="42" t="n">
        <f aca="false">COUNTIF(C17:M17,"51")+COUNTIF(C17:M17,"51☻")+COUNTIF(C17:M17,"2")+COUNTIF(C17:M17,"52")+COUNTIF(C17:M17,"52☻")+COUNTIF(C17:M17,"51$")+COUNTIF(C17:M17,"52$")</f>
        <v>2</v>
      </c>
      <c r="AA17" s="9" t="str">
        <f aca="false">'Vzorci vnosov'!$A$18</f>
        <v>52$</v>
      </c>
      <c r="AC17" s="25" t="s">
        <v>38</v>
      </c>
    </row>
    <row r="18" customFormat="false" ht="19.9" hidden="false" customHeight="true" outlineLevel="0" collapsed="false">
      <c r="A18" s="45" t="n">
        <v>41837</v>
      </c>
      <c r="B18" s="32" t="str">
        <f aca="false">TEXT(A18,"Ddd")</f>
        <v>čet</v>
      </c>
      <c r="C18" s="5" t="str">
        <f aca="false">'Vzorci vnosov'!$A$7</f>
        <v>KVIT☻</v>
      </c>
      <c r="D18" s="46" t="s">
        <v>85</v>
      </c>
      <c r="E18" s="4" t="str">
        <f aca="false">'Vzorci vnosov'!$A$12</f>
        <v>D</v>
      </c>
      <c r="F18" s="4" t="str">
        <f aca="false">'Vzorci vnosov'!$A$12</f>
        <v>D</v>
      </c>
      <c r="G18" s="4" t="str">
        <f aca="false">'Vzorci vnosov'!$A$5</f>
        <v>52</v>
      </c>
      <c r="H18" s="4" t="str">
        <f aca="false">'Vzorci vnosov'!$A$12</f>
        <v>D</v>
      </c>
      <c r="I18" s="4" t="str">
        <f aca="false">'Vzorci vnosov'!$A$4</f>
        <v>51</v>
      </c>
      <c r="J18" s="4" t="str">
        <f aca="false">'Vzorci vnosov'!$A$12</f>
        <v>D</v>
      </c>
      <c r="K18" s="3" t="str">
        <f aca="false">'Vzorci vnosov'!$A$6</f>
        <v>KVIT</v>
      </c>
      <c r="L18" s="89" t="s">
        <v>104</v>
      </c>
      <c r="M18" s="6" t="str">
        <f aca="false">'Vzorci vnosov'!$A$11</f>
        <v>X</v>
      </c>
      <c r="N18" s="46" t="str">
        <f aca="false">januar!$L$1</f>
        <v>ŽIV</v>
      </c>
      <c r="O18" s="25" t="s">
        <v>79</v>
      </c>
      <c r="P18" s="42" t="n">
        <f aca="false">COUNTIF(C18:M18,"☻")+COUNTIF(C18:M18,"52☻")+COUNTIF(C18:M18,"51☻")+COUNTIF(C18:M18,"1☻")+COUNTIF(C18:M18,"KVIT☻")+COUNTIF(C18:M18,"U☻")</f>
        <v>1</v>
      </c>
      <c r="Q18" s="42" t="n">
        <f aca="false">COUNTIF(C18:M18,"☺")+COUNTIF(C18:M18,"52☺")+COUNTIF(C18:M18,"51☺")+COUNTIF(C18:M18,"1☺")+COUNTIF(C18:M18,"KVIT☺")+COUNTIF(C18:M18,"U☺")</f>
        <v>0</v>
      </c>
      <c r="R18" s="42" t="n">
        <f aca="false">COUNTIF(C18:M18,"51")+COUNTIF(C18:M18,"51$")+COUNTIF(C18:M18,"51☻")</f>
        <v>1</v>
      </c>
      <c r="S18" s="42" t="n">
        <f aca="false">COUNTIF(C18:M18,"52")+COUNTIF(C18:M18,"52$")+COUNTIF(C18:M18,"52☻")</f>
        <v>1</v>
      </c>
      <c r="T18" s="42" t="n">
        <f aca="false">COUNTIF(C18:M18,"51¶")</f>
        <v>0</v>
      </c>
      <c r="U18" s="42" t="n">
        <f aca="false">COUNTIF(C18:M18,"52¶")</f>
        <v>0</v>
      </c>
      <c r="V18" s="42" t="n">
        <f aca="false">COUNTIF(C18:M18,"U")+COUNTIF(C18:M18,"U☻")+COUNTIF(C18:M18,"U☺")</f>
        <v>0</v>
      </c>
      <c r="W18" s="42" t="n">
        <f aca="false">COUNTIF(C18:M18,"KVIT")+COUNTIF(C18:M18,"KVIT☻")+COUNTIF(C18:M18,"kvit$")</f>
        <v>2</v>
      </c>
      <c r="X18" s="44" t="n">
        <f aca="false">COUNTBLANK(C18:M18)</f>
        <v>0</v>
      </c>
      <c r="Y18" s="44" t="n">
        <f aca="false">COUNTIF(C18:M18,"x")</f>
        <v>1</v>
      </c>
      <c r="Z18" s="42" t="n">
        <f aca="false">COUNTIF(C18:M18,"51")+COUNTIF(C18:M18,"51☻")+COUNTIF(C18:M18,"2")+COUNTIF(C18:M18,"52")+COUNTIF(C18:M18,"52☻")+COUNTIF(C18:M18,"51$")+COUNTIF(C18:M18,"52$")</f>
        <v>2</v>
      </c>
      <c r="AA18" s="10" t="str">
        <f aca="false">'Vzorci vnosov'!$A$19</f>
        <v>KVIT$</v>
      </c>
      <c r="AC18" s="25" t="s">
        <v>58</v>
      </c>
    </row>
    <row r="19" customFormat="false" ht="19.9" hidden="false" customHeight="true" outlineLevel="0" collapsed="false">
      <c r="A19" s="45" t="n">
        <v>41838</v>
      </c>
      <c r="B19" s="32" t="str">
        <f aca="false">TEXT(A19,"Ddd")</f>
        <v>pet</v>
      </c>
      <c r="C19" s="6" t="str">
        <f aca="false">'Vzorci vnosov'!$A$11</f>
        <v>X</v>
      </c>
      <c r="D19" s="5" t="str">
        <f aca="false">'Vzorci vnosov'!$A$7</f>
        <v>KVIT☻</v>
      </c>
      <c r="E19" s="4" t="str">
        <f aca="false">'Vzorci vnosov'!$A$12</f>
        <v>D</v>
      </c>
      <c r="F19" s="4" t="str">
        <f aca="false">'Vzorci vnosov'!$A$12</f>
        <v>D</v>
      </c>
      <c r="G19" s="11" t="str">
        <f aca="false">'Vzorci vnosov'!$A$20</f>
        <v>☺</v>
      </c>
      <c r="H19" s="4" t="str">
        <f aca="false">'Vzorci vnosov'!$A$12</f>
        <v>D</v>
      </c>
      <c r="I19" s="4" t="str">
        <f aca="false">'Vzorci vnosov'!$A$5</f>
        <v>52</v>
      </c>
      <c r="J19" s="4" t="str">
        <f aca="false">'Vzorci vnosov'!$A$12</f>
        <v>D</v>
      </c>
      <c r="K19" s="3" t="str">
        <f aca="false">'Vzorci vnosov'!$A$6</f>
        <v>KVIT</v>
      </c>
      <c r="L19" s="6" t="str">
        <f aca="false">'Vzorci vnosov'!$A$11</f>
        <v>X</v>
      </c>
      <c r="M19" s="4" t="str">
        <f aca="false">'Vzorci vnosov'!$A$4</f>
        <v>51</v>
      </c>
      <c r="N19" s="46" t="s">
        <v>42</v>
      </c>
      <c r="O19" s="25" t="s">
        <v>48</v>
      </c>
      <c r="P19" s="42" t="n">
        <f aca="false">COUNTIF(C19:M19,"☻")+COUNTIF(C19:M19,"52☻")+COUNTIF(C19:M19,"51☻")+COUNTIF(C19:M19,"1☻")+COUNTIF(C19:M19,"KVIT☻")+COUNTIF(C19:M19,"U☻")</f>
        <v>1</v>
      </c>
      <c r="Q19" s="42" t="n">
        <f aca="false">COUNTIF(C19:M19,"☺")+COUNTIF(C19:M19,"52☺")+COUNTIF(C19:M19,"51☺")+COUNTIF(C19:M19,"1☺")+COUNTIF(C19:M19,"KVIT☺")+COUNTIF(C19:M19,"U☺")</f>
        <v>1</v>
      </c>
      <c r="R19" s="42" t="n">
        <f aca="false">COUNTIF(C19:M19,"51")+COUNTIF(C19:M19,"51$")+COUNTIF(C19:M19,"51☻")</f>
        <v>1</v>
      </c>
      <c r="S19" s="42" t="n">
        <f aca="false">COUNTIF(C19:M19,"52")+COUNTIF(C19:M19,"52$")+COUNTIF(C19:M19,"52☻")</f>
        <v>1</v>
      </c>
      <c r="T19" s="42" t="n">
        <f aca="false">COUNTIF(C19:M19,"51¶")</f>
        <v>0</v>
      </c>
      <c r="U19" s="42" t="n">
        <f aca="false">COUNTIF(C19:M19,"52¶")</f>
        <v>0</v>
      </c>
      <c r="V19" s="42" t="n">
        <f aca="false">COUNTIF(C19:M19,"U")+COUNTIF(C19:M19,"U☻")+COUNTIF(C19:M19,"U☺")</f>
        <v>0</v>
      </c>
      <c r="W19" s="42" t="n">
        <f aca="false">COUNTIF(C19:M19,"KVIT")+COUNTIF(C19:M19,"KVIT☻")+COUNTIF(C19:M19,"kvit$")</f>
        <v>2</v>
      </c>
      <c r="X19" s="44" t="n">
        <f aca="false">COUNTBLANK(C19:M19)</f>
        <v>0</v>
      </c>
      <c r="Y19" s="44" t="n">
        <f aca="false">COUNTIF(C19:M19,"x")</f>
        <v>2</v>
      </c>
      <c r="Z19" s="42" t="n">
        <f aca="false">COUNTIF(C19:M19,"51")+COUNTIF(C19:M19,"51☻")+COUNTIF(C19:M19,"2")+COUNTIF(C19:M19,"52")+COUNTIF(C19:M19,"52☻")+COUNTIF(C19:M19,"51$")+COUNTIF(C19:M19,"52$")</f>
        <v>2</v>
      </c>
      <c r="AA19" s="11" t="str">
        <f aca="false">'Vzorci vnosov'!$A$20</f>
        <v>☺</v>
      </c>
    </row>
    <row r="20" customFormat="false" ht="19.9" hidden="false" customHeight="true" outlineLevel="0" collapsed="false">
      <c r="A20" s="38" t="n">
        <v>41839</v>
      </c>
      <c r="B20" s="39" t="str">
        <f aca="false">TEXT(A20,"Ddd")</f>
        <v>sob</v>
      </c>
      <c r="C20" s="77"/>
      <c r="D20" s="79"/>
      <c r="E20" s="79"/>
      <c r="F20" s="79"/>
      <c r="G20" s="48"/>
      <c r="H20" s="79"/>
      <c r="I20" s="12" t="str">
        <f aca="false">'Vzorci vnosov'!$A$21</f>
        <v>☺</v>
      </c>
      <c r="J20" s="79"/>
      <c r="K20" s="7" t="str">
        <f aca="false">'Vzorci vnosov'!$A$14</f>
        <v>☻</v>
      </c>
      <c r="L20" s="77"/>
      <c r="M20" s="77"/>
      <c r="N20" s="40" t="s">
        <v>79</v>
      </c>
      <c r="O20" s="40" t="str">
        <f aca="false">januar!$L$1</f>
        <v>ŽIV</v>
      </c>
      <c r="P20" s="42" t="n">
        <f aca="false">COUNTIF(C20:M20,"☻")+COUNTIF(C20:M20,"52☻")+COUNTIF(C20:M20,"51☻")+COUNTIF(C20:M20,"1☻")+COUNTIF(C20:M20,"KVIT☻")+COUNTIF(C20:M20,"U☻")</f>
        <v>1</v>
      </c>
      <c r="Q20" s="42" t="n">
        <f aca="false">COUNTIF(C20:M20,"☺")+COUNTIF(C20:M20,"52☺")+COUNTIF(C20:M20,"51☺")+COUNTIF(C20:M20,"1☺")+COUNTIF(C20:M20,"KVIT☺")+COUNTIF(C20:M20,"U☺")</f>
        <v>1</v>
      </c>
      <c r="R20" s="42" t="n">
        <f aca="false">COUNTIF(C20:M20,"51")+COUNTIF(C20:M20,"51$")+COUNTIF(C20:M20,"51☻")</f>
        <v>0</v>
      </c>
      <c r="S20" s="42" t="n">
        <f aca="false">COUNTIF(C20:M20,"52")+COUNTIF(C20:M20,"52$")+COUNTIF(C20:M20,"52☻")</f>
        <v>0</v>
      </c>
      <c r="T20" s="42" t="n">
        <f aca="false">COUNTIF(C20:M20,"51¶")</f>
        <v>0</v>
      </c>
      <c r="U20" s="42" t="n">
        <f aca="false">COUNTIF(C20:M20,"52¶")</f>
        <v>0</v>
      </c>
      <c r="V20" s="42" t="n">
        <f aca="false">COUNTIF(C20:M20,"U")+COUNTIF(C20:M20,"U☻")+COUNTIF(C20:M20,"U☺")</f>
        <v>0</v>
      </c>
      <c r="W20" s="42" t="n">
        <f aca="false">COUNTIF(C20:M20,"KVIT")+COUNTIF(C20:M20,"KVIT☻")+COUNTIF(C20:M20,"kvit$")</f>
        <v>0</v>
      </c>
      <c r="X20" s="44" t="n">
        <f aca="false">COUNTBLANK(C20:M20)</f>
        <v>9</v>
      </c>
      <c r="Y20" s="44" t="n">
        <f aca="false">COUNTIF(C20:M20,"x")</f>
        <v>0</v>
      </c>
      <c r="Z20" s="42" t="n">
        <f aca="false">COUNTIF(C20:M20,"51")+COUNTIF(C20:M20,"51☻")+COUNTIF(C20:M20,"2")+COUNTIF(C20:M20,"52")+COUNTIF(C20:M20,"52☻")+COUNTIF(C20:M20,"51$")+COUNTIF(C20:M20,"52$")</f>
        <v>0</v>
      </c>
      <c r="AA20" s="12" t="str">
        <f aca="false">'Vzorci vnosov'!$A$21</f>
        <v>☺</v>
      </c>
      <c r="AC20" s="51" t="s">
        <v>54</v>
      </c>
    </row>
    <row r="21" customFormat="false" ht="19.9" hidden="false" customHeight="true" outlineLevel="0" collapsed="false">
      <c r="A21" s="38" t="n">
        <v>41840</v>
      </c>
      <c r="B21" s="39" t="str">
        <f aca="false">TEXT(A21,"Ddd")</f>
        <v>ned</v>
      </c>
      <c r="C21" s="77"/>
      <c r="D21" s="79"/>
      <c r="E21" s="79"/>
      <c r="F21" s="79"/>
      <c r="G21" s="48"/>
      <c r="H21" s="79"/>
      <c r="I21" s="79"/>
      <c r="J21" s="79"/>
      <c r="K21" s="7" t="str">
        <f aca="false">'Vzorci vnosov'!$A$14</f>
        <v>☻</v>
      </c>
      <c r="L21" s="77"/>
      <c r="M21" s="12" t="str">
        <f aca="false">'Vzorci vnosov'!$A$21</f>
        <v>☺</v>
      </c>
      <c r="N21" s="40" t="s">
        <v>48</v>
      </c>
      <c r="O21" s="40" t="s">
        <v>79</v>
      </c>
      <c r="P21" s="42" t="n">
        <f aca="false">COUNTIF(C21:M21,"☻")+COUNTIF(C21:M21,"52☻")+COUNTIF(C21:M21,"51☻")+COUNTIF(C21:M21,"1☻")+COUNTIF(C21:M21,"KVIT☻")+COUNTIF(C21:M21,"U☻")</f>
        <v>1</v>
      </c>
      <c r="Q21" s="42" t="n">
        <f aca="false">COUNTIF(C21:M21,"☺")+COUNTIF(C21:M21,"52☺")+COUNTIF(C21:M21,"51☺")+COUNTIF(C21:M21,"1☺")+COUNTIF(C21:M21,"KVIT☺")+COUNTIF(C21:M21,"U☺")</f>
        <v>1</v>
      </c>
      <c r="R21" s="42" t="n">
        <f aca="false">COUNTIF(C21:M21,"51")+COUNTIF(C21:M21,"51$")+COUNTIF(C21:M21,"51☻")</f>
        <v>0</v>
      </c>
      <c r="S21" s="42" t="n">
        <f aca="false">COUNTIF(C21:M21,"52")+COUNTIF(C21:M21,"52$")+COUNTIF(C21:M21,"52☻")</f>
        <v>0</v>
      </c>
      <c r="T21" s="42" t="n">
        <f aca="false">COUNTIF(C21:M21,"51¶")</f>
        <v>0</v>
      </c>
      <c r="U21" s="42" t="n">
        <f aca="false">COUNTIF(C21:M21,"52¶")</f>
        <v>0</v>
      </c>
      <c r="V21" s="42" t="n">
        <f aca="false">COUNTIF(C21:M21,"U")+COUNTIF(C21:M21,"U☻")+COUNTIF(C21:M21,"U☺")</f>
        <v>0</v>
      </c>
      <c r="W21" s="42" t="n">
        <f aca="false">COUNTIF(C21:M21,"KVIT")+COUNTIF(C21:M21,"KVIT☻")+COUNTIF(C21:M21,"kvit$")</f>
        <v>0</v>
      </c>
      <c r="X21" s="44" t="n">
        <f aca="false">COUNTBLANK(C21:M21)</f>
        <v>9</v>
      </c>
      <c r="Y21" s="44" t="n">
        <f aca="false">COUNTIF(C21:M21,"x")</f>
        <v>0</v>
      </c>
      <c r="Z21" s="42" t="n">
        <f aca="false">COUNTIF(C21:M21,"51")+COUNTIF(C21:M21,"51☻")+COUNTIF(C21:M21,"2")+COUNTIF(C21:M21,"52")+COUNTIF(C21:M21,"52☻")+COUNTIF(C21:M21,"51$")+COUNTIF(C21:M21,"52$")</f>
        <v>0</v>
      </c>
      <c r="AA21" s="13" t="str">
        <f aca="false">'Vzorci vnosov'!$A$22</f>
        <v>U☺</v>
      </c>
    </row>
    <row r="22" customFormat="false" ht="19.9" hidden="false" customHeight="true" outlineLevel="0" collapsed="false">
      <c r="A22" s="45" t="n">
        <v>41841</v>
      </c>
      <c r="B22" s="32" t="str">
        <f aca="false">TEXT(A22,"Ddd")</f>
        <v>pon</v>
      </c>
      <c r="C22" s="4" t="str">
        <f aca="false">'Vzorci vnosov'!$A$12</f>
        <v>D</v>
      </c>
      <c r="D22" s="3" t="str">
        <f aca="false">'Vzorci vnosov'!$A$6</f>
        <v>KVIT</v>
      </c>
      <c r="E22" s="5" t="str">
        <f aca="false">'Vzorci vnosov'!$A$7</f>
        <v>KVIT☻</v>
      </c>
      <c r="F22" s="4" t="str">
        <f aca="false">'Vzorci vnosov'!$A$12</f>
        <v>D</v>
      </c>
      <c r="G22" s="15" t="str">
        <f aca="false">'Vzorci vnosov'!$A$25</f>
        <v>51¶</v>
      </c>
      <c r="H22" s="4" t="str">
        <f aca="false">'Vzorci vnosov'!$A$12</f>
        <v>D</v>
      </c>
      <c r="I22" s="14" t="str">
        <f aca="false">'Vzorci vnosov'!$A$23</f>
        <v>51☺</v>
      </c>
      <c r="J22" s="4" t="str">
        <f aca="false">'Vzorci vnosov'!$A$5</f>
        <v>52</v>
      </c>
      <c r="K22" s="6" t="str">
        <f aca="false">'Vzorci vnosov'!$A$11</f>
        <v>X</v>
      </c>
      <c r="L22" s="4" t="str">
        <f aca="false">'Vzorci vnosov'!$A$4</f>
        <v>51</v>
      </c>
      <c r="M22" s="6" t="str">
        <f aca="false">'Vzorci vnosov'!$A$11</f>
        <v>X</v>
      </c>
      <c r="N22" s="46" t="s">
        <v>79</v>
      </c>
      <c r="O22" s="25" t="s">
        <v>39</v>
      </c>
      <c r="P22" s="42" t="n">
        <f aca="false">COUNTIF(C22:M22,"☻")+COUNTIF(C22:M22,"52☻")+COUNTIF(C22:M22,"51☻")+COUNTIF(C22:M22,"1☻")+COUNTIF(C22:M22,"KVIT☻")+COUNTIF(C22:M22,"U☻")</f>
        <v>1</v>
      </c>
      <c r="Q22" s="42" t="n">
        <f aca="false">COUNTIF(C22:M22,"☺")+COUNTIF(C22:M22,"52☺")+COUNTIF(C22:M22,"51☺")+COUNTIF(C22:M22,"1☺")+COUNTIF(C22:M22,"KVIT☺")+COUNTIF(C22:M22,"U☺")</f>
        <v>1</v>
      </c>
      <c r="R22" s="42" t="n">
        <f aca="false">COUNTIF(C22:M22,"51")+COUNTIF(C22:M22,"51$")+COUNTIF(C22:M22,"51☻")</f>
        <v>1</v>
      </c>
      <c r="S22" s="42" t="n">
        <f aca="false">COUNTIF(C22:M22,"52")+COUNTIF(C22:M22,"52$")+COUNTIF(C22:M22,"52☻")</f>
        <v>1</v>
      </c>
      <c r="T22" s="42" t="n">
        <f aca="false">COUNTIF(C22:M22,"51¶")</f>
        <v>1</v>
      </c>
      <c r="U22" s="42" t="n">
        <f aca="false">COUNTIF(C22:M22,"52¶")</f>
        <v>0</v>
      </c>
      <c r="V22" s="42" t="n">
        <f aca="false">COUNTIF(C22:M22,"U")+COUNTIF(C22:M22,"U☻")+COUNTIF(C22:M22,"U☺")</f>
        <v>0</v>
      </c>
      <c r="W22" s="42" t="n">
        <f aca="false">COUNTIF(C22:M22,"KVIT")+COUNTIF(C22:M22,"KVIT☻")+COUNTIF(C22:M22,"kvit$")</f>
        <v>2</v>
      </c>
      <c r="X22" s="44" t="n">
        <f aca="false">COUNTBLANK(C22:M22)</f>
        <v>0</v>
      </c>
      <c r="Y22" s="44" t="n">
        <f aca="false">COUNTIF(C22:M22,"x")</f>
        <v>2</v>
      </c>
      <c r="Z22" s="42" t="n">
        <f aca="false">COUNTIF(C22:M22,"51")+COUNTIF(C22:M22,"51☻")+COUNTIF(C22:M22,"2")+COUNTIF(C22:M22,"52")+COUNTIF(C22:M22,"52☻")+COUNTIF(C22:M22,"51$")+COUNTIF(C22:M22,"52$")</f>
        <v>2</v>
      </c>
      <c r="AA22" s="14" t="str">
        <f aca="false">'Vzorci vnosov'!$A$23</f>
        <v>51☺</v>
      </c>
      <c r="AC22" s="46" t="s">
        <v>89</v>
      </c>
    </row>
    <row r="23" customFormat="false" ht="19.9" hidden="false" customHeight="true" outlineLevel="0" collapsed="false">
      <c r="A23" s="45" t="n">
        <v>41842</v>
      </c>
      <c r="B23" s="32" t="str">
        <f aca="false">TEXT(A23,"Ddd")</f>
        <v>tor</v>
      </c>
      <c r="C23" s="4" t="str">
        <f aca="false">'Vzorci vnosov'!$A$12</f>
        <v>D</v>
      </c>
      <c r="D23" s="3" t="str">
        <f aca="false">'Vzorci vnosov'!$A$6</f>
        <v>KVIT</v>
      </c>
      <c r="E23" s="6" t="str">
        <f aca="false">'Vzorci vnosov'!$A$11</f>
        <v>X</v>
      </c>
      <c r="F23" s="4" t="str">
        <f aca="false">'Vzorci vnosov'!$A$12</f>
        <v>D</v>
      </c>
      <c r="G23" s="6" t="str">
        <f aca="false">'Vzorci vnosov'!$A$26</f>
        <v>52¶</v>
      </c>
      <c r="H23" s="4" t="str">
        <f aca="false">'Vzorci vnosov'!$A$12</f>
        <v>D</v>
      </c>
      <c r="I23" s="6" t="str">
        <f aca="false">'Vzorci vnosov'!$A$11</f>
        <v>X</v>
      </c>
      <c r="J23" s="46" t="s">
        <v>59</v>
      </c>
      <c r="K23" s="3" t="str">
        <f aca="false">'Vzorci vnosov'!$A$6</f>
        <v>KVIT</v>
      </c>
      <c r="L23" s="14" t="str">
        <f aca="false">'Vzorci vnosov'!$A$23</f>
        <v>51☺</v>
      </c>
      <c r="M23" s="3" t="str">
        <f aca="false">'Vzorci vnosov'!$A$6</f>
        <v>KVIT</v>
      </c>
      <c r="N23" s="51" t="s">
        <v>69</v>
      </c>
      <c r="O23" s="25" t="s">
        <v>39</v>
      </c>
      <c r="P23" s="42" t="n">
        <f aca="false">COUNTIF(C23:M23,"☻")+COUNTIF(C23:M23,"52☻")+COUNTIF(C23:M23,"51☻")+COUNTIF(C23:M23,"1☻")+COUNTIF(C23:M23,"KVIT☻")+COUNTIF(C23:M23,"U☻")</f>
        <v>0</v>
      </c>
      <c r="Q23" s="42" t="n">
        <f aca="false">COUNTIF(C23:M23,"☺")+COUNTIF(C23:M23,"52☺")+COUNTIF(C23:M23,"51☺")+COUNTIF(C23:M23,"1☺")+COUNTIF(C23:M23,"KVIT☺")+COUNTIF(C23:M23,"U☺")</f>
        <v>1</v>
      </c>
      <c r="R23" s="42" t="n">
        <f aca="false">COUNTIF(C23:M23,"51")+COUNTIF(C23:M23,"51$")+COUNTIF(C23:M23,"51☻")</f>
        <v>0</v>
      </c>
      <c r="S23" s="42" t="n">
        <f aca="false">COUNTIF(C23:M23,"52")+COUNTIF(C23:M23,"52$")+COUNTIF(C23:M23,"52☻")</f>
        <v>0</v>
      </c>
      <c r="T23" s="42" t="n">
        <f aca="false">COUNTIF(C23:M23,"51¶")</f>
        <v>0</v>
      </c>
      <c r="U23" s="42" t="n">
        <f aca="false">COUNTIF(C23:M23,"52¶")</f>
        <v>1</v>
      </c>
      <c r="V23" s="42" t="n">
        <f aca="false">COUNTIF(C23:M23,"U")+COUNTIF(C23:M23,"U☻")+COUNTIF(C23:M23,"U☺")</f>
        <v>0</v>
      </c>
      <c r="W23" s="42" t="n">
        <f aca="false">COUNTIF(C23:M23,"KVIT")+COUNTIF(C23:M23,"KVIT☻")+COUNTIF(C23:M23,"kvit$")</f>
        <v>3</v>
      </c>
      <c r="X23" s="44" t="n">
        <f aca="false">COUNTBLANK(C23:M23)</f>
        <v>0</v>
      </c>
      <c r="Y23" s="44" t="n">
        <f aca="false">COUNTIF(C23:M23,"x")</f>
        <v>2</v>
      </c>
      <c r="Z23" s="42" t="n">
        <f aca="false">COUNTIF(C23:M23,"51")+COUNTIF(C23:M23,"51☻")+COUNTIF(C23:M23,"2")+COUNTIF(C23:M23,"52")+COUNTIF(C23:M23,"52☻")+COUNTIF(C23:M23,"51$")+COUNTIF(C23:M23,"52$")</f>
        <v>0</v>
      </c>
      <c r="AA23" s="14" t="str">
        <f aca="false">'Vzorci vnosov'!$A$24</f>
        <v>52☺</v>
      </c>
    </row>
    <row r="24" customFormat="false" ht="19.9" hidden="false" customHeight="true" outlineLevel="0" collapsed="false">
      <c r="A24" s="45" t="n">
        <v>41843</v>
      </c>
      <c r="B24" s="32" t="str">
        <f aca="false">TEXT(A24,"Ddd")</f>
        <v>sre</v>
      </c>
      <c r="C24" s="4" t="str">
        <f aca="false">'Vzorci vnosov'!$A$12</f>
        <v>D</v>
      </c>
      <c r="D24" s="5" t="str">
        <f aca="false">'Vzorci vnosov'!$A$7</f>
        <v>KVIT☻</v>
      </c>
      <c r="E24" s="4" t="str">
        <f aca="false">'Vzorci vnosov'!$A$4</f>
        <v>51</v>
      </c>
      <c r="F24" s="4" t="str">
        <f aca="false">'Vzorci vnosov'!$A$12</f>
        <v>D</v>
      </c>
      <c r="G24" s="37" t="str">
        <f aca="false">'Vzorci vnosov'!$A$28</f>
        <v>KO</v>
      </c>
      <c r="H24" s="4" t="str">
        <f aca="false">'Vzorci vnosov'!$A$12</f>
        <v>D</v>
      </c>
      <c r="I24" s="4" t="str">
        <f aca="false">'Vzorci vnosov'!$A$5</f>
        <v>52</v>
      </c>
      <c r="J24" s="46" t="s">
        <v>59</v>
      </c>
      <c r="K24" s="3" t="str">
        <f aca="false">'Vzorci vnosov'!$A$6</f>
        <v>KVIT</v>
      </c>
      <c r="L24" s="6" t="str">
        <f aca="false">'Vzorci vnosov'!$A$11</f>
        <v>X</v>
      </c>
      <c r="M24" s="3" t="str">
        <f aca="false">'Vzorci vnosov'!$A$6</f>
        <v>KVIT</v>
      </c>
      <c r="N24" s="47" t="s">
        <v>53</v>
      </c>
      <c r="O24" s="25" t="str">
        <f aca="false">januar!$L$1</f>
        <v>ŽIV</v>
      </c>
      <c r="P24" s="42" t="n">
        <f aca="false">COUNTIF(C24:M24,"☻")+COUNTIF(C24:M24,"52☻")+COUNTIF(C24:M24,"51☻")+COUNTIF(C24:M24,"1☻")+COUNTIF(C24:M24,"KVIT☻")+COUNTIF(C24:M24,"U☻")</f>
        <v>1</v>
      </c>
      <c r="Q24" s="42" t="n">
        <f aca="false">COUNTIF(C24:M24,"☺")+COUNTIF(C24:M24,"52☺")+COUNTIF(C24:M24,"51☺")+COUNTIF(C24:M24,"1☺")+COUNTIF(C24:M24,"KVIT☺")+COUNTIF(C24:M24,"U☺")</f>
        <v>0</v>
      </c>
      <c r="R24" s="42" t="n">
        <f aca="false">COUNTIF(C24:M24,"51")+COUNTIF(C24:M24,"51$")+COUNTIF(C24:M24,"51☻")</f>
        <v>1</v>
      </c>
      <c r="S24" s="42" t="n">
        <f aca="false">COUNTIF(C24:M24,"52")+COUNTIF(C24:M24,"52$")+COUNTIF(C24:M24,"52☻")</f>
        <v>1</v>
      </c>
      <c r="T24" s="42" t="n">
        <f aca="false">COUNTIF(C24:M24,"51¶")</f>
        <v>0</v>
      </c>
      <c r="U24" s="42" t="n">
        <f aca="false">COUNTIF(C24:M24,"52¶")</f>
        <v>0</v>
      </c>
      <c r="V24" s="42" t="n">
        <f aca="false">COUNTIF(C24:M24,"U")+COUNTIF(C24:M24,"U☻")+COUNTIF(C24:M24,"U☺")</f>
        <v>0</v>
      </c>
      <c r="W24" s="42" t="n">
        <f aca="false">COUNTIF(C24:M24,"KVIT")+COUNTIF(C24:M24,"KVIT☻")+COUNTIF(C24:M24,"kvit$")</f>
        <v>3</v>
      </c>
      <c r="X24" s="44" t="n">
        <f aca="false">COUNTBLANK(C24:M24)</f>
        <v>0</v>
      </c>
      <c r="Y24" s="44" t="n">
        <f aca="false">COUNTIF(C24:M24,"x")</f>
        <v>1</v>
      </c>
      <c r="Z24" s="42" t="n">
        <f aca="false">COUNTIF(C24:M24,"51")+COUNTIF(C24:M24,"51☻")+COUNTIF(C24:M24,"2")+COUNTIF(C24:M24,"52")+COUNTIF(C24:M24,"52☻")+COUNTIF(C24:M24,"51$")+COUNTIF(C24:M24,"52$")</f>
        <v>2</v>
      </c>
      <c r="AA24" s="15" t="str">
        <f aca="false">'Vzorci vnosov'!$A$25</f>
        <v>51¶</v>
      </c>
    </row>
    <row r="25" customFormat="false" ht="19.9" hidden="false" customHeight="true" outlineLevel="0" collapsed="false">
      <c r="A25" s="45" t="n">
        <v>41844</v>
      </c>
      <c r="B25" s="32" t="str">
        <f aca="false">TEXT(A25,"Ddd")</f>
        <v>čet</v>
      </c>
      <c r="C25" s="4" t="str">
        <f aca="false">'Vzorci vnosov'!$A$12</f>
        <v>D</v>
      </c>
      <c r="D25" s="46" t="s">
        <v>85</v>
      </c>
      <c r="E25" s="15" t="str">
        <f aca="false">'Vzorci vnosov'!$A$25</f>
        <v>51¶</v>
      </c>
      <c r="F25" s="4" t="str">
        <f aca="false">'Vzorci vnosov'!$A$12</f>
        <v>D</v>
      </c>
      <c r="G25" s="4" t="str">
        <f aca="false">'Vzorci vnosov'!$A$12</f>
        <v>D</v>
      </c>
      <c r="H25" s="4" t="str">
        <f aca="false">'Vzorci vnosov'!$A$12</f>
        <v>D</v>
      </c>
      <c r="I25" s="4" t="str">
        <f aca="false">'Vzorci vnosov'!$A$4</f>
        <v>51</v>
      </c>
      <c r="J25" s="4" t="str">
        <f aca="false">'Vzorci vnosov'!$A$5</f>
        <v>52</v>
      </c>
      <c r="K25" s="5" t="str">
        <f aca="false">'Vzorci vnosov'!$A$7</f>
        <v>KVIT☻</v>
      </c>
      <c r="L25" s="4" t="str">
        <f aca="false">'Vzorci vnosov'!$A$4</f>
        <v>51</v>
      </c>
      <c r="M25" s="3" t="str">
        <f aca="false">'Vzorci vnosov'!$A$6</f>
        <v>KVIT</v>
      </c>
      <c r="N25" s="52" t="s">
        <v>67</v>
      </c>
      <c r="O25" s="25" t="s">
        <v>88</v>
      </c>
      <c r="P25" s="42" t="n">
        <f aca="false">COUNTIF(C25:M25,"☻")+COUNTIF(C25:M25,"52☻")+COUNTIF(C25:M25,"51☻")+COUNTIF(C25:M25,"1☻")+COUNTIF(C25:M25,"KVIT☻")+COUNTIF(C25:M25,"U☻")</f>
        <v>1</v>
      </c>
      <c r="Q25" s="42" t="n">
        <f aca="false">COUNTIF(C25:M25,"☺")+COUNTIF(C25:M25,"52☺")+COUNTIF(C25:M25,"51☺")+COUNTIF(C25:M25,"1☺")+COUNTIF(C25:M25,"KVIT☺")+COUNTIF(C25:M25,"U☺")</f>
        <v>0</v>
      </c>
      <c r="R25" s="42" t="n">
        <f aca="false">COUNTIF(C25:M25,"51")+COUNTIF(C25:M25,"51$")+COUNTIF(C25:M25,"51☻")</f>
        <v>2</v>
      </c>
      <c r="S25" s="42" t="n">
        <f aca="false">COUNTIF(C25:M25,"52")+COUNTIF(C25:M25,"52$")+COUNTIF(C25:M25,"52☻")</f>
        <v>1</v>
      </c>
      <c r="T25" s="42" t="n">
        <f aca="false">COUNTIF(C25:M25,"51¶")</f>
        <v>1</v>
      </c>
      <c r="U25" s="42" t="n">
        <f aca="false">COUNTIF(C25:M25,"52¶")</f>
        <v>0</v>
      </c>
      <c r="V25" s="42" t="n">
        <f aca="false">COUNTIF(C25:M25,"U")+COUNTIF(C25:M25,"U☻")+COUNTIF(C25:M25,"U☺")</f>
        <v>0</v>
      </c>
      <c r="W25" s="42" t="n">
        <f aca="false">COUNTIF(C25:M25,"KVIT")+COUNTIF(C25:M25,"KVIT☻")+COUNTIF(C25:M25,"kvit$")</f>
        <v>2</v>
      </c>
      <c r="X25" s="44" t="n">
        <f aca="false">COUNTBLANK(C25:M25)</f>
        <v>0</v>
      </c>
      <c r="Y25" s="44" t="n">
        <f aca="false">COUNTIF(C25:M25,"x")</f>
        <v>0</v>
      </c>
      <c r="Z25" s="42" t="n">
        <f aca="false">COUNTIF(C25:M25,"51")+COUNTIF(C25:M25,"51☻")+COUNTIF(C25:M25,"2")+COUNTIF(C25:M25,"52")+COUNTIF(C25:M25,"52☻")+COUNTIF(C25:M25,"51$")+COUNTIF(C25:M25,"52$")</f>
        <v>3</v>
      </c>
      <c r="AA25" s="6" t="str">
        <f aca="false">'Vzorci vnosov'!$A$26</f>
        <v>52¶</v>
      </c>
    </row>
    <row r="26" customFormat="false" ht="19.9" hidden="false" customHeight="true" outlineLevel="0" collapsed="false">
      <c r="A26" s="45" t="n">
        <v>41845</v>
      </c>
      <c r="B26" s="32" t="str">
        <f aca="false">TEXT(A26,"Ddd")</f>
        <v>pet</v>
      </c>
      <c r="C26" s="4" t="str">
        <f aca="false">'Vzorci vnosov'!$A$12</f>
        <v>D</v>
      </c>
      <c r="D26" s="3" t="str">
        <f aca="false">'Vzorci vnosov'!$A$6</f>
        <v>KVIT</v>
      </c>
      <c r="E26" s="3" t="str">
        <f aca="false">'Vzorci vnosov'!$A$2</f>
        <v>51☻</v>
      </c>
      <c r="F26" s="4" t="str">
        <f aca="false">'Vzorci vnosov'!$A$12</f>
        <v>D</v>
      </c>
      <c r="G26" s="11" t="str">
        <f aca="false">'Vzorci vnosov'!$A$20</f>
        <v>☺</v>
      </c>
      <c r="H26" s="4" t="str">
        <f aca="false">'Vzorci vnosov'!$A$12</f>
        <v>D</v>
      </c>
      <c r="I26" s="4" t="str">
        <f aca="false">'Vzorci vnosov'!$A$4</f>
        <v>51</v>
      </c>
      <c r="J26" s="4" t="str">
        <f aca="false">'Vzorci vnosov'!$A$5</f>
        <v>52</v>
      </c>
      <c r="K26" s="6" t="str">
        <f aca="false">'Vzorci vnosov'!$A$11</f>
        <v>X</v>
      </c>
      <c r="L26" s="15" t="str">
        <f aca="false">'Vzorci vnosov'!$A$25</f>
        <v>51¶</v>
      </c>
      <c r="M26" s="3" t="str">
        <f aca="false">'Vzorci vnosov'!$A$6</f>
        <v>KVIT</v>
      </c>
      <c r="N26" s="46" t="s">
        <v>42</v>
      </c>
      <c r="O26" s="25" t="s">
        <v>39</v>
      </c>
      <c r="P26" s="42" t="n">
        <f aca="false">COUNTIF(C26:M26,"☻")+COUNTIF(C26:M26,"52☻")+COUNTIF(C26:M26,"51☻")+COUNTIF(C26:M26,"1☻")+COUNTIF(C26:M26,"KVIT☻")+COUNTIF(C26:M26,"U☻")</f>
        <v>1</v>
      </c>
      <c r="Q26" s="42" t="n">
        <f aca="false">COUNTIF(C26:M26,"☺")+COUNTIF(C26:M26,"52☺")+COUNTIF(C26:M26,"51☺")+COUNTIF(C26:M26,"1☺")+COUNTIF(C26:M26,"KVIT☺")+COUNTIF(C26:M26,"U☺")</f>
        <v>1</v>
      </c>
      <c r="R26" s="42" t="n">
        <f aca="false">COUNTIF(C26:M26,"51")+COUNTIF(C26:M26,"51$")+COUNTIF(C26:M26,"51☻")</f>
        <v>2</v>
      </c>
      <c r="S26" s="42" t="n">
        <f aca="false">COUNTIF(C26:M26,"52")+COUNTIF(C26:M26,"52$")+COUNTIF(C26:M26,"52☻")</f>
        <v>1</v>
      </c>
      <c r="T26" s="42" t="n">
        <f aca="false">COUNTIF(C26:M26,"51¶")</f>
        <v>1</v>
      </c>
      <c r="U26" s="42" t="n">
        <f aca="false">COUNTIF(C26:M26,"52¶")</f>
        <v>0</v>
      </c>
      <c r="V26" s="42" t="n">
        <f aca="false">COUNTIF(C26:M26,"U")+COUNTIF(C26:M26,"U☻")+COUNTIF(C26:M26,"U☺")</f>
        <v>0</v>
      </c>
      <c r="W26" s="42" t="n">
        <f aca="false">COUNTIF(C26:M26,"KVIT")+COUNTIF(C26:M26,"KVIT☻")+COUNTIF(C26:M26,"kvit$")</f>
        <v>2</v>
      </c>
      <c r="X26" s="44" t="n">
        <f aca="false">COUNTBLANK(C26:M26)</f>
        <v>0</v>
      </c>
      <c r="Y26" s="44" t="n">
        <f aca="false">COUNTIF(C26:M26,"x")</f>
        <v>1</v>
      </c>
      <c r="Z26" s="42" t="n">
        <f aca="false">COUNTIF(C26:M26,"51")+COUNTIF(C26:M26,"51☻")+COUNTIF(C26:M26,"2")+COUNTIF(C26:M26,"52")+COUNTIF(C26:M26,"52☻")+COUNTIF(C26:M26,"51$")+COUNTIF(C26:M26,"52$")</f>
        <v>3</v>
      </c>
      <c r="AA26" s="16" t="str">
        <f aca="false">'Vzorci vnosov'!$A$27</f>
        <v>KVIT☺</v>
      </c>
    </row>
    <row r="27" customFormat="false" ht="19.9" hidden="false" customHeight="true" outlineLevel="0" collapsed="false">
      <c r="A27" s="38" t="n">
        <v>41846</v>
      </c>
      <c r="B27" s="39" t="str">
        <f aca="false">TEXT(A27,"Ddd")</f>
        <v>sob</v>
      </c>
      <c r="C27" s="79"/>
      <c r="D27" s="79"/>
      <c r="E27" s="77"/>
      <c r="F27" s="7" t="str">
        <f aca="false">'Vzorci vnosov'!$A$14</f>
        <v>☻</v>
      </c>
      <c r="G27" s="48"/>
      <c r="H27" s="40"/>
      <c r="I27" s="40"/>
      <c r="J27" s="79"/>
      <c r="K27" s="79"/>
      <c r="L27" s="12" t="str">
        <f aca="false">'Vzorci vnosov'!$A$21</f>
        <v>☺</v>
      </c>
      <c r="M27" s="40"/>
      <c r="N27" s="40" t="str">
        <f aca="false">januar!$L$1</f>
        <v>ŽIV</v>
      </c>
      <c r="O27" s="40" t="s">
        <v>39</v>
      </c>
      <c r="P27" s="42" t="n">
        <f aca="false">COUNTIF(C27:M27,"☻")+COUNTIF(C27:M27,"52☻")+COUNTIF(C27:M27,"51☻")+COUNTIF(C27:M27,"1☻")+COUNTIF(C27:M27,"KVIT☻")+COUNTIF(C27:M27,"U☻")</f>
        <v>1</v>
      </c>
      <c r="Q27" s="42" t="n">
        <f aca="false">COUNTIF(C27:M27,"☺")+COUNTIF(C27:M27,"52☺")+COUNTIF(C27:M27,"51☺")+COUNTIF(C27:M27,"1☺")+COUNTIF(C27:M27,"KVIT☺")+COUNTIF(C27:M27,"U☺")</f>
        <v>1</v>
      </c>
      <c r="R27" s="42" t="n">
        <f aca="false">COUNTIF(C27:M27,"51")+COUNTIF(C27:M27,"51$")+COUNTIF(C27:M27,"51☻")</f>
        <v>0</v>
      </c>
      <c r="S27" s="42" t="n">
        <f aca="false">COUNTIF(C27:M27,"52")+COUNTIF(C27:M27,"52$")+COUNTIF(C27:M27,"52☻")</f>
        <v>0</v>
      </c>
      <c r="T27" s="42" t="n">
        <f aca="false">COUNTIF(C27:M27,"51¶")</f>
        <v>0</v>
      </c>
      <c r="U27" s="42" t="n">
        <f aca="false">COUNTIF(C27:M27,"52¶")</f>
        <v>0</v>
      </c>
      <c r="V27" s="42" t="n">
        <f aca="false">COUNTIF(C27:M27,"U")+COUNTIF(C27:M27,"U☻")+COUNTIF(C27:M27,"U☺")</f>
        <v>0</v>
      </c>
      <c r="W27" s="42" t="n">
        <f aca="false">COUNTIF(C27:M27,"KVIT")+COUNTIF(C27:M27,"KVIT☻")+COUNTIF(C27:M27,"kvit$")</f>
        <v>0</v>
      </c>
      <c r="X27" s="44" t="n">
        <f aca="false">COUNTBLANK(C27:M27)</f>
        <v>9</v>
      </c>
      <c r="Y27" s="44" t="n">
        <f aca="false">COUNTIF(C27:M27,"x")</f>
        <v>0</v>
      </c>
      <c r="Z27" s="42" t="n">
        <f aca="false">COUNTIF(C27:M27,"51")+COUNTIF(C27:M27,"51☻")+COUNTIF(C27:M27,"2")+COUNTIF(C27:M27,"52")+COUNTIF(C27:M27,"52☻")+COUNTIF(C27:M27,"51$")+COUNTIF(C27:M27,"52$")</f>
        <v>0</v>
      </c>
      <c r="AA27" s="37" t="str">
        <f aca="false">'Vzorci vnosov'!$A$28</f>
        <v>KO</v>
      </c>
    </row>
    <row r="28" customFormat="false" ht="19.9" hidden="false" customHeight="true" outlineLevel="0" collapsed="false">
      <c r="A28" s="38" t="n">
        <v>41847</v>
      </c>
      <c r="B28" s="39" t="str">
        <f aca="false">TEXT(A28,"Ddd")</f>
        <v>ned</v>
      </c>
      <c r="C28" s="79"/>
      <c r="D28" s="79"/>
      <c r="E28" s="77"/>
      <c r="F28" s="7" t="str">
        <f aca="false">'Vzorci vnosov'!$A$14</f>
        <v>☻</v>
      </c>
      <c r="G28" s="48"/>
      <c r="H28" s="40"/>
      <c r="I28" s="40"/>
      <c r="J28" s="79"/>
      <c r="K28" s="79"/>
      <c r="L28" s="77"/>
      <c r="M28" s="40"/>
      <c r="N28" s="70" t="s">
        <v>69</v>
      </c>
      <c r="O28" s="40" t="s">
        <v>88</v>
      </c>
      <c r="P28" s="42" t="n">
        <f aca="false">COUNTIF(C28:M28,"☻")+COUNTIF(C28:M28,"52☻")+COUNTIF(C28:M28,"51☻")+COUNTIF(C28:M28,"1☻")+COUNTIF(C28:M28,"KVIT☻")+COUNTIF(C28:M28,"U☻")</f>
        <v>1</v>
      </c>
      <c r="Q28" s="42" t="n">
        <f aca="false">COUNTIF(C28:M28,"☺")+COUNTIF(C28:M28,"52☺")+COUNTIF(C28:M28,"51☺")+COUNTIF(C28:M28,"1☺")+COUNTIF(C28:M28,"KVIT☺")+COUNTIF(C28:M28,"U☺")</f>
        <v>0</v>
      </c>
      <c r="R28" s="42" t="n">
        <f aca="false">COUNTIF(C28:M28,"51")+COUNTIF(C28:M28,"51$")+COUNTIF(C28:M28,"51☻")</f>
        <v>0</v>
      </c>
      <c r="S28" s="42" t="n">
        <f aca="false">COUNTIF(C28:M28,"52")+COUNTIF(C28:M28,"52$")+COUNTIF(C28:M28,"52☻")</f>
        <v>0</v>
      </c>
      <c r="T28" s="42" t="n">
        <f aca="false">COUNTIF(C28:M28,"51¶")</f>
        <v>0</v>
      </c>
      <c r="U28" s="42" t="n">
        <f aca="false">COUNTIF(C28:M28,"52¶")</f>
        <v>0</v>
      </c>
      <c r="V28" s="42" t="n">
        <f aca="false">COUNTIF(C28:M28,"U")+COUNTIF(C28:M28,"U☻")+COUNTIF(C28:M28,"U☺")</f>
        <v>0</v>
      </c>
      <c r="W28" s="42" t="n">
        <f aca="false">COUNTIF(C28:M28,"KVIT")+COUNTIF(C28:M28,"KVIT☻")+COUNTIF(C28:M28,"kvit$")</f>
        <v>0</v>
      </c>
      <c r="X28" s="44" t="n">
        <f aca="false">COUNTBLANK(C28:M28)</f>
        <v>10</v>
      </c>
      <c r="Y28" s="44" t="n">
        <f aca="false">COUNTIF(C28:M28,"x")</f>
        <v>0</v>
      </c>
      <c r="Z28" s="42" t="n">
        <f aca="false">COUNTIF(C28:M28,"51")+COUNTIF(C28:M28,"51☻")+COUNTIF(C28:M28,"2")+COUNTIF(C28:M28,"52")+COUNTIF(C28:M28,"52☻")+COUNTIF(C28:M28,"51$")+COUNTIF(C28:M28,"52$")</f>
        <v>0</v>
      </c>
      <c r="AA28" s="37" t="str">
        <f aca="false">'Vzorci vnosov'!$A$29</f>
        <v>Rt</v>
      </c>
    </row>
    <row r="29" customFormat="false" ht="19.9" hidden="false" customHeight="true" outlineLevel="0" collapsed="false">
      <c r="A29" s="45" t="n">
        <v>41848</v>
      </c>
      <c r="B29" s="32" t="str">
        <f aca="false">TEXT(A29,"Ddd")</f>
        <v>pon</v>
      </c>
      <c r="C29" s="4" t="str">
        <f aca="false">'Vzorci vnosov'!$A$12</f>
        <v>D</v>
      </c>
      <c r="D29" s="3" t="str">
        <f aca="false">'Vzorci vnosov'!$A$6</f>
        <v>KVIT</v>
      </c>
      <c r="E29" s="3" t="str">
        <f aca="false">'Vzorci vnosov'!$A$6</f>
        <v>KVIT</v>
      </c>
      <c r="F29" s="6" t="str">
        <f aca="false">'Vzorci vnosov'!$A$11</f>
        <v>X</v>
      </c>
      <c r="G29" s="15" t="str">
        <f aca="false">'Vzorci vnosov'!$A$25</f>
        <v>51¶</v>
      </c>
      <c r="H29" s="4" t="str">
        <f aca="false">'Vzorci vnosov'!$A$12</f>
        <v>D</v>
      </c>
      <c r="I29" s="4" t="str">
        <f aca="false">'Vzorci vnosov'!$A$4</f>
        <v>51</v>
      </c>
      <c r="J29" s="4" t="str">
        <f aca="false">'Vzorci vnosov'!$A$5</f>
        <v>52</v>
      </c>
      <c r="K29" s="4" t="str">
        <f aca="false">'Vzorci vnosov'!$A$4</f>
        <v>51</v>
      </c>
      <c r="L29" s="4" t="str">
        <f aca="false">'Vzorci vnosov'!$A$5</f>
        <v>52</v>
      </c>
      <c r="M29" s="3" t="str">
        <f aca="false">'Vzorci vnosov'!$A$6</f>
        <v>KVIT</v>
      </c>
      <c r="N29" s="46" t="s">
        <v>89</v>
      </c>
      <c r="O29" s="25" t="s">
        <v>39</v>
      </c>
      <c r="P29" s="42" t="n">
        <f aca="false">COUNTIF(C29:M29,"☻")+COUNTIF(C29:M29,"52☻")+COUNTIF(C29:M29,"51☻")+COUNTIF(C29:M29,"1☻")+COUNTIF(C29:M29,"KVIT☻")+COUNTIF(C29:M29,"U☻")</f>
        <v>0</v>
      </c>
      <c r="Q29" s="42" t="n">
        <f aca="false">COUNTIF(C29:M29,"☺")+COUNTIF(C29:M29,"52☺")+COUNTIF(C29:M29,"51☺")+COUNTIF(C29:M29,"1☺")+COUNTIF(C29:M29,"KVIT☺")+COUNTIF(C29:M29,"U☺")</f>
        <v>0</v>
      </c>
      <c r="R29" s="42" t="n">
        <f aca="false">COUNTIF(C29:M29,"51")+COUNTIF(C29:M29,"51$")+COUNTIF(C29:M29,"51☻")</f>
        <v>2</v>
      </c>
      <c r="S29" s="42" t="n">
        <f aca="false">COUNTIF(C29:M29,"52")+COUNTIF(C29:M29,"52$")+COUNTIF(C29:M29,"52☻")</f>
        <v>2</v>
      </c>
      <c r="T29" s="42" t="n">
        <f aca="false">COUNTIF(C29:M29,"51¶")</f>
        <v>1</v>
      </c>
      <c r="U29" s="42" t="n">
        <f aca="false">COUNTIF(C29:M29,"52¶")</f>
        <v>0</v>
      </c>
      <c r="V29" s="42" t="n">
        <f aca="false">COUNTIF(C29:M29,"U")+COUNTIF(C29:M29,"U☻")+COUNTIF(C29:M29,"U☺")</f>
        <v>0</v>
      </c>
      <c r="W29" s="42" t="n">
        <f aca="false">COUNTIF(C29:M29,"KVIT")+COUNTIF(C29:M29,"KVIT☻")+COUNTIF(C29:M29,"kvit$")</f>
        <v>3</v>
      </c>
      <c r="X29" s="44" t="n">
        <f aca="false">COUNTBLANK(C29:M29)</f>
        <v>0</v>
      </c>
      <c r="Y29" s="44" t="n">
        <f aca="false">COUNTIF(C29:M29,"x")</f>
        <v>1</v>
      </c>
      <c r="Z29" s="42" t="n">
        <f aca="false">COUNTIF(C29:M29,"51")+COUNTIF(C29:M29,"51☻")+COUNTIF(C29:M29,"2")+COUNTIF(C29:M29,"52")+COUNTIF(C29:M29,"52☻")+COUNTIF(C29:M29,"51$")+COUNTIF(C29:M29,"52$")</f>
        <v>4</v>
      </c>
      <c r="AA29" s="37" t="str">
        <f aca="false">'Vzorci vnosov'!$A$30</f>
        <v>Rt☻</v>
      </c>
    </row>
    <row r="30" customFormat="false" ht="19.9" hidden="false" customHeight="true" outlineLevel="0" collapsed="false">
      <c r="A30" s="45" t="n">
        <v>41849</v>
      </c>
      <c r="B30" s="32" t="str">
        <f aca="false">TEXT(A30,"Ddd")</f>
        <v>tor</v>
      </c>
      <c r="C30" s="4" t="str">
        <f aca="false">'Vzorci vnosov'!$A$12</f>
        <v>D</v>
      </c>
      <c r="D30" s="3" t="str">
        <f aca="false">'Vzorci vnosov'!$A$6</f>
        <v>KVIT</v>
      </c>
      <c r="E30" s="5" t="str">
        <f aca="false">'Vzorci vnosov'!$A$7</f>
        <v>KVIT☻</v>
      </c>
      <c r="F30" s="3" t="str">
        <f aca="false">'Vzorci vnosov'!$A$6</f>
        <v>KVIT</v>
      </c>
      <c r="G30" s="15" t="str">
        <f aca="false">'Vzorci vnosov'!$A$25</f>
        <v>51¶</v>
      </c>
      <c r="H30" s="4" t="str">
        <f aca="false">'Vzorci vnosov'!$A$4</f>
        <v>51</v>
      </c>
      <c r="I30" s="4" t="str">
        <f aca="false">'Vzorci vnosov'!$A$5</f>
        <v>52</v>
      </c>
      <c r="J30" s="14" t="str">
        <f aca="false">'Vzorci vnosov'!$A$23</f>
        <v>51☺</v>
      </c>
      <c r="K30" s="4" t="str">
        <f aca="false">'Vzorci vnosov'!$A$5</f>
        <v>52</v>
      </c>
      <c r="L30" s="4" t="str">
        <f aca="false">'Vzorci vnosov'!$A$5</f>
        <v>52</v>
      </c>
      <c r="M30" s="3" t="str">
        <f aca="false">'Vzorci vnosov'!$A$6</f>
        <v>KVIT</v>
      </c>
      <c r="N30" s="46" t="s">
        <v>88</v>
      </c>
      <c r="O30" s="25" t="s">
        <v>39</v>
      </c>
      <c r="P30" s="42" t="n">
        <f aca="false">COUNTIF(C30:M30,"☻")+COUNTIF(C30:M30,"52☻")+COUNTIF(C30:M30,"51☻")+COUNTIF(C30:M30,"1☻")+COUNTIF(C30:M30,"KVIT☻")+COUNTIF(C30:M30,"U☻")</f>
        <v>1</v>
      </c>
      <c r="Q30" s="42" t="n">
        <f aca="false">COUNTIF(C30:M30,"☺")+COUNTIF(C30:M30,"52☺")+COUNTIF(C30:M30,"51☺")+COUNTIF(C30:M30,"1☺")+COUNTIF(C30:M30,"KVIT☺")+COUNTIF(C30:M30,"U☺")</f>
        <v>1</v>
      </c>
      <c r="R30" s="42" t="n">
        <f aca="false">COUNTIF(C30:M30,"51")+COUNTIF(C30:M30,"51$")+COUNTIF(C30:M30,"51☻")</f>
        <v>1</v>
      </c>
      <c r="S30" s="42" t="n">
        <f aca="false">COUNTIF(C30:M30,"52")+COUNTIF(C30:M30,"52$")+COUNTIF(C30:M30,"52☻")</f>
        <v>3</v>
      </c>
      <c r="T30" s="42" t="n">
        <f aca="false">COUNTIF(C30:M30,"51¶")</f>
        <v>1</v>
      </c>
      <c r="U30" s="42" t="n">
        <f aca="false">COUNTIF(C30:M30,"52¶")</f>
        <v>0</v>
      </c>
      <c r="V30" s="42" t="n">
        <f aca="false">COUNTIF(C30:M30,"U")+COUNTIF(C30:M30,"U☻")+COUNTIF(C30:M30,"U☺")</f>
        <v>0</v>
      </c>
      <c r="W30" s="42" t="n">
        <f aca="false">COUNTIF(C30:M30,"KVIT")+COUNTIF(C30:M30,"KVIT☻")+COUNTIF(C30:M30,"kvit$")</f>
        <v>4</v>
      </c>
      <c r="X30" s="44" t="n">
        <f aca="false">COUNTBLANK(C30:M30)</f>
        <v>0</v>
      </c>
      <c r="Y30" s="44" t="n">
        <f aca="false">COUNTIF(C30:M30,"x")</f>
        <v>0</v>
      </c>
      <c r="Z30" s="42" t="n">
        <f aca="false">COUNTIF(C30:M30,"51")+COUNTIF(C30:M30,"51☻")+COUNTIF(C30:M30,"2")+COUNTIF(C30:M30,"52")+COUNTIF(C30:M30,"52☻")+COUNTIF(C30:M30,"51$")+COUNTIF(C30:M30,"52$")</f>
        <v>4</v>
      </c>
    </row>
    <row r="31" customFormat="false" ht="19.9" hidden="false" customHeight="true" outlineLevel="0" collapsed="false">
      <c r="A31" s="45" t="n">
        <v>41850</v>
      </c>
      <c r="B31" s="32" t="str">
        <f aca="false">TEXT(A31,"Ddd")</f>
        <v>sre</v>
      </c>
      <c r="C31" s="4" t="str">
        <f aca="false">'Vzorci vnosov'!$A$12</f>
        <v>D</v>
      </c>
      <c r="D31" s="3" t="str">
        <f aca="false">'Vzorci vnosov'!$A$6</f>
        <v>KVIT</v>
      </c>
      <c r="E31" s="6" t="str">
        <f aca="false">'Vzorci vnosov'!$A$11</f>
        <v>X</v>
      </c>
      <c r="F31" s="3" t="str">
        <f aca="false">'Vzorci vnosov'!$A$6</f>
        <v>KVIT</v>
      </c>
      <c r="G31" s="37" t="str">
        <f aca="false">'Vzorci vnosov'!$A$28</f>
        <v>KO</v>
      </c>
      <c r="H31" s="4" t="str">
        <f aca="false">'Vzorci vnosov'!$A$5</f>
        <v>52</v>
      </c>
      <c r="I31" s="4" t="str">
        <f aca="false">'Vzorci vnosov'!$A$5</f>
        <v>52</v>
      </c>
      <c r="J31" s="6" t="str">
        <f aca="false">'Vzorci vnosov'!$A$11</f>
        <v>X</v>
      </c>
      <c r="K31" s="15" t="str">
        <f aca="false">'Vzorci vnosov'!$A$25</f>
        <v>51¶</v>
      </c>
      <c r="L31" s="4" t="str">
        <f aca="false">'Vzorci vnosov'!$A$4</f>
        <v>51</v>
      </c>
      <c r="M31" s="3" t="str">
        <f aca="false">'Vzorci vnosov'!$A$6</f>
        <v>KVIT</v>
      </c>
      <c r="N31" s="51" t="s">
        <v>54</v>
      </c>
      <c r="O31" s="25" t="s">
        <v>88</v>
      </c>
      <c r="P31" s="42" t="n">
        <f aca="false">COUNTIF(C31:M31,"☻")+COUNTIF(C31:M31,"52☻")+COUNTIF(C31:M31,"51☻")+COUNTIF(C31:M31,"1☻")+COUNTIF(C31:M31,"KVIT☻")+COUNTIF(C31:M31,"U☻")</f>
        <v>0</v>
      </c>
      <c r="Q31" s="42" t="n">
        <f aca="false">COUNTIF(C31:M31,"☺")+COUNTIF(C31:M31,"52☺")+COUNTIF(C31:M31,"51☺")+COUNTIF(C31:M31,"1☺")+COUNTIF(C31:M31,"KVIT☺")+COUNTIF(C31:M31,"U☺")</f>
        <v>0</v>
      </c>
      <c r="R31" s="42" t="n">
        <f aca="false">COUNTIF(C31:M31,"51")+COUNTIF(C31:M31,"51$")+COUNTIF(C31:M31,"51☻")</f>
        <v>1</v>
      </c>
      <c r="S31" s="42" t="n">
        <f aca="false">COUNTIF(C31:M31,"52")+COUNTIF(C31:M31,"52$")+COUNTIF(C31:M31,"52☻")</f>
        <v>2</v>
      </c>
      <c r="T31" s="42" t="n">
        <f aca="false">COUNTIF(C31:M31,"51¶")</f>
        <v>1</v>
      </c>
      <c r="U31" s="42" t="n">
        <f aca="false">COUNTIF(C31:M31,"52¶")</f>
        <v>0</v>
      </c>
      <c r="V31" s="42" t="n">
        <f aca="false">COUNTIF(C31:M31,"U")+COUNTIF(C31:M31,"U☻")+COUNTIF(C31:M31,"U☺")</f>
        <v>0</v>
      </c>
      <c r="W31" s="42" t="n">
        <f aca="false">COUNTIF(C31:M31,"KVIT")+COUNTIF(C31:M31,"KVIT☻")+COUNTIF(C31:M31,"kvit$")</f>
        <v>3</v>
      </c>
      <c r="X31" s="44" t="n">
        <f aca="false">COUNTBLANK(C31:M31)</f>
        <v>0</v>
      </c>
      <c r="Y31" s="44" t="n">
        <f aca="false">COUNTIF(C31:M31,"x")</f>
        <v>2</v>
      </c>
      <c r="Z31" s="42" t="n">
        <f aca="false">COUNTIF(C31:M31,"51")+COUNTIF(C31:M31,"51☻")+COUNTIF(C31:M31,"2")+COUNTIF(C31:M31,"52")+COUNTIF(C31:M31,"52☻")+COUNTIF(C31:M31,"51$")+COUNTIF(C31:M31,"52$")</f>
        <v>3</v>
      </c>
    </row>
    <row r="32" customFormat="false" ht="19.9" hidden="false" customHeight="true" outlineLevel="0" collapsed="false">
      <c r="A32" s="45" t="n">
        <v>41851</v>
      </c>
      <c r="B32" s="32" t="str">
        <f aca="false">TEXT(A32,"Ddd")</f>
        <v>čet</v>
      </c>
      <c r="C32" s="4" t="str">
        <f aca="false">'Vzorci vnosov'!$A$12</f>
        <v>D</v>
      </c>
      <c r="D32" s="46" t="s">
        <v>85</v>
      </c>
      <c r="E32" s="3" t="str">
        <f aca="false">'Vzorci vnosov'!$A$6</f>
        <v>KVIT</v>
      </c>
      <c r="F32" s="3" t="str">
        <f aca="false">'Vzorci vnosov'!$A$6</f>
        <v>KVIT</v>
      </c>
      <c r="G32" s="4" t="str">
        <f aca="false">'Vzorci vnosov'!$A$12</f>
        <v>D</v>
      </c>
      <c r="H32" s="15" t="str">
        <f aca="false">'Vzorci vnosov'!$A$25</f>
        <v>51¶</v>
      </c>
      <c r="I32" s="4" t="str">
        <f aca="false">'Vzorci vnosov'!$A$5</f>
        <v>52</v>
      </c>
      <c r="J32" s="14" t="str">
        <f aca="false">'Vzorci vnosov'!$A$23</f>
        <v>51☺</v>
      </c>
      <c r="K32" s="3" t="str">
        <f aca="false">'Vzorci vnosov'!$A$2</f>
        <v>51☻</v>
      </c>
      <c r="L32" s="4" t="str">
        <f aca="false">'Vzorci vnosov'!$A$5</f>
        <v>52</v>
      </c>
      <c r="M32" s="3" t="str">
        <f aca="false">'Vzorci vnosov'!$A$6</f>
        <v>KVIT</v>
      </c>
      <c r="N32" s="46" t="s">
        <v>88</v>
      </c>
      <c r="O32" s="25" t="str">
        <f aca="false">januar!$L$1</f>
        <v>ŽIV</v>
      </c>
      <c r="P32" s="42" t="n">
        <f aca="false">COUNTIF(C32:M32,"☻")+COUNTIF(C32:M32,"52☻")+COUNTIF(C32:M32,"51☻")+COUNTIF(C32:M32,"1☻")+COUNTIF(C32:M32,"KVIT☻")+COUNTIF(C32:M32,"U☻")</f>
        <v>1</v>
      </c>
      <c r="Q32" s="42" t="n">
        <f aca="false">COUNTIF(C32:M32,"☺")+COUNTIF(C32:M32,"52☺")+COUNTIF(C32:M32,"51☺")+COUNTIF(C32:M32,"1☺")+COUNTIF(C32:M32,"KVIT☺")+COUNTIF(C32:M32,"U☺")</f>
        <v>1</v>
      </c>
      <c r="R32" s="42" t="n">
        <f aca="false">COUNTIF(C32:M32,"51")+COUNTIF(C32:M32,"51$")+COUNTIF(C32:M32,"51☻")</f>
        <v>1</v>
      </c>
      <c r="S32" s="42" t="n">
        <f aca="false">COUNTIF(C32:M32,"52")+COUNTIF(C32:M32,"52$")+COUNTIF(C32:M32,"52☻")</f>
        <v>2</v>
      </c>
      <c r="T32" s="42" t="n">
        <f aca="false">COUNTIF(C32:M32,"51¶")</f>
        <v>1</v>
      </c>
      <c r="U32" s="42" t="n">
        <f aca="false">COUNTIF(C32:M32,"52¶")</f>
        <v>0</v>
      </c>
      <c r="V32" s="42" t="n">
        <f aca="false">COUNTIF(C32:M32,"U")+COUNTIF(C32:M32,"U☻")+COUNTIF(C32:M32,"U☺")</f>
        <v>0</v>
      </c>
      <c r="W32" s="42" t="n">
        <f aca="false">COUNTIF(C32:M32,"KVIT")+COUNTIF(C32:M32,"KVIT☻")+COUNTIF(C32:M32,"kvit$")</f>
        <v>3</v>
      </c>
      <c r="X32" s="44" t="n">
        <f aca="false">COUNTBLANK(C32:M32)</f>
        <v>0</v>
      </c>
      <c r="Y32" s="44" t="n">
        <f aca="false">COUNTIF(C32:M32,"x")</f>
        <v>0</v>
      </c>
      <c r="Z32" s="42" t="n">
        <f aca="false">COUNTIF(C32:M32,"51")+COUNTIF(C32:M32,"51☻")+COUNTIF(C32:M32,"2")+COUNTIF(C32:M32,"52")+COUNTIF(C32:M32,"52☻")+COUNTIF(C32:M32,"51$")+COUNTIF(C32:M32,"52$")</f>
        <v>3</v>
      </c>
    </row>
    <row r="33" customFormat="false" ht="12.85" hidden="false" customHeight="false" outlineLevel="0" collapsed="false"/>
    <row r="34" customFormat="false" ht="23.95" hidden="false" customHeight="false" outlineLevel="0" collapsed="false">
      <c r="C34" s="25" t="str">
        <f aca="false">januar!$C$1</f>
        <v>KOS</v>
      </c>
      <c r="D34" s="25" t="str">
        <f aca="false">januar!$D$1</f>
        <v>ŠOŠ</v>
      </c>
      <c r="E34" s="25" t="str">
        <f aca="false">januar!$E$1</f>
        <v>PIN</v>
      </c>
      <c r="F34" s="25" t="str">
        <f aca="false">januar!$F$1</f>
        <v>KON</v>
      </c>
      <c r="G34" s="25" t="str">
        <f aca="false">januar!$G$1</f>
        <v>ORO</v>
      </c>
      <c r="H34" s="25" t="str">
        <f aca="false">januar!$H$1</f>
        <v>MIO</v>
      </c>
      <c r="I34" s="25" t="s">
        <v>79</v>
      </c>
      <c r="J34" s="25" t="s">
        <v>88</v>
      </c>
      <c r="K34" s="25" t="str">
        <f aca="false">januar!$K$1</f>
        <v>MŠŠ</v>
      </c>
      <c r="L34" s="25" t="str">
        <f aca="false">januar!$L$1</f>
        <v>ŽIV</v>
      </c>
      <c r="M34" s="25" t="str">
        <f aca="false">januar!$M$1</f>
        <v>TAL</v>
      </c>
      <c r="AA34" s="37"/>
    </row>
    <row r="35" customFormat="false" ht="21" hidden="false" customHeight="true" outlineLevel="0" collapsed="false">
      <c r="B35" s="54" t="str">
        <f aca="false">'Vzorci vnosov'!$A$20</f>
        <v>☺</v>
      </c>
      <c r="C35" s="55" t="n">
        <f aca="false">COUNTIF(C2:C32,"☺")+COUNTIF(C2:C32,"51☺")+COUNTIF(C2:C32,"52☺")+COUNTIF(C2:C32,"1☺")+COUNTIF(C2:C32,"kvit☺")+COUNTIF(C2:C32,"U☺")</f>
        <v>0</v>
      </c>
      <c r="D35" s="55" t="n">
        <f aca="false">COUNTIF(D2:D32,"☺")+COUNTIF(D2:D32,"51☺")+COUNTIF(D2:D32,"52☺")+COUNTIF(D2:D32,"1☺")+COUNTIF(D2:D32,"kvit☺")+COUNTIF(D2:D32,"U☺")</f>
        <v>0</v>
      </c>
      <c r="E35" s="55" t="n">
        <f aca="false">COUNTIF(E2:E32,"☺")+COUNTIF(E2:E32,"51☺")+COUNTIF(E2:E32,"52☺")+COUNTIF(E2:E32,"1☺")+COUNTIF(E2:E32,"kvit☺")+COUNTIF(E2:E32,"U☺")</f>
        <v>0</v>
      </c>
      <c r="F35" s="55" t="n">
        <f aca="false">COUNTIF(F2:F32,"☺")+COUNTIF(F2:F32,"51☺")+COUNTIF(F2:F32,"52☺")+COUNTIF(F2:F32,"1☺")+COUNTIF(F2:F32,"kvit☺")+COUNTIF(F2:F32,"U☺")</f>
        <v>0</v>
      </c>
      <c r="G35" s="55" t="n">
        <f aca="false">COUNTIF(G2:G32,"☺")+COUNTIF(G2:G32,"51☺")+COUNTIF(G2:G32,"52☺")+COUNTIF(G2:G32,"1☺")+COUNTIF(G2:G32,"kvit☺")+COUNTIF(G2:G32,"U☺")</f>
        <v>5</v>
      </c>
      <c r="H35" s="55" t="n">
        <f aca="false">COUNTIF(H2:H32,"☺")+COUNTIF(H2:H32,"51☺")+COUNTIF(H2:H32,"52☺")+COUNTIF(H2:H32,"1☺")+COUNTIF(H2:H32,"kvit☺")+COUNTIF(H2:H32,"U☺")</f>
        <v>3</v>
      </c>
      <c r="I35" s="55" t="n">
        <f aca="false">COUNTIF(I2:I32,"☺")+COUNTIF(I2:I32,"51☺")+COUNTIF(I2:I32,"52☺")+COUNTIF(I2:I32,"1☺")+COUNTIF(I2:I32,"kvit☺")+COUNTIF(I2:I32,"U☺")</f>
        <v>3</v>
      </c>
      <c r="J35" s="55" t="n">
        <f aca="false">COUNTIF(J2:J32,"☺")+COUNTIF(J2:J32,"51☺")+COUNTIF(J2:J32,"52☺")+COUNTIF(J2:J32,"1☺")+COUNTIF(J2:J32,"kvit☺")+COUNTIF(J2:J32,"U☺")</f>
        <v>3</v>
      </c>
      <c r="K35" s="55" t="n">
        <f aca="false">COUNTIF(K2:K32,"☺")+COUNTIF(K2:K32,"51☺")+COUNTIF(K2:K32,"52☺")+COUNTIF(K2:K32,"1☺")+COUNTIF(K2:K32,"kvit☺")+COUNTIF(K2:K32,"U☺")</f>
        <v>0</v>
      </c>
      <c r="L35" s="55"/>
      <c r="M35" s="55" t="n">
        <f aca="false">COUNTIF(M2:M32,"☺")+COUNTIF(M2:M32,"51☺")+COUNTIF(M2:M32,"52☺")+COUNTIF(M2:M32,"1☺")+COUNTIF(M2:M32,"kvit☺")+COUNTIF(M2:M32,"U☺")</f>
        <v>1</v>
      </c>
      <c r="AA35" s="37"/>
    </row>
    <row r="36" s="36" customFormat="true" ht="19.9" hidden="false" customHeight="true" outlineLevel="0" collapsed="false">
      <c r="A36" s="56"/>
      <c r="B36" s="57" t="s">
        <v>12</v>
      </c>
      <c r="C36" s="2" t="n">
        <f aca="false">COUNTIF(C2:C32,"☻")+COUNTIF(C2:C32,"51☻")+COUNTIF(C2:C32,"52☻")+COUNTIF(C2:C32,"1☻")+COUNTIF(C2:C32,"kvit☻")+COUNTIF(C2:C32,"U☻")</f>
        <v>4</v>
      </c>
      <c r="D36" s="2" t="n">
        <f aca="false">COUNTIF(D2:D32,"☻")+COUNTIF(D2:D32,"51☻")+COUNTIF(D2:D32,"52☻")+COUNTIF(D2:D32,"1☻")+COUNTIF(D2:D32,"kvit☻")+COUNTIF(D2:D32,"U☻")</f>
        <v>5</v>
      </c>
      <c r="E36" s="2" t="n">
        <f aca="false">COUNTIF(E2:E32,"☻")+COUNTIF(E2:E32,"51☻")+COUNTIF(E2:E32,"52☻")+COUNTIF(E2:E32,"1☻")+COUNTIF(E2:E32,"kvit☻")+COUNTIF(E2:E32,"U☻")</f>
        <v>3</v>
      </c>
      <c r="F36" s="2" t="n">
        <f aca="false">COUNTIF(F2:F32,"☻")+COUNTIF(F2:F32,"51☻")+COUNTIF(F2:F32,"52☻")+COUNTIF(F2:F32,"1☻")+COUNTIF(F2:F32,"kvit☻")+COUNTIF(F2:F32,"U☻")</f>
        <v>4</v>
      </c>
      <c r="G36" s="2" t="n">
        <f aca="false">COUNTIF(G2:G32,"☻")+COUNTIF(G2:G32,"51☻")+COUNTIF(G2:G32,"52☻")+COUNTIF(G2:G32,"1☻")+COUNTIF(G2:G32,"kvit☻")+COUNTIF(G2:G32,"U☻")</f>
        <v>0</v>
      </c>
      <c r="H36" s="2" t="n">
        <f aca="false">COUNTIF(H2:H32,"☻")+COUNTIF(H2:H32,"51☻")+COUNTIF(H2:H32,"52☻")+COUNTIF(H2:H32,"1☻")+COUNTIF(H2:H32,"kvit☻")+COUNTIF(H2:H32,"U☻")</f>
        <v>0</v>
      </c>
      <c r="I36" s="2" t="n">
        <f aca="false">COUNTIF(I2:I32,"☻")+COUNTIF(I2:I32,"51☻")+COUNTIF(I2:I32,"52☻")+COUNTIF(I2:I32,"1☻")+COUNTIF(I2:I32,"kvit☻")+COUNTIF(I2:I32,"U☻")</f>
        <v>0</v>
      </c>
      <c r="J36" s="2" t="n">
        <f aca="false">COUNTIF(J2:J32,"☻")+COUNTIF(J2:J32,"51☻")+COUNTIF(J2:J32,"52☻")+COUNTIF(J2:J32,"1☻")+COUNTIF(J2:J32,"kvit☻")+COUNTIF(J2:J32,"U☻")</f>
        <v>0</v>
      </c>
      <c r="K36" s="2" t="n">
        <f aca="false">COUNTIF(K2:K32,"☻")+COUNTIF(K2:K32,"51☻")+COUNTIF(K2:K32,"52☻")+COUNTIF(K2:K32,"1☻")+COUNTIF(K2:K32,"kvit☻")+COUNTIF(K2:K32,"U☻")</f>
        <v>5</v>
      </c>
      <c r="L36" s="2"/>
      <c r="M36" s="2" t="n">
        <f aca="false">COUNTIF(M2:M32,"☻")+COUNTIF(M2:M32,"51☻")+COUNTIF(M2:M32,"52☻")+COUNTIF(M2:M32,"1☻")+COUNTIF(M2:M32,"kvit☻")+COUNTIF(M2:M32,"U☻")</f>
        <v>4</v>
      </c>
      <c r="N36" s="2"/>
      <c r="O36" s="58"/>
      <c r="P36" s="35"/>
      <c r="Q36" s="35"/>
      <c r="R36" s="35"/>
      <c r="S36" s="35"/>
      <c r="T36" s="35"/>
      <c r="U36" s="35"/>
      <c r="V36" s="35"/>
      <c r="W36" s="35"/>
      <c r="X36" s="35"/>
      <c r="AA36" s="37"/>
    </row>
    <row r="37" s="36" customFormat="true" ht="19.9" hidden="false" customHeight="true" outlineLevel="0" collapsed="false">
      <c r="A37" s="56"/>
      <c r="B37" s="57" t="s">
        <v>71</v>
      </c>
      <c r="C37" s="59" t="n">
        <f aca="false">SUM(C35:C36)</f>
        <v>4</v>
      </c>
      <c r="D37" s="59" t="n">
        <f aca="false">SUM(D35:D36)</f>
        <v>5</v>
      </c>
      <c r="E37" s="59" t="n">
        <f aca="false">SUM(E35:E36)</f>
        <v>3</v>
      </c>
      <c r="F37" s="59" t="n">
        <f aca="false">SUM(F35:F36)</f>
        <v>4</v>
      </c>
      <c r="G37" s="59" t="n">
        <f aca="false">SUM(G35:G36)</f>
        <v>5</v>
      </c>
      <c r="H37" s="59" t="n">
        <f aca="false">SUM(H35:H36)</f>
        <v>3</v>
      </c>
      <c r="I37" s="59" t="n">
        <f aca="false">SUM(I35:I36)</f>
        <v>3</v>
      </c>
      <c r="J37" s="59" t="n">
        <f aca="false">SUM(J35:J36)</f>
        <v>3</v>
      </c>
      <c r="K37" s="59" t="n">
        <f aca="false">SUM(K35:K36)</f>
        <v>5</v>
      </c>
      <c r="L37" s="59"/>
      <c r="M37" s="59" t="n">
        <f aca="false">SUM(M35:M36)</f>
        <v>5</v>
      </c>
      <c r="N37" s="2"/>
      <c r="O37" s="58"/>
      <c r="P37" s="35"/>
      <c r="Q37" s="35"/>
      <c r="R37" s="35"/>
      <c r="S37" s="35"/>
      <c r="T37" s="35"/>
      <c r="U37" s="35"/>
      <c r="V37" s="35"/>
      <c r="W37" s="35"/>
      <c r="X37" s="35"/>
      <c r="AA37" s="37"/>
    </row>
    <row r="38" s="36" customFormat="true" ht="19.9" hidden="false" customHeight="true" outlineLevel="0" collapsed="false">
      <c r="A38" s="56"/>
      <c r="B38" s="60" t="s">
        <v>4</v>
      </c>
      <c r="C38" s="2" t="n">
        <f aca="false">COUNTIF(C2:C32,"KVIT")+COUNTIF(C2:C32,"51KVIT")+COUNTIF(C2:C32,"52KVIT")+COUNTIF(C2:C32,"1KVIT")</f>
        <v>10</v>
      </c>
      <c r="D38" s="2" t="n">
        <f aca="false">COUNTIF(D2:D32,"KVIT")+COUNTIF(D2:D32,"51KVIT")+COUNTIF(D2:D32,"52KVIT")+COUNTIF(D2:D32,"1KVIT")</f>
        <v>9</v>
      </c>
      <c r="E38" s="2" t="n">
        <f aca="false">COUNTIF(E2:E32,"KVIT")+COUNTIF(E2:E32,"51KVIT")+COUNTIF(E2:E32,"52KVIT")+COUNTIF(E2:E32,"1KVIT")</f>
        <v>2</v>
      </c>
      <c r="F38" s="2" t="n">
        <f aca="false">COUNTIF(F2:F32,"KVIT")+COUNTIF(F2:F32,"51KVIT")+COUNTIF(F2:F32,"52KVIT")+COUNTIF(F2:F32,"1KVIT")</f>
        <v>4</v>
      </c>
      <c r="G38" s="2" t="n">
        <f aca="false">COUNTIF(G2:G32,"KVIT")+COUNTIF(G2:G32,"51KVIT")+COUNTIF(G2:G32,"52KVIT")+COUNTIF(G2:G32,"1KVIT")</f>
        <v>0</v>
      </c>
      <c r="H38" s="2" t="n">
        <f aca="false">COUNTIF(H2:H32,"KVIT")+COUNTIF(H2:H32,"51KVIT")+COUNTIF(H2:H32,"52KVIT")+COUNTIF(H2:H32,"1KVIT")</f>
        <v>0</v>
      </c>
      <c r="I38" s="2" t="n">
        <f aca="false">COUNTIF(I2:I32,"KVIT")+COUNTIF(I2:I32,"51KVIT")+COUNTIF(I2:I32,"52KVIT")+COUNTIF(I2:I32,"1KVIT")</f>
        <v>0</v>
      </c>
      <c r="J38" s="2" t="n">
        <f aca="false">COUNTIF(J2:J32,"KVIT")+COUNTIF(J2:J32,"51KVIT")+COUNTIF(J2:J32,"52KVIT")+COUNTIF(J2:J32,"1KVIT")</f>
        <v>0</v>
      </c>
      <c r="K38" s="2" t="n">
        <f aca="false">COUNTIF(K2:K32,"KVIT")+COUNTIF(K2:K32,"51KVIT")+COUNTIF(K2:K32,"52KVIT")+COUNTIF(K2:K32,"1KVIT")</f>
        <v>12</v>
      </c>
      <c r="L38" s="2"/>
      <c r="M38" s="2" t="n">
        <f aca="false">COUNTIF(M2:M32,"KVIT")+COUNTIF(M2:M32,"51KVIT")+COUNTIF(M2:M32,"52KVIT")+COUNTIF(M2:M32,"1KVIT")</f>
        <v>10</v>
      </c>
      <c r="N38" s="2"/>
      <c r="O38" s="2"/>
      <c r="P38" s="35"/>
      <c r="Q38" s="35"/>
      <c r="R38" s="35"/>
      <c r="S38" s="35"/>
      <c r="T38" s="35"/>
      <c r="U38" s="35"/>
      <c r="V38" s="35"/>
      <c r="W38" s="35"/>
      <c r="X38" s="35"/>
      <c r="AA38" s="37"/>
    </row>
    <row r="39" s="61" customFormat="true" ht="14.05" hidden="false" customHeight="false" outlineLevel="0" collapsed="false">
      <c r="A39" s="56"/>
      <c r="B39" s="60" t="s">
        <v>72</v>
      </c>
      <c r="C39" s="2" t="n">
        <f aca="false">COUNTIF(C2:C32,"51$")+COUNTIF(C2:C32,"52$")+COUNTIF(C2:C32,"kvit$")</f>
        <v>0</v>
      </c>
      <c r="D39" s="2" t="n">
        <f aca="false">COUNTIF(D2:D32,"51$")+COUNTIF(D2:D32,"52$")+COUNTIF(D2:D32,"kvit$")</f>
        <v>0</v>
      </c>
      <c r="E39" s="2" t="n">
        <f aca="false">COUNTIF(E2:E32,"51$")+COUNTIF(E2:E32,"52$")+COUNTIF(E2:E32,"kvit$")</f>
        <v>0</v>
      </c>
      <c r="F39" s="2" t="n">
        <f aca="false">COUNTIF(F2:F32,"51$")+COUNTIF(F2:F32,"52$")+COUNTIF(F2:F32,"kvit$")</f>
        <v>0</v>
      </c>
      <c r="G39" s="2" t="n">
        <f aca="false">COUNTIF(G2:G32,"51$")+COUNTIF(G2:G32,"52$")+COUNTIF(G2:G32,"kvit$")</f>
        <v>0</v>
      </c>
      <c r="H39" s="2" t="n">
        <f aca="false">COUNTIF(H2:H32,"51$")+COUNTIF(H2:H32,"52$")+COUNTIF(H2:H32,"kvit$")</f>
        <v>0</v>
      </c>
      <c r="I39" s="2" t="n">
        <f aca="false">COUNTIF(I2:I32,"51$")+COUNTIF(I2:I32,"52$")+COUNTIF(I2:I32,"kvit$")</f>
        <v>0</v>
      </c>
      <c r="J39" s="2" t="n">
        <f aca="false">COUNTIF(J2:J32,"51$")+COUNTIF(J2:J32,"52$")+COUNTIF(J2:J32,"kvit$")</f>
        <v>0</v>
      </c>
      <c r="K39" s="2" t="n">
        <f aca="false">COUNTIF(K2:K32,"51$")+COUNTIF(K2:K32,"52$")+COUNTIF(K2:K32,"kvit$")</f>
        <v>0</v>
      </c>
      <c r="L39" s="2"/>
      <c r="M39" s="2" t="n">
        <f aca="false">COUNTIF(M2:M32,"51$")+COUNTIF(M2:M32,"52$")+COUNTIF(M2:M32,"kvit$")</f>
        <v>0</v>
      </c>
      <c r="N39" s="2"/>
      <c r="O39" s="2"/>
      <c r="P39" s="35"/>
      <c r="Q39" s="35"/>
      <c r="R39" s="35"/>
      <c r="S39" s="35"/>
      <c r="T39" s="35"/>
      <c r="U39" s="35"/>
      <c r="V39" s="35"/>
      <c r="W39" s="35"/>
      <c r="X39" s="35"/>
      <c r="Y39" s="36"/>
      <c r="Z39" s="36"/>
      <c r="AA39" s="37"/>
      <c r="AB39" s="36"/>
    </row>
    <row r="40" customFormat="false" ht="14.05" hidden="false" customHeight="false" outlineLevel="0" collapsed="false">
      <c r="B40" s="62" t="str">
        <f aca="false">'Vzorci vnosov'!$A$12</f>
        <v>D</v>
      </c>
      <c r="C40" s="63" t="n">
        <f aca="false">COUNTIF(C2:C32,"D")</f>
        <v>9</v>
      </c>
      <c r="D40" s="63" t="n">
        <f aca="false">COUNTIF(D2:D32,"D")</f>
        <v>3</v>
      </c>
      <c r="E40" s="63" t="n">
        <f aca="false">COUNTIF(E2:E32,"D")</f>
        <v>14</v>
      </c>
      <c r="F40" s="63" t="n">
        <f aca="false">COUNTIF(F2:F32,"D")</f>
        <v>10</v>
      </c>
      <c r="G40" s="63" t="n">
        <f aca="false">COUNTIF(G2:G32,"D")</f>
        <v>2</v>
      </c>
      <c r="H40" s="63" t="n">
        <f aca="false">COUNTIF(H2:H32,"D")</f>
        <v>12</v>
      </c>
      <c r="I40" s="63" t="n">
        <f aca="false">COUNTIF(I2:I32,"D")</f>
        <v>10</v>
      </c>
      <c r="J40" s="63" t="n">
        <f aca="false">COUNTIF(J2:J32,"D")</f>
        <v>10</v>
      </c>
      <c r="K40" s="63" t="n">
        <f aca="false">COUNTIF(K2:K32,"D")</f>
        <v>0</v>
      </c>
      <c r="L40" s="63"/>
      <c r="M40" s="63" t="n">
        <f aca="false">COUNTIF(M2:M32,"D")</f>
        <v>0</v>
      </c>
      <c r="N40" s="64"/>
      <c r="O40" s="64"/>
      <c r="AA40" s="37"/>
    </row>
    <row r="41" customFormat="false" ht="14.05" hidden="false" customHeight="false" outlineLevel="0" collapsed="false">
      <c r="B41" s="62" t="str">
        <f aca="false">'Vzorci vnosov'!$A$15</f>
        <v>SO</v>
      </c>
      <c r="C41" s="63" t="n">
        <f aca="false">COUNTIF(C2:C32,"SO")</f>
        <v>0</v>
      </c>
      <c r="D41" s="63" t="n">
        <f aca="false">COUNTIF(D2:D32,"SO")</f>
        <v>0</v>
      </c>
      <c r="E41" s="63" t="n">
        <f aca="false">COUNTIF(E2:E32,"SO")</f>
        <v>0</v>
      </c>
      <c r="F41" s="63" t="n">
        <f aca="false">COUNTIF(F2:F32,"SO")</f>
        <v>0</v>
      </c>
      <c r="G41" s="63" t="n">
        <f aca="false">COUNTIF(G2:G32,"SO")</f>
        <v>0</v>
      </c>
      <c r="H41" s="63" t="n">
        <f aca="false">COUNTIF(H2:H32,"SO")</f>
        <v>0</v>
      </c>
      <c r="I41" s="63" t="n">
        <f aca="false">COUNTIF(I2:I32,"SO")</f>
        <v>0</v>
      </c>
      <c r="J41" s="63" t="n">
        <f aca="false">COUNTIF(J2:J32,"SO")</f>
        <v>0</v>
      </c>
      <c r="K41" s="63" t="n">
        <f aca="false">COUNTIF(K2:K32,"SO")</f>
        <v>0</v>
      </c>
      <c r="L41" s="63"/>
      <c r="M41" s="63" t="n">
        <f aca="false">COUNTIF(M2:M32,"SO")</f>
        <v>0</v>
      </c>
      <c r="AA41" s="37"/>
    </row>
    <row r="42" customFormat="false" ht="14.05" hidden="false" customHeight="false" outlineLevel="0" collapsed="false">
      <c r="B42" s="65" t="str">
        <f aca="false">'Vzorci vnosov'!$A$13</f>
        <v>BOL</v>
      </c>
      <c r="C42" s="63" t="n">
        <f aca="false">COUNTIF(C2:C32,"BOL")</f>
        <v>0</v>
      </c>
      <c r="D42" s="63" t="n">
        <f aca="false">COUNTIF(D2:D32,"BOL")</f>
        <v>0</v>
      </c>
      <c r="E42" s="63" t="n">
        <f aca="false">COUNTIF(E2:E32,"BOL")</f>
        <v>0</v>
      </c>
      <c r="F42" s="63" t="n">
        <f aca="false">COUNTIF(F2:F32,"BOL")</f>
        <v>0</v>
      </c>
      <c r="G42" s="63" t="n">
        <f aca="false">COUNTIF(G2:G32,"BOL")</f>
        <v>0</v>
      </c>
      <c r="H42" s="63" t="n">
        <f aca="false">COUNTIF(H2:H32,"BOL")</f>
        <v>0</v>
      </c>
      <c r="I42" s="63" t="n">
        <f aca="false">COUNTIF(I2:I32,"BOL")</f>
        <v>0</v>
      </c>
      <c r="J42" s="63" t="n">
        <f aca="false">COUNTIF(J2:J32,"BOL")</f>
        <v>0</v>
      </c>
      <c r="K42" s="63" t="n">
        <f aca="false">COUNTIF(K2:K32,"BOL")</f>
        <v>0</v>
      </c>
      <c r="L42" s="63"/>
      <c r="M42" s="63" t="n">
        <f aca="false">COUNTIF(M2:M32,"BOL")</f>
        <v>0</v>
      </c>
      <c r="AA42" s="37"/>
    </row>
    <row r="43" customFormat="false" ht="14.05" hidden="false" customHeight="false" outlineLevel="0" collapsed="false">
      <c r="B43" s="66" t="str">
        <f aca="false">'Vzorci vnosov'!$A$11</f>
        <v>X</v>
      </c>
      <c r="C43" s="63" t="n">
        <f aca="false">COUNTIF(C2:C32,"X")</f>
        <v>2</v>
      </c>
      <c r="D43" s="63" t="n">
        <f aca="false">COUNTIF(D2:D32,"X")</f>
        <v>2</v>
      </c>
      <c r="E43" s="63" t="n">
        <f aca="false">COUNTIF(E2:E32,"X")</f>
        <v>2</v>
      </c>
      <c r="F43" s="63" t="n">
        <f aca="false">COUNTIF(F2:F32,"X")</f>
        <v>3</v>
      </c>
      <c r="G43" s="63" t="n">
        <f aca="false">COUNTIF(G2:G32,"X")</f>
        <v>0</v>
      </c>
      <c r="H43" s="63" t="n">
        <f aca="false">COUNTIF(H2:H32,"X")</f>
        <v>3</v>
      </c>
      <c r="I43" s="63" t="n">
        <f aca="false">COUNTIF(I2:I32,"X")</f>
        <v>2</v>
      </c>
      <c r="J43" s="63" t="n">
        <f aca="false">COUNTIF(J2:J32,"X")</f>
        <v>4</v>
      </c>
      <c r="K43" s="63" t="n">
        <f aca="false">COUNTIF(K2:K32,"X")</f>
        <v>4</v>
      </c>
      <c r="L43" s="63"/>
      <c r="M43" s="63" t="n">
        <f aca="false">COUNTIF(M2:M32,"X")</f>
        <v>4</v>
      </c>
      <c r="AA43" s="37"/>
    </row>
    <row r="44" customFormat="false" ht="14.05" hidden="false" customHeight="false" outlineLevel="0" collapsed="false">
      <c r="B44" s="67" t="s">
        <v>50</v>
      </c>
      <c r="C44" s="68" t="n">
        <f aca="false">COUNTIF(O2:O32,"KOS")</f>
        <v>3</v>
      </c>
      <c r="D44" s="68" t="n">
        <f aca="false">COUNTIF(O2:O32,"ŠOŠ")</f>
        <v>7</v>
      </c>
      <c r="E44" s="68" t="n">
        <f aca="false">COUNTIF(O2:O32,"PIN")</f>
        <v>0</v>
      </c>
      <c r="F44" s="68" t="n">
        <f aca="false">COUNTIF(O2:O32,"KON")</f>
        <v>0</v>
      </c>
      <c r="G44" s="68" t="n">
        <f aca="false">COUNTIF(O2:O32,"oro")</f>
        <v>0</v>
      </c>
      <c r="H44" s="68" t="n">
        <f aca="false">COUNTIF(O2:O32,"AND")</f>
        <v>0</v>
      </c>
      <c r="I44" s="68" t="n">
        <f aca="false">COUNTIF(O2:O32,"ROD")</f>
        <v>0</v>
      </c>
      <c r="J44" s="68" t="n">
        <f aca="false">COUNTIF(O2:O32,"DAN")</f>
        <v>0</v>
      </c>
      <c r="K44" s="68" t="n">
        <f aca="false">COUNTIF(O2:O32,"MŠŠ")</f>
        <v>6</v>
      </c>
      <c r="L44" s="68"/>
      <c r="M44" s="68" t="n">
        <f aca="false">COUNTIF(O2:O32,"ŠTU")</f>
        <v>0</v>
      </c>
      <c r="AA44" s="37"/>
    </row>
    <row r="45" customFormat="false" ht="14.05" hidden="false" customHeight="false" outlineLevel="0" collapsed="false">
      <c r="B45" s="66" t="s">
        <v>73</v>
      </c>
      <c r="C45" s="2" t="n">
        <f aca="false">COUNTIF(C2:C32,"51¶")+COUNTIF(C2:C32,"52¶")+COUNTIF(C2:C32,"kvit¶")</f>
        <v>0</v>
      </c>
      <c r="D45" s="2" t="n">
        <f aca="false">COUNTIF(D2:D32,"51¶")+COUNTIF(D2:D32,"52¶")+COUNTIF(D2:D32,"kvit¶")</f>
        <v>1</v>
      </c>
      <c r="E45" s="2" t="n">
        <f aca="false">COUNTIF(E2:E32,"51¶")+COUNTIF(E2:E32,"52¶")+COUNTIF(E2:E32,"kvit¶")</f>
        <v>1</v>
      </c>
      <c r="F45" s="2" t="n">
        <f aca="false">COUNTIF(F2:F32,"51¶")+COUNTIF(F2:F32,"52¶")+COUNTIF(F2:F32,"kvit¶")</f>
        <v>1</v>
      </c>
      <c r="G45" s="2" t="n">
        <f aca="false">COUNTIF(G2:G32,"51¶")+COUNTIF(G2:G32,"52¶")+COUNTIF(G2:G32,"kvit¶")</f>
        <v>9</v>
      </c>
      <c r="H45" s="2" t="n">
        <f aca="false">COUNTIF(H2:H32,"51¶")+COUNTIF(H2:H32,"52¶")+COUNTIF(H2:H32,"kvit¶")</f>
        <v>1</v>
      </c>
      <c r="I45" s="2" t="n">
        <f aca="false">COUNTIF(I2:I32,"51¶")+COUNTIF(I2:I32,"52¶")+COUNTIF(I2:I32,"kvit¶")</f>
        <v>0</v>
      </c>
      <c r="J45" s="2" t="n">
        <f aca="false">COUNTIF(J2:J32,"51¶")+COUNTIF(J2:J32,"52¶")+COUNTIF(J2:J32,"kvit¶")</f>
        <v>0</v>
      </c>
      <c r="K45" s="2" t="n">
        <f aca="false">COUNTIF(K2:K32,"51¶")+COUNTIF(K2:K32,"52¶")+COUNTIF(K2:K32,"kvit¶")</f>
        <v>2</v>
      </c>
      <c r="L45" s="2"/>
      <c r="M45" s="2" t="n">
        <f aca="false">COUNTIF(M2:M32,"51¶")+COUNTIF(M2:M32,"52¶")+COUNTIF(M2:M32,"kvit¶")</f>
        <v>0</v>
      </c>
      <c r="AA45" s="37"/>
    </row>
    <row r="46" customFormat="false" ht="14.05" hidden="false" customHeight="false" outlineLevel="0" collapsed="false">
      <c r="B46" s="62" t="str">
        <f aca="false">'Vzorci vnosov'!$A$8</f>
        <v>U</v>
      </c>
      <c r="C46" s="2" t="n">
        <f aca="false">COUNTIF(C2:C32,"U☺")+COUNTIF(C2:C32,"U☻")+COUNTIF(C2:C32,"U")</f>
        <v>0</v>
      </c>
      <c r="D46" s="2" t="n">
        <f aca="false">COUNTIF(D2:D32,"U☺")+COUNTIF(D2:D32,"U☻")+COUNTIF(D2:D32,"U")</f>
        <v>0</v>
      </c>
      <c r="E46" s="2" t="n">
        <f aca="false">COUNTIF(E2:E32,"U☺")+COUNTIF(E2:E32,"U☻")+COUNTIF(E2:E32,"U")</f>
        <v>0</v>
      </c>
      <c r="F46" s="2" t="n">
        <f aca="false">COUNTIF(F2:F32,"U☺")+COUNTIF(F2:F32,"U☻")+COUNTIF(F2:F32,"U")</f>
        <v>0</v>
      </c>
      <c r="G46" s="2" t="n">
        <f aca="false">COUNTIF(G2:G32,"U☺")+COUNTIF(G2:G32,"U☻")+COUNTIF(G2:G32,"U")</f>
        <v>0</v>
      </c>
      <c r="H46" s="2" t="n">
        <f aca="false">COUNTIF(H2:H32,"U☺")+COUNTIF(H2:H32,"U☻")+COUNTIF(H2:H32,"U")</f>
        <v>0</v>
      </c>
      <c r="I46" s="2" t="n">
        <f aca="false">COUNTIF(I2:I32,"U☺")+COUNTIF(I2:I32,"U☻")+COUNTIF(I2:I32,"U")</f>
        <v>0</v>
      </c>
      <c r="J46" s="2" t="n">
        <f aca="false">COUNTIF(J2:J32,"U☺")+COUNTIF(J2:J32,"U☻")+COUNTIF(J2:J32,"U")</f>
        <v>0</v>
      </c>
      <c r="K46" s="2" t="n">
        <f aca="false">COUNTIF(K2:K32,"U☺")+COUNTIF(K2:K32,"U☻")+COUNTIF(K2:K32,"U")</f>
        <v>0</v>
      </c>
      <c r="L46" s="2"/>
      <c r="M46" s="2" t="n">
        <f aca="false">COUNTIF(M2:M32,"U☺")+COUNTIF(M2:M32,"U☻")+COUNTIF(M2:M32,"U")</f>
        <v>0</v>
      </c>
      <c r="AA46" s="37"/>
    </row>
    <row r="47" customFormat="false" ht="14.05" hidden="false" customHeight="false" outlineLevel="0" collapsed="false">
      <c r="AA47" s="37"/>
    </row>
    <row r="48" customFormat="false" ht="14.05" hidden="false" customHeight="false" outlineLevel="0" collapsed="false">
      <c r="AA48" s="37"/>
    </row>
    <row r="49" customFormat="false" ht="14.05" hidden="false" customHeight="false" outlineLevel="0" collapsed="false">
      <c r="AA49" s="37"/>
    </row>
    <row r="50" customFormat="false" ht="14.05" hidden="false" customHeight="false" outlineLevel="0" collapsed="false">
      <c r="AA50" s="37"/>
    </row>
    <row r="51" customFormat="false" ht="14.05" hidden="false" customHeight="false" outlineLevel="0" collapsed="false">
      <c r="AA51" s="37"/>
    </row>
    <row r="52" customFormat="false" ht="14.05" hidden="false" customHeight="false" outlineLevel="0" collapsed="false">
      <c r="AA52" s="37"/>
    </row>
    <row r="53" customFormat="false" ht="14.05" hidden="false" customHeight="false" outlineLevel="0" collapsed="false">
      <c r="AA53" s="37"/>
    </row>
    <row r="54" customFormat="false" ht="14.05" hidden="false" customHeight="false" outlineLevel="0" collapsed="false">
      <c r="AA54" s="37"/>
    </row>
    <row r="55" customFormat="false" ht="14.05" hidden="false" customHeight="false" outlineLevel="0" collapsed="false">
      <c r="AA55" s="37"/>
    </row>
    <row r="56" customFormat="false" ht="14.05" hidden="false" customHeight="false" outlineLevel="0" collapsed="false">
      <c r="AA56" s="37"/>
    </row>
    <row r="57" customFormat="false" ht="14.05" hidden="false" customHeight="false" outlineLevel="0" collapsed="false">
      <c r="AA57" s="37"/>
    </row>
    <row r="58" customFormat="false" ht="14.05" hidden="false" customHeight="false" outlineLevel="0" collapsed="false">
      <c r="AA58" s="37"/>
    </row>
    <row r="59" customFormat="false" ht="14.05" hidden="false" customHeight="false" outlineLevel="0" collapsed="false">
      <c r="AA59" s="37"/>
    </row>
    <row r="60" customFormat="false" ht="14.05" hidden="false" customHeight="false" outlineLevel="0" collapsed="false">
      <c r="AA60" s="37"/>
    </row>
    <row r="61" customFormat="false" ht="14.05" hidden="false" customHeight="false" outlineLevel="0" collapsed="false">
      <c r="AA61" s="37"/>
    </row>
    <row r="62" customFormat="false" ht="14.05" hidden="false" customHeight="false" outlineLevel="0" collapsed="false">
      <c r="AA62" s="37"/>
    </row>
    <row r="63" customFormat="false" ht="14.05" hidden="false" customHeight="false" outlineLevel="0" collapsed="false">
      <c r="AA63" s="37"/>
    </row>
    <row r="64" customFormat="false" ht="14.05" hidden="false" customHeight="false" outlineLevel="0" collapsed="false">
      <c r="AA64" s="37"/>
    </row>
    <row r="65" customFormat="false" ht="14.05" hidden="false" customHeight="false" outlineLevel="0" collapsed="false">
      <c r="AA65" s="37"/>
    </row>
    <row r="66" customFormat="false" ht="14.05" hidden="false" customHeight="false" outlineLevel="0" collapsed="false">
      <c r="AA66" s="37"/>
    </row>
    <row r="67" customFormat="false" ht="14.05" hidden="false" customHeight="false" outlineLevel="0" collapsed="false">
      <c r="AA67" s="37"/>
    </row>
    <row r="68" customFormat="false" ht="14.05" hidden="false" customHeight="false" outlineLevel="0" collapsed="false">
      <c r="AA68" s="37"/>
    </row>
    <row r="69" customFormat="false" ht="14.05" hidden="false" customHeight="false" outlineLevel="0" collapsed="false">
      <c r="AA69" s="37"/>
    </row>
    <row r="70" customFormat="false" ht="14.05" hidden="false" customHeight="false" outlineLevel="0" collapsed="false">
      <c r="AA70" s="37"/>
    </row>
    <row r="71" customFormat="false" ht="14.05" hidden="false" customHeight="false" outlineLevel="0" collapsed="false">
      <c r="AA71" s="37"/>
    </row>
    <row r="72" customFormat="false" ht="14.05" hidden="false" customHeight="false" outlineLevel="0" collapsed="false">
      <c r="AA72" s="37"/>
    </row>
    <row r="73" customFormat="false" ht="14.05" hidden="false" customHeight="false" outlineLevel="0" collapsed="false">
      <c r="AA73" s="37"/>
    </row>
    <row r="74" customFormat="false" ht="14.05" hidden="false" customHeight="false" outlineLevel="0" collapsed="false">
      <c r="AA74" s="37"/>
    </row>
    <row r="75" customFormat="false" ht="14.05" hidden="false" customHeight="false" outlineLevel="0" collapsed="false">
      <c r="AA75" s="37"/>
    </row>
    <row r="76" customFormat="false" ht="14.05" hidden="false" customHeight="false" outlineLevel="0" collapsed="false">
      <c r="AA76" s="37"/>
    </row>
    <row r="77" customFormat="false" ht="14.05" hidden="false" customHeight="false" outlineLevel="0" collapsed="false">
      <c r="AA77" s="37"/>
    </row>
    <row r="78" customFormat="false" ht="14.05" hidden="false" customHeight="false" outlineLevel="0" collapsed="false">
      <c r="AA78" s="37"/>
    </row>
    <row r="79" customFormat="false" ht="14.05" hidden="false" customHeight="false" outlineLevel="0" collapsed="false">
      <c r="AA79" s="37"/>
    </row>
    <row r="80" customFormat="false" ht="14.05" hidden="false" customHeight="false" outlineLevel="0" collapsed="false">
      <c r="AA80" s="37"/>
    </row>
    <row r="81" customFormat="false" ht="14.05" hidden="false" customHeight="false" outlineLevel="0" collapsed="false">
      <c r="AA81" s="37"/>
    </row>
    <row r="82" customFormat="false" ht="14.05" hidden="false" customHeight="false" outlineLevel="0" collapsed="false">
      <c r="AA82" s="37"/>
    </row>
    <row r="83" customFormat="false" ht="14.05" hidden="false" customHeight="false" outlineLevel="0" collapsed="false">
      <c r="AA83" s="37"/>
    </row>
    <row r="84" customFormat="false" ht="14.05" hidden="false" customHeight="false" outlineLevel="0" collapsed="false">
      <c r="AA84" s="37"/>
    </row>
    <row r="85" customFormat="false" ht="14.05" hidden="false" customHeight="false" outlineLevel="0" collapsed="false">
      <c r="AA85" s="37"/>
    </row>
    <row r="86" customFormat="false" ht="14.05" hidden="false" customHeight="false" outlineLevel="0" collapsed="false">
      <c r="AA86" s="37"/>
    </row>
    <row r="87" customFormat="false" ht="14.05" hidden="false" customHeight="false" outlineLevel="0" collapsed="false">
      <c r="AA87" s="37"/>
    </row>
    <row r="88" customFormat="false" ht="14.05" hidden="false" customHeight="false" outlineLevel="0" collapsed="false">
      <c r="AA88" s="37"/>
    </row>
    <row r="89" customFormat="false" ht="14.05" hidden="false" customHeight="false" outlineLevel="0" collapsed="false">
      <c r="AA89" s="37"/>
    </row>
    <row r="90" customFormat="false" ht="14.05" hidden="false" customHeight="false" outlineLevel="0" collapsed="false">
      <c r="AA90" s="37"/>
    </row>
    <row r="91" customFormat="false" ht="14.05" hidden="false" customHeight="false" outlineLevel="0" collapsed="false">
      <c r="AA91" s="37"/>
    </row>
    <row r="92" customFormat="false" ht="14.05" hidden="false" customHeight="false" outlineLevel="0" collapsed="false">
      <c r="AA92" s="37"/>
    </row>
    <row r="93" customFormat="false" ht="14.05" hidden="false" customHeight="false" outlineLevel="0" collapsed="false">
      <c r="AA93" s="37"/>
    </row>
    <row r="94" customFormat="false" ht="14.05" hidden="false" customHeight="false" outlineLevel="0" collapsed="false">
      <c r="AA94" s="37"/>
    </row>
    <row r="95" customFormat="false" ht="14.05" hidden="false" customHeight="false" outlineLevel="0" collapsed="false">
      <c r="AA95" s="37"/>
    </row>
    <row r="96" customFormat="false" ht="14.05" hidden="false" customHeight="false" outlineLevel="0" collapsed="false">
      <c r="AA96" s="37"/>
    </row>
    <row r="97" customFormat="false" ht="14.05" hidden="false" customHeight="false" outlineLevel="0" collapsed="false">
      <c r="AA97" s="37"/>
    </row>
    <row r="98" customFormat="false" ht="14.05" hidden="false" customHeight="false" outlineLevel="0" collapsed="false">
      <c r="AA98" s="37"/>
    </row>
    <row r="99" customFormat="false" ht="14.05" hidden="false" customHeight="false" outlineLevel="0" collapsed="false">
      <c r="AA99" s="37"/>
    </row>
    <row r="100" customFormat="false" ht="14.05" hidden="false" customHeight="false" outlineLevel="0" collapsed="false">
      <c r="AA100" s="37"/>
    </row>
    <row r="101" customFormat="false" ht="14.05" hidden="false" customHeight="false" outlineLevel="0" collapsed="false">
      <c r="AA101" s="37"/>
    </row>
    <row r="102" customFormat="false" ht="14.05" hidden="false" customHeight="false" outlineLevel="0" collapsed="false">
      <c r="AA102" s="37"/>
    </row>
    <row r="103" customFormat="false" ht="14.05" hidden="false" customHeight="false" outlineLevel="0" collapsed="false">
      <c r="AA103" s="37"/>
    </row>
    <row r="104" customFormat="false" ht="14.05" hidden="false" customHeight="false" outlineLevel="0" collapsed="false">
      <c r="AA104" s="37"/>
    </row>
    <row r="105" customFormat="false" ht="14.05" hidden="false" customHeight="false" outlineLevel="0" collapsed="false">
      <c r="AA105" s="37"/>
    </row>
    <row r="106" customFormat="false" ht="14.05" hidden="false" customHeight="false" outlineLevel="0" collapsed="false">
      <c r="AA106" s="37"/>
    </row>
    <row r="107" customFormat="false" ht="14.05" hidden="false" customHeight="false" outlineLevel="0" collapsed="false">
      <c r="AA107" s="37"/>
    </row>
    <row r="108" customFormat="false" ht="14.05" hidden="false" customHeight="false" outlineLevel="0" collapsed="false">
      <c r="AA108" s="37"/>
    </row>
    <row r="109" customFormat="false" ht="14.05" hidden="false" customHeight="false" outlineLevel="0" collapsed="false">
      <c r="AA109" s="37"/>
    </row>
    <row r="110" customFormat="false" ht="14.05" hidden="false" customHeight="false" outlineLevel="0" collapsed="false">
      <c r="AA110" s="37"/>
    </row>
    <row r="111" customFormat="false" ht="14.05" hidden="false" customHeight="false" outlineLevel="0" collapsed="false">
      <c r="AA111" s="37"/>
    </row>
    <row r="112" customFormat="false" ht="14.05" hidden="false" customHeight="false" outlineLevel="0" collapsed="false">
      <c r="AA112" s="37"/>
    </row>
    <row r="113" customFormat="false" ht="14.05" hidden="false" customHeight="false" outlineLevel="0" collapsed="false">
      <c r="AA113" s="37"/>
    </row>
    <row r="114" customFormat="false" ht="14.05" hidden="false" customHeight="false" outlineLevel="0" collapsed="false">
      <c r="AA114" s="37"/>
    </row>
    <row r="115" customFormat="false" ht="14.05" hidden="false" customHeight="false" outlineLevel="0" collapsed="false">
      <c r="AA115" s="37"/>
    </row>
    <row r="116" customFormat="false" ht="14.05" hidden="false" customHeight="false" outlineLevel="0" collapsed="false">
      <c r="AA116" s="37"/>
    </row>
    <row r="117" customFormat="false" ht="14.05" hidden="false" customHeight="false" outlineLevel="0" collapsed="false">
      <c r="AA117" s="37"/>
    </row>
    <row r="118" customFormat="false" ht="14.05" hidden="false" customHeight="false" outlineLevel="0" collapsed="false">
      <c r="AA118" s="37"/>
    </row>
    <row r="119" customFormat="false" ht="14.05" hidden="false" customHeight="false" outlineLevel="0" collapsed="false">
      <c r="AA119" s="37"/>
    </row>
    <row r="120" customFormat="false" ht="14.05" hidden="false" customHeight="false" outlineLevel="0" collapsed="false">
      <c r="AA120" s="37"/>
    </row>
    <row r="121" customFormat="false" ht="14.05" hidden="false" customHeight="false" outlineLevel="0" collapsed="false">
      <c r="AA121" s="37"/>
    </row>
    <row r="122" customFormat="false" ht="14.05" hidden="false" customHeight="false" outlineLevel="0" collapsed="false">
      <c r="AA122" s="37"/>
    </row>
    <row r="123" customFormat="false" ht="14.05" hidden="false" customHeight="false" outlineLevel="0" collapsed="false">
      <c r="AA123" s="37"/>
    </row>
    <row r="124" customFormat="false" ht="14.05" hidden="false" customHeight="false" outlineLevel="0" collapsed="false">
      <c r="AA124" s="37"/>
    </row>
    <row r="125" customFormat="false" ht="14.05" hidden="false" customHeight="false" outlineLevel="0" collapsed="false">
      <c r="AA125" s="37"/>
    </row>
    <row r="126" customFormat="false" ht="14.05" hidden="false" customHeight="false" outlineLevel="0" collapsed="false">
      <c r="AA126" s="37"/>
    </row>
    <row r="127" customFormat="false" ht="14.05" hidden="false" customHeight="false" outlineLevel="0" collapsed="false">
      <c r="AA127" s="37"/>
    </row>
    <row r="128" customFormat="false" ht="14.05" hidden="false" customHeight="false" outlineLevel="0" collapsed="false">
      <c r="AA128" s="37"/>
    </row>
    <row r="129" customFormat="false" ht="14.05" hidden="false" customHeight="false" outlineLevel="0" collapsed="false">
      <c r="AA129" s="37"/>
    </row>
    <row r="130" customFormat="false" ht="14.05" hidden="false" customHeight="false" outlineLevel="0" collapsed="false">
      <c r="AA130" s="37"/>
    </row>
    <row r="131" customFormat="false" ht="14.05" hidden="false" customHeight="false" outlineLevel="0" collapsed="false">
      <c r="AA131" s="37"/>
    </row>
    <row r="132" customFormat="false" ht="14.05" hidden="false" customHeight="false" outlineLevel="0" collapsed="false">
      <c r="AA132" s="37"/>
    </row>
    <row r="133" customFormat="false" ht="14.05" hidden="false" customHeight="false" outlineLevel="0" collapsed="false">
      <c r="AA133" s="37"/>
    </row>
    <row r="134" customFormat="false" ht="14.05" hidden="false" customHeight="false" outlineLevel="0" collapsed="false">
      <c r="AA134" s="37"/>
    </row>
    <row r="135" customFormat="false" ht="14.05" hidden="false" customHeight="false" outlineLevel="0" collapsed="false">
      <c r="AA135" s="37"/>
    </row>
    <row r="136" customFormat="false" ht="14.05" hidden="false" customHeight="false" outlineLevel="0" collapsed="false">
      <c r="AA136" s="37"/>
    </row>
    <row r="137" customFormat="false" ht="14.05" hidden="false" customHeight="false" outlineLevel="0" collapsed="false">
      <c r="AA137" s="37"/>
    </row>
    <row r="138" customFormat="false" ht="14.05" hidden="false" customHeight="false" outlineLevel="0" collapsed="false">
      <c r="AA138" s="37"/>
    </row>
    <row r="139" customFormat="false" ht="14.05" hidden="false" customHeight="false" outlineLevel="0" collapsed="false">
      <c r="AA139" s="37"/>
    </row>
    <row r="140" customFormat="false" ht="14.05" hidden="false" customHeight="false" outlineLevel="0" collapsed="false">
      <c r="AA140" s="37"/>
    </row>
    <row r="141" customFormat="false" ht="14.05" hidden="false" customHeight="false" outlineLevel="0" collapsed="false">
      <c r="AA141" s="37"/>
    </row>
    <row r="142" customFormat="false" ht="14.05" hidden="false" customHeight="false" outlineLevel="0" collapsed="false">
      <c r="AA142" s="37"/>
    </row>
    <row r="143" customFormat="false" ht="14.05" hidden="false" customHeight="false" outlineLevel="0" collapsed="false">
      <c r="AA143" s="37"/>
    </row>
    <row r="144" customFormat="false" ht="14.05" hidden="false" customHeight="false" outlineLevel="0" collapsed="false">
      <c r="AA144" s="37"/>
    </row>
    <row r="145" customFormat="false" ht="14.05" hidden="false" customHeight="false" outlineLevel="0" collapsed="false">
      <c r="AA145" s="37"/>
    </row>
  </sheetData>
  <conditionalFormatting sqref="B2:B32">
    <cfRule type="cellIs" priority="2" operator="equal" aboveAverage="0" equalAverage="0" bottom="0" percent="0" rank="0" text="" dxfId="64">
      <formula>"sob"</formula>
    </cfRule>
    <cfRule type="cellIs" priority="3" operator="equal" aboveAverage="0" equalAverage="0" bottom="0" percent="0" rank="0" text="" dxfId="65">
      <formula>"ned"</formula>
    </cfRule>
  </conditionalFormatting>
  <conditionalFormatting sqref="P2:W32">
    <cfRule type="cellIs" priority="4" operator="lessThan" aboveAverage="0" equalAverage="0" bottom="0" percent="0" rank="0" text="" dxfId="66">
      <formula>1</formula>
    </cfRule>
    <cfRule type="cellIs" priority="5" operator="greaterThan" aboveAverage="0" equalAverage="0" bottom="0" percent="0" rank="0" text="" dxfId="67">
      <formula>1</formula>
    </cfRule>
  </conditionalFormatting>
  <conditionalFormatting sqref="U1">
    <cfRule type="cellIs" priority="6" operator="equal" aboveAverage="0" equalAverage="0" bottom="0" percent="0" rank="0" text="" dxfId="68">
      <formula>"sob"</formula>
    </cfRule>
    <cfRule type="cellIs" priority="7" operator="equal" aboveAverage="0" equalAverage="0" bottom="0" percent="0" rank="0" text="" dxfId="69">
      <formula>"ned"</formula>
    </cfRule>
  </conditionalFormatting>
  <conditionalFormatting sqref="X2:X32">
    <cfRule type="cellIs" priority="8" operator="notEqual" aboveAverage="0" equalAverage="0" bottom="0" percent="0" rank="0" text="" dxfId="70">
      <formula>0</formula>
    </cfRule>
  </conditionalFormatting>
  <conditionalFormatting sqref="Y2:Y32">
    <cfRule type="cellIs" priority="9" operator="equal" aboveAverage="0" equalAverage="0" bottom="0" percent="0" rank="0" text="" dxfId="71">
      <formula>1</formula>
    </cfRule>
    <cfRule type="cellIs" priority="10" operator="greaterThan" aboveAverage="0" equalAverage="0" bottom="0" percent="0" rank="0" text="" dxfId="72">
      <formula>1</formula>
    </cfRule>
  </conditionalFormatting>
  <conditionalFormatting sqref="Z2:Z32">
    <cfRule type="cellIs" priority="11" operator="lessThan" aboveAverage="0" equalAverage="0" bottom="0" percent="0" rank="0" text="" dxfId="73">
      <formula>2</formula>
    </cfRule>
    <cfRule type="cellIs" priority="12" operator="greaterThan" aboveAverage="0" equalAverage="0" bottom="0" percent="0" rank="0" text="" dxfId="74">
      <formula>2</formula>
    </cfRule>
  </conditionalFormatting>
  <printOptions headings="false" gridLines="false" gridLinesSet="true" horizontalCentered="false" verticalCentered="false"/>
  <pageMargins left="0.7875" right="0.7875" top="1.05277777777778" bottom="0.886111111111111" header="0.7875" footer="0.511811023622047"/>
  <pageSetup paperSize="9" scale="100" fitToWidth="1" fitToHeight="1" pageOrder="downThenOver" orientation="portrait" blackAndWhite="false" draft="false" cellComments="none" horizontalDpi="300" verticalDpi="300" copies="1"/>
  <headerFooter differentFirst="false" differentOddEven="false">
    <oddHeader>&amp;L&amp;"Times New Roman,Regular"&amp;12Zadnja sprememba:  &amp;C&amp;"Arial,Regular"&amp;D   &amp;T</oddHeader>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45"/>
  <sheetViews>
    <sheetView showFormulas="false" showGridLines="true" showRowColHeaders="true" showZeros="true" rightToLeft="false" tabSelected="false" showOutlineSymbols="true" defaultGridColor="true" view="normal" topLeftCell="A1" colorId="64" zoomScale="149" zoomScaleNormal="149" zoomScalePageLayoutView="100" workbookViewId="0">
      <pane xSplit="1" ySplit="1" topLeftCell="B20" activePane="bottomRight" state="frozen"/>
      <selection pane="topLeft" activeCell="A1" activeCellId="0" sqref="A1"/>
      <selection pane="topRight" activeCell="B1" activeCellId="0" sqref="B1"/>
      <selection pane="bottomLeft" activeCell="A20" activeCellId="0" sqref="A20"/>
      <selection pane="bottomRight" activeCell="AD28" activeCellId="0" sqref="AD28"/>
    </sheetView>
  </sheetViews>
  <sheetFormatPr defaultColWidth="12.8515625" defaultRowHeight="12.8" zeroHeight="false" outlineLevelRow="0" outlineLevelCol="0"/>
  <cols>
    <col collapsed="false" customWidth="true" hidden="false" outlineLevel="0" max="1" min="1" style="21" width="7.15"/>
    <col collapsed="false" customWidth="true" hidden="false" outlineLevel="0" max="2" min="2" style="21" width="3.87"/>
    <col collapsed="false" customWidth="true" hidden="false" outlineLevel="0" max="3" min="3" style="1" width="5.15"/>
    <col collapsed="false" customWidth="true" hidden="false" outlineLevel="0" max="14" min="4" style="1" width="4.58"/>
    <col collapsed="false" customWidth="true" hidden="false" outlineLevel="0" max="15" min="15" style="1" width="6.3"/>
    <col collapsed="false" customWidth="true" hidden="false" outlineLevel="0" max="16" min="16" style="1" width="5.88"/>
    <col collapsed="false" customWidth="true" hidden="false" outlineLevel="0" max="17" min="17" style="1" width="3.44"/>
    <col collapsed="false" customWidth="true" hidden="false" outlineLevel="0" max="18" min="18" style="1" width="3.01"/>
    <col collapsed="false" customWidth="true" hidden="false" outlineLevel="0" max="19" min="19" style="1" width="2.57"/>
    <col collapsed="false" customWidth="true" hidden="false" outlineLevel="0" max="20" min="20" style="1" width="3.44"/>
    <col collapsed="false" customWidth="true" hidden="false" outlineLevel="0" max="24" min="21" style="1" width="3.58"/>
    <col collapsed="false" customWidth="true" hidden="false" outlineLevel="0" max="25" min="25" style="1" width="3.72"/>
    <col collapsed="false" customWidth="true" hidden="false" outlineLevel="0" max="26" min="26" style="1" width="2.14"/>
    <col collapsed="false" customWidth="true" hidden="false" outlineLevel="0" max="27" min="27" style="1" width="2.72"/>
    <col collapsed="false" customWidth="true" hidden="false" outlineLevel="0" max="28" min="28" style="22" width="7.88"/>
    <col collapsed="false" customWidth="true" hidden="false" outlineLevel="0" max="256" min="29" style="1" width="11.02"/>
  </cols>
  <sheetData>
    <row r="1" s="2" customFormat="true" ht="19.9" hidden="false" customHeight="true" outlineLevel="0" collapsed="false">
      <c r="A1" s="23" t="s">
        <v>37</v>
      </c>
      <c r="B1" s="24"/>
      <c r="C1" s="25" t="s">
        <v>38</v>
      </c>
      <c r="D1" s="25" t="s">
        <v>39</v>
      </c>
      <c r="E1" s="25" t="s">
        <v>40</v>
      </c>
      <c r="F1" s="25" t="s">
        <v>41</v>
      </c>
      <c r="G1" s="25" t="s">
        <v>42</v>
      </c>
      <c r="H1" s="25" t="s">
        <v>43</v>
      </c>
      <c r="I1" s="25" t="s">
        <v>79</v>
      </c>
      <c r="J1" s="25" t="s">
        <v>88</v>
      </c>
      <c r="K1" s="25" t="s">
        <v>46</v>
      </c>
      <c r="L1" s="25" t="str">
        <f aca="false">januar!$L$1</f>
        <v>ŽIV</v>
      </c>
      <c r="M1" s="25" t="s">
        <v>48</v>
      </c>
      <c r="N1" s="25"/>
      <c r="O1" s="27" t="s">
        <v>49</v>
      </c>
      <c r="P1" s="28" t="s">
        <v>50</v>
      </c>
      <c r="Q1" s="8" t="str">
        <f aca="false">'Vzorci vnosov'!$A$16</f>
        <v>☻</v>
      </c>
      <c r="R1" s="29" t="s">
        <v>17</v>
      </c>
      <c r="S1" s="30" t="str">
        <f aca="false">'Vzorci vnosov'!$A$4</f>
        <v>51</v>
      </c>
      <c r="T1" s="30" t="str">
        <f aca="false">'Vzorci vnosov'!$A$5</f>
        <v>52</v>
      </c>
      <c r="U1" s="31" t="str">
        <f aca="false">'Vzorci vnosov'!$A$25</f>
        <v>51¶</v>
      </c>
      <c r="V1" s="32" t="str">
        <f aca="false">'Vzorci vnosov'!$A$26</f>
        <v>52¶</v>
      </c>
      <c r="W1" s="33" t="str">
        <f aca="false">'Vzorci vnosov'!$A$8</f>
        <v>U</v>
      </c>
      <c r="X1" s="30" t="str">
        <f aca="false">'Vzorci vnosov'!$A$6</f>
        <v>KVIT</v>
      </c>
      <c r="Y1" s="34" t="s">
        <v>51</v>
      </c>
      <c r="Z1" s="35" t="s">
        <v>9</v>
      </c>
      <c r="AA1" s="36" t="s">
        <v>52</v>
      </c>
      <c r="AB1" s="37"/>
    </row>
    <row r="2" s="2" customFormat="true" ht="19.9" hidden="false" customHeight="true" outlineLevel="0" collapsed="false">
      <c r="A2" s="45" t="n">
        <v>41852</v>
      </c>
      <c r="B2" s="32" t="str">
        <f aca="false">TEXT(A2,"Ddd")</f>
        <v>pet</v>
      </c>
      <c r="C2" s="4" t="str">
        <f aca="false">'Vzorci vnosov'!$A$12</f>
        <v>D</v>
      </c>
      <c r="D2" s="15" t="str">
        <f aca="false">'Vzorci vnosov'!$A$25</f>
        <v>51¶</v>
      </c>
      <c r="E2" s="3" t="str">
        <f aca="false">'Vzorci vnosov'!$A$6</f>
        <v>KVIT</v>
      </c>
      <c r="F2" s="4" t="str">
        <f aca="false">'Vzorci vnosov'!$A$12</f>
        <v>D</v>
      </c>
      <c r="G2" s="11" t="str">
        <f aca="false">'Vzorci vnosov'!$A$20</f>
        <v>☺</v>
      </c>
      <c r="H2" s="4" t="str">
        <f aca="false">'Vzorci vnosov'!$A$5</f>
        <v>52</v>
      </c>
      <c r="I2" s="4" t="str">
        <f aca="false">'Vzorci vnosov'!$A$5</f>
        <v>52</v>
      </c>
      <c r="J2" s="6" t="str">
        <f aca="false">'Vzorci vnosov'!$A$11</f>
        <v>X</v>
      </c>
      <c r="K2" s="6" t="str">
        <f aca="false">'Vzorci vnosov'!$A$11</f>
        <v>X</v>
      </c>
      <c r="L2" s="4" t="str">
        <f aca="false">'Vzorci vnosov'!$A$4</f>
        <v>51</v>
      </c>
      <c r="M2" s="3" t="str">
        <f aca="false">'Vzorci vnosov'!$A$6</f>
        <v>KVIT</v>
      </c>
      <c r="N2" s="3"/>
      <c r="O2" s="46" t="s">
        <v>60</v>
      </c>
      <c r="P2" s="25" t="s">
        <v>79</v>
      </c>
      <c r="Q2" s="42" t="n">
        <f aca="false">COUNTIF(C2:N2,"☻")+COUNTIF(C2:N2,"52☻")+COUNTIF(C2:N2,"51☻")+COUNTIF(C2:N2,"1☻")+COUNTIF(C2:N2,"KVIT☻")+COUNTIF(C2:N2,"U☻")</f>
        <v>0</v>
      </c>
      <c r="R2" s="42" t="n">
        <f aca="false">COUNTIF(C2:N2,"☺")+COUNTIF(C2:N2,"52☺")+COUNTIF(C2:N2,"51☺")+COUNTIF(C2:N2,"1☺")+COUNTIF(C2:N2,"KVIT☺")+COUNTIF(C2:N2,"U☺")</f>
        <v>1</v>
      </c>
      <c r="S2" s="42" t="n">
        <f aca="false">COUNTIF(C2:N2,"51")+COUNTIF(C2:N2,"51$")+COUNTIF(C2:N2,"51☻")</f>
        <v>1</v>
      </c>
      <c r="T2" s="42" t="n">
        <f aca="false">COUNTIF(C2:N2,"52")+COUNTIF(C2:N2,"52$")+COUNTIF(C2:N2,"52☻")</f>
        <v>2</v>
      </c>
      <c r="U2" s="42" t="n">
        <f aca="false">COUNTIF(C2:N2,"51¶")</f>
        <v>1</v>
      </c>
      <c r="V2" s="42" t="n">
        <f aca="false">COUNTIF(C2:N2,"52¶")</f>
        <v>0</v>
      </c>
      <c r="W2" s="42" t="n">
        <f aca="false">COUNTIF(C2:N2,"U")+COUNTIF(C2:N2,"U☻")+COUNTIF(C2:N2,"U☺")</f>
        <v>0</v>
      </c>
      <c r="X2" s="42" t="n">
        <f aca="false">COUNTIF(C2:N2,"KVIT")+COUNTIF(C2:N2,"KVIT☻")+COUNTIF(C2:N2,"kvit$")</f>
        <v>2</v>
      </c>
      <c r="Y2" s="44" t="n">
        <f aca="false">COUNTBLANK(C2:N2)</f>
        <v>1</v>
      </c>
      <c r="Z2" s="44" t="n">
        <f aca="false">COUNTIF(C2:N2,"x")</f>
        <v>2</v>
      </c>
      <c r="AA2" s="42" t="n">
        <f aca="false">COUNTIF(C2:N2,"51")+COUNTIF(C2:N2,"51☻")+COUNTIF(C2:N2,"2")+COUNTIF(C2:N2,"52")+COUNTIF(C2:N2,"52☻")+COUNTIF(C2:N2,"51$")+COUNTIF(C2:N2,"52$")</f>
        <v>3</v>
      </c>
      <c r="AB2" s="3" t="str">
        <f aca="false">'Vzorci vnosov'!$A$2</f>
        <v>51☻</v>
      </c>
      <c r="AD2" s="46" t="s">
        <v>65</v>
      </c>
    </row>
    <row r="3" customFormat="false" ht="19.9" hidden="false" customHeight="true" outlineLevel="0" collapsed="false">
      <c r="A3" s="38" t="n">
        <v>41853</v>
      </c>
      <c r="B3" s="39" t="str">
        <f aca="false">TEXT(A3,"Ddd")</f>
        <v>sob</v>
      </c>
      <c r="C3" s="4" t="str">
        <f aca="false">'Vzorci vnosov'!$A$12</f>
        <v>D</v>
      </c>
      <c r="D3" s="40"/>
      <c r="E3" s="7" t="str">
        <f aca="false">'Vzorci vnosov'!$A$14</f>
        <v>☻</v>
      </c>
      <c r="F3" s="77"/>
      <c r="G3" s="12" t="str">
        <f aca="false">'Vzorci vnosov'!$A$21</f>
        <v>☺</v>
      </c>
      <c r="H3" s="78"/>
      <c r="I3" s="40"/>
      <c r="J3" s="77"/>
      <c r="K3" s="79"/>
      <c r="L3" s="48"/>
      <c r="M3" s="77"/>
      <c r="N3" s="77"/>
      <c r="O3" s="40" t="s">
        <v>42</v>
      </c>
      <c r="P3" s="40" t="s">
        <v>43</v>
      </c>
      <c r="Q3" s="42" t="n">
        <f aca="false">COUNTIF(C3:N3,"☻")+COUNTIF(C3:N3,"52☻")+COUNTIF(C3:N3,"51☻")+COUNTIF(C3:N3,"1☻")+COUNTIF(C3:N3,"KVIT☻")+COUNTIF(C3:N3,"U☻")</f>
        <v>1</v>
      </c>
      <c r="R3" s="42" t="n">
        <f aca="false">COUNTIF(C3:N3,"☺")+COUNTIF(C3:N3,"52☺")+COUNTIF(C3:N3,"51☺")+COUNTIF(C3:N3,"1☺")+COUNTIF(C3:N3,"KVIT☺")+COUNTIF(C3:N3,"U☺")</f>
        <v>1</v>
      </c>
      <c r="S3" s="42" t="n">
        <f aca="false">COUNTIF(C3:N3,"51")+COUNTIF(C3:N3,"51$")+COUNTIF(C3:N3,"51☻")</f>
        <v>0</v>
      </c>
      <c r="T3" s="42" t="n">
        <f aca="false">COUNTIF(C3:N3,"52")+COUNTIF(C3:N3,"52$")+COUNTIF(C3:N3,"52☻")</f>
        <v>0</v>
      </c>
      <c r="U3" s="42" t="n">
        <f aca="false">COUNTIF(C3:N3,"51¶")</f>
        <v>0</v>
      </c>
      <c r="V3" s="42" t="n">
        <f aca="false">COUNTIF(C3:N3,"52¶")</f>
        <v>0</v>
      </c>
      <c r="W3" s="42" t="n">
        <f aca="false">COUNTIF(C3:N3,"U")+COUNTIF(C3:N3,"U☻")+COUNTIF(C3:N3,"U☺")</f>
        <v>0</v>
      </c>
      <c r="X3" s="42" t="n">
        <f aca="false">COUNTIF(C3:N3,"KVIT")+COUNTIF(C3:N3,"KVIT☻")+COUNTIF(C3:N3,"kvit$")</f>
        <v>0</v>
      </c>
      <c r="Y3" s="44" t="n">
        <f aca="false">COUNTBLANK(C3:N3)</f>
        <v>9</v>
      </c>
      <c r="Z3" s="44" t="n">
        <f aca="false">COUNTIF(C3:N3,"x")</f>
        <v>0</v>
      </c>
      <c r="AA3" s="42" t="n">
        <f aca="false">COUNTIF(C3:N3,"51")+COUNTIF(C3:N3,"51☻")+COUNTIF(C3:N3,"2")+COUNTIF(C3:N3,"52")+COUNTIF(C3:N3,"52☻")+COUNTIF(C3:N3,"51$")+COUNTIF(C3:N3,"52$")</f>
        <v>0</v>
      </c>
      <c r="AB3" s="3" t="str">
        <f aca="false">'Vzorci vnosov'!$A$3</f>
        <v>52☻</v>
      </c>
      <c r="AD3" s="46" t="s">
        <v>105</v>
      </c>
    </row>
    <row r="4" customFormat="false" ht="19.9" hidden="false" customHeight="true" outlineLevel="0" collapsed="false">
      <c r="A4" s="38" t="n">
        <v>41854</v>
      </c>
      <c r="B4" s="39" t="str">
        <f aca="false">TEXT(A4,"Ddd")</f>
        <v>ned</v>
      </c>
      <c r="C4" s="4" t="str">
        <f aca="false">'Vzorci vnosov'!$A$12</f>
        <v>D</v>
      </c>
      <c r="D4" s="40"/>
      <c r="E4" s="7" t="str">
        <f aca="false">'Vzorci vnosov'!$A$14</f>
        <v>☻</v>
      </c>
      <c r="F4" s="77"/>
      <c r="G4" s="77"/>
      <c r="H4" s="78"/>
      <c r="I4" s="40"/>
      <c r="J4" s="77"/>
      <c r="K4" s="79"/>
      <c r="L4" s="48"/>
      <c r="M4" s="77"/>
      <c r="N4" s="77"/>
      <c r="O4" s="80" t="s">
        <v>67</v>
      </c>
      <c r="P4" s="40" t="s">
        <v>43</v>
      </c>
      <c r="Q4" s="42" t="n">
        <f aca="false">COUNTIF(C4:N4,"☻")+COUNTIF(C4:N4,"52☻")+COUNTIF(C4:N4,"51☻")+COUNTIF(C4:N4,"1☻")+COUNTIF(C4:N4,"KVIT☻")+COUNTIF(C4:N4,"U☻")</f>
        <v>1</v>
      </c>
      <c r="R4" s="42" t="n">
        <f aca="false">COUNTIF(C4:N4,"☺")+COUNTIF(C4:N4,"52☺")+COUNTIF(C4:N4,"51☺")+COUNTIF(C4:N4,"1☺")+COUNTIF(C4:N4,"KVIT☺")+COUNTIF(C4:N4,"U☺")</f>
        <v>0</v>
      </c>
      <c r="S4" s="42" t="n">
        <f aca="false">COUNTIF(C4:N4,"51")+COUNTIF(C4:N4,"51$")+COUNTIF(C4:N4,"51☻")</f>
        <v>0</v>
      </c>
      <c r="T4" s="42" t="n">
        <f aca="false">COUNTIF(C4:N4,"52")+COUNTIF(C4:N4,"52$")+COUNTIF(C4:N4,"52☻")</f>
        <v>0</v>
      </c>
      <c r="U4" s="42" t="n">
        <f aca="false">COUNTIF(C4:N4,"51¶")</f>
        <v>0</v>
      </c>
      <c r="V4" s="42" t="n">
        <f aca="false">COUNTIF(C4:N4,"52¶")</f>
        <v>0</v>
      </c>
      <c r="W4" s="42" t="n">
        <f aca="false">COUNTIF(C4:N4,"U")+COUNTIF(C4:N4,"U☻")+COUNTIF(C4:N4,"U☺")</f>
        <v>0</v>
      </c>
      <c r="X4" s="42" t="n">
        <f aca="false">COUNTIF(C4:N4,"KVIT")+COUNTIF(C4:N4,"KVIT☻")+COUNTIF(C4:N4,"kvit$")</f>
        <v>0</v>
      </c>
      <c r="Y4" s="44" t="n">
        <f aca="false">COUNTBLANK(C4:N4)</f>
        <v>10</v>
      </c>
      <c r="Z4" s="44" t="n">
        <f aca="false">COUNTIF(C4:N4,"x")</f>
        <v>0</v>
      </c>
      <c r="AA4" s="42" t="n">
        <f aca="false">COUNTIF(C4:N4,"51")+COUNTIF(C4:N4,"51☻")+COUNTIF(C4:N4,"2")+COUNTIF(C4:N4,"52")+COUNTIF(C4:N4,"52☻")+COUNTIF(C4:N4,"51$")+COUNTIF(C4:N4,"52$")</f>
        <v>0</v>
      </c>
      <c r="AB4" s="4" t="str">
        <f aca="false">'Vzorci vnosov'!$A$4</f>
        <v>51</v>
      </c>
      <c r="AD4" s="25" t="s">
        <v>88</v>
      </c>
    </row>
    <row r="5" customFormat="false" ht="19.9" hidden="false" customHeight="true" outlineLevel="0" collapsed="false">
      <c r="A5" s="45" t="n">
        <v>41855</v>
      </c>
      <c r="B5" s="32" t="str">
        <f aca="false">TEXT(A5,"Ddd")</f>
        <v>pon</v>
      </c>
      <c r="C5" s="4" t="str">
        <f aca="false">'Vzorci vnosov'!$A$12</f>
        <v>D</v>
      </c>
      <c r="D5" s="4" t="str">
        <f aca="false">'Vzorci vnosov'!$A$5</f>
        <v>52</v>
      </c>
      <c r="E5" s="6" t="str">
        <f aca="false">'Vzorci vnosov'!$A$11</f>
        <v>X</v>
      </c>
      <c r="F5" s="4" t="str">
        <f aca="false">'Vzorci vnosov'!$A$12</f>
        <v>D</v>
      </c>
      <c r="G5" s="15" t="str">
        <f aca="false">'Vzorci vnosov'!$A$25</f>
        <v>51¶</v>
      </c>
      <c r="H5" s="4" t="str">
        <f aca="false">'Vzorci vnosov'!$A$4</f>
        <v>51</v>
      </c>
      <c r="I5" s="4" t="str">
        <f aca="false">'Vzorci vnosov'!$A$5</f>
        <v>52</v>
      </c>
      <c r="J5" s="4" t="str">
        <f aca="false">'Vzorci vnosov'!$A$4</f>
        <v>51</v>
      </c>
      <c r="K5" s="3" t="str">
        <f aca="false">'Vzorci vnosov'!$A$6</f>
        <v>KVIT</v>
      </c>
      <c r="L5" s="4" t="str">
        <f aca="false">'Vzorci vnosov'!$A$4</f>
        <v>51</v>
      </c>
      <c r="M5" s="5" t="str">
        <f aca="false">'Vzorci vnosov'!$A$7</f>
        <v>KVIT☻</v>
      </c>
      <c r="N5" s="5"/>
      <c r="O5" s="51" t="s">
        <v>69</v>
      </c>
      <c r="P5" s="25" t="str">
        <f aca="false">januar!$L$1</f>
        <v>ŽIV</v>
      </c>
      <c r="Q5" s="42" t="n">
        <f aca="false">COUNTIF(C5:N5,"☻")+COUNTIF(C5:N5,"52☻")+COUNTIF(C5:N5,"51☻")+COUNTIF(C5:N5,"1☻")+COUNTIF(C5:N5,"KVIT☻")+COUNTIF(C5:N5,"U☻")</f>
        <v>1</v>
      </c>
      <c r="R5" s="42" t="n">
        <f aca="false">COUNTIF(C5:N5,"☺")+COUNTIF(C5:N5,"52☺")+COUNTIF(C5:N5,"51☺")+COUNTIF(C5:N5,"1☺")+COUNTIF(C5:N5,"KVIT☺")+COUNTIF(C5:N5,"U☺")</f>
        <v>0</v>
      </c>
      <c r="S5" s="42" t="n">
        <f aca="false">COUNTIF(C5:N5,"51")+COUNTIF(C5:N5,"51$")+COUNTIF(C5:N5,"51☻")</f>
        <v>3</v>
      </c>
      <c r="T5" s="42" t="n">
        <f aca="false">COUNTIF(C5:N5,"52")+COUNTIF(C5:N5,"52$")+COUNTIF(C5:N5,"52☻")</f>
        <v>2</v>
      </c>
      <c r="U5" s="42" t="n">
        <f aca="false">COUNTIF(C5:N5,"51¶")</f>
        <v>1</v>
      </c>
      <c r="V5" s="42" t="n">
        <f aca="false">COUNTIF(C5:N5,"52¶")</f>
        <v>0</v>
      </c>
      <c r="W5" s="42" t="n">
        <f aca="false">COUNTIF(C5:N5,"U")+COUNTIF(C5:N5,"U☻")+COUNTIF(C5:N5,"U☺")</f>
        <v>0</v>
      </c>
      <c r="X5" s="42" t="n">
        <f aca="false">COUNTIF(C5:N5,"KVIT")+COUNTIF(C5:N5,"KVIT☻")+COUNTIF(C5:N5,"kvit$")</f>
        <v>2</v>
      </c>
      <c r="Y5" s="44" t="n">
        <f aca="false">COUNTBLANK(C5:N5)</f>
        <v>1</v>
      </c>
      <c r="Z5" s="44" t="n">
        <f aca="false">COUNTIF(C5:N5,"x")</f>
        <v>1</v>
      </c>
      <c r="AA5" s="42" t="n">
        <f aca="false">COUNTIF(C5:N5,"51")+COUNTIF(C5:N5,"51☻")+COUNTIF(C5:N5,"2")+COUNTIF(C5:N5,"52")+COUNTIF(C5:N5,"52☻")+COUNTIF(C5:N5,"51$")+COUNTIF(C5:N5,"52$")</f>
        <v>5</v>
      </c>
      <c r="AB5" s="4" t="str">
        <f aca="false">'Vzorci vnosov'!$A$5</f>
        <v>52</v>
      </c>
      <c r="AD5" s="51"/>
    </row>
    <row r="6" customFormat="false" ht="19.9" hidden="false" customHeight="true" outlineLevel="0" collapsed="false">
      <c r="A6" s="45" t="n">
        <v>41856</v>
      </c>
      <c r="B6" s="32" t="str">
        <f aca="false">TEXT(A6,"Ddd")</f>
        <v>tor</v>
      </c>
      <c r="C6" s="4" t="str">
        <f aca="false">'Vzorci vnosov'!$A$12</f>
        <v>D</v>
      </c>
      <c r="D6" s="4" t="str">
        <f aca="false">'Vzorci vnosov'!$A$5</f>
        <v>52</v>
      </c>
      <c r="E6" s="3" t="str">
        <f aca="false">'Vzorci vnosov'!$A$6</f>
        <v>KVIT</v>
      </c>
      <c r="F6" s="4" t="str">
        <f aca="false">'Vzorci vnosov'!$A$12</f>
        <v>D</v>
      </c>
      <c r="G6" s="15" t="str">
        <f aca="false">'Vzorci vnosov'!$A$25</f>
        <v>51¶</v>
      </c>
      <c r="H6" s="14" t="str">
        <f aca="false">'Vzorci vnosov'!$A$23</f>
        <v>51☺</v>
      </c>
      <c r="I6" s="4" t="str">
        <f aca="false">'Vzorci vnosov'!$A$5</f>
        <v>52</v>
      </c>
      <c r="J6" s="4" t="str">
        <f aca="false">'Vzorci vnosov'!$A$4</f>
        <v>51</v>
      </c>
      <c r="K6" s="5" t="str">
        <f aca="false">'Vzorci vnosov'!$A$7</f>
        <v>KVIT☻</v>
      </c>
      <c r="L6" s="46" t="s">
        <v>59</v>
      </c>
      <c r="M6" s="6" t="str">
        <f aca="false">'Vzorci vnosov'!$A$11</f>
        <v>X</v>
      </c>
      <c r="N6" s="6"/>
      <c r="O6" s="46" t="s">
        <v>43</v>
      </c>
      <c r="P6" s="25" t="s">
        <v>79</v>
      </c>
      <c r="Q6" s="42" t="n">
        <f aca="false">COUNTIF(C6:N6,"☻")+COUNTIF(C6:N6,"52☻")+COUNTIF(C6:N6,"51☻")+COUNTIF(C6:N6,"1☻")+COUNTIF(C6:N6,"KVIT☻")+COUNTIF(C6:N6,"U☻")</f>
        <v>1</v>
      </c>
      <c r="R6" s="42" t="n">
        <f aca="false">COUNTIF(C6:N6,"☺")+COUNTIF(C6:N6,"52☺")+COUNTIF(C6:N6,"51☺")+COUNTIF(C6:N6,"1☺")+COUNTIF(C6:N6,"KVIT☺")+COUNTIF(C6:N6,"U☺")</f>
        <v>1</v>
      </c>
      <c r="S6" s="42" t="n">
        <f aca="false">COUNTIF(C6:N6,"51")+COUNTIF(C6:N6,"51$")+COUNTIF(C6:N6,"51☻")</f>
        <v>1</v>
      </c>
      <c r="T6" s="42" t="n">
        <f aca="false">COUNTIF(C6:N6,"52")+COUNTIF(C6:N6,"52$")+COUNTIF(C6:N6,"52☻")</f>
        <v>2</v>
      </c>
      <c r="U6" s="42" t="n">
        <f aca="false">COUNTIF(C6:N6,"51¶")</f>
        <v>1</v>
      </c>
      <c r="V6" s="42" t="n">
        <f aca="false">COUNTIF(C6:N6,"52¶")</f>
        <v>0</v>
      </c>
      <c r="W6" s="42" t="n">
        <f aca="false">COUNTIF(C6:N6,"U")+COUNTIF(C6:N6,"U☻")+COUNTIF(C6:N6,"U☺")</f>
        <v>0</v>
      </c>
      <c r="X6" s="42" t="n">
        <f aca="false">COUNTIF(C6:N6,"KVIT")+COUNTIF(C6:N6,"KVIT☻")+COUNTIF(C6:N6,"kvit$")</f>
        <v>2</v>
      </c>
      <c r="Y6" s="44" t="n">
        <f aca="false">COUNTBLANK(C6:N6)</f>
        <v>1</v>
      </c>
      <c r="Z6" s="44" t="n">
        <f aca="false">COUNTIF(C6:N6,"x")</f>
        <v>1</v>
      </c>
      <c r="AA6" s="42" t="n">
        <f aca="false">COUNTIF(C6:N6,"51")+COUNTIF(C6:N6,"51☻")+COUNTIF(C6:N6,"2")+COUNTIF(C6:N6,"52")+COUNTIF(C6:N6,"52☻")+COUNTIF(C6:N6,"51$")+COUNTIF(C6:N6,"52$")</f>
        <v>3</v>
      </c>
      <c r="AB6" s="3" t="str">
        <f aca="false">'Vzorci vnosov'!$A$6</f>
        <v>KVIT</v>
      </c>
      <c r="AD6" s="46" t="s">
        <v>106</v>
      </c>
    </row>
    <row r="7" customFormat="false" ht="19.9" hidden="false" customHeight="true" outlineLevel="0" collapsed="false">
      <c r="A7" s="45" t="n">
        <v>41857</v>
      </c>
      <c r="B7" s="32" t="str">
        <f aca="false">TEXT(A7,"Ddd")</f>
        <v>sre</v>
      </c>
      <c r="C7" s="4" t="str">
        <f aca="false">'Vzorci vnosov'!$A$12</f>
        <v>D</v>
      </c>
      <c r="D7" s="5" t="str">
        <f aca="false">'Vzorci vnosov'!$A$7</f>
        <v>KVIT☻</v>
      </c>
      <c r="E7" s="3" t="str">
        <f aca="false">'Vzorci vnosov'!$A$6</f>
        <v>KVIT</v>
      </c>
      <c r="F7" s="4" t="str">
        <f aca="false">'Vzorci vnosov'!$A$12</f>
        <v>D</v>
      </c>
      <c r="G7" s="37" t="str">
        <f aca="false">'Vzorci vnosov'!$A$28</f>
        <v>KO</v>
      </c>
      <c r="H7" s="6" t="str">
        <f aca="false">'Vzorci vnosov'!$A$11</f>
        <v>X</v>
      </c>
      <c r="I7" s="4" t="str">
        <f aca="false">'Vzorci vnosov'!$A$4</f>
        <v>51</v>
      </c>
      <c r="J7" s="15" t="str">
        <f aca="false">'Vzorci vnosov'!$A$25</f>
        <v>51¶</v>
      </c>
      <c r="K7" s="6" t="str">
        <f aca="false">'Vzorci vnosov'!$A$11</f>
        <v>X</v>
      </c>
      <c r="L7" s="4" t="str">
        <f aca="false">'Vzorci vnosov'!$A$5</f>
        <v>52</v>
      </c>
      <c r="M7" s="3" t="str">
        <f aca="false">'Vzorci vnosov'!$A$6</f>
        <v>KVIT</v>
      </c>
      <c r="N7" s="3"/>
      <c r="O7" s="52" t="s">
        <v>58</v>
      </c>
      <c r="P7" s="25" t="s">
        <v>48</v>
      </c>
      <c r="Q7" s="42" t="n">
        <f aca="false">COUNTIF(C7:N7,"☻")+COUNTIF(C7:N7,"52☻")+COUNTIF(C7:N7,"51☻")+COUNTIF(C7:N7,"1☻")+COUNTIF(C7:N7,"KVIT☻")+COUNTIF(C7:N7,"U☻")</f>
        <v>1</v>
      </c>
      <c r="R7" s="42" t="n">
        <f aca="false">COUNTIF(C7:N7,"☺")+COUNTIF(C7:N7,"52☺")+COUNTIF(C7:N7,"51☺")+COUNTIF(C7:N7,"1☺")+COUNTIF(C7:N7,"KVIT☺")+COUNTIF(C7:N7,"U☺")</f>
        <v>0</v>
      </c>
      <c r="S7" s="42" t="n">
        <f aca="false">COUNTIF(C7:N7,"51")+COUNTIF(C7:N7,"51$")+COUNTIF(C7:N7,"51☻")</f>
        <v>1</v>
      </c>
      <c r="T7" s="42" t="n">
        <f aca="false">COUNTIF(C7:N7,"52")+COUNTIF(C7:N7,"52$")+COUNTIF(C7:N7,"52☻")</f>
        <v>1</v>
      </c>
      <c r="U7" s="42" t="n">
        <f aca="false">COUNTIF(C7:N7,"51¶")</f>
        <v>1</v>
      </c>
      <c r="V7" s="42" t="n">
        <f aca="false">COUNTIF(C7:N7,"52¶")</f>
        <v>0</v>
      </c>
      <c r="W7" s="42" t="n">
        <f aca="false">COUNTIF(C7:N7,"U")+COUNTIF(C7:N7,"U☻")+COUNTIF(C7:N7,"U☺")</f>
        <v>0</v>
      </c>
      <c r="X7" s="42" t="n">
        <f aca="false">COUNTIF(C7:N7,"KVIT")+COUNTIF(C7:N7,"KVIT☻")+COUNTIF(C7:N7,"kvit$")</f>
        <v>3</v>
      </c>
      <c r="Y7" s="44" t="n">
        <f aca="false">COUNTBLANK(C7:N7)</f>
        <v>1</v>
      </c>
      <c r="Z7" s="44" t="n">
        <f aca="false">COUNTIF(C7:N7,"x")</f>
        <v>2</v>
      </c>
      <c r="AA7" s="42" t="n">
        <f aca="false">COUNTIF(C7:N7,"51")+COUNTIF(C7:N7,"51☻")+COUNTIF(C7:N7,"2")+COUNTIF(C7:N7,"52")+COUNTIF(C7:N7,"52☻")+COUNTIF(C7:N7,"51$")+COUNTIF(C7:N7,"52$")</f>
        <v>2</v>
      </c>
      <c r="AB7" s="5" t="str">
        <f aca="false">'Vzorci vnosov'!$A$7</f>
        <v>KVIT☻</v>
      </c>
      <c r="AD7" s="46" t="s">
        <v>102</v>
      </c>
    </row>
    <row r="8" customFormat="false" ht="19.9" hidden="false" customHeight="true" outlineLevel="0" collapsed="false">
      <c r="A8" s="45" t="n">
        <v>41858</v>
      </c>
      <c r="B8" s="32" t="str">
        <f aca="false">TEXT(A8,"Ddd")</f>
        <v>čet</v>
      </c>
      <c r="C8" s="4" t="str">
        <f aca="false">'Vzorci vnosov'!$A$12</f>
        <v>D</v>
      </c>
      <c r="D8" s="6" t="str">
        <f aca="false">'Vzorci vnosov'!$A$11</f>
        <v>X</v>
      </c>
      <c r="E8" s="5" t="str">
        <f aca="false">'Vzorci vnosov'!$A$7</f>
        <v>KVIT☻</v>
      </c>
      <c r="F8" s="4" t="str">
        <f aca="false">'Vzorci vnosov'!$A$12</f>
        <v>D</v>
      </c>
      <c r="G8" s="4" t="str">
        <f aca="false">'Vzorci vnosov'!$A$5</f>
        <v>52</v>
      </c>
      <c r="H8" s="4" t="str">
        <f aca="false">'Vzorci vnosov'!$A$4</f>
        <v>51</v>
      </c>
      <c r="I8" s="4" t="str">
        <f aca="false">'Vzorci vnosov'!$A$5</f>
        <v>52</v>
      </c>
      <c r="J8" s="4" t="str">
        <f aca="false">'Vzorci vnosov'!$A$4</f>
        <v>51</v>
      </c>
      <c r="K8" s="15" t="str">
        <f aca="false">'Vzorci vnosov'!$A$25</f>
        <v>51¶</v>
      </c>
      <c r="L8" s="4" t="str">
        <f aca="false">'Vzorci vnosov'!$A$4</f>
        <v>51</v>
      </c>
      <c r="M8" s="3" t="str">
        <f aca="false">'Vzorci vnosov'!$A$6</f>
        <v>KVIT</v>
      </c>
      <c r="N8" s="3"/>
      <c r="O8" s="46" t="s">
        <v>106</v>
      </c>
      <c r="P8" s="25" t="s">
        <v>48</v>
      </c>
      <c r="Q8" s="42" t="n">
        <f aca="false">COUNTIF(C8:N8,"☻")+COUNTIF(C8:N8,"52☻")+COUNTIF(C8:N8,"51☻")+COUNTIF(C8:N8,"1☻")+COUNTIF(C8:N8,"KVIT☻")+COUNTIF(C8:N8,"U☻")</f>
        <v>1</v>
      </c>
      <c r="R8" s="42" t="n">
        <f aca="false">COUNTIF(C8:N8,"☺")+COUNTIF(C8:N8,"52☺")+COUNTIF(C8:N8,"51☺")+COUNTIF(C8:N8,"1☺")+COUNTIF(C8:N8,"KVIT☺")+COUNTIF(C8:N8,"U☺")</f>
        <v>0</v>
      </c>
      <c r="S8" s="42" t="n">
        <f aca="false">COUNTIF(C8:N8,"51")+COUNTIF(C8:N8,"51$")+COUNTIF(C8:N8,"51☻")</f>
        <v>3</v>
      </c>
      <c r="T8" s="42" t="n">
        <f aca="false">COUNTIF(C8:N8,"52")+COUNTIF(C8:N8,"52$")+COUNTIF(C8:N8,"52☻")</f>
        <v>2</v>
      </c>
      <c r="U8" s="42" t="n">
        <f aca="false">COUNTIF(C8:N8,"51¶")</f>
        <v>1</v>
      </c>
      <c r="V8" s="42" t="n">
        <f aca="false">COUNTIF(C8:N8,"52¶")</f>
        <v>0</v>
      </c>
      <c r="W8" s="42" t="n">
        <f aca="false">COUNTIF(C8:N8,"U")+COUNTIF(C8:N8,"U☻")+COUNTIF(C8:N8,"U☺")</f>
        <v>0</v>
      </c>
      <c r="X8" s="42" t="n">
        <f aca="false">COUNTIF(C8:N8,"KVIT")+COUNTIF(C8:N8,"KVIT☻")+COUNTIF(C8:N8,"kvit$")</f>
        <v>2</v>
      </c>
      <c r="Y8" s="44" t="n">
        <f aca="false">COUNTBLANK(C8:N8)</f>
        <v>1</v>
      </c>
      <c r="Z8" s="44" t="n">
        <f aca="false">COUNTIF(C8:N8,"x")</f>
        <v>1</v>
      </c>
      <c r="AA8" s="42" t="n">
        <f aca="false">COUNTIF(C8:N8,"51")+COUNTIF(C8:N8,"51☻")+COUNTIF(C8:N8,"2")+COUNTIF(C8:N8,"52")+COUNTIF(C8:N8,"52☻")+COUNTIF(C8:N8,"51$")+COUNTIF(C8:N8,"52$")</f>
        <v>5</v>
      </c>
      <c r="AB8" s="4" t="str">
        <f aca="false">'Vzorci vnosov'!$A$8</f>
        <v>U</v>
      </c>
      <c r="AD8" s="46" t="s">
        <v>107</v>
      </c>
    </row>
    <row r="9" customFormat="false" ht="19.9" hidden="false" customHeight="true" outlineLevel="0" collapsed="false">
      <c r="A9" s="45" t="n">
        <v>41859</v>
      </c>
      <c r="B9" s="32" t="str">
        <f aca="false">TEXT(A9,"Ddd")</f>
        <v>pet</v>
      </c>
      <c r="C9" s="4" t="str">
        <f aca="false">'Vzorci vnosov'!$A$12</f>
        <v>D</v>
      </c>
      <c r="D9" s="46" t="s">
        <v>85</v>
      </c>
      <c r="E9" s="6" t="str">
        <f aca="false">'Vzorci vnosov'!$A$11</f>
        <v>X</v>
      </c>
      <c r="F9" s="4" t="str">
        <f aca="false">'Vzorci vnosov'!$A$12</f>
        <v>D</v>
      </c>
      <c r="G9" s="11" t="str">
        <f aca="false">'Vzorci vnosov'!$A$20</f>
        <v>☺</v>
      </c>
      <c r="H9" s="4" t="str">
        <f aca="false">'Vzorci vnosov'!$A$5</f>
        <v>52</v>
      </c>
      <c r="I9" s="15" t="str">
        <f aca="false">'Vzorci vnosov'!$A$25</f>
        <v>51¶</v>
      </c>
      <c r="J9" s="4" t="str">
        <f aca="false">'Vzorci vnosov'!$A$5</f>
        <v>52</v>
      </c>
      <c r="K9" s="3" t="str">
        <f aca="false">'Vzorci vnosov'!$A$6</f>
        <v>KVIT</v>
      </c>
      <c r="L9" s="4" t="str">
        <f aca="false">'Vzorci vnosov'!$A$4</f>
        <v>51</v>
      </c>
      <c r="M9" s="3" t="str">
        <f aca="false">'Vzorci vnosov'!$A$6</f>
        <v>KVIT</v>
      </c>
      <c r="N9" s="3"/>
      <c r="O9" s="46" t="s">
        <v>65</v>
      </c>
      <c r="P9" s="25" t="str">
        <f aca="false">januar!$L$1</f>
        <v>ŽIV</v>
      </c>
      <c r="Q9" s="42" t="n">
        <f aca="false">COUNTIF(C9:N9,"☻")+COUNTIF(C9:N9,"52☻")+COUNTIF(C9:N9,"51☻")+COUNTIF(C9:N9,"1☻")+COUNTIF(C9:N9,"KVIT☻")+COUNTIF(C9:N9,"U☻")</f>
        <v>0</v>
      </c>
      <c r="R9" s="42" t="n">
        <f aca="false">COUNTIF(C9:N9,"☺")+COUNTIF(C9:N9,"52☺")+COUNTIF(C9:N9,"51☺")+COUNTIF(C9:N9,"1☺")+COUNTIF(C9:N9,"KVIT☺")+COUNTIF(C9:N9,"U☺")</f>
        <v>1</v>
      </c>
      <c r="S9" s="42" t="n">
        <f aca="false">COUNTIF(C9:N9,"51")+COUNTIF(C9:N9,"51$")+COUNTIF(C9:N9,"51☻")</f>
        <v>1</v>
      </c>
      <c r="T9" s="42" t="n">
        <f aca="false">COUNTIF(C9:N9,"52")+COUNTIF(C9:N9,"52$")+COUNTIF(C9:N9,"52☻")</f>
        <v>2</v>
      </c>
      <c r="U9" s="42" t="n">
        <f aca="false">COUNTIF(C9:N9,"51¶")</f>
        <v>1</v>
      </c>
      <c r="V9" s="42" t="n">
        <f aca="false">COUNTIF(C9:N9,"52¶")</f>
        <v>0</v>
      </c>
      <c r="W9" s="42" t="n">
        <f aca="false">COUNTIF(C9:N9,"U")+COUNTIF(C9:N9,"U☻")+COUNTIF(C9:N9,"U☺")</f>
        <v>0</v>
      </c>
      <c r="X9" s="42" t="n">
        <f aca="false">COUNTIF(C9:N9,"KVIT")+COUNTIF(C9:N9,"KVIT☻")+COUNTIF(C9:N9,"kvit$")</f>
        <v>2</v>
      </c>
      <c r="Y9" s="44" t="n">
        <f aca="false">COUNTBLANK(C9:N9)</f>
        <v>1</v>
      </c>
      <c r="Z9" s="44" t="n">
        <f aca="false">COUNTIF(C9:N9,"x")</f>
        <v>1</v>
      </c>
      <c r="AA9" s="42" t="n">
        <f aca="false">COUNTIF(C9:N9,"51")+COUNTIF(C9:N9,"51☻")+COUNTIF(C9:N9,"2")+COUNTIF(C9:N9,"52")+COUNTIF(C9:N9,"52☻")+COUNTIF(C9:N9,"51$")+COUNTIF(C9:N9,"52$")</f>
        <v>3</v>
      </c>
      <c r="AB9" s="3" t="str">
        <f aca="false">'Vzorci vnosov'!$A$9</f>
        <v>U☻</v>
      </c>
      <c r="AD9" s="46" t="s">
        <v>95</v>
      </c>
    </row>
    <row r="10" customFormat="false" ht="19.9" hidden="false" customHeight="true" outlineLevel="0" collapsed="false">
      <c r="A10" s="38" t="n">
        <v>41860</v>
      </c>
      <c r="B10" s="39" t="str">
        <f aca="false">TEXT(A10,"Ddd")</f>
        <v>sob</v>
      </c>
      <c r="C10" s="4" t="str">
        <f aca="false">'Vzorci vnosov'!$A$12</f>
        <v>D</v>
      </c>
      <c r="D10" s="40"/>
      <c r="E10" s="79"/>
      <c r="F10" s="77"/>
      <c r="G10" s="77"/>
      <c r="H10" s="40"/>
      <c r="I10" s="40"/>
      <c r="J10" s="77"/>
      <c r="K10" s="48"/>
      <c r="L10" s="48"/>
      <c r="M10" s="7" t="str">
        <f aca="false">'Vzorci vnosov'!$A$14</f>
        <v>☻</v>
      </c>
      <c r="N10" s="7"/>
      <c r="O10" s="40" t="s">
        <v>65</v>
      </c>
      <c r="P10" s="40" t="s">
        <v>43</v>
      </c>
      <c r="Q10" s="42" t="n">
        <f aca="false">COUNTIF(C10:N10,"☻")+COUNTIF(C10:N10,"52☻")+COUNTIF(C10:N10,"51☻")+COUNTIF(C10:N10,"1☻")+COUNTIF(C10:N10,"KVIT☻")+COUNTIF(C10:N10,"U☻")</f>
        <v>1</v>
      </c>
      <c r="R10" s="42" t="n">
        <f aca="false">COUNTIF(C10:N10,"☺")+COUNTIF(C10:N10,"52☺")+COUNTIF(C10:N10,"51☺")+COUNTIF(C10:N10,"1☺")+COUNTIF(C10:N10,"KVIT☺")+COUNTIF(C10:N10,"U☺")</f>
        <v>0</v>
      </c>
      <c r="S10" s="42" t="n">
        <f aca="false">COUNTIF(C10:N10,"51")+COUNTIF(C10:N10,"51$")+COUNTIF(C10:N10,"51☻")</f>
        <v>0</v>
      </c>
      <c r="T10" s="42" t="n">
        <f aca="false">COUNTIF(C10:N10,"52")+COUNTIF(C10:N10,"52$")+COUNTIF(C10:N10,"52☻")</f>
        <v>0</v>
      </c>
      <c r="U10" s="42" t="n">
        <f aca="false">COUNTIF(C10:N10,"51¶")</f>
        <v>0</v>
      </c>
      <c r="V10" s="42" t="n">
        <f aca="false">COUNTIF(C10:N10,"52¶")</f>
        <v>0</v>
      </c>
      <c r="W10" s="42" t="n">
        <f aca="false">COUNTIF(C10:N10,"U")+COUNTIF(C10:N10,"U☻")+COUNTIF(C10:N10,"U☺")</f>
        <v>0</v>
      </c>
      <c r="X10" s="42" t="n">
        <f aca="false">COUNTIF(C10:N10,"KVIT")+COUNTIF(C10:N10,"KVIT☻")+COUNTIF(C10:N10,"kvit$")</f>
        <v>0</v>
      </c>
      <c r="Y10" s="44" t="n">
        <f aca="false">COUNTBLANK(C10:N10)</f>
        <v>10</v>
      </c>
      <c r="Z10" s="44" t="n">
        <f aca="false">COUNTIF(C10:N10,"x")</f>
        <v>0</v>
      </c>
      <c r="AA10" s="42" t="n">
        <f aca="false">COUNTIF(C10:N10,"51")+COUNTIF(C10:N10,"51☻")+COUNTIF(C10:N10,"2")+COUNTIF(C10:N10,"52")+COUNTIF(C10:N10,"52☻")+COUNTIF(C10:N10,"51$")+COUNTIF(C10:N10,"52$")</f>
        <v>0</v>
      </c>
      <c r="AB10" s="6" t="str">
        <f aca="false">'Vzorci vnosov'!$A$11</f>
        <v>X</v>
      </c>
      <c r="AD10" s="47" t="s">
        <v>44</v>
      </c>
    </row>
    <row r="11" customFormat="false" ht="19.9" hidden="false" customHeight="true" outlineLevel="0" collapsed="false">
      <c r="A11" s="38" t="n">
        <v>41861</v>
      </c>
      <c r="B11" s="39" t="str">
        <f aca="false">TEXT(A11,"Ddd")</f>
        <v>ned</v>
      </c>
      <c r="C11" s="4" t="str">
        <f aca="false">'Vzorci vnosov'!$A$12</f>
        <v>D</v>
      </c>
      <c r="D11" s="40"/>
      <c r="E11" s="79"/>
      <c r="F11" s="77"/>
      <c r="G11" s="77"/>
      <c r="H11" s="12" t="str">
        <f aca="false">'Vzorci vnosov'!$A$21</f>
        <v>☺</v>
      </c>
      <c r="I11" s="40"/>
      <c r="J11" s="77"/>
      <c r="K11" s="48"/>
      <c r="L11" s="48"/>
      <c r="M11" s="7" t="str">
        <f aca="false">'Vzorci vnosov'!$A$14</f>
        <v>☻</v>
      </c>
      <c r="N11" s="7"/>
      <c r="O11" s="40" t="s">
        <v>43</v>
      </c>
      <c r="P11" s="40" t="str">
        <f aca="false">januar!$L$1</f>
        <v>ŽIV</v>
      </c>
      <c r="Q11" s="42" t="n">
        <f aca="false">COUNTIF(C11:N11,"☻")+COUNTIF(C11:N11,"52☻")+COUNTIF(C11:N11,"51☻")+COUNTIF(C11:N11,"1☻")+COUNTIF(C11:N11,"KVIT☻")+COUNTIF(C11:N11,"U☻")</f>
        <v>1</v>
      </c>
      <c r="R11" s="42" t="n">
        <f aca="false">COUNTIF(C11:N11,"☺")+COUNTIF(C11:N11,"52☺")+COUNTIF(C11:N11,"51☺")+COUNTIF(C11:N11,"1☺")+COUNTIF(C11:N11,"KVIT☺")+COUNTIF(C11:N11,"U☺")</f>
        <v>1</v>
      </c>
      <c r="S11" s="42" t="n">
        <f aca="false">COUNTIF(C11:N11,"51")+COUNTIF(C11:N11,"51$")+COUNTIF(C11:N11,"51☻")</f>
        <v>0</v>
      </c>
      <c r="T11" s="42" t="n">
        <f aca="false">COUNTIF(C11:N11,"52")+COUNTIF(C11:N11,"52$")+COUNTIF(C11:N11,"52☻")</f>
        <v>0</v>
      </c>
      <c r="U11" s="42" t="n">
        <f aca="false">COUNTIF(C11:N11,"51¶")</f>
        <v>0</v>
      </c>
      <c r="V11" s="42" t="n">
        <f aca="false">COUNTIF(C11:N11,"52¶")</f>
        <v>0</v>
      </c>
      <c r="W11" s="42" t="n">
        <f aca="false">COUNTIF(C11:N11,"U")+COUNTIF(C11:N11,"U☻")+COUNTIF(C11:N11,"U☺")</f>
        <v>0</v>
      </c>
      <c r="X11" s="42" t="n">
        <f aca="false">COUNTIF(C11:N11,"KVIT")+COUNTIF(C11:N11,"KVIT☻")+COUNTIF(C11:N11,"kvit$")</f>
        <v>0</v>
      </c>
      <c r="Y11" s="44" t="n">
        <f aca="false">COUNTBLANK(C11:N11)</f>
        <v>9</v>
      </c>
      <c r="Z11" s="44" t="n">
        <f aca="false">COUNTIF(C11:N11,"x")</f>
        <v>0</v>
      </c>
      <c r="AA11" s="42" t="n">
        <f aca="false">COUNTIF(C11:N11,"51")+COUNTIF(C11:N11,"51☻")+COUNTIF(C11:N11,"2")+COUNTIF(C11:N11,"52")+COUNTIF(C11:N11,"52☻")+COUNTIF(C11:N11,"51$")+COUNTIF(C11:N11,"52$")</f>
        <v>0</v>
      </c>
      <c r="AB11" s="4" t="str">
        <f aca="false">'Vzorci vnosov'!$A$12</f>
        <v>D</v>
      </c>
      <c r="AD11" s="46" t="s">
        <v>105</v>
      </c>
    </row>
    <row r="12" customFormat="false" ht="19.9" hidden="false" customHeight="true" outlineLevel="0" collapsed="false">
      <c r="A12" s="45" t="n">
        <v>41862</v>
      </c>
      <c r="B12" s="32" t="str">
        <f aca="false">TEXT(A12,"Ddd")</f>
        <v>pon</v>
      </c>
      <c r="C12" s="4" t="str">
        <f aca="false">'Vzorci vnosov'!$A$12</f>
        <v>D</v>
      </c>
      <c r="D12" s="46" t="s">
        <v>85</v>
      </c>
      <c r="E12" s="3" t="str">
        <f aca="false">'Vzorci vnosov'!$A$6</f>
        <v>KVIT</v>
      </c>
      <c r="F12" s="4" t="str">
        <f aca="false">'Vzorci vnosov'!$A$12</f>
        <v>D</v>
      </c>
      <c r="G12" s="15" t="str">
        <f aca="false">'Vzorci vnosov'!$A$25</f>
        <v>51¶</v>
      </c>
      <c r="H12" s="6" t="str">
        <f aca="false">'Vzorci vnosov'!$A$11</f>
        <v>X</v>
      </c>
      <c r="I12" s="14" t="str">
        <f aca="false">'Vzorci vnosov'!$A$23</f>
        <v>51☺</v>
      </c>
      <c r="J12" s="4" t="str">
        <f aca="false">'Vzorci vnosov'!$A$5</f>
        <v>52</v>
      </c>
      <c r="K12" s="5" t="str">
        <f aca="false">'Vzorci vnosov'!$A$7</f>
        <v>KVIT☻</v>
      </c>
      <c r="L12" s="4" t="str">
        <f aca="false">'Vzorci vnosov'!$A$4</f>
        <v>51</v>
      </c>
      <c r="M12" s="6" t="str">
        <f aca="false">'Vzorci vnosov'!$A$11</f>
        <v>X</v>
      </c>
      <c r="N12" s="6"/>
      <c r="O12" s="46" t="s">
        <v>79</v>
      </c>
      <c r="P12" s="90" t="s">
        <v>65</v>
      </c>
      <c r="Q12" s="42" t="n">
        <f aca="false">COUNTIF(C12:N12,"☻")+COUNTIF(C12:N12,"52☻")+COUNTIF(C12:N12,"51☻")+COUNTIF(C12:N12,"1☻")+COUNTIF(C12:N12,"KVIT☻")+COUNTIF(C12:N12,"U☻")</f>
        <v>1</v>
      </c>
      <c r="R12" s="42" t="n">
        <f aca="false">COUNTIF(C12:N12,"☺")+COUNTIF(C12:N12,"52☺")+COUNTIF(C12:N12,"51☺")+COUNTIF(C12:N12,"1☺")+COUNTIF(C12:N12,"KVIT☺")+COUNTIF(C12:N12,"U☺")</f>
        <v>1</v>
      </c>
      <c r="S12" s="42" t="n">
        <f aca="false">COUNTIF(C12:N12,"51")+COUNTIF(C12:N12,"51$")+COUNTIF(C12:N12,"51☻")</f>
        <v>1</v>
      </c>
      <c r="T12" s="42" t="n">
        <f aca="false">COUNTIF(C12:N12,"52")+COUNTIF(C12:N12,"52$")+COUNTIF(C12:N12,"52☻")</f>
        <v>1</v>
      </c>
      <c r="U12" s="42" t="n">
        <f aca="false">COUNTIF(C12:N12,"51¶")</f>
        <v>1</v>
      </c>
      <c r="V12" s="42" t="n">
        <f aca="false">COUNTIF(C12:N12,"52¶")</f>
        <v>0</v>
      </c>
      <c r="W12" s="42" t="n">
        <f aca="false">COUNTIF(C12:N12,"U")+COUNTIF(C12:N12,"U☻")+COUNTIF(C12:N12,"U☺")</f>
        <v>0</v>
      </c>
      <c r="X12" s="42" t="n">
        <f aca="false">COUNTIF(C12:N12,"KVIT")+COUNTIF(C12:N12,"KVIT☻")+COUNTIF(C12:N12,"kvit$")</f>
        <v>2</v>
      </c>
      <c r="Y12" s="44" t="n">
        <f aca="false">COUNTBLANK(C12:N12)</f>
        <v>1</v>
      </c>
      <c r="Z12" s="44" t="n">
        <f aca="false">COUNTIF(C12:N12,"x")</f>
        <v>2</v>
      </c>
      <c r="AA12" s="42" t="n">
        <f aca="false">COUNTIF(C12:N12,"51")+COUNTIF(C12:N12,"51☻")+COUNTIF(C12:N12,"2")+COUNTIF(C12:N12,"52")+COUNTIF(C12:N12,"52☻")+COUNTIF(C12:N12,"51$")+COUNTIF(C12:N12,"52$")</f>
        <v>2</v>
      </c>
      <c r="AB12" s="3" t="str">
        <f aca="false">'Vzorci vnosov'!$A$13</f>
        <v>BOL</v>
      </c>
      <c r="AD12" s="49" t="s">
        <v>74</v>
      </c>
    </row>
    <row r="13" customFormat="false" ht="19.9" hidden="false" customHeight="true" outlineLevel="0" collapsed="false">
      <c r="A13" s="45" t="n">
        <v>41863</v>
      </c>
      <c r="B13" s="32" t="str">
        <f aca="false">TEXT(A13,"Ddd")</f>
        <v>tor</v>
      </c>
      <c r="C13" s="4" t="str">
        <f aca="false">'Vzorci vnosov'!$A$12</f>
        <v>D</v>
      </c>
      <c r="D13" s="4" t="str">
        <f aca="false">'Vzorci vnosov'!$A$12</f>
        <v>D</v>
      </c>
      <c r="E13" s="3" t="str">
        <f aca="false">'Vzorci vnosov'!$A$6</f>
        <v>KVIT</v>
      </c>
      <c r="F13" s="4" t="str">
        <f aca="false">'Vzorci vnosov'!$A$12</f>
        <v>D</v>
      </c>
      <c r="G13" s="15" t="str">
        <f aca="false">'Vzorci vnosov'!$A$25</f>
        <v>51¶</v>
      </c>
      <c r="H13" s="4" t="str">
        <f aca="false">'Vzorci vnosov'!$A$5</f>
        <v>52</v>
      </c>
      <c r="I13" s="6" t="str">
        <f aca="false">'Vzorci vnosov'!$A$11</f>
        <v>X</v>
      </c>
      <c r="J13" s="4" t="str">
        <f aca="false">'Vzorci vnosov'!$A$4</f>
        <v>51</v>
      </c>
      <c r="K13" s="6" t="str">
        <f aca="false">'Vzorci vnosov'!$A$11</f>
        <v>X</v>
      </c>
      <c r="L13" s="14" t="str">
        <f aca="false">'Vzorci vnosov'!$A$23</f>
        <v>51☺</v>
      </c>
      <c r="M13" s="3" t="str">
        <f aca="false">'Vzorci vnosov'!$A$6</f>
        <v>KVIT</v>
      </c>
      <c r="N13" s="3"/>
      <c r="O13" s="51" t="s">
        <v>69</v>
      </c>
      <c r="P13" s="25" t="s">
        <v>46</v>
      </c>
      <c r="Q13" s="42" t="n">
        <f aca="false">COUNTIF(C13:N13,"☻")+COUNTIF(C13:N13,"52☻")+COUNTIF(C13:N13,"51☻")+COUNTIF(C13:N13,"1☻")+COUNTIF(C13:N13,"KVIT☻")+COUNTIF(C13:N13,"U☻")</f>
        <v>0</v>
      </c>
      <c r="R13" s="42" t="n">
        <f aca="false">COUNTIF(C13:N13,"☺")+COUNTIF(C13:N13,"52☺")+COUNTIF(C13:N13,"51☺")+COUNTIF(C13:N13,"1☺")+COUNTIF(C13:N13,"KVIT☺")+COUNTIF(C13:N13,"U☺")</f>
        <v>1</v>
      </c>
      <c r="S13" s="42" t="n">
        <f aca="false">COUNTIF(C13:N13,"51")+COUNTIF(C13:N13,"51$")+COUNTIF(C13:N13,"51☻")</f>
        <v>1</v>
      </c>
      <c r="T13" s="42" t="n">
        <f aca="false">COUNTIF(C13:N13,"52")+COUNTIF(C13:N13,"52$")+COUNTIF(C13:N13,"52☻")</f>
        <v>1</v>
      </c>
      <c r="U13" s="42" t="n">
        <f aca="false">COUNTIF(C13:N13,"51¶")</f>
        <v>1</v>
      </c>
      <c r="V13" s="42" t="n">
        <f aca="false">COUNTIF(C13:N13,"52¶")</f>
        <v>0</v>
      </c>
      <c r="W13" s="42" t="n">
        <f aca="false">COUNTIF(C13:N13,"U")+COUNTIF(C13:N13,"U☻")+COUNTIF(C13:N13,"U☺")</f>
        <v>0</v>
      </c>
      <c r="X13" s="42" t="n">
        <f aca="false">COUNTIF(C13:N13,"KVIT")+COUNTIF(C13:N13,"KVIT☻")+COUNTIF(C13:N13,"kvit$")</f>
        <v>2</v>
      </c>
      <c r="Y13" s="44" t="n">
        <f aca="false">COUNTBLANK(C13:N13)</f>
        <v>1</v>
      </c>
      <c r="Z13" s="44" t="n">
        <f aca="false">COUNTIF(C13:N13,"x")</f>
        <v>2</v>
      </c>
      <c r="AA13" s="42" t="n">
        <f aca="false">COUNTIF(C13:N13,"51")+COUNTIF(C13:N13,"51☻")+COUNTIF(C13:N13,"2")+COUNTIF(C13:N13,"52")+COUNTIF(C13:N13,"52☻")+COUNTIF(C13:N13,"51$")+COUNTIF(C13:N13,"52$")</f>
        <v>2</v>
      </c>
      <c r="AB13" s="7" t="str">
        <f aca="false">'Vzorci vnosov'!$A$14</f>
        <v>☻</v>
      </c>
      <c r="AD13" s="6" t="str">
        <f aca="false">'Vzorci vnosov'!$A$26</f>
        <v>52¶</v>
      </c>
    </row>
    <row r="14" customFormat="false" ht="19.9" hidden="false" customHeight="true" outlineLevel="0" collapsed="false">
      <c r="A14" s="45" t="n">
        <v>41864</v>
      </c>
      <c r="B14" s="32" t="str">
        <f aca="false">TEXT(A14,"Ddd")</f>
        <v>sre</v>
      </c>
      <c r="C14" s="4" t="str">
        <f aca="false">'Vzorci vnosov'!$A$12</f>
        <v>D</v>
      </c>
      <c r="D14" s="4" t="str">
        <f aca="false">'Vzorci vnosov'!$A$12</f>
        <v>D</v>
      </c>
      <c r="E14" s="3" t="str">
        <f aca="false">'Vzorci vnosov'!$A$6</f>
        <v>KVIT</v>
      </c>
      <c r="F14" s="4" t="str">
        <f aca="false">'Vzorci vnosov'!$A$12</f>
        <v>D</v>
      </c>
      <c r="G14" s="37" t="str">
        <f aca="false">'Vzorci vnosov'!$A$28</f>
        <v>KO</v>
      </c>
      <c r="H14" s="14" t="str">
        <f aca="false">'Vzorci vnosov'!$A$23</f>
        <v>51☺</v>
      </c>
      <c r="I14" s="4" t="str">
        <f aca="false">'Vzorci vnosov'!$A$5</f>
        <v>52</v>
      </c>
      <c r="J14" s="4" t="str">
        <f aca="false">'Vzorci vnosov'!$A$4</f>
        <v>51</v>
      </c>
      <c r="K14" s="3" t="str">
        <f aca="false">'Vzorci vnosov'!$A$6</f>
        <v>KVIT</v>
      </c>
      <c r="L14" s="6" t="str">
        <f aca="false">'Vzorci vnosov'!$A$11</f>
        <v>X</v>
      </c>
      <c r="M14" s="15" t="str">
        <f aca="false">'Vzorci vnosov'!$A$25</f>
        <v>51¶</v>
      </c>
      <c r="N14" s="15"/>
      <c r="O14" s="46" t="s">
        <v>60</v>
      </c>
      <c r="P14" s="25" t="s">
        <v>46</v>
      </c>
      <c r="Q14" s="42" t="n">
        <f aca="false">COUNTIF(C14:N14,"☻")+COUNTIF(C14:N14,"52☻")+COUNTIF(C14:N14,"51☻")+COUNTIF(C14:N14,"1☻")+COUNTIF(C14:N14,"KVIT☻")+COUNTIF(C14:N14,"U☻")</f>
        <v>0</v>
      </c>
      <c r="R14" s="42" t="n">
        <f aca="false">COUNTIF(C14:N14,"☺")+COUNTIF(C14:N14,"52☺")+COUNTIF(C14:N14,"51☺")+COUNTIF(C14:N14,"1☺")+COUNTIF(C14:N14,"KVIT☺")+COUNTIF(C14:N14,"U☺")</f>
        <v>1</v>
      </c>
      <c r="S14" s="42" t="n">
        <f aca="false">COUNTIF(C14:N14,"51")+COUNTIF(C14:N14,"51$")+COUNTIF(C14:N14,"51☻")</f>
        <v>1</v>
      </c>
      <c r="T14" s="42" t="n">
        <f aca="false">COUNTIF(C14:N14,"52")+COUNTIF(C14:N14,"52$")+COUNTIF(C14:N14,"52☻")</f>
        <v>1</v>
      </c>
      <c r="U14" s="42" t="n">
        <f aca="false">COUNTIF(C14:N14,"51¶")</f>
        <v>1</v>
      </c>
      <c r="V14" s="42" t="n">
        <f aca="false">COUNTIF(C14:N14,"52¶")</f>
        <v>0</v>
      </c>
      <c r="W14" s="42" t="n">
        <f aca="false">COUNTIF(C14:N14,"U")+COUNTIF(C14:N14,"U☻")+COUNTIF(C14:N14,"U☺")</f>
        <v>0</v>
      </c>
      <c r="X14" s="42" t="n">
        <f aca="false">COUNTIF(C14:N14,"KVIT")+COUNTIF(C14:N14,"KVIT☻")+COUNTIF(C14:N14,"kvit$")</f>
        <v>2</v>
      </c>
      <c r="Y14" s="44" t="n">
        <f aca="false">COUNTBLANK(C14:N14)</f>
        <v>1</v>
      </c>
      <c r="Z14" s="44" t="n">
        <f aca="false">COUNTIF(C14:N14,"x")</f>
        <v>1</v>
      </c>
      <c r="AA14" s="42" t="n">
        <f aca="false">COUNTIF(C14:N14,"51")+COUNTIF(C14:N14,"51☻")+COUNTIF(C14:N14,"2")+COUNTIF(C14:N14,"52")+COUNTIF(C14:N14,"52☻")+COUNTIF(C14:N14,"51$")+COUNTIF(C14:N14,"52$")</f>
        <v>2</v>
      </c>
      <c r="AB14" s="4" t="str">
        <f aca="false">'Vzorci vnosov'!$A$15</f>
        <v>SO</v>
      </c>
      <c r="AD14" s="25" t="s">
        <v>38</v>
      </c>
    </row>
    <row r="15" customFormat="false" ht="19.9" hidden="false" customHeight="true" outlineLevel="0" collapsed="false">
      <c r="A15" s="45" t="n">
        <v>41865</v>
      </c>
      <c r="B15" s="32" t="str">
        <f aca="false">TEXT(A15,"Ddd")</f>
        <v>čet</v>
      </c>
      <c r="C15" s="4" t="str">
        <f aca="false">'Vzorci vnosov'!$A$12</f>
        <v>D</v>
      </c>
      <c r="D15" s="4" t="str">
        <f aca="false">'Vzorci vnosov'!$A$12</f>
        <v>D</v>
      </c>
      <c r="E15" s="3" t="str">
        <f aca="false">'Vzorci vnosov'!$A$6</f>
        <v>KVIT</v>
      </c>
      <c r="F15" s="4" t="str">
        <f aca="false">'Vzorci vnosov'!$A$12</f>
        <v>D</v>
      </c>
      <c r="G15" s="4" t="str">
        <f aca="false">'Vzorci vnosov'!$A$5</f>
        <v>52</v>
      </c>
      <c r="H15" s="6" t="str">
        <f aca="false">'Vzorci vnosov'!$A$11</f>
        <v>X</v>
      </c>
      <c r="I15" s="4" t="str">
        <f aca="false">'Vzorci vnosov'!$A$4</f>
        <v>51</v>
      </c>
      <c r="J15" s="15" t="str">
        <f aca="false">'Vzorci vnosov'!$A$25</f>
        <v>51¶</v>
      </c>
      <c r="K15" s="3" t="str">
        <f aca="false">'Vzorci vnosov'!$A$6</f>
        <v>KVIT</v>
      </c>
      <c r="L15" s="46" t="s">
        <v>59</v>
      </c>
      <c r="M15" s="3" t="str">
        <f aca="false">'Vzorci vnosov'!$A$6</f>
        <v>KVIT</v>
      </c>
      <c r="N15" s="3"/>
      <c r="O15" s="49" t="s">
        <v>108</v>
      </c>
      <c r="P15" s="25" t="s">
        <v>79</v>
      </c>
      <c r="Q15" s="42" t="n">
        <f aca="false">COUNTIF(C15:N15,"☻")+COUNTIF(C15:N15,"52☻")+COUNTIF(C15:N15,"51☻")+COUNTIF(C15:N15,"1☻")+COUNTIF(C15:N15,"KVIT☻")+COUNTIF(C15:N15,"U☻")</f>
        <v>0</v>
      </c>
      <c r="R15" s="42" t="n">
        <f aca="false">COUNTIF(C15:N15,"☺")+COUNTIF(C15:N15,"52☺")+COUNTIF(C15:N15,"51☺")+COUNTIF(C15:N15,"1☺")+COUNTIF(C15:N15,"KVIT☺")+COUNTIF(C15:N15,"U☺")</f>
        <v>0</v>
      </c>
      <c r="S15" s="42" t="n">
        <f aca="false">COUNTIF(C15:N15,"51")+COUNTIF(C15:N15,"51$")+COUNTIF(C15:N15,"51☻")</f>
        <v>1</v>
      </c>
      <c r="T15" s="42" t="n">
        <f aca="false">COUNTIF(C15:N15,"52")+COUNTIF(C15:N15,"52$")+COUNTIF(C15:N15,"52☻")</f>
        <v>1</v>
      </c>
      <c r="U15" s="42" t="n">
        <f aca="false">COUNTIF(C15:N15,"51¶")</f>
        <v>1</v>
      </c>
      <c r="V15" s="42" t="n">
        <f aca="false">COUNTIF(C15:N15,"52¶")</f>
        <v>0</v>
      </c>
      <c r="W15" s="42" t="n">
        <f aca="false">COUNTIF(C15:N15,"U")+COUNTIF(C15:N15,"U☻")+COUNTIF(C15:N15,"U☺")</f>
        <v>0</v>
      </c>
      <c r="X15" s="42" t="n">
        <f aca="false">COUNTIF(C15:N15,"KVIT")+COUNTIF(C15:N15,"KVIT☻")+COUNTIF(C15:N15,"kvit$")</f>
        <v>3</v>
      </c>
      <c r="Y15" s="44" t="n">
        <f aca="false">COUNTBLANK(C15:N15)</f>
        <v>1</v>
      </c>
      <c r="Z15" s="44" t="n">
        <f aca="false">COUNTIF(C15:N15,"x")</f>
        <v>1</v>
      </c>
      <c r="AA15" s="42" t="n">
        <f aca="false">COUNTIF(C15:N15,"51")+COUNTIF(C15:N15,"51☻")+COUNTIF(C15:N15,"2")+COUNTIF(C15:N15,"52")+COUNTIF(C15:N15,"52☻")+COUNTIF(C15:N15,"51$")+COUNTIF(C15:N15,"52$")</f>
        <v>2</v>
      </c>
      <c r="AB15" s="8" t="str">
        <f aca="false">'Vzorci vnosov'!$A$16</f>
        <v>☻</v>
      </c>
      <c r="AD15" s="91" t="s">
        <v>109</v>
      </c>
    </row>
    <row r="16" customFormat="false" ht="19.9" hidden="false" customHeight="true" outlineLevel="0" collapsed="false">
      <c r="A16" s="38" t="n">
        <v>41866</v>
      </c>
      <c r="B16" s="39" t="str">
        <f aca="false">TEXT(A16,"Ddd")</f>
        <v>pet</v>
      </c>
      <c r="C16" s="79"/>
      <c r="D16" s="92"/>
      <c r="E16" s="7" t="str">
        <f aca="false">'Vzorci vnosov'!$A$14</f>
        <v>☻</v>
      </c>
      <c r="F16" s="77"/>
      <c r="G16" s="12" t="str">
        <f aca="false">'Vzorci vnosov'!$A$21</f>
        <v>☺</v>
      </c>
      <c r="H16" s="79"/>
      <c r="I16" s="40"/>
      <c r="J16" s="79"/>
      <c r="K16" s="79"/>
      <c r="L16" s="79"/>
      <c r="M16" s="79"/>
      <c r="N16" s="79"/>
      <c r="O16" s="40" t="s">
        <v>42</v>
      </c>
      <c r="P16" s="40" t="s">
        <v>79</v>
      </c>
      <c r="Q16" s="42" t="n">
        <f aca="false">COUNTIF(C16:N16,"☻")+COUNTIF(C16:N16,"52☻")+COUNTIF(C16:N16,"51☻")+COUNTIF(C16:N16,"1☻")+COUNTIF(C16:N16,"KVIT☻")+COUNTIF(C16:N16,"U☻")</f>
        <v>1</v>
      </c>
      <c r="R16" s="42" t="n">
        <f aca="false">COUNTIF(C16:N16,"☺")+COUNTIF(C16:N16,"52☺")+COUNTIF(C16:N16,"51☺")+COUNTIF(C16:N16,"1☺")+COUNTIF(C16:N16,"KVIT☺")+COUNTIF(C16:N16,"U☺")</f>
        <v>1</v>
      </c>
      <c r="S16" s="42" t="n">
        <f aca="false">COUNTIF(C16:N16,"51")+COUNTIF(C16:N16,"51$")+COUNTIF(C16:N16,"51☻")</f>
        <v>0</v>
      </c>
      <c r="T16" s="42" t="n">
        <f aca="false">COUNTIF(C16:N16,"52")+COUNTIF(C16:N16,"52$")+COUNTIF(C16:N16,"52☻")</f>
        <v>0</v>
      </c>
      <c r="U16" s="42" t="n">
        <f aca="false">COUNTIF(C16:N16,"51¶")</f>
        <v>0</v>
      </c>
      <c r="V16" s="42" t="n">
        <f aca="false">COUNTIF(C16:N16,"52¶")</f>
        <v>0</v>
      </c>
      <c r="W16" s="42" t="n">
        <f aca="false">COUNTIF(C16:N16,"U")+COUNTIF(C16:N16,"U☻")+COUNTIF(C16:N16,"U☺")</f>
        <v>0</v>
      </c>
      <c r="X16" s="42" t="n">
        <f aca="false">COUNTIF(C16:N16,"KVIT")+COUNTIF(C16:N16,"KVIT☻")+COUNTIF(C16:N16,"kvit$")</f>
        <v>0</v>
      </c>
      <c r="Y16" s="44" t="n">
        <f aca="false">COUNTBLANK(C16:N16)</f>
        <v>10</v>
      </c>
      <c r="Z16" s="44" t="n">
        <f aca="false">COUNTIF(C16:N16,"x")</f>
        <v>0</v>
      </c>
      <c r="AA16" s="42" t="n">
        <f aca="false">COUNTIF(C16:N16,"51")+COUNTIF(C16:N16,"51☻")+COUNTIF(C16:N16,"2")+COUNTIF(C16:N16,"52")+COUNTIF(C16:N16,"52☻")+COUNTIF(C16:N16,"51$")+COUNTIF(C16:N16,"52$")</f>
        <v>0</v>
      </c>
      <c r="AB16" s="9" t="str">
        <f aca="false">'Vzorci vnosov'!$A$17</f>
        <v>51$</v>
      </c>
      <c r="AD16" s="25" t="s">
        <v>58</v>
      </c>
    </row>
    <row r="17" customFormat="false" ht="19.9" hidden="false" customHeight="true" outlineLevel="0" collapsed="false">
      <c r="A17" s="38" t="n">
        <v>41867</v>
      </c>
      <c r="B17" s="39" t="str">
        <f aca="false">TEXT(A17,"Ddd")</f>
        <v>sob</v>
      </c>
      <c r="C17" s="12" t="str">
        <f aca="false">'Vzorci vnosov'!$A$21</f>
        <v>☺</v>
      </c>
      <c r="D17" s="40"/>
      <c r="E17" s="79"/>
      <c r="F17" s="77"/>
      <c r="G17" s="77"/>
      <c r="H17" s="78"/>
      <c r="I17" s="40"/>
      <c r="J17" s="77"/>
      <c r="K17" s="7" t="str">
        <f aca="false">'Vzorci vnosov'!$A$14</f>
        <v>☻</v>
      </c>
      <c r="L17" s="48"/>
      <c r="M17" s="79"/>
      <c r="N17" s="79"/>
      <c r="O17" s="40" t="s">
        <v>38</v>
      </c>
      <c r="P17" s="40" t="s">
        <v>79</v>
      </c>
      <c r="Q17" s="42" t="n">
        <f aca="false">COUNTIF(C17:N17,"☻")+COUNTIF(C17:N17,"52☻")+COUNTIF(C17:N17,"51☻")+COUNTIF(C17:N17,"1☻")+COUNTIF(C17:N17,"KVIT☻")+COUNTIF(C17:N17,"U☻")</f>
        <v>1</v>
      </c>
      <c r="R17" s="42" t="n">
        <f aca="false">COUNTIF(C17:N17,"☺")+COUNTIF(C17:N17,"52☺")+COUNTIF(C17:N17,"51☺")+COUNTIF(C17:N17,"1☺")+COUNTIF(C17:N17,"KVIT☺")+COUNTIF(C17:N17,"U☺")</f>
        <v>1</v>
      </c>
      <c r="S17" s="42" t="n">
        <f aca="false">COUNTIF(C17:N17,"51")+COUNTIF(C17:N17,"51$")+COUNTIF(C17:N17,"51☻")</f>
        <v>0</v>
      </c>
      <c r="T17" s="42" t="n">
        <f aca="false">COUNTIF(C17:N17,"52")+COUNTIF(C17:N17,"52$")+COUNTIF(C17:N17,"52☻")</f>
        <v>0</v>
      </c>
      <c r="U17" s="42" t="n">
        <f aca="false">COUNTIF(C17:N17,"51¶")</f>
        <v>0</v>
      </c>
      <c r="V17" s="42" t="n">
        <f aca="false">COUNTIF(C17:N17,"52¶")</f>
        <v>0</v>
      </c>
      <c r="W17" s="42" t="n">
        <f aca="false">COUNTIF(C17:N17,"U")+COUNTIF(C17:N17,"U☻")+COUNTIF(C17:N17,"U☺")</f>
        <v>0</v>
      </c>
      <c r="X17" s="42" t="n">
        <f aca="false">COUNTIF(C17:N17,"KVIT")+COUNTIF(C17:N17,"KVIT☻")+COUNTIF(C17:N17,"kvit$")</f>
        <v>0</v>
      </c>
      <c r="Y17" s="44" t="n">
        <f aca="false">COUNTBLANK(C17:N17)</f>
        <v>10</v>
      </c>
      <c r="Z17" s="44" t="n">
        <f aca="false">COUNTIF(C17:N17,"x")</f>
        <v>0</v>
      </c>
      <c r="AA17" s="42" t="n">
        <f aca="false">COUNTIF(C17:N17,"51")+COUNTIF(C17:N17,"51☻")+COUNTIF(C17:N17,"2")+COUNTIF(C17:N17,"52")+COUNTIF(C17:N17,"52☻")+COUNTIF(C17:N17,"51$")+COUNTIF(C17:N17,"52$")</f>
        <v>0</v>
      </c>
      <c r="AB17" s="9" t="str">
        <f aca="false">'Vzorci vnosov'!$A$18</f>
        <v>52$</v>
      </c>
    </row>
    <row r="18" customFormat="false" ht="19.9" hidden="false" customHeight="true" outlineLevel="0" collapsed="false">
      <c r="A18" s="38" t="n">
        <v>41868</v>
      </c>
      <c r="B18" s="39" t="str">
        <f aca="false">TEXT(A18,"Ddd")</f>
        <v>ned</v>
      </c>
      <c r="C18" s="12" t="str">
        <f aca="false">'Vzorci vnosov'!$A$21</f>
        <v>☺</v>
      </c>
      <c r="D18" s="40"/>
      <c r="E18" s="79"/>
      <c r="F18" s="77"/>
      <c r="G18" s="77"/>
      <c r="H18" s="78"/>
      <c r="I18" s="40"/>
      <c r="J18" s="77"/>
      <c r="K18" s="7" t="str">
        <f aca="false">'Vzorci vnosov'!$A$14</f>
        <v>☻</v>
      </c>
      <c r="L18" s="48"/>
      <c r="M18" s="77"/>
      <c r="N18" s="77"/>
      <c r="O18" s="40" t="s">
        <v>38</v>
      </c>
      <c r="P18" s="40" t="str">
        <f aca="false">januar!$L$1</f>
        <v>ŽIV</v>
      </c>
      <c r="Q18" s="42" t="n">
        <f aca="false">COUNTIF(C18:N18,"☻")+COUNTIF(C18:N18,"52☻")+COUNTIF(C18:N18,"51☻")+COUNTIF(C18:N18,"1☻")+COUNTIF(C18:N18,"KVIT☻")+COUNTIF(C18:N18,"U☻")</f>
        <v>1</v>
      </c>
      <c r="R18" s="42" t="n">
        <f aca="false">COUNTIF(C18:N18,"☺")+COUNTIF(C18:N18,"52☺")+COUNTIF(C18:N18,"51☺")+COUNTIF(C18:N18,"1☺")+COUNTIF(C18:N18,"KVIT☺")+COUNTIF(C18:N18,"U☺")</f>
        <v>1</v>
      </c>
      <c r="S18" s="42" t="n">
        <f aca="false">COUNTIF(C18:N18,"51")+COUNTIF(C18:N18,"51$")+COUNTIF(C18:N18,"51☻")</f>
        <v>0</v>
      </c>
      <c r="T18" s="42" t="n">
        <f aca="false">COUNTIF(C18:N18,"52")+COUNTIF(C18:N18,"52$")+COUNTIF(C18:N18,"52☻")</f>
        <v>0</v>
      </c>
      <c r="U18" s="42" t="n">
        <f aca="false">COUNTIF(C18:N18,"51¶")</f>
        <v>0</v>
      </c>
      <c r="V18" s="42" t="n">
        <f aca="false">COUNTIF(C18:N18,"52¶")</f>
        <v>0</v>
      </c>
      <c r="W18" s="42" t="n">
        <f aca="false">COUNTIF(C18:N18,"U")+COUNTIF(C18:N18,"U☻")+COUNTIF(C18:N18,"U☺")</f>
        <v>0</v>
      </c>
      <c r="X18" s="42" t="n">
        <f aca="false">COUNTIF(C18:N18,"KVIT")+COUNTIF(C18:N18,"KVIT☻")+COUNTIF(C18:N18,"kvit$")</f>
        <v>0</v>
      </c>
      <c r="Y18" s="44" t="n">
        <f aca="false">COUNTBLANK(C18:N18)</f>
        <v>10</v>
      </c>
      <c r="Z18" s="44" t="n">
        <f aca="false">COUNTIF(C18:N18,"x")</f>
        <v>0</v>
      </c>
      <c r="AA18" s="42" t="n">
        <f aca="false">COUNTIF(C18:N18,"51")+COUNTIF(C18:N18,"51☻")+COUNTIF(C18:N18,"2")+COUNTIF(C18:N18,"52")+COUNTIF(C18:N18,"52☻")+COUNTIF(C18:N18,"51$")+COUNTIF(C18:N18,"52$")</f>
        <v>0</v>
      </c>
      <c r="AB18" s="10" t="str">
        <f aca="false">'Vzorci vnosov'!$A$19</f>
        <v>KVIT$</v>
      </c>
      <c r="AD18" s="52" t="s">
        <v>58</v>
      </c>
    </row>
    <row r="19" customFormat="false" ht="19.9" hidden="false" customHeight="true" outlineLevel="0" collapsed="false">
      <c r="A19" s="45" t="n">
        <v>41869</v>
      </c>
      <c r="B19" s="32" t="str">
        <f aca="false">TEXT(A19,"Ddd")</f>
        <v>pon</v>
      </c>
      <c r="C19" s="6" t="str">
        <f aca="false">'Vzorci vnosov'!$A$11</f>
        <v>X</v>
      </c>
      <c r="D19" s="46" t="s">
        <v>85</v>
      </c>
      <c r="E19" s="3" t="str">
        <f aca="false">'Vzorci vnosov'!$A$6</f>
        <v>KVIT</v>
      </c>
      <c r="F19" s="5" t="str">
        <f aca="false">'Vzorci vnosov'!$A$7</f>
        <v>KVIT☻</v>
      </c>
      <c r="G19" s="4" t="str">
        <f aca="false">'Vzorci vnosov'!$A$12</f>
        <v>D</v>
      </c>
      <c r="H19" s="15" t="str">
        <f aca="false">'Vzorci vnosov'!$A$25</f>
        <v>51¶</v>
      </c>
      <c r="I19" s="4" t="str">
        <f aca="false">'Vzorci vnosov'!$A$4</f>
        <v>51</v>
      </c>
      <c r="J19" s="4" t="str">
        <f aca="false">'Vzorci vnosov'!$A$5</f>
        <v>52</v>
      </c>
      <c r="K19" s="6" t="str">
        <f aca="false">'Vzorci vnosov'!$A$11</f>
        <v>X</v>
      </c>
      <c r="L19" s="4" t="str">
        <f aca="false">'Vzorci vnosov'!$A$5</f>
        <v>52</v>
      </c>
      <c r="M19" s="4" t="str">
        <f aca="false">'Vzorci vnosov'!$A$12</f>
        <v>D</v>
      </c>
      <c r="N19" s="4"/>
      <c r="O19" s="52" t="s">
        <v>58</v>
      </c>
      <c r="P19" s="25" t="s">
        <v>40</v>
      </c>
      <c r="Q19" s="42" t="n">
        <f aca="false">COUNTIF(C19:N19,"☻")+COUNTIF(C19:N19,"52☻")+COUNTIF(C19:N19,"51☻")+COUNTIF(C19:N19,"1☻")+COUNTIF(C19:N19,"KVIT☻")+COUNTIF(C19:N19,"U☻")</f>
        <v>1</v>
      </c>
      <c r="R19" s="42" t="n">
        <f aca="false">COUNTIF(C19:N19,"☺")+COUNTIF(C19:N19,"52☺")+COUNTIF(C19:N19,"51☺")+COUNTIF(C19:N19,"1☺")+COUNTIF(C19:N19,"KVIT☺")+COUNTIF(C19:N19,"U☺")</f>
        <v>0</v>
      </c>
      <c r="S19" s="42" t="n">
        <f aca="false">COUNTIF(C19:N19,"51")+COUNTIF(C19:N19,"51$")+COUNTIF(C19:N19,"51☻")</f>
        <v>1</v>
      </c>
      <c r="T19" s="42" t="n">
        <f aca="false">COUNTIF(C19:N19,"52")+COUNTIF(C19:N19,"52$")+COUNTIF(C19:N19,"52☻")</f>
        <v>2</v>
      </c>
      <c r="U19" s="42" t="n">
        <f aca="false">COUNTIF(C19:N19,"51¶")</f>
        <v>1</v>
      </c>
      <c r="V19" s="42" t="n">
        <f aca="false">COUNTIF(C19:N19,"52¶")</f>
        <v>0</v>
      </c>
      <c r="W19" s="42" t="n">
        <f aca="false">COUNTIF(C19:N19,"U")+COUNTIF(C19:N19,"U☻")+COUNTIF(C19:N19,"U☺")</f>
        <v>0</v>
      </c>
      <c r="X19" s="42" t="n">
        <f aca="false">COUNTIF(C19:N19,"KVIT")+COUNTIF(C19:N19,"KVIT☻")+COUNTIF(C19:N19,"kvit$")</f>
        <v>2</v>
      </c>
      <c r="Y19" s="44" t="n">
        <f aca="false">COUNTBLANK(C19:N19)</f>
        <v>1</v>
      </c>
      <c r="Z19" s="44" t="n">
        <f aca="false">COUNTIF(C19:N19,"x")</f>
        <v>2</v>
      </c>
      <c r="AA19" s="42" t="n">
        <f aca="false">COUNTIF(C19:N19,"51")+COUNTIF(C19:N19,"51☻")+COUNTIF(C19:N19,"2")+COUNTIF(C19:N19,"52")+COUNTIF(C19:N19,"52☻")+COUNTIF(C19:N19,"51$")+COUNTIF(C19:N19,"52$")</f>
        <v>3</v>
      </c>
      <c r="AB19" s="11" t="str">
        <f aca="false">'Vzorci vnosov'!$A$20</f>
        <v>☺</v>
      </c>
      <c r="AD19" s="52" t="s">
        <v>67</v>
      </c>
    </row>
    <row r="20" customFormat="false" ht="19.9" hidden="false" customHeight="true" outlineLevel="0" collapsed="false">
      <c r="A20" s="45" t="n">
        <v>41870</v>
      </c>
      <c r="B20" s="32" t="str">
        <f aca="false">TEXT(A20,"Ddd")</f>
        <v>tor</v>
      </c>
      <c r="C20" s="5" t="str">
        <f aca="false">'Vzorci vnosov'!$A$7</f>
        <v>KVIT☻</v>
      </c>
      <c r="D20" s="4" t="str">
        <f aca="false">'Vzorci vnosov'!$A$12</f>
        <v>D</v>
      </c>
      <c r="E20" s="3" t="str">
        <f aca="false">'Vzorci vnosov'!$A$6</f>
        <v>KVIT</v>
      </c>
      <c r="F20" s="6" t="str">
        <f aca="false">'Vzorci vnosov'!$A$11</f>
        <v>X</v>
      </c>
      <c r="G20" s="4" t="str">
        <f aca="false">'Vzorci vnosov'!$A$12</f>
        <v>D</v>
      </c>
      <c r="H20" s="4" t="str">
        <f aca="false">'Vzorci vnosov'!$A$4</f>
        <v>51</v>
      </c>
      <c r="I20" s="4" t="str">
        <f aca="false">'Vzorci vnosov'!$A$5</f>
        <v>52</v>
      </c>
      <c r="J20" s="14" t="str">
        <f aca="false">'Vzorci vnosov'!$A$23</f>
        <v>51☺</v>
      </c>
      <c r="K20" s="3" t="str">
        <f aca="false">'Vzorci vnosov'!$A$6</f>
        <v>KVIT</v>
      </c>
      <c r="L20" s="6" t="str">
        <f aca="false">'Vzorci vnosov'!$A$26</f>
        <v>52¶</v>
      </c>
      <c r="M20" s="4" t="str">
        <f aca="false">'Vzorci vnosov'!$A$12</f>
        <v>D</v>
      </c>
      <c r="N20" s="4"/>
      <c r="O20" s="46" t="s">
        <v>88</v>
      </c>
      <c r="P20" s="25" t="s">
        <v>40</v>
      </c>
      <c r="Q20" s="42" t="n">
        <f aca="false">COUNTIF(C20:N20,"☻")+COUNTIF(C20:N20,"52☻")+COUNTIF(C20:N20,"51☻")+COUNTIF(C20:N20,"1☻")+COUNTIF(C20:N20,"KVIT☻")+COUNTIF(C20:N20,"U☻")</f>
        <v>1</v>
      </c>
      <c r="R20" s="42" t="n">
        <f aca="false">COUNTIF(C20:N20,"☺")+COUNTIF(C20:N20,"52☺")+COUNTIF(C20:N20,"51☺")+COUNTIF(C20:N20,"1☺")+COUNTIF(C20:N20,"KVIT☺")+COUNTIF(C20:N20,"U☺")</f>
        <v>1</v>
      </c>
      <c r="S20" s="42" t="n">
        <f aca="false">COUNTIF(C20:N20,"51")+COUNTIF(C20:N20,"51$")+COUNTIF(C20:N20,"51☻")</f>
        <v>1</v>
      </c>
      <c r="T20" s="42" t="n">
        <f aca="false">COUNTIF(C20:N20,"52")+COUNTIF(C20:N20,"52$")+COUNTIF(C20:N20,"52☻")</f>
        <v>1</v>
      </c>
      <c r="U20" s="42" t="n">
        <f aca="false">COUNTIF(C20:N20,"51¶")</f>
        <v>0</v>
      </c>
      <c r="V20" s="42" t="n">
        <f aca="false">COUNTIF(C20:N20,"52¶")</f>
        <v>1</v>
      </c>
      <c r="W20" s="42" t="n">
        <f aca="false">COUNTIF(C20:N20,"U")+COUNTIF(C20:N20,"U☻")+COUNTIF(C20:N20,"U☺")</f>
        <v>0</v>
      </c>
      <c r="X20" s="42" t="n">
        <f aca="false">COUNTIF(C20:N20,"KVIT")+COUNTIF(C20:N20,"KVIT☻")+COUNTIF(C20:N20,"kvit$")</f>
        <v>3</v>
      </c>
      <c r="Y20" s="44" t="n">
        <f aca="false">COUNTBLANK(C20:N20)</f>
        <v>1</v>
      </c>
      <c r="Z20" s="44" t="n">
        <f aca="false">COUNTIF(C20:N20,"x")</f>
        <v>1</v>
      </c>
      <c r="AA20" s="42" t="n">
        <f aca="false">COUNTIF(C20:N20,"51")+COUNTIF(C20:N20,"51☻")+COUNTIF(C20:N20,"2")+COUNTIF(C20:N20,"52")+COUNTIF(C20:N20,"52☻")+COUNTIF(C20:N20,"51$")+COUNTIF(C20:N20,"52$")</f>
        <v>2</v>
      </c>
      <c r="AB20" s="12" t="str">
        <f aca="false">'Vzorci vnosov'!$A$21</f>
        <v>☺</v>
      </c>
      <c r="AD20" s="51" t="s">
        <v>69</v>
      </c>
    </row>
    <row r="21" customFormat="false" ht="19.9" hidden="false" customHeight="true" outlineLevel="0" collapsed="false">
      <c r="A21" s="45" t="n">
        <v>41871</v>
      </c>
      <c r="B21" s="32" t="str">
        <f aca="false">TEXT(A21,"Ddd")</f>
        <v>sre</v>
      </c>
      <c r="C21" s="6" t="str">
        <f aca="false">'Vzorci vnosov'!$A$11</f>
        <v>X</v>
      </c>
      <c r="D21" s="93" t="s">
        <v>110</v>
      </c>
      <c r="E21" s="15" t="str">
        <f aca="false">'Vzorci vnosov'!$A$25</f>
        <v>51¶</v>
      </c>
      <c r="F21" s="3" t="str">
        <f aca="false">'Vzorci vnosov'!$A$6</f>
        <v>KVIT</v>
      </c>
      <c r="G21" s="4" t="str">
        <f aca="false">'Vzorci vnosov'!$A$12</f>
        <v>D</v>
      </c>
      <c r="H21" s="4" t="str">
        <f aca="false">'Vzorci vnosov'!$A$5</f>
        <v>52</v>
      </c>
      <c r="I21" s="4" t="str">
        <f aca="false">'Vzorci vnosov'!$A$5</f>
        <v>52</v>
      </c>
      <c r="J21" s="6" t="str">
        <f aca="false">'Vzorci vnosov'!$A$11</f>
        <v>X</v>
      </c>
      <c r="K21" s="3" t="str">
        <f aca="false">'Vzorci vnosov'!$A$6</f>
        <v>KVIT</v>
      </c>
      <c r="L21" s="4" t="str">
        <f aca="false">'Vzorci vnosov'!$A$4</f>
        <v>51</v>
      </c>
      <c r="M21" s="4" t="str">
        <f aca="false">'Vzorci vnosov'!$A$12</f>
        <v>D</v>
      </c>
      <c r="N21" s="4"/>
      <c r="O21" s="49" t="s">
        <v>74</v>
      </c>
      <c r="P21" s="25" t="s">
        <v>39</v>
      </c>
      <c r="Q21" s="42" t="n">
        <f aca="false">COUNTIF(C21:N21,"☻")+COUNTIF(C21:N21,"52☻")+COUNTIF(C21:N21,"51☻")+COUNTIF(C21:N21,"1☻")+COUNTIF(C21:N21,"KVIT☻")+COUNTIF(C21:N21,"U☻")</f>
        <v>0</v>
      </c>
      <c r="R21" s="42" t="n">
        <f aca="false">COUNTIF(C21:N21,"☺")+COUNTIF(C21:N21,"52☺")+COUNTIF(C21:N21,"51☺")+COUNTIF(C21:N21,"1☺")+COUNTIF(C21:N21,"KVIT☺")+COUNTIF(C21:N21,"U☺")</f>
        <v>0</v>
      </c>
      <c r="S21" s="42" t="n">
        <f aca="false">COUNTIF(C21:N21,"51")+COUNTIF(C21:N21,"51$")+COUNTIF(C21:N21,"51☻")</f>
        <v>1</v>
      </c>
      <c r="T21" s="42" t="n">
        <f aca="false">COUNTIF(C21:N21,"52")+COUNTIF(C21:N21,"52$")+COUNTIF(C21:N21,"52☻")</f>
        <v>2</v>
      </c>
      <c r="U21" s="42" t="n">
        <f aca="false">COUNTIF(C21:N21,"51¶")</f>
        <v>1</v>
      </c>
      <c r="V21" s="42" t="n">
        <f aca="false">COUNTIF(C21:N21,"52¶")</f>
        <v>0</v>
      </c>
      <c r="W21" s="42" t="n">
        <f aca="false">COUNTIF(C21:N21,"U")+COUNTIF(C21:N21,"U☻")+COUNTIF(C21:N21,"U☺")</f>
        <v>0</v>
      </c>
      <c r="X21" s="42" t="n">
        <f aca="false">COUNTIF(C21:N21,"KVIT")+COUNTIF(C21:N21,"KVIT☻")+COUNTIF(C21:N21,"kvit$")</f>
        <v>2</v>
      </c>
      <c r="Y21" s="44" t="n">
        <f aca="false">COUNTBLANK(C21:N21)</f>
        <v>1</v>
      </c>
      <c r="Z21" s="44" t="n">
        <f aca="false">COUNTIF(C21:N21,"x")</f>
        <v>2</v>
      </c>
      <c r="AA21" s="42" t="n">
        <f aca="false">COUNTIF(C21:N21,"51")+COUNTIF(C21:N21,"51☻")+COUNTIF(C21:N21,"2")+COUNTIF(C21:N21,"52")+COUNTIF(C21:N21,"52☻")+COUNTIF(C21:N21,"51$")+COUNTIF(C21:N21,"52$")</f>
        <v>3</v>
      </c>
      <c r="AB21" s="13" t="str">
        <f aca="false">'Vzorci vnosov'!$A$22</f>
        <v>U☺</v>
      </c>
      <c r="AD21" s="94" t="s">
        <v>92</v>
      </c>
    </row>
    <row r="22" customFormat="false" ht="19.9" hidden="false" customHeight="true" outlineLevel="0" collapsed="false">
      <c r="A22" s="45" t="n">
        <v>41872</v>
      </c>
      <c r="B22" s="32" t="str">
        <f aca="false">TEXT(A22,"Ddd")</f>
        <v>čet</v>
      </c>
      <c r="C22" s="4" t="str">
        <f aca="false">'Vzorci vnosov'!$A$5</f>
        <v>52</v>
      </c>
      <c r="D22" s="5" t="str">
        <f aca="false">'Vzorci vnosov'!$A$7</f>
        <v>KVIT☻</v>
      </c>
      <c r="E22" s="3" t="str">
        <f aca="false">'Vzorci vnosov'!$A$6</f>
        <v>KVIT</v>
      </c>
      <c r="F22" s="3" t="str">
        <f aca="false">'Vzorci vnosov'!$A$6</f>
        <v>KVIT</v>
      </c>
      <c r="G22" s="4" t="str">
        <f aca="false">'Vzorci vnosov'!$A$12</f>
        <v>D</v>
      </c>
      <c r="H22" s="4" t="str">
        <f aca="false">'Vzorci vnosov'!$A$4</f>
        <v>51</v>
      </c>
      <c r="I22" s="14" t="str">
        <f aca="false">'Vzorci vnosov'!$A$23</f>
        <v>51☺</v>
      </c>
      <c r="J22" s="15" t="str">
        <f aca="false">'Vzorci vnosov'!$A$25</f>
        <v>51¶</v>
      </c>
      <c r="K22" s="3" t="str">
        <f aca="false">'Vzorci vnosov'!$A$6</f>
        <v>KVIT</v>
      </c>
      <c r="L22" s="4" t="str">
        <f aca="false">'Vzorci vnosov'!$A$5</f>
        <v>52</v>
      </c>
      <c r="M22" s="4" t="str">
        <f aca="false">'Vzorci vnosov'!$A$12</f>
        <v>D</v>
      </c>
      <c r="N22" s="4"/>
      <c r="O22" s="46" t="s">
        <v>79</v>
      </c>
      <c r="P22" s="25" t="s">
        <v>38</v>
      </c>
      <c r="Q22" s="42" t="n">
        <f aca="false">COUNTIF(C22:N22,"☻")+COUNTIF(C22:N22,"52☻")+COUNTIF(C22:N22,"51☻")+COUNTIF(C22:N22,"1☻")+COUNTIF(C22:N22,"KVIT☻")+COUNTIF(C22:N22,"U☻")</f>
        <v>1</v>
      </c>
      <c r="R22" s="42" t="n">
        <f aca="false">COUNTIF(C22:N22,"☺")+COUNTIF(C22:N22,"52☺")+COUNTIF(C22:N22,"51☺")+COUNTIF(C22:N22,"1☺")+COUNTIF(C22:N22,"KVIT☺")+COUNTIF(C22:N22,"U☺")</f>
        <v>1</v>
      </c>
      <c r="S22" s="42" t="n">
        <f aca="false">COUNTIF(C22:N22,"51")+COUNTIF(C22:N22,"51$")+COUNTIF(C22:N22,"51☻")</f>
        <v>1</v>
      </c>
      <c r="T22" s="42" t="n">
        <f aca="false">COUNTIF(C22:N22,"52")+COUNTIF(C22:N22,"52$")+COUNTIF(C22:N22,"52☻")</f>
        <v>2</v>
      </c>
      <c r="U22" s="42" t="n">
        <f aca="false">COUNTIF(C22:N22,"51¶")</f>
        <v>1</v>
      </c>
      <c r="V22" s="42" t="n">
        <f aca="false">COUNTIF(C22:N22,"52¶")</f>
        <v>0</v>
      </c>
      <c r="W22" s="42" t="n">
        <f aca="false">COUNTIF(C22:N22,"U")+COUNTIF(C22:N22,"U☻")+COUNTIF(C22:N22,"U☺")</f>
        <v>0</v>
      </c>
      <c r="X22" s="42" t="n">
        <f aca="false">COUNTIF(C22:N22,"KVIT")+COUNTIF(C22:N22,"KVIT☻")+COUNTIF(C22:N22,"kvit$")</f>
        <v>4</v>
      </c>
      <c r="Y22" s="44" t="n">
        <f aca="false">COUNTBLANK(C22:N22)</f>
        <v>1</v>
      </c>
      <c r="Z22" s="44" t="n">
        <f aca="false">COUNTIF(C22:N22,"x")</f>
        <v>0</v>
      </c>
      <c r="AA22" s="42" t="n">
        <f aca="false">COUNTIF(C22:N22,"51")+COUNTIF(C22:N22,"51☻")+COUNTIF(C22:N22,"2")+COUNTIF(C22:N22,"52")+COUNTIF(C22:N22,"52☻")+COUNTIF(C22:N22,"51$")+COUNTIF(C22:N22,"52$")</f>
        <v>3</v>
      </c>
      <c r="AB22" s="14" t="str">
        <f aca="false">'Vzorci vnosov'!$A$23</f>
        <v>51☺</v>
      </c>
    </row>
    <row r="23" customFormat="false" ht="19.9" hidden="false" customHeight="true" outlineLevel="0" collapsed="false">
      <c r="A23" s="45" t="n">
        <v>41873</v>
      </c>
      <c r="B23" s="32" t="str">
        <f aca="false">TEXT(A23,"Ddd")</f>
        <v>pet</v>
      </c>
      <c r="C23" s="4" t="str">
        <f aca="false">'Vzorci vnosov'!$A$4</f>
        <v>51</v>
      </c>
      <c r="D23" s="6" t="str">
        <f aca="false">'Vzorci vnosov'!$A$11</f>
        <v>X</v>
      </c>
      <c r="E23" s="3" t="str">
        <f aca="false">'Vzorci vnosov'!$A$6</f>
        <v>KVIT</v>
      </c>
      <c r="F23" s="3" t="str">
        <f aca="false">'Vzorci vnosov'!$A$6</f>
        <v>KVIT</v>
      </c>
      <c r="G23" s="4" t="str">
        <f aca="false">'Vzorci vnosov'!$A$12</f>
        <v>D</v>
      </c>
      <c r="H23" s="4" t="str">
        <f aca="false">'Vzorci vnosov'!$A$5</f>
        <v>52</v>
      </c>
      <c r="I23" s="6" t="str">
        <f aca="false">'Vzorci vnosov'!$A$11</f>
        <v>X</v>
      </c>
      <c r="J23" s="14" t="str">
        <f aca="false">'Vzorci vnosov'!$A$23</f>
        <v>51☺</v>
      </c>
      <c r="K23" s="3" t="str">
        <f aca="false">'Vzorci vnosov'!$A$6</f>
        <v>KVIT</v>
      </c>
      <c r="L23" s="15" t="str">
        <f aca="false">'Vzorci vnosov'!$A$25</f>
        <v>51¶</v>
      </c>
      <c r="M23" s="4" t="str">
        <f aca="false">'Vzorci vnosov'!$A$12</f>
        <v>D</v>
      </c>
      <c r="N23" s="4"/>
      <c r="O23" s="46" t="s">
        <v>65</v>
      </c>
      <c r="P23" s="25" t="s">
        <v>39</v>
      </c>
      <c r="Q23" s="42" t="n">
        <f aca="false">COUNTIF(C23:N23,"☻")+COUNTIF(C23:N23,"52☻")+COUNTIF(C23:N23,"51☻")+COUNTIF(C23:N23,"1☻")+COUNTIF(C23:N23,"KVIT☻")+COUNTIF(C23:N23,"U☻")</f>
        <v>0</v>
      </c>
      <c r="R23" s="42" t="n">
        <f aca="false">COUNTIF(C23:N23,"☺")+COUNTIF(C23:N23,"52☺")+COUNTIF(C23:N23,"51☺")+COUNTIF(C23:N23,"1☺")+COUNTIF(C23:N23,"KVIT☺")+COUNTIF(C23:N23,"U☺")</f>
        <v>1</v>
      </c>
      <c r="S23" s="42" t="n">
        <f aca="false">COUNTIF(C23:N23,"51")+COUNTIF(C23:N23,"51$")+COUNTIF(C23:N23,"51☻")</f>
        <v>1</v>
      </c>
      <c r="T23" s="42" t="n">
        <f aca="false">COUNTIF(C23:N23,"52")+COUNTIF(C23:N23,"52$")+COUNTIF(C23:N23,"52☻")</f>
        <v>1</v>
      </c>
      <c r="U23" s="42" t="n">
        <f aca="false">COUNTIF(C23:N23,"51¶")</f>
        <v>1</v>
      </c>
      <c r="V23" s="42" t="n">
        <f aca="false">COUNTIF(C23:N23,"52¶")</f>
        <v>0</v>
      </c>
      <c r="W23" s="42" t="n">
        <f aca="false">COUNTIF(C23:N23,"U")+COUNTIF(C23:N23,"U☻")+COUNTIF(C23:N23,"U☺")</f>
        <v>0</v>
      </c>
      <c r="X23" s="42" t="n">
        <f aca="false">COUNTIF(C23:N23,"KVIT")+COUNTIF(C23:N23,"KVIT☻")+COUNTIF(C23:N23,"kvit$")</f>
        <v>3</v>
      </c>
      <c r="Y23" s="44" t="n">
        <f aca="false">COUNTBLANK(C23:N23)</f>
        <v>1</v>
      </c>
      <c r="Z23" s="44" t="n">
        <f aca="false">COUNTIF(C23:N23,"x")</f>
        <v>2</v>
      </c>
      <c r="AA23" s="42" t="n">
        <f aca="false">COUNTIF(C23:N23,"51")+COUNTIF(C23:N23,"51☻")+COUNTIF(C23:N23,"2")+COUNTIF(C23:N23,"52")+COUNTIF(C23:N23,"52☻")+COUNTIF(C23:N23,"51$")+COUNTIF(C23:N23,"52$")</f>
        <v>2</v>
      </c>
      <c r="AB23" s="14" t="str">
        <f aca="false">'Vzorci vnosov'!$A$24</f>
        <v>52☺</v>
      </c>
      <c r="AD23" s="46" t="s">
        <v>92</v>
      </c>
    </row>
    <row r="24" customFormat="false" ht="19.9" hidden="false" customHeight="true" outlineLevel="0" collapsed="false">
      <c r="A24" s="38" t="n">
        <v>41874</v>
      </c>
      <c r="B24" s="39" t="str">
        <f aca="false">TEXT(A24,"Ddd")</f>
        <v>sob</v>
      </c>
      <c r="C24" s="40"/>
      <c r="D24" s="40"/>
      <c r="E24" s="79"/>
      <c r="F24" s="7" t="str">
        <f aca="false">'Vzorci vnosov'!$A$14</f>
        <v>☻</v>
      </c>
      <c r="G24" s="77"/>
      <c r="H24" s="78"/>
      <c r="I24" s="77"/>
      <c r="J24" s="77"/>
      <c r="K24" s="79"/>
      <c r="L24" s="12" t="str">
        <f aca="false">'Vzorci vnosov'!$A$21</f>
        <v>☺</v>
      </c>
      <c r="M24" s="77"/>
      <c r="N24" s="77"/>
      <c r="O24" s="40" t="str">
        <f aca="false">januar!$L$1</f>
        <v>ŽIV</v>
      </c>
      <c r="P24" s="40" t="s">
        <v>65</v>
      </c>
      <c r="Q24" s="42" t="n">
        <f aca="false">COUNTIF(C24:N24,"☻")+COUNTIF(C24:N24,"52☻")+COUNTIF(C24:N24,"51☻")+COUNTIF(C24:N24,"1☻")+COUNTIF(C24:N24,"KVIT☻")+COUNTIF(C24:N24,"U☻")</f>
        <v>1</v>
      </c>
      <c r="R24" s="42" t="n">
        <f aca="false">COUNTIF(C24:N24,"☺")+COUNTIF(C24:N24,"52☺")+COUNTIF(C24:N24,"51☺")+COUNTIF(C24:N24,"1☺")+COUNTIF(C24:N24,"KVIT☺")+COUNTIF(C24:N24,"U☺")</f>
        <v>1</v>
      </c>
      <c r="S24" s="42" t="n">
        <f aca="false">COUNTIF(C24:N24,"51")+COUNTIF(C24:N24,"51$")+COUNTIF(C24:N24,"51☻")</f>
        <v>0</v>
      </c>
      <c r="T24" s="42" t="n">
        <f aca="false">COUNTIF(C24:N24,"52")+COUNTIF(C24:N24,"52$")+COUNTIF(C24:N24,"52☻")</f>
        <v>0</v>
      </c>
      <c r="U24" s="42" t="n">
        <f aca="false">COUNTIF(C24:N24,"51¶")</f>
        <v>0</v>
      </c>
      <c r="V24" s="42" t="n">
        <f aca="false">COUNTIF(C24:N24,"52¶")</f>
        <v>0</v>
      </c>
      <c r="W24" s="42" t="n">
        <f aca="false">COUNTIF(C24:N24,"U")+COUNTIF(C24:N24,"U☻")+COUNTIF(C24:N24,"U☺")</f>
        <v>0</v>
      </c>
      <c r="X24" s="42" t="n">
        <f aca="false">COUNTIF(C24:N24,"KVIT")+COUNTIF(C24:N24,"KVIT☻")+COUNTIF(C24:N24,"kvit$")</f>
        <v>0</v>
      </c>
      <c r="Y24" s="44" t="n">
        <f aca="false">COUNTBLANK(C24:N24)</f>
        <v>10</v>
      </c>
      <c r="Z24" s="44" t="n">
        <f aca="false">COUNTIF(C24:N24,"x")</f>
        <v>0</v>
      </c>
      <c r="AA24" s="42" t="n">
        <f aca="false">COUNTIF(C24:N24,"51")+COUNTIF(C24:N24,"51☻")+COUNTIF(C24:N24,"2")+COUNTIF(C24:N24,"52")+COUNTIF(C24:N24,"52☻")+COUNTIF(C24:N24,"51$")+COUNTIF(C24:N24,"52$")</f>
        <v>0</v>
      </c>
      <c r="AB24" s="15" t="str">
        <f aca="false">'Vzorci vnosov'!$A$25</f>
        <v>51¶</v>
      </c>
    </row>
    <row r="25" customFormat="false" ht="19.9" hidden="false" customHeight="true" outlineLevel="0" collapsed="false">
      <c r="A25" s="38" t="n">
        <v>41875</v>
      </c>
      <c r="B25" s="39" t="str">
        <f aca="false">TEXT(A25,"Ddd")</f>
        <v>ned</v>
      </c>
      <c r="C25" s="40"/>
      <c r="D25" s="40"/>
      <c r="E25" s="79"/>
      <c r="F25" s="7" t="str">
        <f aca="false">'Vzorci vnosov'!$A$14</f>
        <v>☻</v>
      </c>
      <c r="G25" s="77"/>
      <c r="H25" s="78"/>
      <c r="I25" s="12" t="str">
        <f aca="false">'Vzorci vnosov'!$A$21</f>
        <v>☺</v>
      </c>
      <c r="J25" s="77"/>
      <c r="K25" s="79"/>
      <c r="L25" s="48"/>
      <c r="M25" s="77"/>
      <c r="N25" s="77"/>
      <c r="O25" s="40" t="s">
        <v>79</v>
      </c>
      <c r="P25" s="40" t="s">
        <v>65</v>
      </c>
      <c r="Q25" s="42" t="n">
        <f aca="false">COUNTIF(C25:N25,"☻")+COUNTIF(C25:N25,"52☻")+COUNTIF(C25:N25,"51☻")+COUNTIF(C25:N25,"1☻")+COUNTIF(C25:N25,"KVIT☻")+COUNTIF(C25:N25,"U☻")</f>
        <v>1</v>
      </c>
      <c r="R25" s="42" t="n">
        <f aca="false">COUNTIF(C25:N25,"☺")+COUNTIF(C25:N25,"52☺")+COUNTIF(C25:N25,"51☺")+COUNTIF(C25:N25,"1☺")+COUNTIF(C25:N25,"KVIT☺")+COUNTIF(C25:N25,"U☺")</f>
        <v>1</v>
      </c>
      <c r="S25" s="42" t="n">
        <f aca="false">COUNTIF(C25:N25,"51")+COUNTIF(C25:N25,"51$")+COUNTIF(C25:N25,"51☻")</f>
        <v>0</v>
      </c>
      <c r="T25" s="42" t="n">
        <f aca="false">COUNTIF(C25:N25,"52")+COUNTIF(C25:N25,"52$")+COUNTIF(C25:N25,"52☻")</f>
        <v>0</v>
      </c>
      <c r="U25" s="42" t="n">
        <f aca="false">COUNTIF(C25:N25,"51¶")</f>
        <v>0</v>
      </c>
      <c r="V25" s="42" t="n">
        <f aca="false">COUNTIF(C25:N25,"52¶")</f>
        <v>0</v>
      </c>
      <c r="W25" s="42" t="n">
        <f aca="false">COUNTIF(C25:N25,"U")+COUNTIF(C25:N25,"U☻")+COUNTIF(C25:N25,"U☺")</f>
        <v>0</v>
      </c>
      <c r="X25" s="42" t="n">
        <f aca="false">COUNTIF(C25:N25,"KVIT")+COUNTIF(C25:N25,"KVIT☻")+COUNTIF(C25:N25,"kvit$")</f>
        <v>0</v>
      </c>
      <c r="Y25" s="44" t="n">
        <f aca="false">COUNTBLANK(C25:N25)</f>
        <v>10</v>
      </c>
      <c r="Z25" s="44" t="n">
        <f aca="false">COUNTIF(C25:N25,"x")</f>
        <v>0</v>
      </c>
      <c r="AA25" s="42" t="n">
        <f aca="false">COUNTIF(C25:N25,"51")+COUNTIF(C25:N25,"51☻")+COUNTIF(C25:N25,"2")+COUNTIF(C25:N25,"52")+COUNTIF(C25:N25,"52☻")+COUNTIF(C25:N25,"51$")+COUNTIF(C25:N25,"52$")</f>
        <v>0</v>
      </c>
      <c r="AB25" s="6" t="str">
        <f aca="false">'Vzorci vnosov'!$A$26</f>
        <v>52¶</v>
      </c>
    </row>
    <row r="26" customFormat="false" ht="19.9" hidden="false" customHeight="true" outlineLevel="0" collapsed="false">
      <c r="A26" s="45" t="n">
        <v>41876</v>
      </c>
      <c r="B26" s="32" t="str">
        <f aca="false">TEXT(A26,"Ddd")</f>
        <v>pon</v>
      </c>
      <c r="C26" s="3" t="str">
        <f aca="false">'Vzorci vnosov'!$A$6</f>
        <v>KVIT</v>
      </c>
      <c r="D26" s="46" t="s">
        <v>85</v>
      </c>
      <c r="E26" s="15" t="str">
        <f aca="false">'Vzorci vnosov'!$A$25</f>
        <v>51¶</v>
      </c>
      <c r="F26" s="6" t="str">
        <f aca="false">'Vzorci vnosov'!$A$11</f>
        <v>X</v>
      </c>
      <c r="G26" s="4" t="str">
        <f aca="false">'Vzorci vnosov'!$A$12</f>
        <v>D</v>
      </c>
      <c r="H26" s="4" t="str">
        <f aca="false">'Vzorci vnosov'!$A$12</f>
        <v>D</v>
      </c>
      <c r="I26" s="4" t="str">
        <f aca="false">'Vzorci vnosov'!$A$5</f>
        <v>52</v>
      </c>
      <c r="J26" s="46" t="s">
        <v>92</v>
      </c>
      <c r="K26" s="5" t="str">
        <f aca="false">'Vzorci vnosov'!$A$7</f>
        <v>KVIT☻</v>
      </c>
      <c r="L26" s="4" t="str">
        <f aca="false">'Vzorci vnosov'!$A$4</f>
        <v>51</v>
      </c>
      <c r="M26" s="4" t="str">
        <f aca="false">'Vzorci vnosov'!$A$12</f>
        <v>D</v>
      </c>
      <c r="N26" s="4"/>
      <c r="O26" s="46" t="s">
        <v>106</v>
      </c>
      <c r="P26" s="25" t="s">
        <v>38</v>
      </c>
      <c r="Q26" s="42" t="n">
        <f aca="false">COUNTIF(C26:N26,"☻")+COUNTIF(C26:N26,"52☻")+COUNTIF(C26:N26,"51☻")+COUNTIF(C26:N26,"1☻")+COUNTIF(C26:N26,"KVIT☻")+COUNTIF(C26:N26,"U☻")</f>
        <v>1</v>
      </c>
      <c r="R26" s="42" t="n">
        <f aca="false">COUNTIF(C26:N26,"☺")+COUNTIF(C26:N26,"52☺")+COUNTIF(C26:N26,"51☺")+COUNTIF(C26:N26,"1☺")+COUNTIF(C26:N26,"KVIT☺")+COUNTIF(C26:N26,"U☺")</f>
        <v>0</v>
      </c>
      <c r="S26" s="42" t="n">
        <f aca="false">COUNTIF(C26:N26,"51")+COUNTIF(C26:N26,"51$")+COUNTIF(C26:N26,"51☻")</f>
        <v>1</v>
      </c>
      <c r="T26" s="42" t="n">
        <f aca="false">COUNTIF(C26:N26,"52")+COUNTIF(C26:N26,"52$")+COUNTIF(C26:N26,"52☻")</f>
        <v>1</v>
      </c>
      <c r="U26" s="42" t="n">
        <f aca="false">COUNTIF(C26:N26,"51¶")</f>
        <v>1</v>
      </c>
      <c r="V26" s="42" t="n">
        <f aca="false">COUNTIF(C26:N26,"52¶")</f>
        <v>0</v>
      </c>
      <c r="W26" s="42" t="n">
        <f aca="false">COUNTIF(C26:N26,"U")+COUNTIF(C26:N26,"U☻")+COUNTIF(C26:N26,"U☺")</f>
        <v>0</v>
      </c>
      <c r="X26" s="42" t="n">
        <f aca="false">COUNTIF(C26:N26,"KVIT")+COUNTIF(C26:N26,"KVIT☻")+COUNTIF(C26:N26,"kvit$")</f>
        <v>2</v>
      </c>
      <c r="Y26" s="44" t="n">
        <f aca="false">COUNTBLANK(C26:N26)</f>
        <v>1</v>
      </c>
      <c r="Z26" s="44" t="n">
        <f aca="false">COUNTIF(C26:N26,"x")</f>
        <v>1</v>
      </c>
      <c r="AA26" s="42" t="n">
        <f aca="false">COUNTIF(C26:N26,"51")+COUNTIF(C26:N26,"51☻")+COUNTIF(C26:N26,"2")+COUNTIF(C26:N26,"52")+COUNTIF(C26:N26,"52☻")+COUNTIF(C26:N26,"51$")+COUNTIF(C26:N26,"52$")</f>
        <v>2</v>
      </c>
      <c r="AB26" s="16" t="str">
        <f aca="false">'Vzorci vnosov'!$A$27</f>
        <v>KVIT☺</v>
      </c>
    </row>
    <row r="27" customFormat="false" ht="19.9" hidden="false" customHeight="true" outlineLevel="0" collapsed="false">
      <c r="A27" s="45" t="n">
        <v>41877</v>
      </c>
      <c r="B27" s="32" t="str">
        <f aca="false">TEXT(A27,"Ddd")</f>
        <v>tor</v>
      </c>
      <c r="C27" s="3" t="str">
        <f aca="false">'Vzorci vnosov'!$A$6</f>
        <v>KVIT</v>
      </c>
      <c r="D27" s="5" t="str">
        <f aca="false">'Vzorci vnosov'!$A$7</f>
        <v>KVIT☻</v>
      </c>
      <c r="E27" s="4" t="str">
        <f aca="false">'Vzorci vnosov'!$A$5</f>
        <v>52</v>
      </c>
      <c r="F27" s="46" t="s">
        <v>59</v>
      </c>
      <c r="G27" s="4" t="str">
        <f aca="false">'Vzorci vnosov'!$A$12</f>
        <v>D</v>
      </c>
      <c r="H27" s="4" t="str">
        <f aca="false">'Vzorci vnosov'!$A$12</f>
        <v>D</v>
      </c>
      <c r="I27" s="15" t="str">
        <f aca="false">'Vzorci vnosov'!$A$25</f>
        <v>51¶</v>
      </c>
      <c r="J27" s="46" t="s">
        <v>92</v>
      </c>
      <c r="K27" s="6" t="str">
        <f aca="false">'Vzorci vnosov'!$A$11</f>
        <v>X</v>
      </c>
      <c r="L27" s="14" t="str">
        <f aca="false">'Vzorci vnosov'!$A$23</f>
        <v>51☺</v>
      </c>
      <c r="M27" s="4" t="str">
        <f aca="false">'Vzorci vnosov'!$A$12</f>
        <v>D</v>
      </c>
      <c r="N27" s="4"/>
      <c r="O27" s="46" t="str">
        <f aca="false">januar!$L$1</f>
        <v>ŽIV</v>
      </c>
      <c r="P27" s="25" t="s">
        <v>38</v>
      </c>
      <c r="Q27" s="42" t="n">
        <f aca="false">COUNTIF(C27:N27,"☻")+COUNTIF(C27:N27,"52☻")+COUNTIF(C27:N27,"51☻")+COUNTIF(C27:N27,"1☻")+COUNTIF(C27:N27,"KVIT☻")+COUNTIF(C27:N27,"U☻")</f>
        <v>1</v>
      </c>
      <c r="R27" s="42" t="n">
        <f aca="false">COUNTIF(C27:N27,"☺")+COUNTIF(C27:N27,"52☺")+COUNTIF(C27:N27,"51☺")+COUNTIF(C27:N27,"1☺")+COUNTIF(C27:N27,"KVIT☺")+COUNTIF(C27:N27,"U☺")</f>
        <v>1</v>
      </c>
      <c r="S27" s="42" t="n">
        <f aca="false">COUNTIF(C27:N27,"51")+COUNTIF(C27:N27,"51$")+COUNTIF(C27:N27,"51☻")</f>
        <v>0</v>
      </c>
      <c r="T27" s="42" t="n">
        <f aca="false">COUNTIF(C27:N27,"52")+COUNTIF(C27:N27,"52$")+COUNTIF(C27:N27,"52☻")</f>
        <v>1</v>
      </c>
      <c r="U27" s="42" t="n">
        <f aca="false">COUNTIF(C27:N27,"51¶")</f>
        <v>1</v>
      </c>
      <c r="V27" s="42" t="n">
        <f aca="false">COUNTIF(C27:N27,"52¶")</f>
        <v>0</v>
      </c>
      <c r="W27" s="42" t="n">
        <f aca="false">COUNTIF(C27:N27,"U")+COUNTIF(C27:N27,"U☻")+COUNTIF(C27:N27,"U☺")</f>
        <v>0</v>
      </c>
      <c r="X27" s="42" t="n">
        <f aca="false">COUNTIF(C27:N27,"KVIT")+COUNTIF(C27:N27,"KVIT☻")+COUNTIF(C27:N27,"kvit$")</f>
        <v>2</v>
      </c>
      <c r="Y27" s="44" t="n">
        <f aca="false">COUNTBLANK(C27:N27)</f>
        <v>1</v>
      </c>
      <c r="Z27" s="44" t="n">
        <f aca="false">COUNTIF(C27:N27,"x")</f>
        <v>1</v>
      </c>
      <c r="AA27" s="42" t="n">
        <f aca="false">COUNTIF(C27:N27,"51")+COUNTIF(C27:N27,"51☻")+COUNTIF(C27:N27,"2")+COUNTIF(C27:N27,"52")+COUNTIF(C27:N27,"52☻")+COUNTIF(C27:N27,"51$")+COUNTIF(C27:N27,"52$")</f>
        <v>1</v>
      </c>
      <c r="AB27" s="37" t="str">
        <f aca="false">'Vzorci vnosov'!$A$28</f>
        <v>KO</v>
      </c>
    </row>
    <row r="28" customFormat="false" ht="19.9" hidden="false" customHeight="true" outlineLevel="0" collapsed="false">
      <c r="A28" s="45" t="n">
        <v>41878</v>
      </c>
      <c r="B28" s="32" t="str">
        <f aca="false">TEXT(A28,"Ddd")</f>
        <v>sre</v>
      </c>
      <c r="C28" s="3" t="str">
        <f aca="false">'Vzorci vnosov'!$A$6</f>
        <v>KVIT</v>
      </c>
      <c r="D28" s="6" t="str">
        <f aca="false">'Vzorci vnosov'!$A$11</f>
        <v>X</v>
      </c>
      <c r="E28" s="4" t="str">
        <f aca="false">'Vzorci vnosov'!$A$4</f>
        <v>51</v>
      </c>
      <c r="F28" s="3" t="str">
        <f aca="false">'Vzorci vnosov'!$A$6</f>
        <v>KVIT</v>
      </c>
      <c r="G28" s="4" t="str">
        <f aca="false">'Vzorci vnosov'!$A$12</f>
        <v>D</v>
      </c>
      <c r="H28" s="4" t="str">
        <f aca="false">'Vzorci vnosov'!$A$12</f>
        <v>D</v>
      </c>
      <c r="I28" s="4" t="str">
        <f aca="false">'Vzorci vnosov'!$A$5</f>
        <v>52</v>
      </c>
      <c r="J28" s="46" t="s">
        <v>92</v>
      </c>
      <c r="K28" s="46" t="s">
        <v>59</v>
      </c>
      <c r="L28" s="6" t="str">
        <f aca="false">'Vzorci vnosov'!$A$11</f>
        <v>X</v>
      </c>
      <c r="M28" s="4" t="str">
        <f aca="false">'Vzorci vnosov'!$A$12</f>
        <v>D</v>
      </c>
      <c r="N28" s="4"/>
      <c r="O28" s="46" t="s">
        <v>105</v>
      </c>
      <c r="P28" s="25" t="s">
        <v>38</v>
      </c>
      <c r="Q28" s="42" t="n">
        <f aca="false">COUNTIF(C28:N28,"☻")+COUNTIF(C28:N28,"52☻")+COUNTIF(C28:N28,"51☻")+COUNTIF(C28:N28,"1☻")+COUNTIF(C28:N28,"KVIT☻")+COUNTIF(C28:N28,"U☻")</f>
        <v>0</v>
      </c>
      <c r="R28" s="42" t="n">
        <f aca="false">COUNTIF(C28:N28,"☺")+COUNTIF(C28:N28,"52☺")+COUNTIF(C28:N28,"51☺")+COUNTIF(C28:N28,"1☺")+COUNTIF(C28:N28,"KVIT☺")+COUNTIF(C28:N28,"U☺")</f>
        <v>0</v>
      </c>
      <c r="S28" s="42" t="n">
        <f aca="false">COUNTIF(C28:N28,"51")+COUNTIF(C28:N28,"51$")+COUNTIF(C28:N28,"51☻")</f>
        <v>1</v>
      </c>
      <c r="T28" s="42" t="n">
        <f aca="false">COUNTIF(C28:N28,"52")+COUNTIF(C28:N28,"52$")+COUNTIF(C28:N28,"52☻")</f>
        <v>1</v>
      </c>
      <c r="U28" s="42" t="n">
        <f aca="false">COUNTIF(C28:N28,"51¶")</f>
        <v>0</v>
      </c>
      <c r="V28" s="42" t="n">
        <f aca="false">COUNTIF(C28:N28,"52¶")</f>
        <v>0</v>
      </c>
      <c r="W28" s="42" t="n">
        <f aca="false">COUNTIF(C28:N28,"U")+COUNTIF(C28:N28,"U☻")+COUNTIF(C28:N28,"U☺")</f>
        <v>0</v>
      </c>
      <c r="X28" s="42" t="n">
        <f aca="false">COUNTIF(C28:N28,"KVIT")+COUNTIF(C28:N28,"KVIT☻")+COUNTIF(C28:N28,"kvit$")</f>
        <v>2</v>
      </c>
      <c r="Y28" s="44" t="n">
        <f aca="false">COUNTBLANK(C28:N28)</f>
        <v>1</v>
      </c>
      <c r="Z28" s="44" t="n">
        <f aca="false">COUNTIF(C28:N28,"x")</f>
        <v>2</v>
      </c>
      <c r="AA28" s="42" t="n">
        <f aca="false">COUNTIF(C28:N28,"51")+COUNTIF(C28:N28,"51☻")+COUNTIF(C28:N28,"2")+COUNTIF(C28:N28,"52")+COUNTIF(C28:N28,"52☻")+COUNTIF(C28:N28,"51$")+COUNTIF(C28:N28,"52$")</f>
        <v>2</v>
      </c>
      <c r="AB28" s="37" t="str">
        <f aca="false">'Vzorci vnosov'!$A$29</f>
        <v>Rt</v>
      </c>
    </row>
    <row r="29" customFormat="false" ht="19.9" hidden="false" customHeight="true" outlineLevel="0" collapsed="false">
      <c r="A29" s="45" t="n">
        <v>41879</v>
      </c>
      <c r="B29" s="32" t="str">
        <f aca="false">TEXT(A29,"Ddd")</f>
        <v>čet</v>
      </c>
      <c r="C29" s="3" t="str">
        <f aca="false">'Vzorci vnosov'!$A$6</f>
        <v>KVIT</v>
      </c>
      <c r="D29" s="3" t="str">
        <f aca="false">'Vzorci vnosov'!$A$6</f>
        <v>KVIT</v>
      </c>
      <c r="E29" s="15" t="str">
        <f aca="false">'Vzorci vnosov'!$A$25</f>
        <v>51¶</v>
      </c>
      <c r="F29" s="5" t="str">
        <f aca="false">'Vzorci vnosov'!$A$7</f>
        <v>KVIT☻</v>
      </c>
      <c r="G29" s="4" t="str">
        <f aca="false">'Vzorci vnosov'!$A$12</f>
        <v>D</v>
      </c>
      <c r="H29" s="4" t="str">
        <f aca="false">'Vzorci vnosov'!$A$12</f>
        <v>D</v>
      </c>
      <c r="I29" s="4" t="str">
        <f aca="false">'Vzorci vnosov'!$A$5</f>
        <v>52</v>
      </c>
      <c r="J29" s="46" t="s">
        <v>92</v>
      </c>
      <c r="K29" s="4" t="str">
        <f aca="false">'Vzorci vnosov'!$A$4</f>
        <v>51</v>
      </c>
      <c r="L29" s="89" t="s">
        <v>104</v>
      </c>
      <c r="M29" s="4" t="str">
        <f aca="false">'Vzorci vnosov'!$A$12</f>
        <v>D</v>
      </c>
      <c r="N29" s="4"/>
      <c r="O29" s="46" t="str">
        <f aca="false">januar!$L$1</f>
        <v>ŽIV</v>
      </c>
      <c r="P29" s="25" t="s">
        <v>38</v>
      </c>
      <c r="Q29" s="42" t="n">
        <f aca="false">COUNTIF(C29:N29,"☻")+COUNTIF(C29:N29,"52☻")+COUNTIF(C29:N29,"51☻")+COUNTIF(C29:N29,"1☻")+COUNTIF(C29:N29,"KVIT☻")+COUNTIF(C29:N29,"U☻")</f>
        <v>1</v>
      </c>
      <c r="R29" s="42" t="n">
        <f aca="false">COUNTIF(C29:N29,"☺")+COUNTIF(C29:N29,"52☺")+COUNTIF(C29:N29,"51☺")+COUNTIF(C29:N29,"1☺")+COUNTIF(C29:N29,"KVIT☺")+COUNTIF(C29:N29,"U☺")</f>
        <v>0</v>
      </c>
      <c r="S29" s="42" t="n">
        <f aca="false">COUNTIF(C29:N29,"51")+COUNTIF(C29:N29,"51$")+COUNTIF(C29:N29,"51☻")</f>
        <v>1</v>
      </c>
      <c r="T29" s="42" t="n">
        <f aca="false">COUNTIF(C29:N29,"52")+COUNTIF(C29:N29,"52$")+COUNTIF(C29:N29,"52☻")</f>
        <v>1</v>
      </c>
      <c r="U29" s="42" t="n">
        <f aca="false">COUNTIF(C29:N29,"51¶")</f>
        <v>1</v>
      </c>
      <c r="V29" s="42" t="n">
        <f aca="false">COUNTIF(C29:N29,"52¶")</f>
        <v>0</v>
      </c>
      <c r="W29" s="42" t="n">
        <f aca="false">COUNTIF(C29:N29,"U")+COUNTIF(C29:N29,"U☻")+COUNTIF(C29:N29,"U☺")</f>
        <v>0</v>
      </c>
      <c r="X29" s="42" t="n">
        <f aca="false">COUNTIF(C29:N29,"KVIT")+COUNTIF(C29:N29,"KVIT☻")+COUNTIF(C29:N29,"kvit$")</f>
        <v>3</v>
      </c>
      <c r="Y29" s="44" t="n">
        <f aca="false">COUNTBLANK(C29:N29)</f>
        <v>1</v>
      </c>
      <c r="Z29" s="44" t="n">
        <f aca="false">COUNTIF(C29:N29,"x")</f>
        <v>0</v>
      </c>
      <c r="AA29" s="42" t="n">
        <f aca="false">COUNTIF(C29:N29,"51")+COUNTIF(C29:N29,"51☻")+COUNTIF(C29:N29,"2")+COUNTIF(C29:N29,"52")+COUNTIF(C29:N29,"52☻")+COUNTIF(C29:N29,"51$")+COUNTIF(C29:N29,"52$")</f>
        <v>2</v>
      </c>
      <c r="AB29" s="89" t="s">
        <v>59</v>
      </c>
    </row>
    <row r="30" customFormat="false" ht="19.9" hidden="false" customHeight="true" outlineLevel="0" collapsed="false">
      <c r="A30" s="45" t="n">
        <v>41880</v>
      </c>
      <c r="B30" s="32" t="str">
        <f aca="false">TEXT(A30,"Ddd")</f>
        <v>pet</v>
      </c>
      <c r="C30" s="5" t="str">
        <f aca="false">'Vzorci vnosov'!$A$7</f>
        <v>KVIT☻</v>
      </c>
      <c r="D30" s="3" t="str">
        <f aca="false">'Vzorci vnosov'!$A$6</f>
        <v>KVIT</v>
      </c>
      <c r="E30" s="4" t="str">
        <f aca="false">'Vzorci vnosov'!$A$4</f>
        <v>51</v>
      </c>
      <c r="F30" s="6" t="str">
        <f aca="false">'Vzorci vnosov'!$A$11</f>
        <v>X</v>
      </c>
      <c r="G30" s="4" t="str">
        <f aca="false">'Vzorci vnosov'!$A$12</f>
        <v>D</v>
      </c>
      <c r="H30" s="4" t="str">
        <f aca="false">'Vzorci vnosov'!$A$12</f>
        <v>D</v>
      </c>
      <c r="I30" s="15" t="str">
        <f aca="false">'Vzorci vnosov'!$A$25</f>
        <v>51¶</v>
      </c>
      <c r="J30" s="46" t="s">
        <v>92</v>
      </c>
      <c r="K30" s="4" t="str">
        <f aca="false">'Vzorci vnosov'!$A$5</f>
        <v>52</v>
      </c>
      <c r="L30" s="6" t="str">
        <f aca="false">'Vzorci vnosov'!$A$11</f>
        <v>X</v>
      </c>
      <c r="M30" s="4" t="str">
        <f aca="false">'Vzorci vnosov'!$A$12</f>
        <v>D</v>
      </c>
      <c r="N30" s="4"/>
      <c r="O30" s="47" t="s">
        <v>44</v>
      </c>
      <c r="P30" s="25" t="str">
        <f aca="false">januar!$L$1</f>
        <v>ŽIV</v>
      </c>
      <c r="Q30" s="42" t="n">
        <f aca="false">COUNTIF(C30:N30,"☻")+COUNTIF(C30:N30,"52☻")+COUNTIF(C30:N30,"51☻")+COUNTIF(C30:N30,"1☻")+COUNTIF(C30:N30,"KVIT☻")+COUNTIF(C30:N30,"U☻")</f>
        <v>1</v>
      </c>
      <c r="R30" s="42" t="n">
        <f aca="false">COUNTIF(C30:N30,"☺")+COUNTIF(C30:N30,"52☺")+COUNTIF(C30:N30,"51☺")+COUNTIF(C30:N30,"1☺")+COUNTIF(C30:N30,"KVIT☺")+COUNTIF(C30:N30,"U☺")</f>
        <v>0</v>
      </c>
      <c r="S30" s="42" t="n">
        <f aca="false">COUNTIF(C30:N30,"51")+COUNTIF(C30:N30,"51$")+COUNTIF(C30:N30,"51☻")</f>
        <v>1</v>
      </c>
      <c r="T30" s="42" t="n">
        <f aca="false">COUNTIF(C30:N30,"52")+COUNTIF(C30:N30,"52$")+COUNTIF(C30:N30,"52☻")</f>
        <v>1</v>
      </c>
      <c r="U30" s="42" t="n">
        <f aca="false">COUNTIF(C30:N30,"51¶")</f>
        <v>1</v>
      </c>
      <c r="V30" s="42" t="n">
        <f aca="false">COUNTIF(C30:N30,"52¶")</f>
        <v>0</v>
      </c>
      <c r="W30" s="42" t="n">
        <f aca="false">COUNTIF(C30:N30,"U")+COUNTIF(C30:N30,"U☻")+COUNTIF(C30:N30,"U☺")</f>
        <v>0</v>
      </c>
      <c r="X30" s="42" t="n">
        <f aca="false">COUNTIF(C30:N30,"KVIT")+COUNTIF(C30:N30,"KVIT☻")+COUNTIF(C30:N30,"kvit$")</f>
        <v>2</v>
      </c>
      <c r="Y30" s="44" t="n">
        <f aca="false">COUNTBLANK(C30:N30)</f>
        <v>1</v>
      </c>
      <c r="Z30" s="44" t="n">
        <f aca="false">COUNTIF(C30:N30,"x")</f>
        <v>2</v>
      </c>
      <c r="AA30" s="42" t="n">
        <f aca="false">COUNTIF(C30:N30,"51")+COUNTIF(C30:N30,"51☻")+COUNTIF(C30:N30,"2")+COUNTIF(C30:N30,"52")+COUNTIF(C30:N30,"52☻")+COUNTIF(C30:N30,"51$")+COUNTIF(C30:N30,"52$")</f>
        <v>2</v>
      </c>
    </row>
    <row r="31" customFormat="false" ht="19.9" hidden="false" customHeight="true" outlineLevel="0" collapsed="false">
      <c r="A31" s="38" t="n">
        <v>41881</v>
      </c>
      <c r="B31" s="39" t="str">
        <f aca="false">TEXT(A31,"Ddd")</f>
        <v>sob</v>
      </c>
      <c r="C31" s="40"/>
      <c r="D31" s="7" t="str">
        <f aca="false">'Vzorci vnosov'!$A$14</f>
        <v>☻</v>
      </c>
      <c r="E31" s="79"/>
      <c r="F31" s="77"/>
      <c r="G31" s="77"/>
      <c r="H31" s="78"/>
      <c r="I31" s="40"/>
      <c r="J31" s="77"/>
      <c r="K31" s="79"/>
      <c r="L31" s="48"/>
      <c r="M31" s="77"/>
      <c r="N31" s="77"/>
      <c r="O31" s="40" t="s">
        <v>61</v>
      </c>
      <c r="P31" s="40" t="s">
        <v>79</v>
      </c>
      <c r="Q31" s="42" t="n">
        <f aca="false">COUNTIF(C31:N31,"☻")+COUNTIF(C31:N31,"52☻")+COUNTIF(C31:N31,"51☻")+COUNTIF(C31:N31,"1☻")+COUNTIF(C31:N31,"KVIT☻")+COUNTIF(C31:N31,"U☻")</f>
        <v>1</v>
      </c>
      <c r="R31" s="42" t="n">
        <f aca="false">COUNTIF(C31:N31,"☺")+COUNTIF(C31:N31,"52☺")+COUNTIF(C31:N31,"51☺")+COUNTIF(C31:N31,"1☺")+COUNTIF(C31:N31,"KVIT☺")+COUNTIF(C31:N31,"U☺")</f>
        <v>0</v>
      </c>
      <c r="S31" s="42" t="n">
        <f aca="false">COUNTIF(C31:N31,"51")+COUNTIF(C31:N31,"51$")+COUNTIF(C31:N31,"51☻")</f>
        <v>0</v>
      </c>
      <c r="T31" s="42" t="n">
        <f aca="false">COUNTIF(C31:N31,"52")+COUNTIF(C31:N31,"52$")+COUNTIF(C31:N31,"52☻")</f>
        <v>0</v>
      </c>
      <c r="U31" s="42" t="n">
        <f aca="false">COUNTIF(C31:N31,"51¶")</f>
        <v>0</v>
      </c>
      <c r="V31" s="42" t="n">
        <f aca="false">COUNTIF(C31:N31,"52¶")</f>
        <v>0</v>
      </c>
      <c r="W31" s="42" t="n">
        <f aca="false">COUNTIF(C31:N31,"U")+COUNTIF(C31:N31,"U☻")+COUNTIF(C31:N31,"U☺")</f>
        <v>0</v>
      </c>
      <c r="X31" s="42" t="n">
        <f aca="false">COUNTIF(C31:N31,"KVIT")+COUNTIF(C31:N31,"KVIT☻")+COUNTIF(C31:N31,"kvit$")</f>
        <v>0</v>
      </c>
      <c r="Y31" s="44" t="n">
        <f aca="false">COUNTBLANK(C31:N31)</f>
        <v>11</v>
      </c>
      <c r="Z31" s="44" t="n">
        <f aca="false">COUNTIF(C31:N31,"x")</f>
        <v>0</v>
      </c>
      <c r="AA31" s="42" t="n">
        <f aca="false">COUNTIF(C31:N31,"51")+COUNTIF(C31:N31,"51☻")+COUNTIF(C31:N31,"2")+COUNTIF(C31:N31,"52")+COUNTIF(C31:N31,"52☻")+COUNTIF(C31:N31,"51$")+COUNTIF(C31:N31,"52$")</f>
        <v>0</v>
      </c>
    </row>
    <row r="32" customFormat="false" ht="19.9" hidden="false" customHeight="true" outlineLevel="0" collapsed="false">
      <c r="A32" s="38" t="n">
        <v>41882</v>
      </c>
      <c r="B32" s="39" t="str">
        <f aca="false">TEXT(A32,"Ddd")</f>
        <v>ned</v>
      </c>
      <c r="C32" s="40"/>
      <c r="D32" s="7" t="str">
        <f aca="false">'Vzorci vnosov'!$A$14</f>
        <v>☻</v>
      </c>
      <c r="E32" s="79"/>
      <c r="F32" s="77"/>
      <c r="G32" s="77"/>
      <c r="H32" s="78"/>
      <c r="I32" s="40"/>
      <c r="J32" s="77"/>
      <c r="K32" s="79"/>
      <c r="L32" s="48"/>
      <c r="M32" s="77"/>
      <c r="N32" s="77"/>
      <c r="O32" s="40" t="s">
        <v>61</v>
      </c>
      <c r="P32" s="40" t="s">
        <v>79</v>
      </c>
      <c r="Q32" s="42" t="n">
        <f aca="false">COUNTIF(C32:N32,"☻")+COUNTIF(C32:N32,"52☻")+COUNTIF(C32:N32,"51☻")+COUNTIF(C32:N32,"1☻")+COUNTIF(C32:N32,"KVIT☻")+COUNTIF(C32:N32,"U☻")</f>
        <v>1</v>
      </c>
      <c r="R32" s="42" t="n">
        <f aca="false">COUNTIF(C32:N32,"☺")+COUNTIF(C32:N32,"52☺")+COUNTIF(C32:N32,"51☺")+COUNTIF(C32:N32,"1☺")+COUNTIF(C32:N32,"KVIT☺")+COUNTIF(C32:N32,"U☺")</f>
        <v>0</v>
      </c>
      <c r="S32" s="42" t="n">
        <f aca="false">COUNTIF(C32:N32,"51")+COUNTIF(C32:N32,"51$")+COUNTIF(C32:N32,"51☻")</f>
        <v>0</v>
      </c>
      <c r="T32" s="42" t="n">
        <f aca="false">COUNTIF(C32:N32,"52")+COUNTIF(C32:N32,"52$")+COUNTIF(C32:N32,"52☻")</f>
        <v>0</v>
      </c>
      <c r="U32" s="42" t="n">
        <f aca="false">COUNTIF(C32:N32,"51¶")</f>
        <v>0</v>
      </c>
      <c r="V32" s="42" t="n">
        <f aca="false">COUNTIF(C32:N32,"52¶")</f>
        <v>0</v>
      </c>
      <c r="W32" s="42" t="n">
        <f aca="false">COUNTIF(C32:N32,"U")+COUNTIF(C32:N32,"U☻")+COUNTIF(C32:N32,"U☺")</f>
        <v>0</v>
      </c>
      <c r="X32" s="42" t="n">
        <f aca="false">COUNTIF(C32:N32,"KVIT")+COUNTIF(C32:N32,"KVIT☻")+COUNTIF(C32:N32,"kvit$")</f>
        <v>0</v>
      </c>
      <c r="Y32" s="44" t="n">
        <f aca="false">COUNTBLANK(C32:N32)</f>
        <v>11</v>
      </c>
      <c r="Z32" s="44" t="n">
        <f aca="false">COUNTIF(C32:N32,"x")</f>
        <v>0</v>
      </c>
      <c r="AA32" s="42" t="n">
        <f aca="false">COUNTIF(C32:N32,"51")+COUNTIF(C32:N32,"51☻")+COUNTIF(C32:N32,"2")+COUNTIF(C32:N32,"52")+COUNTIF(C32:N32,"52☻")+COUNTIF(C32:N32,"51$")+COUNTIF(C32:N32,"52$")</f>
        <v>0</v>
      </c>
    </row>
    <row r="33" customFormat="false" ht="12.85" hidden="false" customHeight="false" outlineLevel="0" collapsed="false"/>
    <row r="34" customFormat="false" ht="23.95" hidden="false" customHeight="false" outlineLevel="0" collapsed="false">
      <c r="C34" s="25" t="str">
        <f aca="false">avgust!$C$1</f>
        <v>KOS</v>
      </c>
      <c r="D34" s="25" t="str">
        <f aca="false">avgust!$D$1</f>
        <v>ŠOŠ</v>
      </c>
      <c r="E34" s="25" t="str">
        <f aca="false">avgust!$E$1</f>
        <v>PIN</v>
      </c>
      <c r="F34" s="25" t="str">
        <f aca="false">avgust!$F$1</f>
        <v>KON</v>
      </c>
      <c r="G34" s="25" t="str">
        <f aca="false">avgust!$G$1</f>
        <v>ORO</v>
      </c>
      <c r="H34" s="25" t="str">
        <f aca="false">avgust!$H$1</f>
        <v>MIO</v>
      </c>
      <c r="I34" s="25" t="str">
        <f aca="false">avgust!$I$1</f>
        <v>BOŽ</v>
      </c>
      <c r="J34" s="25" t="str">
        <f aca="false">avgust!$J$1</f>
        <v>TOM</v>
      </c>
      <c r="K34" s="25" t="str">
        <f aca="false">avgust!$K$1</f>
        <v>MŠŠ</v>
      </c>
      <c r="L34" s="25" t="str">
        <f aca="false">avgust!$L$1</f>
        <v>ŽIV</v>
      </c>
      <c r="M34" s="25" t="str">
        <f aca="false">avgust!$M$1</f>
        <v>TAL</v>
      </c>
      <c r="N34" s="25" t="n">
        <f aca="false">avgust!$N$1</f>
        <v>0</v>
      </c>
      <c r="AB34" s="37"/>
    </row>
    <row r="35" customFormat="false" ht="21" hidden="false" customHeight="true" outlineLevel="0" collapsed="false">
      <c r="B35" s="54" t="str">
        <f aca="false">'Vzorci vnosov'!$A$20</f>
        <v>☺</v>
      </c>
      <c r="C35" s="55" t="n">
        <f aca="false">COUNTIF(C2:C32,"☺")+COUNTIF(C2:C32,"51☺")+COUNTIF(C2:C32,"52☺")+COUNTIF(C2:C32,"1☺")+COUNTIF(C2:C32,"kvit☺")+COUNTIF(C2:C32,"U☺")</f>
        <v>2</v>
      </c>
      <c r="D35" s="55" t="n">
        <f aca="false">COUNTIF(D2:D32,"☺")+COUNTIF(D2:D32,"51☺")+COUNTIF(D2:D32,"52☺")+COUNTIF(D2:D32,"1☺")+COUNTIF(D2:D32,"kvit☺")+COUNTIF(D2:D32,"U☺")</f>
        <v>0</v>
      </c>
      <c r="E35" s="55" t="n">
        <f aca="false">COUNTIF(E2:E32,"☺")+COUNTIF(E2:E32,"51☺")+COUNTIF(E2:E32,"52☺")+COUNTIF(E2:E32,"1☺")+COUNTIF(E2:E32,"kvit☺")+COUNTIF(E2:E32,"U☺")</f>
        <v>0</v>
      </c>
      <c r="F35" s="55" t="n">
        <f aca="false">COUNTIF(F2:F32,"☺")+COUNTIF(F2:F32,"51☺")+COUNTIF(F2:F32,"52☺")+COUNTIF(F2:F32,"1☺")+COUNTIF(F2:F32,"kvit☺")+COUNTIF(F2:F32,"U☺")</f>
        <v>0</v>
      </c>
      <c r="G35" s="55" t="n">
        <f aca="false">COUNTIF(G2:G32,"☺")+COUNTIF(G2:G32,"51☺")+COUNTIF(G2:G32,"52☺")+COUNTIF(G2:G32,"1☺")+COUNTIF(G2:G32,"kvit☺")+COUNTIF(G2:G32,"U☺")</f>
        <v>4</v>
      </c>
      <c r="H35" s="55" t="n">
        <f aca="false">COUNTIF(H2:H32,"☺")+COUNTIF(H2:H32,"51☺")+COUNTIF(H2:H32,"52☺")+COUNTIF(H2:H32,"1☺")+COUNTIF(H2:H32,"kvit☺")+COUNTIF(H2:H32,"U☺")</f>
        <v>3</v>
      </c>
      <c r="I35" s="55" t="n">
        <f aca="false">COUNTIF(I2:I32,"☺")+COUNTIF(I2:I32,"51☺")+COUNTIF(I2:I32,"52☺")+COUNTIF(I2:I32,"1☺")+COUNTIF(I2:I32,"kvit☺")+COUNTIF(I2:I32,"U☺")</f>
        <v>3</v>
      </c>
      <c r="J35" s="55" t="n">
        <f aca="false">COUNTIF(J2:J32,"☺")+COUNTIF(J2:J32,"51☺")+COUNTIF(J2:J32,"52☺")+COUNTIF(J2:J32,"1☺")+COUNTIF(J2:J32,"kvit☺")+COUNTIF(J2:J32,"U☺")</f>
        <v>2</v>
      </c>
      <c r="K35" s="55" t="n">
        <f aca="false">COUNTIF(K2:K32,"☺")+COUNTIF(K2:K32,"51☺")+COUNTIF(K2:K32,"52☺")+COUNTIF(K2:K32,"1☺")+COUNTIF(K2:K32,"kvit☺")+COUNTIF(K2:K32,"U☺")</f>
        <v>0</v>
      </c>
      <c r="L35" s="55" t="n">
        <f aca="false">COUNTIF(L2:L32,"☺")+COUNTIF(L2:L32,"51☺")+COUNTIF(L2:L32,"52☺")+COUNTIF(L2:L32,"1☺")+COUNTIF(L2:L32,"kvit☺")+COUNTIF(L2:L32,"U☺")</f>
        <v>3</v>
      </c>
      <c r="M35" s="55" t="n">
        <f aca="false">COUNTIF(M2:M32,"☺")+COUNTIF(M2:M32,"51☺")+COUNTIF(M2:M32,"52☺")+COUNTIF(M2:M32,"1☺")+COUNTIF(M2:M32,"kvit☺")+COUNTIF(M2:M32,"U☺")</f>
        <v>0</v>
      </c>
      <c r="N35" s="55" t="n">
        <f aca="false">COUNTIF(N2:N32,"☺")+COUNTIF(N2:N32,"51☺")+COUNTIF(N2:N32,"52☺")+COUNTIF(N2:N32,"1☺")+COUNTIF(N2:N32,"kvit☺")+COUNTIF(N2:N32,"U☺")</f>
        <v>0</v>
      </c>
      <c r="AB35" s="37"/>
    </row>
    <row r="36" s="36" customFormat="true" ht="19.9" hidden="false" customHeight="true" outlineLevel="0" collapsed="false">
      <c r="A36" s="56"/>
      <c r="B36" s="57" t="s">
        <v>12</v>
      </c>
      <c r="C36" s="2" t="n">
        <f aca="false">COUNTIF(C2:C32,"☻")+COUNTIF(C2:C32,"51☻")+COUNTIF(C2:C32,"52☻")+COUNTIF(C2:C32,"1☻")+COUNTIF(C2:C32,"kvit☻")+COUNTIF(C2:C32,"U☻")</f>
        <v>2</v>
      </c>
      <c r="D36" s="2" t="n">
        <f aca="false">COUNTIF(D2:D32,"☻")+COUNTIF(D2:D32,"51☻")+COUNTIF(D2:D32,"52☻")+COUNTIF(D2:D32,"1☻")+COUNTIF(D2:D32,"kvit☻")+COUNTIF(D2:D32,"U☻")</f>
        <v>5</v>
      </c>
      <c r="E36" s="2" t="n">
        <f aca="false">COUNTIF(E2:E32,"☻")+COUNTIF(E2:E32,"51☻")+COUNTIF(E2:E32,"52☻")+COUNTIF(E2:E32,"1☻")+COUNTIF(E2:E32,"kvit☻")+COUNTIF(E2:E32,"U☻")</f>
        <v>4</v>
      </c>
      <c r="F36" s="2" t="n">
        <f aca="false">COUNTIF(F2:F32,"☻")+COUNTIF(F2:F32,"51☻")+COUNTIF(F2:F32,"52☻")+COUNTIF(F2:F32,"1☻")+COUNTIF(F2:F32,"kvit☻")+COUNTIF(F2:F32,"U☻")</f>
        <v>4</v>
      </c>
      <c r="G36" s="2" t="n">
        <f aca="false">COUNTIF(G2:G32,"☻")+COUNTIF(G2:G32,"51☻")+COUNTIF(G2:G32,"52☻")+COUNTIF(G2:G32,"1☻")+COUNTIF(G2:G32,"kvit☻")+COUNTIF(G2:G32,"U☻")</f>
        <v>0</v>
      </c>
      <c r="H36" s="2" t="n">
        <f aca="false">COUNTIF(H2:H32,"☻")+COUNTIF(H2:H32,"51☻")+COUNTIF(H2:H32,"52☻")+COUNTIF(H2:H32,"1☻")+COUNTIF(H2:H32,"kvit☻")+COUNTIF(H2:H32,"U☻")</f>
        <v>0</v>
      </c>
      <c r="I36" s="2" t="n">
        <f aca="false">COUNTIF(I2:I32,"☻")+COUNTIF(I2:I32,"51☻")+COUNTIF(I2:I32,"52☻")+COUNTIF(I2:I32,"1☻")+COUNTIF(I2:I32,"kvit☻")+COUNTIF(I2:I32,"U☻")</f>
        <v>0</v>
      </c>
      <c r="J36" s="2" t="n">
        <f aca="false">COUNTIF(J2:J32,"☻")+COUNTIF(J2:J32,"51☻")+COUNTIF(J2:J32,"52☻")+COUNTIF(J2:J32,"1☻")+COUNTIF(J2:J32,"kvit☻")+COUNTIF(J2:J32,"U☻")</f>
        <v>0</v>
      </c>
      <c r="K36" s="2" t="n">
        <f aca="false">COUNTIF(K2:K32,"☻")+COUNTIF(K2:K32,"51☻")+COUNTIF(K2:K32,"52☻")+COUNTIF(K2:K32,"1☻")+COUNTIF(K2:K32,"kvit☻")+COUNTIF(K2:K32,"U☻")</f>
        <v>5</v>
      </c>
      <c r="L36" s="2" t="n">
        <f aca="false">COUNTIF(L2:L32,"☻")+COUNTIF(L2:L32,"51☻")+COUNTIF(L2:L32,"52☻")+COUNTIF(L2:L32,"1☻")+COUNTIF(L2:L32,"kvit☻")+COUNTIF(L2:L32,"U☻")</f>
        <v>0</v>
      </c>
      <c r="M36" s="2" t="n">
        <f aca="false">COUNTIF(M2:M32,"☻")+COUNTIF(M2:M32,"51☻")+COUNTIF(M2:M32,"52☻")+COUNTIF(M2:M32,"1☻")+COUNTIF(M2:M32,"kvit☻")+COUNTIF(M2:M32,"U☻")</f>
        <v>3</v>
      </c>
      <c r="N36" s="2" t="n">
        <f aca="false">COUNTIF(N2:N32,"☻")+COUNTIF(N2:N32,"51☻")+COUNTIF(N2:N32,"52☻")+COUNTIF(N2:N32,"1☻")+COUNTIF(N2:N32,"kvit☻")+COUNTIF(N2:N32,"U☻")</f>
        <v>0</v>
      </c>
      <c r="O36" s="2"/>
      <c r="P36" s="58"/>
      <c r="Q36" s="35"/>
      <c r="R36" s="35"/>
      <c r="S36" s="35"/>
      <c r="T36" s="35"/>
      <c r="U36" s="35"/>
      <c r="V36" s="35"/>
      <c r="W36" s="35"/>
      <c r="X36" s="35"/>
      <c r="Y36" s="35"/>
      <c r="AB36" s="37"/>
    </row>
    <row r="37" s="36" customFormat="true" ht="19.9" hidden="false" customHeight="true" outlineLevel="0" collapsed="false">
      <c r="A37" s="56"/>
      <c r="B37" s="57" t="s">
        <v>71</v>
      </c>
      <c r="C37" s="59" t="n">
        <f aca="false">SUM(C35:C36)</f>
        <v>4</v>
      </c>
      <c r="D37" s="59" t="n">
        <f aca="false">SUM(D35:D36)</f>
        <v>5</v>
      </c>
      <c r="E37" s="59" t="n">
        <f aca="false">SUM(E35:E36)</f>
        <v>4</v>
      </c>
      <c r="F37" s="59" t="n">
        <f aca="false">SUM(F35:F36)</f>
        <v>4</v>
      </c>
      <c r="G37" s="59" t="n">
        <f aca="false">SUM(G35:G36)</f>
        <v>4</v>
      </c>
      <c r="H37" s="59" t="n">
        <f aca="false">SUM(H35:H36)</f>
        <v>3</v>
      </c>
      <c r="I37" s="59" t="n">
        <f aca="false">SUM(I35:I36)</f>
        <v>3</v>
      </c>
      <c r="J37" s="59" t="n">
        <f aca="false">SUM(J35:J36)</f>
        <v>2</v>
      </c>
      <c r="K37" s="59" t="n">
        <f aca="false">SUM(K35:K36)</f>
        <v>5</v>
      </c>
      <c r="L37" s="59" t="n">
        <f aca="false">SUM(L35:L36)</f>
        <v>3</v>
      </c>
      <c r="M37" s="59" t="n">
        <f aca="false">SUM(M35:M36)</f>
        <v>3</v>
      </c>
      <c r="N37" s="59" t="n">
        <f aca="false">SUM(N35:N36)</f>
        <v>0</v>
      </c>
      <c r="O37" s="2"/>
      <c r="P37" s="58"/>
      <c r="Q37" s="35"/>
      <c r="R37" s="35"/>
      <c r="S37" s="35"/>
      <c r="T37" s="35"/>
      <c r="U37" s="35"/>
      <c r="V37" s="35"/>
      <c r="W37" s="35"/>
      <c r="X37" s="35"/>
      <c r="Y37" s="35"/>
      <c r="AB37" s="37"/>
    </row>
    <row r="38" s="36" customFormat="true" ht="19.9" hidden="false" customHeight="true" outlineLevel="0" collapsed="false">
      <c r="A38" s="56"/>
      <c r="B38" s="60" t="s">
        <v>4</v>
      </c>
      <c r="C38" s="2" t="n">
        <f aca="false">COUNTIF(C2:C32,"KVIT")+COUNTIF(C2:C32,"51KVIT")+COUNTIF(C2:C32,"52KVIT")+COUNTIF(C2:C32,"1KVIT")</f>
        <v>4</v>
      </c>
      <c r="D38" s="2" t="n">
        <f aca="false">COUNTIF(D2:D32,"KVIT")+COUNTIF(D2:D32,"51KVIT")+COUNTIF(D2:D32,"52KVIT")+COUNTIF(D2:D32,"1KVIT")</f>
        <v>2</v>
      </c>
      <c r="E38" s="2" t="n">
        <f aca="false">COUNTIF(E2:E32,"KVIT")+COUNTIF(E2:E32,"51KVIT")+COUNTIF(E2:E32,"52KVIT")+COUNTIF(E2:E32,"1KVIT")</f>
        <v>11</v>
      </c>
      <c r="F38" s="2" t="n">
        <f aca="false">COUNTIF(F2:F32,"KVIT")+COUNTIF(F2:F32,"51KVIT")+COUNTIF(F2:F32,"52KVIT")+COUNTIF(F2:F32,"1KVIT")</f>
        <v>4</v>
      </c>
      <c r="G38" s="2" t="n">
        <f aca="false">COUNTIF(G2:G32,"KVIT")+COUNTIF(G2:G32,"51KVIT")+COUNTIF(G2:G32,"52KVIT")+COUNTIF(G2:G32,"1KVIT")</f>
        <v>0</v>
      </c>
      <c r="H38" s="2" t="n">
        <f aca="false">COUNTIF(H2:H32,"KVIT")+COUNTIF(H2:H32,"51KVIT")+COUNTIF(H2:H32,"52KVIT")+COUNTIF(H2:H32,"1KVIT")</f>
        <v>0</v>
      </c>
      <c r="I38" s="2" t="n">
        <f aca="false">COUNTIF(I2:I32,"KVIT")+COUNTIF(I2:I32,"51KVIT")+COUNTIF(I2:I32,"52KVIT")+COUNTIF(I2:I32,"1KVIT")</f>
        <v>0</v>
      </c>
      <c r="J38" s="2" t="n">
        <f aca="false">COUNTIF(J2:J32,"KVIT")+COUNTIF(J2:J32,"51KVIT")+COUNTIF(J2:J32,"52KVIT")+COUNTIF(J2:J32,"1KVIT")</f>
        <v>0</v>
      </c>
      <c r="K38" s="2" t="n">
        <f aca="false">COUNTIF(K2:K32,"KVIT")+COUNTIF(K2:K32,"51KVIT")+COUNTIF(K2:K32,"52KVIT")+COUNTIF(K2:K32,"1KVIT")</f>
        <v>8</v>
      </c>
      <c r="L38" s="2" t="n">
        <f aca="false">COUNTIF(L2:L32,"KVIT")+COUNTIF(L2:L32,"51KVIT")+COUNTIF(L2:L32,"52KVIT")+COUNTIF(L2:L32,"1KVIT")</f>
        <v>0</v>
      </c>
      <c r="M38" s="2" t="n">
        <f aca="false">COUNTIF(M2:M32,"KVIT")+COUNTIF(M2:M32,"51KVIT")+COUNTIF(M2:M32,"52KVIT")+COUNTIF(M2:M32,"1KVIT")</f>
        <v>6</v>
      </c>
      <c r="N38" s="2" t="n">
        <f aca="false">COUNTIF(N2:N32,"KVIT")+COUNTIF(N2:N32,"51KVIT")+COUNTIF(N2:N32,"52KVIT")+COUNTIF(N2:N32,"1KVIT")</f>
        <v>0</v>
      </c>
      <c r="O38" s="2"/>
      <c r="P38" s="2"/>
      <c r="Q38" s="35"/>
      <c r="R38" s="35"/>
      <c r="S38" s="35"/>
      <c r="T38" s="35"/>
      <c r="U38" s="35"/>
      <c r="V38" s="35"/>
      <c r="W38" s="35"/>
      <c r="X38" s="35"/>
      <c r="Y38" s="35"/>
      <c r="AB38" s="37"/>
    </row>
    <row r="39" s="61" customFormat="true" ht="14.05" hidden="false" customHeight="false" outlineLevel="0" collapsed="false">
      <c r="A39" s="56"/>
      <c r="B39" s="60" t="s">
        <v>72</v>
      </c>
      <c r="C39" s="2" t="n">
        <f aca="false">COUNTIF(C2:C32,"51$")+COUNTIF(C2:C32,"52$")+COUNTIF(C2:C32,"kvit$")</f>
        <v>0</v>
      </c>
      <c r="D39" s="2" t="n">
        <f aca="false">COUNTIF(D2:D32,"51$")+COUNTIF(D2:D32,"52$")+COUNTIF(D2:D32,"kvit$")</f>
        <v>0</v>
      </c>
      <c r="E39" s="2" t="n">
        <f aca="false">COUNTIF(E2:E32,"51$")+COUNTIF(E2:E32,"52$")+COUNTIF(E2:E32,"kvit$")</f>
        <v>0</v>
      </c>
      <c r="F39" s="2" t="n">
        <f aca="false">COUNTIF(F2:F32,"51$")+COUNTIF(F2:F32,"52$")+COUNTIF(F2:F32,"kvit$")</f>
        <v>0</v>
      </c>
      <c r="G39" s="2" t="n">
        <f aca="false">COUNTIF(G2:G32,"51$")+COUNTIF(G2:G32,"52$")+COUNTIF(G2:G32,"kvit$")</f>
        <v>0</v>
      </c>
      <c r="H39" s="2" t="n">
        <f aca="false">COUNTIF(H2:H32,"51$")+COUNTIF(H2:H32,"52$")+COUNTIF(H2:H32,"kvit$")</f>
        <v>0</v>
      </c>
      <c r="I39" s="2" t="n">
        <f aca="false">COUNTIF(I2:I32,"51$")+COUNTIF(I2:I32,"52$")+COUNTIF(I2:I32,"kvit$")</f>
        <v>0</v>
      </c>
      <c r="J39" s="2" t="n">
        <f aca="false">COUNTIF(J2:J32,"51$")+COUNTIF(J2:J32,"52$")+COUNTIF(J2:J32,"kvit$")</f>
        <v>0</v>
      </c>
      <c r="K39" s="2" t="n">
        <f aca="false">COUNTIF(K2:K32,"51$")+COUNTIF(K2:K32,"52$")+COUNTIF(K2:K32,"kvit$")</f>
        <v>0</v>
      </c>
      <c r="L39" s="2" t="n">
        <f aca="false">COUNTIF(L2:L32,"51$")+COUNTIF(L2:L32,"52$")+COUNTIF(L2:L32,"kvit$")</f>
        <v>0</v>
      </c>
      <c r="M39" s="2" t="n">
        <f aca="false">COUNTIF(M2:M32,"51$")+COUNTIF(M2:M32,"52$")+COUNTIF(M2:M32,"kvit$")</f>
        <v>0</v>
      </c>
      <c r="N39" s="2" t="n">
        <f aca="false">COUNTIF(N2:N32,"51$")+COUNTIF(N2:N32,"52$")+COUNTIF(N2:N32,"kvit$")</f>
        <v>0</v>
      </c>
      <c r="O39" s="2"/>
      <c r="P39" s="2"/>
      <c r="Q39" s="35"/>
      <c r="R39" s="35"/>
      <c r="S39" s="35"/>
      <c r="T39" s="35"/>
      <c r="U39" s="35"/>
      <c r="V39" s="35"/>
      <c r="W39" s="35"/>
      <c r="X39" s="35"/>
      <c r="Y39" s="35"/>
      <c r="Z39" s="36"/>
      <c r="AA39" s="36"/>
      <c r="AB39" s="37"/>
      <c r="AC39" s="36"/>
    </row>
    <row r="40" customFormat="false" ht="14.05" hidden="false" customHeight="false" outlineLevel="0" collapsed="false">
      <c r="B40" s="62" t="str">
        <f aca="false">'Vzorci vnosov'!$A$12</f>
        <v>D</v>
      </c>
      <c r="C40" s="63" t="n">
        <f aca="false">COUNTIF(C2:C32,"D")</f>
        <v>14</v>
      </c>
      <c r="D40" s="63" t="n">
        <f aca="false">COUNTIF(D2:D32,"D")</f>
        <v>4</v>
      </c>
      <c r="E40" s="63" t="n">
        <f aca="false">COUNTIF(E2:E32,"D")</f>
        <v>0</v>
      </c>
      <c r="F40" s="63" t="n">
        <f aca="false">COUNTIF(F2:F32,"D")</f>
        <v>10</v>
      </c>
      <c r="G40" s="63" t="n">
        <f aca="false">COUNTIF(G2:G32,"D")</f>
        <v>10</v>
      </c>
      <c r="H40" s="63" t="n">
        <f aca="false">COUNTIF(H2:H32,"D")</f>
        <v>5</v>
      </c>
      <c r="I40" s="63" t="n">
        <f aca="false">COUNTIF(I2:I32,"D")</f>
        <v>0</v>
      </c>
      <c r="J40" s="63" t="n">
        <f aca="false">COUNTIF(J2:J32,"D")</f>
        <v>0</v>
      </c>
      <c r="K40" s="63" t="n">
        <f aca="false">COUNTIF(K2:K32,"D")</f>
        <v>0</v>
      </c>
      <c r="L40" s="63" t="n">
        <f aca="false">COUNTIF(L2:L32,"D")</f>
        <v>0</v>
      </c>
      <c r="M40" s="63" t="n">
        <f aca="false">COUNTIF(M2:M32,"D")</f>
        <v>10</v>
      </c>
      <c r="N40" s="63" t="n">
        <f aca="false">COUNTIF(N2:N32,"D")</f>
        <v>0</v>
      </c>
      <c r="O40" s="64"/>
      <c r="P40" s="64"/>
      <c r="AB40" s="37"/>
    </row>
    <row r="41" customFormat="false" ht="14.05" hidden="false" customHeight="false" outlineLevel="0" collapsed="false">
      <c r="B41" s="62" t="str">
        <f aca="false">'Vzorci vnosov'!$A$15</f>
        <v>SO</v>
      </c>
      <c r="C41" s="63" t="n">
        <f aca="false">COUNTIF(C2:C32,"SO")</f>
        <v>0</v>
      </c>
      <c r="D41" s="63" t="n">
        <f aca="false">COUNTIF(D2:D32,"SO")</f>
        <v>0</v>
      </c>
      <c r="E41" s="63" t="n">
        <f aca="false">COUNTIF(E2:E32,"SO")</f>
        <v>0</v>
      </c>
      <c r="F41" s="63" t="n">
        <f aca="false">COUNTIF(F2:F32,"SO")</f>
        <v>0</v>
      </c>
      <c r="G41" s="63" t="n">
        <f aca="false">COUNTIF(G2:G32,"SO")</f>
        <v>0</v>
      </c>
      <c r="H41" s="63" t="n">
        <f aca="false">COUNTIF(H2:H32,"SO")</f>
        <v>0</v>
      </c>
      <c r="I41" s="63" t="n">
        <f aca="false">COUNTIF(I2:I32,"SO")</f>
        <v>0</v>
      </c>
      <c r="J41" s="63" t="n">
        <f aca="false">COUNTIF(J2:J32,"SO")</f>
        <v>0</v>
      </c>
      <c r="K41" s="63" t="n">
        <f aca="false">COUNTIF(K2:K32,"SO")</f>
        <v>0</v>
      </c>
      <c r="L41" s="63" t="n">
        <f aca="false">COUNTIF(L2:L32,"SO")</f>
        <v>0</v>
      </c>
      <c r="M41" s="63" t="n">
        <f aca="false">COUNTIF(M2:M32,"SO")</f>
        <v>0</v>
      </c>
      <c r="N41" s="63" t="n">
        <f aca="false">COUNTIF(N2:N32,"SO")</f>
        <v>0</v>
      </c>
      <c r="AB41" s="37"/>
    </row>
    <row r="42" customFormat="false" ht="14.05" hidden="false" customHeight="false" outlineLevel="0" collapsed="false">
      <c r="B42" s="65" t="str">
        <f aca="false">'Vzorci vnosov'!$A$13</f>
        <v>BOL</v>
      </c>
      <c r="C42" s="63" t="n">
        <f aca="false">COUNTIF(C2:C32,"BOL")</f>
        <v>0</v>
      </c>
      <c r="D42" s="63" t="n">
        <f aca="false">COUNTIF(D2:D32,"BOL")</f>
        <v>0</v>
      </c>
      <c r="E42" s="63" t="n">
        <f aca="false">COUNTIF(E2:E32,"BOL")</f>
        <v>0</v>
      </c>
      <c r="F42" s="63" t="n">
        <f aca="false">COUNTIF(F2:F32,"BOL")</f>
        <v>0</v>
      </c>
      <c r="G42" s="63" t="n">
        <f aca="false">COUNTIF(G2:G32,"BOL")</f>
        <v>0</v>
      </c>
      <c r="H42" s="63" t="n">
        <f aca="false">COUNTIF(H2:H32,"BOL")</f>
        <v>0</v>
      </c>
      <c r="I42" s="63" t="n">
        <f aca="false">COUNTIF(I2:I32,"BOL")</f>
        <v>0</v>
      </c>
      <c r="J42" s="63" t="n">
        <f aca="false">COUNTIF(J2:J32,"BOL")</f>
        <v>0</v>
      </c>
      <c r="K42" s="63" t="n">
        <f aca="false">COUNTIF(K2:K32,"BOL")</f>
        <v>0</v>
      </c>
      <c r="L42" s="63" t="n">
        <f aca="false">COUNTIF(L2:L32,"BOL")</f>
        <v>0</v>
      </c>
      <c r="M42" s="63" t="n">
        <f aca="false">COUNTIF(M2:M32,"BOL")</f>
        <v>0</v>
      </c>
      <c r="N42" s="63" t="n">
        <f aca="false">COUNTIF(N2:N32,"BOL")</f>
        <v>0</v>
      </c>
      <c r="AB42" s="37"/>
    </row>
    <row r="43" customFormat="false" ht="14.05" hidden="false" customHeight="false" outlineLevel="0" collapsed="false">
      <c r="B43" s="66" t="str">
        <f aca="false">'Vzorci vnosov'!$A$11</f>
        <v>X</v>
      </c>
      <c r="C43" s="63" t="n">
        <f aca="false">COUNTIF(C2:C32,"X")</f>
        <v>2</v>
      </c>
      <c r="D43" s="63" t="n">
        <f aca="false">COUNTIF(D2:D32,"X")</f>
        <v>3</v>
      </c>
      <c r="E43" s="63" t="n">
        <f aca="false">COUNTIF(E2:E32,"X")</f>
        <v>2</v>
      </c>
      <c r="F43" s="63" t="n">
        <f aca="false">COUNTIF(F2:F32,"X")</f>
        <v>3</v>
      </c>
      <c r="G43" s="63" t="n">
        <f aca="false">COUNTIF(G2:G32,"X")</f>
        <v>0</v>
      </c>
      <c r="H43" s="63" t="n">
        <f aca="false">COUNTIF(H2:H32,"X")</f>
        <v>3</v>
      </c>
      <c r="I43" s="63" t="n">
        <f aca="false">COUNTIF(I2:I32,"X")</f>
        <v>2</v>
      </c>
      <c r="J43" s="63" t="n">
        <f aca="false">COUNTIF(J2:J32,"X")</f>
        <v>2</v>
      </c>
      <c r="K43" s="63" t="n">
        <f aca="false">COUNTIF(K2:K32,"X")</f>
        <v>5</v>
      </c>
      <c r="L43" s="63" t="n">
        <f aca="false">COUNTIF(L2:L32,"X")</f>
        <v>3</v>
      </c>
      <c r="M43" s="63" t="n">
        <f aca="false">COUNTIF(M2:M32,"X")</f>
        <v>2</v>
      </c>
      <c r="N43" s="63" t="n">
        <f aca="false">COUNTIF(N2:N32,"X")</f>
        <v>0</v>
      </c>
      <c r="AB43" s="37"/>
    </row>
    <row r="44" customFormat="false" ht="14.05" hidden="false" customHeight="false" outlineLevel="0" collapsed="false">
      <c r="B44" s="67" t="s">
        <v>50</v>
      </c>
      <c r="C44" s="68" t="n">
        <f aca="false">COUNTIF(P2:P32,"KOS")</f>
        <v>5</v>
      </c>
      <c r="D44" s="68" t="n">
        <f aca="false">COUNTIF(P2:P32,"ŠOŠ")</f>
        <v>2</v>
      </c>
      <c r="E44" s="68" t="n">
        <f aca="false">COUNTIF(P2:P32,"PIN")</f>
        <v>2</v>
      </c>
      <c r="F44" s="68" t="n">
        <f aca="false">COUNTIF(P2:P32,"KON")</f>
        <v>0</v>
      </c>
      <c r="G44" s="68" t="n">
        <f aca="false">COUNTIF(P2:P32,"oro")</f>
        <v>0</v>
      </c>
      <c r="H44" s="68" t="n">
        <f aca="false">COUNTIF(P2:P32,"MIO")</f>
        <v>3</v>
      </c>
      <c r="I44" s="68" t="n">
        <f aca="false">COUNTIF(P2:P32,"bož")</f>
        <v>7</v>
      </c>
      <c r="J44" s="68" t="n">
        <f aca="false">COUNTIF(P2:P32,"TOM")</f>
        <v>0</v>
      </c>
      <c r="K44" s="68" t="n">
        <f aca="false">COUNTIF(P2:P32,"MŠŠ")</f>
        <v>2</v>
      </c>
      <c r="L44" s="68" t="n">
        <f aca="false">COUNTIF(Q2:Q32,"ŽIV")</f>
        <v>0</v>
      </c>
      <c r="M44" s="68" t="n">
        <f aca="false">COUNTIF(O2:O32,"ŠTU")</f>
        <v>3</v>
      </c>
      <c r="N44" s="68" t="n">
        <f aca="false">COUNTIF(P2:P32,"")</f>
        <v>0</v>
      </c>
      <c r="AB44" s="37"/>
    </row>
    <row r="45" customFormat="false" ht="14.05" hidden="false" customHeight="false" outlineLevel="0" collapsed="false">
      <c r="B45" s="66" t="s">
        <v>73</v>
      </c>
      <c r="C45" s="2" t="n">
        <f aca="false">COUNTIF(C2:C32,"51¶")+COUNTIF(C2:C32,"52¶")+COUNTIF(C2:C32,"kvit¶")</f>
        <v>0</v>
      </c>
      <c r="D45" s="2" t="n">
        <f aca="false">COUNTIF(D2:D32,"51¶")+COUNTIF(D2:D32,"52¶")+COUNTIF(D2:D32,"kvit¶")</f>
        <v>1</v>
      </c>
      <c r="E45" s="2" t="n">
        <f aca="false">COUNTIF(E2:E32,"51¶")+COUNTIF(E2:E32,"52¶")+COUNTIF(E2:E32,"kvit¶")</f>
        <v>3</v>
      </c>
      <c r="F45" s="2" t="n">
        <f aca="false">COUNTIF(F2:F32,"51¶")+COUNTIF(F2:F32,"52¶")+COUNTIF(F2:F32,"kvit¶")</f>
        <v>0</v>
      </c>
      <c r="G45" s="2" t="n">
        <f aca="false">COUNTIF(G2:G32,"51¶")+COUNTIF(G2:G32,"52¶")+COUNTIF(G2:G32,"kvit¶")</f>
        <v>4</v>
      </c>
      <c r="H45" s="2" t="n">
        <f aca="false">COUNTIF(H2:H32,"51¶")+COUNTIF(H2:H32,"52¶")+COUNTIF(H2:H32,"kvit¶")</f>
        <v>1</v>
      </c>
      <c r="I45" s="2" t="n">
        <f aca="false">COUNTIF(I2:I32,"51¶")+COUNTIF(I2:I32,"52¶")+COUNTIF(I2:I32,"kvit¶")</f>
        <v>3</v>
      </c>
      <c r="J45" s="2" t="n">
        <f aca="false">COUNTIF(J2:J32,"51¶")+COUNTIF(J2:J32,"52¶")+COUNTIF(J2:J32,"kvit¶")</f>
        <v>3</v>
      </c>
      <c r="K45" s="2" t="n">
        <f aca="false">COUNTIF(K2:K32,"51¶")+COUNTIF(K2:K32,"52¶")+COUNTIF(K2:K32,"kvit¶")</f>
        <v>1</v>
      </c>
      <c r="L45" s="2" t="n">
        <f aca="false">COUNTIF(L2:L32,"51¶")+COUNTIF(L2:L32,"52¶")+COUNTIF(L2:L32,"kvit¶")</f>
        <v>2</v>
      </c>
      <c r="M45" s="2" t="n">
        <f aca="false">COUNTIF(M2:M32,"51¶")+COUNTIF(M2:M32,"52¶")+COUNTIF(M2:M32,"kvit¶")</f>
        <v>1</v>
      </c>
      <c r="N45" s="2" t="n">
        <f aca="false">COUNTIF(N2:N32,"51¶")+COUNTIF(N2:N32,"52¶")+COUNTIF(N2:N32,"kvit¶")</f>
        <v>0</v>
      </c>
      <c r="AB45" s="37"/>
    </row>
    <row r="46" customFormat="false" ht="14.05" hidden="false" customHeight="false" outlineLevel="0" collapsed="false">
      <c r="B46" s="62" t="str">
        <f aca="false">'Vzorci vnosov'!$A$8</f>
        <v>U</v>
      </c>
      <c r="C46" s="2" t="n">
        <f aca="false">COUNTIF(C2:C32,"U☺")+COUNTIF(C2:C32,"U☻")+COUNTIF(C2:C32,"U")</f>
        <v>0</v>
      </c>
      <c r="D46" s="2" t="n">
        <f aca="false">COUNTIF(D2:D32,"U☺")+COUNTIF(D2:D32,"U☻")+COUNTIF(D2:D32,"U")</f>
        <v>0</v>
      </c>
      <c r="E46" s="2" t="n">
        <f aca="false">COUNTIF(E2:E32,"U☺")+COUNTIF(E2:E32,"U☻")+COUNTIF(E2:E32,"U")</f>
        <v>0</v>
      </c>
      <c r="F46" s="2" t="n">
        <f aca="false">COUNTIF(F2:F32,"U☺")+COUNTIF(F2:F32,"U☻")+COUNTIF(F2:F32,"U")</f>
        <v>0</v>
      </c>
      <c r="G46" s="2" t="n">
        <f aca="false">COUNTIF(G2:G32,"U☺")+COUNTIF(G2:G32,"U☻")+COUNTIF(G2:G32,"U")</f>
        <v>0</v>
      </c>
      <c r="H46" s="2" t="n">
        <f aca="false">COUNTIF(H2:H32,"U☺")+COUNTIF(H2:H32,"U☻")+COUNTIF(H2:H32,"U")</f>
        <v>0</v>
      </c>
      <c r="I46" s="2" t="n">
        <f aca="false">COUNTIF(I2:I32,"U☺")+COUNTIF(I2:I32,"U☻")+COUNTIF(I2:I32,"U")</f>
        <v>0</v>
      </c>
      <c r="J46" s="2" t="n">
        <f aca="false">COUNTIF(J2:J32,"U☺")+COUNTIF(J2:J32,"U☻")+COUNTIF(J2:J32,"U")</f>
        <v>0</v>
      </c>
      <c r="K46" s="2" t="n">
        <f aca="false">COUNTIF(K2:K32,"U☺")+COUNTIF(K2:K32,"U☻")+COUNTIF(K2:K32,"U")</f>
        <v>0</v>
      </c>
      <c r="L46" s="2" t="n">
        <f aca="false">COUNTIF(L2:L32,"U☺")+COUNTIF(L2:L32,"U☻")+COUNTIF(L2:L32,"U")</f>
        <v>0</v>
      </c>
      <c r="M46" s="2" t="n">
        <f aca="false">COUNTIF(M2:M32,"U☺")+COUNTIF(M2:M32,"U☻")+COUNTIF(M2:M32,"U")</f>
        <v>0</v>
      </c>
      <c r="N46" s="2" t="n">
        <f aca="false">COUNTIF(N2:N32,"U☺")+COUNTIF(N2:N32,"U☻")+COUNTIF(N2:N32,"U")</f>
        <v>0</v>
      </c>
      <c r="AB46" s="37"/>
    </row>
    <row r="47" customFormat="false" ht="14.05" hidden="false" customHeight="false" outlineLevel="0" collapsed="false">
      <c r="AB47" s="37"/>
    </row>
    <row r="48" customFormat="false" ht="14.05" hidden="false" customHeight="false" outlineLevel="0" collapsed="false">
      <c r="AB48" s="37"/>
    </row>
    <row r="49" customFormat="false" ht="14.05" hidden="false" customHeight="false" outlineLevel="0" collapsed="false">
      <c r="AB49" s="37"/>
    </row>
    <row r="50" customFormat="false" ht="14.05" hidden="false" customHeight="false" outlineLevel="0" collapsed="false">
      <c r="AB50" s="37"/>
    </row>
    <row r="51" customFormat="false" ht="14.05" hidden="false" customHeight="false" outlineLevel="0" collapsed="false">
      <c r="AB51" s="37"/>
    </row>
    <row r="52" customFormat="false" ht="14.05" hidden="false" customHeight="false" outlineLevel="0" collapsed="false">
      <c r="AB52" s="37"/>
    </row>
    <row r="53" customFormat="false" ht="14.05" hidden="false" customHeight="false" outlineLevel="0" collapsed="false">
      <c r="AB53" s="37"/>
    </row>
    <row r="54" customFormat="false" ht="14.05" hidden="false" customHeight="false" outlineLevel="0" collapsed="false">
      <c r="AB54" s="37"/>
    </row>
    <row r="55" customFormat="false" ht="14.05" hidden="false" customHeight="false" outlineLevel="0" collapsed="false">
      <c r="AB55" s="37"/>
    </row>
    <row r="56" customFormat="false" ht="14.05" hidden="false" customHeight="false" outlineLevel="0" collapsed="false">
      <c r="AB56" s="37"/>
    </row>
    <row r="57" customFormat="false" ht="14.05" hidden="false" customHeight="false" outlineLevel="0" collapsed="false">
      <c r="AB57" s="37"/>
    </row>
    <row r="58" customFormat="false" ht="14.05" hidden="false" customHeight="false" outlineLevel="0" collapsed="false">
      <c r="AB58" s="37"/>
    </row>
    <row r="59" customFormat="false" ht="14.05" hidden="false" customHeight="false" outlineLevel="0" collapsed="false">
      <c r="AB59" s="37"/>
    </row>
    <row r="60" customFormat="false" ht="14.05" hidden="false" customHeight="false" outlineLevel="0" collapsed="false">
      <c r="AB60" s="37"/>
    </row>
    <row r="61" customFormat="false" ht="14.05" hidden="false" customHeight="false" outlineLevel="0" collapsed="false">
      <c r="AB61" s="37"/>
    </row>
    <row r="62" customFormat="false" ht="14.05" hidden="false" customHeight="false" outlineLevel="0" collapsed="false">
      <c r="AB62" s="37"/>
    </row>
    <row r="63" customFormat="false" ht="14.05" hidden="false" customHeight="false" outlineLevel="0" collapsed="false">
      <c r="AB63" s="37"/>
    </row>
    <row r="64" customFormat="false" ht="14.05" hidden="false" customHeight="false" outlineLevel="0" collapsed="false">
      <c r="AB64" s="37"/>
    </row>
    <row r="65" customFormat="false" ht="14.05" hidden="false" customHeight="false" outlineLevel="0" collapsed="false">
      <c r="AB65" s="37"/>
    </row>
    <row r="66" customFormat="false" ht="14.05" hidden="false" customHeight="false" outlineLevel="0" collapsed="false">
      <c r="AB66" s="37"/>
    </row>
    <row r="67" customFormat="false" ht="14.05" hidden="false" customHeight="false" outlineLevel="0" collapsed="false">
      <c r="AB67" s="37"/>
    </row>
    <row r="68" customFormat="false" ht="14.05" hidden="false" customHeight="false" outlineLevel="0" collapsed="false">
      <c r="AB68" s="37"/>
    </row>
    <row r="69" customFormat="false" ht="14.05" hidden="false" customHeight="false" outlineLevel="0" collapsed="false">
      <c r="AB69" s="37"/>
    </row>
    <row r="70" customFormat="false" ht="14.05" hidden="false" customHeight="false" outlineLevel="0" collapsed="false">
      <c r="AB70" s="37"/>
    </row>
    <row r="71" customFormat="false" ht="14.05" hidden="false" customHeight="false" outlineLevel="0" collapsed="false">
      <c r="AB71" s="37"/>
    </row>
    <row r="72" customFormat="false" ht="14.05" hidden="false" customHeight="false" outlineLevel="0" collapsed="false">
      <c r="AB72" s="37"/>
    </row>
    <row r="73" customFormat="false" ht="14.05" hidden="false" customHeight="false" outlineLevel="0" collapsed="false">
      <c r="AB73" s="37"/>
    </row>
    <row r="74" customFormat="false" ht="14.05" hidden="false" customHeight="false" outlineLevel="0" collapsed="false">
      <c r="AB74" s="37"/>
    </row>
    <row r="75" customFormat="false" ht="14.05" hidden="false" customHeight="false" outlineLevel="0" collapsed="false">
      <c r="AB75" s="37"/>
    </row>
    <row r="76" customFormat="false" ht="14.05" hidden="false" customHeight="false" outlineLevel="0" collapsed="false">
      <c r="AB76" s="37"/>
    </row>
    <row r="77" customFormat="false" ht="14.05" hidden="false" customHeight="false" outlineLevel="0" collapsed="false">
      <c r="AB77" s="37"/>
    </row>
    <row r="78" customFormat="false" ht="14.05" hidden="false" customHeight="false" outlineLevel="0" collapsed="false">
      <c r="AB78" s="37"/>
    </row>
    <row r="79" customFormat="false" ht="14.05" hidden="false" customHeight="false" outlineLevel="0" collapsed="false">
      <c r="AB79" s="37"/>
    </row>
    <row r="80" customFormat="false" ht="14.05" hidden="false" customHeight="false" outlineLevel="0" collapsed="false">
      <c r="AB80" s="37"/>
    </row>
    <row r="81" customFormat="false" ht="14.05" hidden="false" customHeight="false" outlineLevel="0" collapsed="false">
      <c r="AB81" s="37"/>
    </row>
    <row r="82" customFormat="false" ht="14.05" hidden="false" customHeight="false" outlineLevel="0" collapsed="false">
      <c r="AB82" s="37"/>
    </row>
    <row r="83" customFormat="false" ht="14.05" hidden="false" customHeight="false" outlineLevel="0" collapsed="false">
      <c r="AB83" s="37"/>
    </row>
    <row r="84" customFormat="false" ht="14.05" hidden="false" customHeight="false" outlineLevel="0" collapsed="false">
      <c r="AB84" s="37"/>
    </row>
    <row r="85" customFormat="false" ht="14.05" hidden="false" customHeight="false" outlineLevel="0" collapsed="false">
      <c r="AB85" s="37"/>
    </row>
    <row r="86" customFormat="false" ht="14.05" hidden="false" customHeight="false" outlineLevel="0" collapsed="false">
      <c r="AB86" s="37"/>
    </row>
    <row r="87" customFormat="false" ht="14.05" hidden="false" customHeight="false" outlineLevel="0" collapsed="false">
      <c r="AB87" s="37"/>
    </row>
    <row r="88" customFormat="false" ht="14.05" hidden="false" customHeight="false" outlineLevel="0" collapsed="false">
      <c r="AB88" s="37"/>
    </row>
    <row r="89" customFormat="false" ht="14.05" hidden="false" customHeight="false" outlineLevel="0" collapsed="false">
      <c r="AB89" s="37"/>
    </row>
    <row r="90" customFormat="false" ht="14.05" hidden="false" customHeight="false" outlineLevel="0" collapsed="false">
      <c r="AB90" s="37"/>
    </row>
    <row r="91" customFormat="false" ht="14.05" hidden="false" customHeight="false" outlineLevel="0" collapsed="false">
      <c r="AB91" s="37"/>
    </row>
    <row r="92" customFormat="false" ht="14.05" hidden="false" customHeight="false" outlineLevel="0" collapsed="false">
      <c r="AB92" s="37"/>
    </row>
    <row r="93" customFormat="false" ht="14.05" hidden="false" customHeight="false" outlineLevel="0" collapsed="false">
      <c r="AB93" s="37"/>
    </row>
    <row r="94" customFormat="false" ht="14.05" hidden="false" customHeight="false" outlineLevel="0" collapsed="false">
      <c r="AB94" s="37"/>
    </row>
    <row r="95" customFormat="false" ht="14.05" hidden="false" customHeight="false" outlineLevel="0" collapsed="false">
      <c r="AB95" s="37"/>
    </row>
    <row r="96" customFormat="false" ht="14.05" hidden="false" customHeight="false" outlineLevel="0" collapsed="false">
      <c r="AB96" s="37"/>
    </row>
    <row r="97" customFormat="false" ht="14.05" hidden="false" customHeight="false" outlineLevel="0" collapsed="false">
      <c r="AB97" s="37"/>
    </row>
    <row r="98" customFormat="false" ht="14.05" hidden="false" customHeight="false" outlineLevel="0" collapsed="false">
      <c r="AB98" s="37"/>
    </row>
    <row r="99" customFormat="false" ht="14.05" hidden="false" customHeight="false" outlineLevel="0" collapsed="false">
      <c r="AB99" s="37"/>
    </row>
    <row r="100" customFormat="false" ht="14.05" hidden="false" customHeight="false" outlineLevel="0" collapsed="false">
      <c r="AB100" s="37"/>
    </row>
    <row r="101" customFormat="false" ht="14.05" hidden="false" customHeight="false" outlineLevel="0" collapsed="false">
      <c r="AB101" s="37"/>
    </row>
    <row r="102" customFormat="false" ht="14.05" hidden="false" customHeight="false" outlineLevel="0" collapsed="false">
      <c r="AB102" s="37"/>
    </row>
    <row r="103" customFormat="false" ht="14.05" hidden="false" customHeight="false" outlineLevel="0" collapsed="false">
      <c r="AB103" s="37"/>
    </row>
    <row r="104" customFormat="false" ht="14.05" hidden="false" customHeight="false" outlineLevel="0" collapsed="false">
      <c r="AB104" s="37"/>
    </row>
    <row r="105" customFormat="false" ht="14.05" hidden="false" customHeight="false" outlineLevel="0" collapsed="false">
      <c r="AB105" s="37"/>
    </row>
    <row r="106" customFormat="false" ht="14.05" hidden="false" customHeight="false" outlineLevel="0" collapsed="false">
      <c r="AB106" s="37"/>
    </row>
    <row r="107" customFormat="false" ht="14.05" hidden="false" customHeight="false" outlineLevel="0" collapsed="false">
      <c r="AB107" s="37"/>
    </row>
    <row r="108" customFormat="false" ht="14.05" hidden="false" customHeight="false" outlineLevel="0" collapsed="false">
      <c r="AB108" s="37"/>
    </row>
    <row r="109" customFormat="false" ht="14.05" hidden="false" customHeight="false" outlineLevel="0" collapsed="false">
      <c r="AB109" s="37"/>
    </row>
    <row r="110" customFormat="false" ht="14.05" hidden="false" customHeight="false" outlineLevel="0" collapsed="false">
      <c r="AB110" s="37"/>
    </row>
    <row r="111" customFormat="false" ht="14.05" hidden="false" customHeight="false" outlineLevel="0" collapsed="false">
      <c r="AB111" s="37"/>
    </row>
    <row r="112" customFormat="false" ht="14.05" hidden="false" customHeight="false" outlineLevel="0" collapsed="false">
      <c r="AB112" s="37"/>
    </row>
    <row r="113" customFormat="false" ht="14.05" hidden="false" customHeight="false" outlineLevel="0" collapsed="false">
      <c r="AB113" s="37"/>
    </row>
    <row r="114" customFormat="false" ht="14.05" hidden="false" customHeight="false" outlineLevel="0" collapsed="false">
      <c r="AB114" s="37"/>
    </row>
    <row r="115" customFormat="false" ht="14.05" hidden="false" customHeight="false" outlineLevel="0" collapsed="false">
      <c r="AB115" s="37"/>
    </row>
    <row r="116" customFormat="false" ht="14.05" hidden="false" customHeight="false" outlineLevel="0" collapsed="false">
      <c r="AB116" s="37"/>
    </row>
    <row r="117" customFormat="false" ht="14.05" hidden="false" customHeight="false" outlineLevel="0" collapsed="false">
      <c r="AB117" s="37"/>
    </row>
    <row r="118" customFormat="false" ht="14.05" hidden="false" customHeight="false" outlineLevel="0" collapsed="false">
      <c r="AB118" s="37"/>
    </row>
    <row r="119" customFormat="false" ht="14.05" hidden="false" customHeight="false" outlineLevel="0" collapsed="false">
      <c r="AB119" s="37"/>
    </row>
    <row r="120" customFormat="false" ht="14.05" hidden="false" customHeight="false" outlineLevel="0" collapsed="false">
      <c r="AB120" s="37"/>
    </row>
    <row r="121" customFormat="false" ht="14.05" hidden="false" customHeight="false" outlineLevel="0" collapsed="false">
      <c r="AB121" s="37"/>
    </row>
    <row r="122" customFormat="false" ht="14.05" hidden="false" customHeight="false" outlineLevel="0" collapsed="false">
      <c r="AB122" s="37"/>
    </row>
    <row r="123" customFormat="false" ht="14.05" hidden="false" customHeight="false" outlineLevel="0" collapsed="false">
      <c r="AB123" s="37"/>
    </row>
    <row r="124" customFormat="false" ht="14.05" hidden="false" customHeight="false" outlineLevel="0" collapsed="false">
      <c r="AB124" s="37"/>
    </row>
    <row r="125" customFormat="false" ht="14.05" hidden="false" customHeight="false" outlineLevel="0" collapsed="false">
      <c r="AB125" s="37"/>
    </row>
    <row r="126" customFormat="false" ht="14.05" hidden="false" customHeight="false" outlineLevel="0" collapsed="false">
      <c r="AB126" s="37"/>
    </row>
    <row r="127" customFormat="false" ht="14.05" hidden="false" customHeight="false" outlineLevel="0" collapsed="false">
      <c r="AB127" s="37"/>
    </row>
    <row r="128" customFormat="false" ht="14.05" hidden="false" customHeight="false" outlineLevel="0" collapsed="false">
      <c r="AB128" s="37"/>
    </row>
    <row r="129" customFormat="false" ht="14.05" hidden="false" customHeight="false" outlineLevel="0" collapsed="false">
      <c r="AB129" s="37"/>
    </row>
    <row r="130" customFormat="false" ht="14.05" hidden="false" customHeight="false" outlineLevel="0" collapsed="false">
      <c r="AB130" s="37"/>
    </row>
    <row r="131" customFormat="false" ht="14.05" hidden="false" customHeight="false" outlineLevel="0" collapsed="false">
      <c r="AB131" s="37"/>
    </row>
    <row r="132" customFormat="false" ht="14.05" hidden="false" customHeight="false" outlineLevel="0" collapsed="false">
      <c r="AB132" s="37"/>
    </row>
    <row r="133" customFormat="false" ht="14.05" hidden="false" customHeight="false" outlineLevel="0" collapsed="false">
      <c r="AB133" s="37"/>
    </row>
    <row r="134" customFormat="false" ht="14.05" hidden="false" customHeight="false" outlineLevel="0" collapsed="false">
      <c r="AB134" s="37"/>
    </row>
    <row r="135" customFormat="false" ht="14.05" hidden="false" customHeight="false" outlineLevel="0" collapsed="false">
      <c r="AB135" s="37"/>
    </row>
    <row r="136" customFormat="false" ht="14.05" hidden="false" customHeight="false" outlineLevel="0" collapsed="false">
      <c r="AB136" s="37"/>
    </row>
    <row r="137" customFormat="false" ht="14.05" hidden="false" customHeight="false" outlineLevel="0" collapsed="false">
      <c r="AB137" s="37"/>
    </row>
    <row r="138" customFormat="false" ht="14.05" hidden="false" customHeight="false" outlineLevel="0" collapsed="false">
      <c r="AB138" s="37"/>
    </row>
    <row r="139" customFormat="false" ht="14.05" hidden="false" customHeight="false" outlineLevel="0" collapsed="false">
      <c r="AB139" s="37"/>
    </row>
    <row r="140" customFormat="false" ht="14.05" hidden="false" customHeight="false" outlineLevel="0" collapsed="false">
      <c r="AB140" s="37"/>
    </row>
    <row r="141" customFormat="false" ht="14.05" hidden="false" customHeight="false" outlineLevel="0" collapsed="false">
      <c r="AB141" s="37"/>
    </row>
    <row r="142" customFormat="false" ht="14.05" hidden="false" customHeight="false" outlineLevel="0" collapsed="false">
      <c r="AB142" s="37"/>
    </row>
    <row r="143" customFormat="false" ht="14.05" hidden="false" customHeight="false" outlineLevel="0" collapsed="false">
      <c r="AB143" s="37"/>
    </row>
    <row r="144" customFormat="false" ht="14.05" hidden="false" customHeight="false" outlineLevel="0" collapsed="false">
      <c r="AB144" s="37"/>
    </row>
    <row r="145" customFormat="false" ht="14.05" hidden="false" customHeight="false" outlineLevel="0" collapsed="false">
      <c r="AB145" s="37"/>
    </row>
  </sheetData>
  <conditionalFormatting sqref="B2:B32">
    <cfRule type="cellIs" priority="2" operator="equal" aboveAverage="0" equalAverage="0" bottom="0" percent="0" rank="0" text="" dxfId="75">
      <formula>"sob"</formula>
    </cfRule>
    <cfRule type="cellIs" priority="3" operator="equal" aboveAverage="0" equalAverage="0" bottom="0" percent="0" rank="0" text="" dxfId="76">
      <formula>"ned"</formula>
    </cfRule>
  </conditionalFormatting>
  <conditionalFormatting sqref="Q2:X32">
    <cfRule type="cellIs" priority="4" operator="lessThan" aboveAverage="0" equalAverage="0" bottom="0" percent="0" rank="0" text="" dxfId="77">
      <formula>1</formula>
    </cfRule>
    <cfRule type="cellIs" priority="5" operator="greaterThan" aboveAverage="0" equalAverage="0" bottom="0" percent="0" rank="0" text="" dxfId="78">
      <formula>1</formula>
    </cfRule>
  </conditionalFormatting>
  <conditionalFormatting sqref="V1">
    <cfRule type="cellIs" priority="6" operator="equal" aboveAverage="0" equalAverage="0" bottom="0" percent="0" rank="0" text="" dxfId="79">
      <formula>"sob"</formula>
    </cfRule>
    <cfRule type="cellIs" priority="7" operator="equal" aboveAverage="0" equalAverage="0" bottom="0" percent="0" rank="0" text="" dxfId="80">
      <formula>"ned"</formula>
    </cfRule>
  </conditionalFormatting>
  <conditionalFormatting sqref="Y2:Y32">
    <cfRule type="cellIs" priority="8" operator="notEqual" aboveAverage="0" equalAverage="0" bottom="0" percent="0" rank="0" text="" dxfId="81">
      <formula>0</formula>
    </cfRule>
  </conditionalFormatting>
  <conditionalFormatting sqref="Z2:Z32">
    <cfRule type="cellIs" priority="9" operator="equal" aboveAverage="0" equalAverage="0" bottom="0" percent="0" rank="0" text="" dxfId="82">
      <formula>1</formula>
    </cfRule>
    <cfRule type="cellIs" priority="10" operator="greaterThan" aboveAverage="0" equalAverage="0" bottom="0" percent="0" rank="0" text="" dxfId="83">
      <formula>1</formula>
    </cfRule>
  </conditionalFormatting>
  <conditionalFormatting sqref="AA2:AA32">
    <cfRule type="cellIs" priority="11" operator="lessThan" aboveAverage="0" equalAverage="0" bottom="0" percent="0" rank="0" text="" dxfId="84">
      <formula>2</formula>
    </cfRule>
    <cfRule type="cellIs" priority="12" operator="greaterThan" aboveAverage="0" equalAverage="0" bottom="0" percent="0" rank="0" text="" dxfId="85">
      <formula>2</formula>
    </cfRule>
  </conditionalFormatting>
  <printOptions headings="false" gridLines="false" gridLinesSet="true" horizontalCentered="false" verticalCentered="false"/>
  <pageMargins left="0.7875" right="0.7875" top="1.05277777777778" bottom="0.886111111111111" header="0.7875" footer="0.511811023622047"/>
  <pageSetup paperSize="9" scale="100" fitToWidth="1" fitToHeight="1" pageOrder="downThenOver" orientation="portrait" blackAndWhite="false" draft="false" cellComments="none" horizontalDpi="300" verticalDpi="300" copies="1"/>
  <headerFooter differentFirst="false" differentOddEven="false">
    <oddHeader>&amp;L&amp;"Times New Roman,Regular"&amp;12Zadnja sprememba:  &amp;C&amp;"Arial,Regular"&amp;D   &amp;T</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1111</TotalTime>
  <Application>LibreOffice/7.2.5.2$Windows_X86_64 LibreOffice_project/499f9727c189e6ef3471021d6132d4c694f357e5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maja sostaric</cp:lastModifiedBy>
  <dcterms:modified xsi:type="dcterms:W3CDTF">2014-12-20T13:42:43Z</dcterms:modified>
  <cp:revision>106</cp:revision>
  <dc:subject/>
  <dc:title/>
</cp:coreProperties>
</file>