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dloge" sheetId="1" state="visible" r:id="rId3"/>
    <sheet name="januar" sheetId="2" state="visible" r:id="rId4"/>
    <sheet name="februar" sheetId="3" state="visible" r:id="rId5"/>
    <sheet name="marec" sheetId="4" state="visible" r:id="rId6"/>
    <sheet name="april" sheetId="5" state="visible" r:id="rId7"/>
    <sheet name="maj" sheetId="6" state="visible" r:id="rId8"/>
    <sheet name="junij" sheetId="7" state="visible" r:id="rId9"/>
    <sheet name="julij" sheetId="8" state="visible" r:id="rId10"/>
    <sheet name="avgust" sheetId="9" state="visible" r:id="rId11"/>
    <sheet name="september" sheetId="10" state="visible" r:id="rId12"/>
    <sheet name="oktober" sheetId="11" state="visible" r:id="rId13"/>
    <sheet name="november" sheetId="12" state="visible" r:id="rId14"/>
    <sheet name="december" sheetId="13" state="visible" r:id="rId15"/>
    <sheet name="statistika" sheetId="14" state="visible" r:id="rId16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<sst xmlns="http://schemas.openxmlformats.org/spreadsheetml/2006/main" count="194" uniqueCount="76">
  <si>
    <t xml:space="preserve">2025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</si>
  <si>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</si>
  <si>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</si>
  <si>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</si>
  <si>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</si>
  <si>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</si>
  <si>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</si>
  <si>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</si>
  <si>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</si>
  <si>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</si>
  <si>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</si>
  <si>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</si>
  <si>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</si>
  <si>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</si>
  <si>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</si>
  <si>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</si>
  <si>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</si>
  <si>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</si>
  <si>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</si>
  <si>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</si>
  <si>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</si>
  <si>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</si>
  <si>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</si>
  <si>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</si>
  <si>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</si>
  <si>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</si>
  <si>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GNE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</si>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</sst>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90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2" width="5.29"/>
    <col collapsed="false" customWidth="true" hidden="false" outlineLevel="0" max="3" min="3" style="2" width="5.43"/>
    <col collapsed="false" customWidth="true" hidden="false" outlineLevel="0" max="4" min="4" style="3" width="19.14"/>
    <col collapsed="false" customWidth="true" hidden="false" outlineLevel="0" max="5" min="5" style="4" width="6"/>
    <col collapsed="false" customWidth="true" hidden="false" outlineLevel="0" max="8" min="6" style="5" width="6"/>
  </cols>
  <sheetData>
    <row r="1" customFormat="false" ht="15.75" hidden="false" customHeight="false" outlineLevel="0" collapsed="false">
      <c r="A1" s="6" t="s">
        <v>0</v>
      </c>
    </row>
    <row r="2" customFormat="false" ht="15.75" hidden="false" customHeight="false" outlineLevel="0" collapsed="false">
      <c r="B2" s="7" t="s">
        <v>1</v>
      </c>
      <c r="C2" s="8"/>
      <c r="E2" s="9" t="s">
        <v>2</v>
      </c>
    </row>
    <row r="3" customFormat="false" ht="15.75" hidden="false" customHeight="false" outlineLevel="0" collapsed="false">
      <c r="B3" s="7" t="s">
        <v>3</v>
      </c>
      <c r="C3" s="8"/>
      <c r="E3" s="9" t="s">
        <v>4</v>
      </c>
    </row>
    <row r="4" customFormat="false" ht="15.75" hidden="false" customHeight="false" outlineLevel="0" collapsed="false">
      <c r="B4" s="7" t="s">
        <v>5</v>
      </c>
      <c r="C4" s="8"/>
      <c r="E4" s="9" t="s">
        <v>6</v>
      </c>
    </row>
    <row r="5" customFormat="false" ht="15.75" hidden="false" customHeight="false" outlineLevel="0" collapsed="false">
      <c r="B5" s="7" t="s">
        <v>7</v>
      </c>
      <c r="C5" s="8"/>
      <c r="E5" s="9" t="s">
        <v>8</v>
      </c>
    </row>
    <row r="6" customFormat="false" ht="15.75" hidden="false" customHeight="false" outlineLevel="0" collapsed="false">
      <c r="B6" s="7" t="s">
        <v>9</v>
      </c>
      <c r="C6" s="8"/>
      <c r="E6" s="9" t="s">
        <v>10</v>
      </c>
    </row>
    <row r="7" customFormat="false" ht="15.75" hidden="false" customHeight="false" outlineLevel="0" collapsed="false">
      <c r="B7" s="10" t="s">
        <v>11</v>
      </c>
      <c r="C7" s="11"/>
      <c r="E7" s="9" t="s">
        <v>12</v>
      </c>
    </row>
    <row r="8" customFormat="false" ht="15.75" hidden="false" customHeight="false" outlineLevel="0" collapsed="false">
      <c r="B8" s="7" t="s">
        <v>13</v>
      </c>
      <c r="C8" s="8"/>
      <c r="E8" s="9" t="s">
        <v>14</v>
      </c>
    </row>
    <row r="9" customFormat="false" ht="15.75" hidden="false" customHeight="false" outlineLevel="0" collapsed="false">
      <c r="B9" s="7" t="s">
        <v>15</v>
      </c>
      <c r="C9" s="8"/>
      <c r="E9" s="9" t="s">
        <v>16</v>
      </c>
    </row>
    <row r="10" customFormat="false" ht="15.75" hidden="false" customHeight="false" outlineLevel="0" collapsed="false">
      <c r="B10" s="7" t="s">
        <v>17</v>
      </c>
      <c r="C10" s="8"/>
      <c r="E10" s="9" t="s">
        <v>18</v>
      </c>
    </row>
    <row r="11" customFormat="false" ht="15.75" hidden="false" customHeight="false" outlineLevel="0" collapsed="false">
      <c r="B11" s="12" t="s">
        <v>19</v>
      </c>
      <c r="C11" s="13"/>
      <c r="E11" s="9" t="s">
        <v>20</v>
      </c>
    </row>
    <row r="12" customFormat="false" ht="15.75" hidden="false" customHeight="false" outlineLevel="0" collapsed="false">
      <c r="B12" s="7" t="s">
        <v>21</v>
      </c>
      <c r="C12" s="8"/>
      <c r="E12" s="9" t="s">
        <v>22</v>
      </c>
    </row>
    <row r="13" customFormat="false" ht="15.75" hidden="false" customHeight="false" outlineLevel="0" collapsed="false">
      <c r="B13" s="7" t="s">
        <v>23</v>
      </c>
      <c r="C13" s="8"/>
      <c r="E13" s="9" t="s">
        <v>24</v>
      </c>
    </row>
    <row r="14" customFormat="false" ht="15.75" hidden="false" customHeight="false" outlineLevel="0" collapsed="false">
      <c r="B14" s="14" t="s">
        <v>25</v>
      </c>
      <c r="C14" s="15"/>
      <c r="E14" s="9" t="s">
        <v>26</v>
      </c>
    </row>
    <row r="15" customFormat="false" ht="15.75" hidden="false" customHeight="false" outlineLevel="0" collapsed="false">
      <c r="B15" s="7" t="s">
        <v>27</v>
      </c>
      <c r="C15" s="8"/>
      <c r="E15" s="9" t="s">
        <v>28</v>
      </c>
    </row>
    <row r="16" customFormat="false" ht="15.75" hidden="false" customHeight="false" outlineLevel="0" collapsed="false">
      <c r="B16" s="12" t="s">
        <v>25</v>
      </c>
      <c r="C16" s="13"/>
      <c r="E16" s="9" t="s">
        <v>29</v>
      </c>
    </row>
    <row r="17" customFormat="false" ht="15.75" hidden="false" customHeight="false" outlineLevel="0" collapsed="false">
      <c r="B17" s="16" t="s">
        <v>30</v>
      </c>
      <c r="C17" s="17"/>
      <c r="E17" s="9" t="s">
        <v>31</v>
      </c>
    </row>
    <row r="18" customFormat="false" ht="15.75" hidden="false" customHeight="false" outlineLevel="0" collapsed="false">
      <c r="B18" s="16" t="s">
        <v>32</v>
      </c>
      <c r="C18" s="17"/>
      <c r="E18" s="9" t="s">
        <v>33</v>
      </c>
    </row>
    <row r="19" customFormat="false" ht="15.75" hidden="false" customHeight="false" outlineLevel="0" collapsed="false">
      <c r="B19" s="18" t="s">
        <v>34</v>
      </c>
      <c r="C19" s="19"/>
      <c r="E19" s="9" t="s">
        <v>35</v>
      </c>
    </row>
    <row r="20" customFormat="false" ht="15.75" hidden="false" customHeight="false" outlineLevel="0" collapsed="false">
      <c r="B20" s="20" t="s">
        <v>36</v>
      </c>
      <c r="C20" s="21"/>
      <c r="E20" s="9" t="s">
        <v>37</v>
      </c>
    </row>
    <row r="21" customFormat="false" ht="15.75" hidden="false" customHeight="false" outlineLevel="0" collapsed="false">
      <c r="B21" s="22" t="s">
        <v>36</v>
      </c>
      <c r="C21" s="23"/>
      <c r="E21" s="9" t="s">
        <v>38</v>
      </c>
    </row>
    <row r="22" customFormat="false" ht="18" hidden="false" customHeight="false" outlineLevel="0" collapsed="false">
      <c r="B22" s="24" t="s">
        <v>39</v>
      </c>
      <c r="C22" s="25"/>
    </row>
    <row r="23" customFormat="false" ht="18" hidden="false" customHeight="false" outlineLevel="0" collapsed="false">
      <c r="B23" s="24" t="s">
        <v>40</v>
      </c>
      <c r="C23" s="25"/>
    </row>
    <row r="24" customFormat="false" ht="18" hidden="false" customHeight="false" outlineLevel="0" collapsed="false">
      <c r="B24" s="24" t="s">
        <v>41</v>
      </c>
      <c r="C24" s="25"/>
    </row>
    <row r="25" customFormat="false" ht="15.75" hidden="false" customHeight="false" outlineLevel="0" collapsed="false">
      <c r="B25" s="12" t="s">
        <v>42</v>
      </c>
      <c r="C25" s="13"/>
    </row>
    <row r="26" customFormat="false" ht="15.75" hidden="false" customHeight="false" outlineLevel="0" collapsed="false">
      <c r="B26" s="12" t="s">
        <v>43</v>
      </c>
      <c r="C26" s="13"/>
    </row>
    <row r="27" customFormat="false" ht="15.75" hidden="false" customHeight="false" outlineLevel="0" collapsed="false">
      <c r="B27" s="26" t="s">
        <v>44</v>
      </c>
      <c r="C27" s="27"/>
    </row>
    <row r="28" customFormat="false" ht="15.75" hidden="false" customHeight="false" outlineLevel="0" collapsed="false">
      <c r="B28" s="28" t="s">
        <v>45</v>
      </c>
      <c r="C28" s="29"/>
    </row>
    <row r="29" customFormat="false" ht="15.75" hidden="false" customHeight="false" outlineLevel="0" collapsed="false">
      <c r="B29" s="28" t="s">
        <v>46</v>
      </c>
      <c r="C29" s="29"/>
    </row>
    <row r="30" customFormat="false" ht="15.75" hidden="false" customHeight="false" outlineLevel="0" collapsed="false">
      <c r="B30" s="7" t="s">
        <v>47</v>
      </c>
      <c r="C30" s="8"/>
    </row>
    <row r="31" customFormat="false" ht="18" hidden="false" customHeight="false" outlineLevel="0" collapsed="false">
      <c r="B31" s="30" t="s">
        <v>48</v>
      </c>
      <c r="C31" s="31"/>
    </row>
    <row r="32" customFormat="false" ht="15.75" hidden="false" customHeight="false" outlineLevel="0" collapsed="false">
      <c r="B32" s="12" t="s">
        <v>49</v>
      </c>
      <c r="C32" s="13"/>
    </row>
    <row r="33" customFormat="false" ht="15.75" hidden="false" customHeight="false" outlineLevel="0" collapsed="false">
      <c r="B33" s="7" t="s">
        <v>50</v>
      </c>
      <c r="C33" s="8"/>
    </row>
    <row r="34" customFormat="false" ht="18" hidden="false" customHeight="false" outlineLevel="0" collapsed="false">
      <c r="B34" s="30" t="s">
        <v>51</v>
      </c>
      <c r="C34" s="31"/>
    </row>
    <row r="35" customFormat="false" ht="15.75" hidden="false" customHeight="false" outlineLevel="0" collapsed="false">
      <c r="B35" s="12" t="s">
        <v>52</v>
      </c>
      <c r="C35" s="13"/>
    </row>
    <row r="36" customFormat="false" ht="15.75" hidden="false" customHeight="false" outlineLevel="0" collapsed="false">
      <c r="B36" s="7" t="s">
        <v>53</v>
      </c>
      <c r="C36" s="8"/>
    </row>
    <row r="37" customFormat="false" ht="18" hidden="false" customHeight="false" outlineLevel="0" collapsed="false">
      <c r="B37" s="24" t="s">
        <v>54</v>
      </c>
      <c r="C37" s="25"/>
    </row>
    <row r="38" customFormat="false" ht="15.75" hidden="false" customHeight="false" outlineLevel="0" collapsed="false">
      <c r="B38" s="12" t="s">
        <v>55</v>
      </c>
      <c r="C38" s="13"/>
    </row>
    <row r="39" customFormat="false" ht="15.75" hidden="false" customHeight="false" outlineLevel="0" collapsed="false">
      <c r="B39" s="7" t="s">
        <v>56</v>
      </c>
      <c r="C39" s="8"/>
    </row>
    <row r="40" customFormat="false" ht="18" hidden="false" customHeight="false" outlineLevel="0" collapsed="false">
      <c r="B40" s="24" t="s">
        <v>57</v>
      </c>
      <c r="C40" s="25"/>
    </row>
    <row r="41" customFormat="false" ht="15.75" hidden="false" customHeight="false" outlineLevel="0" collapsed="false">
      <c r="B41" s="12" t="s">
        <v>58</v>
      </c>
      <c r="C41" s="13"/>
    </row>
    <row r="42" customFormat="false" ht="15.75" hidden="false" customHeight="false" outlineLevel="0" collapsed="false">
      <c r="B42" s="32" t="s">
        <v>59</v>
      </c>
      <c r="C42" s="33"/>
    </row>
    <row r="43" customFormat="false" ht="15.75" hidden="false" customHeight="false" outlineLevel="0" collapsed="false">
      <c r="B43" s="34" t="s">
        <v>60</v>
      </c>
      <c r="C43" s="35"/>
    </row>
    <row r="44" customFormat="false" ht="15.75" hidden="false" customHeight="false" outlineLevel="0" collapsed="false">
      <c r="B44" s="36" t="s">
        <v>61</v>
      </c>
      <c r="C44" s="37"/>
    </row>
    <row r="45" customFormat="false" ht="15.75" hidden="false" customHeight="false" outlineLevel="0" collapsed="false">
      <c r="B45" s="38" t="s">
        <v>62</v>
      </c>
      <c r="C45" s="39"/>
    </row>
    <row r="46" customFormat="false" ht="15.75" hidden="false" customHeight="false" outlineLevel="0" collapsed="false">
      <c r="B46" s="40" t="s">
        <v>63</v>
      </c>
    </row>
    <row r="47" customFormat="false" ht="15.75" hidden="false" customHeight="false" outlineLevel="0" collapsed="false">
      <c r="B47" s="40" t="s">
        <v>64</v>
      </c>
    </row>
    <row r="48" customFormat="false" ht="15.75" hidden="false" customHeight="false" outlineLevel="0" collapsed="false">
      <c r="B48" s="40" t="s">
        <v>65</v>
      </c>
    </row>
    <row r="49" customFormat="false" ht="15.75" hidden="false" customHeight="false" outlineLevel="0" collapsed="false">
      <c r="B49" s="40" t="s">
        <v>66</v>
      </c>
    </row>
    <row r="50" customFormat="false" ht="15.75" hidden="false" customHeight="false" outlineLevel="0" collapsed="false">
      <c r="B50" s="2" t="s">
        <v>67</v>
      </c>
    </row>
    <row r="51" customFormat="false" ht="15.75" hidden="false" customHeight="false" outlineLevel="0" collapsed="false">
      <c r="B51" s="2" t="s">
        <v>67</v>
      </c>
    </row>
    <row r="52" customFormat="false" ht="15.75" hidden="false" customHeight="false" outlineLevel="0" collapsed="false">
      <c r="B52" s="2" t="s">
        <v>67</v>
      </c>
    </row>
    <row r="53" customFormat="false" ht="15.75" hidden="false" customHeight="false" outlineLevel="0" collapsed="false">
      <c r="B53" s="2" t="s">
        <v>67</v>
      </c>
    </row>
  </sheetData>
  <sheetProtection sheet="true" objects="true" scenarios="true"/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45901</v>
      </c>
      <c r="C2" s="55" t="str">
        <f aca="false">TEXT(B2,"Ddd")</f>
        <v>pon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45902</v>
      </c>
      <c r="C3" s="55" t="str">
        <f aca="false">TEXT(B3,"Ddd")</f>
        <v>tor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45903</v>
      </c>
      <c r="C4" s="55" t="str">
        <f aca="false">TEXT(B4,"Ddd")</f>
        <v>sre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45904</v>
      </c>
      <c r="C5" s="55" t="str">
        <f aca="false">TEXT(B5,"Ddd")</f>
        <v>čet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45905</v>
      </c>
      <c r="C6" s="55" t="str">
        <f aca="false">TEXT(B6,"Ddd")</f>
        <v>pet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45906</v>
      </c>
      <c r="C7" s="55" t="str">
        <f aca="false">TEXT(B7,"Ddd")</f>
        <v>sob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45907</v>
      </c>
      <c r="C8" s="55" t="str">
        <f aca="false">TEXT(B8,"Ddd")</f>
        <v>ned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45908</v>
      </c>
      <c r="C9" s="55" t="str">
        <f aca="false">TEXT(B9,"Ddd")</f>
        <v>pon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45909</v>
      </c>
      <c r="C10" s="55" t="str">
        <f aca="false">TEXT(B10,"Ddd")</f>
        <v>tor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45910</v>
      </c>
      <c r="C11" s="55" t="str">
        <f aca="false">TEXT(B11,"Ddd")</f>
        <v>sre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45911</v>
      </c>
      <c r="C12" s="55" t="str">
        <f aca="false">TEXT(B12,"Ddd")</f>
        <v>čet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45912</v>
      </c>
      <c r="C13" s="55" t="str">
        <f aca="false">TEXT(B13,"Ddd")</f>
        <v>pet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45913</v>
      </c>
      <c r="C14" s="55" t="str">
        <f aca="false">TEXT(B14,"Ddd")</f>
        <v>sob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45914</v>
      </c>
      <c r="C15" s="55" t="str">
        <f aca="false">TEXT(B15,"Ddd")</f>
        <v>ned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45915</v>
      </c>
      <c r="C16" s="55" t="str">
        <f aca="false">TEXT(B16,"Ddd")</f>
        <v>pon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45916</v>
      </c>
      <c r="C17" s="55" t="str">
        <f aca="false">TEXT(B17,"Ddd")</f>
        <v>tor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45917</v>
      </c>
      <c r="C18" s="55" t="str">
        <f aca="false">TEXT(B18,"Ddd")</f>
        <v>sre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45918</v>
      </c>
      <c r="C19" s="55" t="str">
        <f aca="false">TEXT(B19,"Ddd")</f>
        <v>čet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45919</v>
      </c>
      <c r="C20" s="55" t="str">
        <f aca="false">TEXT(B20,"Ddd")</f>
        <v>pet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45920</v>
      </c>
      <c r="C21" s="55" t="str">
        <f aca="false">TEXT(B21,"Ddd")</f>
        <v>sob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45921</v>
      </c>
      <c r="C22" s="55" t="str">
        <f aca="false">TEXT(B22,"Ddd")</f>
        <v>ned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45922</v>
      </c>
      <c r="C23" s="55" t="str">
        <f aca="false">TEXT(B23,"Ddd")</f>
        <v>pon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45923</v>
      </c>
      <c r="C24" s="55" t="str">
        <f aca="false">TEXT(B24,"Ddd")</f>
        <v>tor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45924</v>
      </c>
      <c r="C25" s="55" t="str">
        <f aca="false">TEXT(B25,"Ddd")</f>
        <v>sre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45925</v>
      </c>
      <c r="C26" s="61" t="str">
        <f aca="false">TEXT(B26,"Ddd")</f>
        <v>čet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45926</v>
      </c>
      <c r="C27" s="61" t="str">
        <f aca="false">TEXT(B27,"Ddd")</f>
        <v>pet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45927</v>
      </c>
      <c r="C28" s="55" t="str">
        <f aca="false">TEXT(B28,"Ddd")</f>
        <v>sob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45928</v>
      </c>
      <c r="C29" s="55" t="str">
        <f aca="false">TEXT(B29,"Ddd")</f>
        <v>ned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45929</v>
      </c>
      <c r="C30" s="55" t="str">
        <f aca="false">TEXT(B30,"Ddd")</f>
        <v>pon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45930</v>
      </c>
      <c r="C31" s="55" t="str">
        <f aca="false">TEXT(B31,"Ddd")</f>
        <v>tor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62">
      <formula>1</formula>
    </cfRule>
    <cfRule type="cellIs" priority="3" operator="greaterThan" aboveAverage="0" equalAverage="0" bottom="0" percent="0" rank="0" text="" dxfId="63">
      <formula>1</formula>
    </cfRule>
  </conditionalFormatting>
  <conditionalFormatting sqref="AF2:AF31">
    <cfRule type="cellIs" priority="4" operator="notEqual" aboveAverage="0" equalAverage="0" bottom="0" percent="0" rank="0" text="" dxfId="64">
      <formula>0</formula>
    </cfRule>
  </conditionalFormatting>
  <conditionalFormatting sqref="AG2:AG31">
    <cfRule type="cellIs" priority="5" operator="equal" aboveAverage="0" equalAverage="0" bottom="0" percent="0" rank="0" text="" dxfId="65">
      <formula>1</formula>
    </cfRule>
    <cfRule type="cellIs" priority="6" operator="greaterThan" aboveAverage="0" equalAverage="0" bottom="0" percent="0" rank="0" text="" dxfId="66">
      <formula>1</formula>
    </cfRule>
  </conditionalFormatting>
  <conditionalFormatting sqref="AH2:AH31">
    <cfRule type="cellIs" priority="7" operator="lessThan" aboveAverage="0" equalAverage="0" bottom="0" percent="0" rank="0" text="" dxfId="67">
      <formula>2</formula>
    </cfRule>
    <cfRule type="cellIs" priority="8" operator="greaterThan" aboveAverage="0" equalAverage="0" bottom="0" percent="0" rank="0" text="" dxfId="68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9" colorId="64" zoomScale="120" zoomScaleNormal="120" zoomScalePageLayoutView="100" workbookViewId="0">
      <selection pane="topLeft" activeCell="Q19" activeCellId="0" sqref="Q19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45931</v>
      </c>
      <c r="C2" s="55" t="str">
        <f aca="false">TEXT(B2,"Ddd")</f>
        <v>sre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45932</v>
      </c>
      <c r="C3" s="55" t="str">
        <f aca="false">TEXT(B3,"Ddd")</f>
        <v>čet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45933</v>
      </c>
      <c r="C4" s="55" t="str">
        <f aca="false">TEXT(B4,"Ddd")</f>
        <v>pet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45934</v>
      </c>
      <c r="C5" s="55" t="str">
        <f aca="false">TEXT(B5,"Ddd")</f>
        <v>sob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45935</v>
      </c>
      <c r="C6" s="55" t="str">
        <f aca="false">TEXT(B6,"Ddd")</f>
        <v>ned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45936</v>
      </c>
      <c r="C7" s="55" t="str">
        <f aca="false">TEXT(B7,"Ddd")</f>
        <v>pon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45937</v>
      </c>
      <c r="C8" s="55" t="str">
        <f aca="false">TEXT(B8,"Ddd")</f>
        <v>tor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45938</v>
      </c>
      <c r="C9" s="55" t="str">
        <f aca="false">TEXT(B9,"Ddd")</f>
        <v>sre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45939</v>
      </c>
      <c r="C10" s="55" t="str">
        <f aca="false">TEXT(B10,"Ddd")</f>
        <v>čet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45940</v>
      </c>
      <c r="C11" s="55" t="str">
        <f aca="false">TEXT(B11,"Ddd")</f>
        <v>pet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45941</v>
      </c>
      <c r="C12" s="55" t="str">
        <f aca="false">TEXT(B12,"Ddd")</f>
        <v>sob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45942</v>
      </c>
      <c r="C13" s="55" t="str">
        <f aca="false">TEXT(B13,"Ddd")</f>
        <v>ned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 t="s">
        <v>72</v>
      </c>
      <c r="BE13" s="5" t="s">
        <v>74</v>
      </c>
      <c r="BF13" s="5"/>
      <c r="BG13" s="5"/>
      <c r="BH13" s="5"/>
    </row>
    <row r="14" customFormat="false" ht="19.5" hidden="false" customHeight="true" outlineLevel="0" collapsed="false">
      <c r="B14" s="54" t="n">
        <v>45943</v>
      </c>
      <c r="C14" s="55" t="str">
        <f aca="false">TEXT(B14,"Ddd")</f>
        <v>pon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45944</v>
      </c>
      <c r="C15" s="55" t="str">
        <f aca="false">TEXT(B15,"Ddd")</f>
        <v>tor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45945</v>
      </c>
      <c r="C16" s="55" t="str">
        <f aca="false">TEXT(B16,"Ddd")</f>
        <v>sre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45946</v>
      </c>
      <c r="C17" s="55" t="str">
        <f aca="false">TEXT(B17,"Ddd")</f>
        <v>čet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45947</v>
      </c>
      <c r="C18" s="55" t="str">
        <f aca="false">TEXT(B18,"Ddd")</f>
        <v>pet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45948</v>
      </c>
      <c r="C19" s="55" t="str">
        <f aca="false">TEXT(B19,"Ddd")</f>
        <v>sob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45949</v>
      </c>
      <c r="C20" s="55" t="str">
        <f aca="false">TEXT(B20,"Ddd")</f>
        <v>ned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45950</v>
      </c>
      <c r="C21" s="55" t="str">
        <f aca="false">TEXT(B21,"Ddd")</f>
        <v>pon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45951</v>
      </c>
      <c r="C22" s="55" t="str">
        <f aca="false">TEXT(B22,"Ddd")</f>
        <v>tor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45952</v>
      </c>
      <c r="C23" s="55" t="str">
        <f aca="false">TEXT(B23,"Ddd")</f>
        <v>sre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45953</v>
      </c>
      <c r="C24" s="55" t="str">
        <f aca="false">TEXT(B24,"Ddd")</f>
        <v>čet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45954</v>
      </c>
      <c r="C25" s="55" t="str">
        <f aca="false">TEXT(B25,"Ddd")</f>
        <v>pet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45955</v>
      </c>
      <c r="C26" s="61" t="str">
        <f aca="false">TEXT(B26,"Ddd")</f>
        <v>sob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45956</v>
      </c>
      <c r="C27" s="61" t="str">
        <f aca="false">TEXT(B27,"Ddd")</f>
        <v>ned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45957</v>
      </c>
      <c r="C28" s="55" t="str">
        <f aca="false">TEXT(B28,"Ddd")</f>
        <v>pon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45958</v>
      </c>
      <c r="C29" s="55" t="str">
        <f aca="false">TEXT(B29,"Ddd")</f>
        <v>tor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45959</v>
      </c>
      <c r="C30" s="55" t="str">
        <f aca="false">TEXT(B30,"Ddd")</f>
        <v>sre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45960</v>
      </c>
      <c r="C31" s="55" t="str">
        <f aca="false">TEXT(B31,"Ddd")</f>
        <v>čet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32" s="1" t="n">
        <v>1</v>
      </c>
      <c r="B32" s="54" t="n">
        <v>45961</v>
      </c>
      <c r="C32" s="55" t="str">
        <f aca="false">TEXT(B32,"Ddd")</f>
        <v>pet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69">
      <formula>1</formula>
    </cfRule>
    <cfRule type="cellIs" priority="3" operator="greaterThan" aboveAverage="0" equalAverage="0" bottom="0" percent="0" rank="0" text="" dxfId="70">
      <formula>1</formula>
    </cfRule>
  </conditionalFormatting>
  <conditionalFormatting sqref="AF2:AF32">
    <cfRule type="cellIs" priority="4" operator="notEqual" aboveAverage="0" equalAverage="0" bottom="0" percent="0" rank="0" text="" dxfId="71">
      <formula>0</formula>
    </cfRule>
  </conditionalFormatting>
  <conditionalFormatting sqref="AG2:AG32">
    <cfRule type="cellIs" priority="5" operator="equal" aboveAverage="0" equalAverage="0" bottom="0" percent="0" rank="0" text="" dxfId="72">
      <formula>1</formula>
    </cfRule>
    <cfRule type="cellIs" priority="6" operator="greaterThan" aboveAverage="0" equalAverage="0" bottom="0" percent="0" rank="0" text="" dxfId="73">
      <formula>1</formula>
    </cfRule>
  </conditionalFormatting>
  <conditionalFormatting sqref="AH2:AH32">
    <cfRule type="cellIs" priority="7" operator="lessThan" aboveAverage="0" equalAverage="0" bottom="0" percent="0" rank="0" text="" dxfId="74">
      <formula>2</formula>
    </cfRule>
    <cfRule type="cellIs" priority="8" operator="greaterThan" aboveAverage="0" equalAverage="0" bottom="0" percent="0" rank="0" text="" dxfId="75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n">
        <v>1</v>
      </c>
      <c r="B2" s="54" t="n">
        <v>45962</v>
      </c>
      <c r="C2" s="55" t="str">
        <f aca="false">TEXT(B2,"Ddd")</f>
        <v>sob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45963</v>
      </c>
      <c r="C3" s="55" t="str">
        <f aca="false">TEXT(B3,"Ddd")</f>
        <v>ned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45964</v>
      </c>
      <c r="C4" s="55" t="str">
        <f aca="false">TEXT(B4,"Ddd")</f>
        <v>pon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45965</v>
      </c>
      <c r="C5" s="55" t="str">
        <f aca="false">TEXT(B5,"Ddd")</f>
        <v>tor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45966</v>
      </c>
      <c r="C6" s="55" t="str">
        <f aca="false">TEXT(B6,"Ddd")</f>
        <v>sre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45967</v>
      </c>
      <c r="C7" s="55" t="str">
        <f aca="false">TEXT(B7,"Ddd")</f>
        <v>čet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45968</v>
      </c>
      <c r="C8" s="55" t="str">
        <f aca="false">TEXT(B8,"Ddd")</f>
        <v>pet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45969</v>
      </c>
      <c r="C9" s="55" t="str">
        <f aca="false">TEXT(B9,"Ddd")</f>
        <v>sob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45970</v>
      </c>
      <c r="C10" s="55" t="str">
        <f aca="false">TEXT(B10,"Ddd")</f>
        <v>ned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45971</v>
      </c>
      <c r="C11" s="55" t="str">
        <f aca="false">TEXT(B11,"Ddd")</f>
        <v>pon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45972</v>
      </c>
      <c r="C12" s="55" t="str">
        <f aca="false">TEXT(B12,"Ddd")</f>
        <v>tor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45973</v>
      </c>
      <c r="C13" s="55" t="str">
        <f aca="false">TEXT(B13,"Ddd")</f>
        <v>sre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 t="s">
        <v>72</v>
      </c>
      <c r="BE13" s="5"/>
      <c r="BF13" s="5"/>
      <c r="BG13" s="5"/>
      <c r="BH13" s="5"/>
    </row>
    <row r="14" customFormat="false" ht="19.5" hidden="false" customHeight="true" outlineLevel="0" collapsed="false">
      <c r="B14" s="54" t="n">
        <v>45974</v>
      </c>
      <c r="C14" s="55" t="str">
        <f aca="false">TEXT(B14,"Ddd")</f>
        <v>čet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45975</v>
      </c>
      <c r="C15" s="55" t="str">
        <f aca="false">TEXT(B15,"Ddd")</f>
        <v>pet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45976</v>
      </c>
      <c r="C16" s="55" t="str">
        <f aca="false">TEXT(B16,"Ddd")</f>
        <v>sob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45977</v>
      </c>
      <c r="C17" s="55" t="str">
        <f aca="false">TEXT(B17,"Ddd")</f>
        <v>ned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45978</v>
      </c>
      <c r="C18" s="55" t="str">
        <f aca="false">TEXT(B18,"Ddd")</f>
        <v>pon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45979</v>
      </c>
      <c r="C19" s="55" t="str">
        <f aca="false">TEXT(B19,"Ddd")</f>
        <v>tor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45980</v>
      </c>
      <c r="C20" s="55" t="str">
        <f aca="false">TEXT(B20,"Ddd")</f>
        <v>sre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45981</v>
      </c>
      <c r="C21" s="55" t="str">
        <f aca="false">TEXT(B21,"Ddd")</f>
        <v>čet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45982</v>
      </c>
      <c r="C22" s="55" t="str">
        <f aca="false">TEXT(B22,"Ddd")</f>
        <v>pet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45983</v>
      </c>
      <c r="C23" s="55" t="str">
        <f aca="false">TEXT(B23,"Ddd")</f>
        <v>sob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45984</v>
      </c>
      <c r="C24" s="55" t="str">
        <f aca="false">TEXT(B24,"Ddd")</f>
        <v>ned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45985</v>
      </c>
      <c r="C25" s="55" t="str">
        <f aca="false">TEXT(B25,"Ddd")</f>
        <v>pon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45986</v>
      </c>
      <c r="C26" s="61" t="str">
        <f aca="false">TEXT(B26,"Ddd")</f>
        <v>tor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45987</v>
      </c>
      <c r="C27" s="61" t="str">
        <f aca="false">TEXT(B27,"Ddd")</f>
        <v>sre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45988</v>
      </c>
      <c r="C28" s="55" t="str">
        <f aca="false">TEXT(B28,"Ddd")</f>
        <v>čet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45989</v>
      </c>
      <c r="C29" s="55" t="str">
        <f aca="false">TEXT(B29,"Ddd")</f>
        <v>pet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45990</v>
      </c>
      <c r="C30" s="55" t="str">
        <f aca="false">TEXT(B30,"Ddd")</f>
        <v>sob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45991</v>
      </c>
      <c r="C31" s="55" t="str">
        <f aca="false">TEXT(B31,"Ddd")</f>
        <v>ned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76">
      <formula>1</formula>
    </cfRule>
    <cfRule type="cellIs" priority="3" operator="greaterThan" aboveAverage="0" equalAverage="0" bottom="0" percent="0" rank="0" text="" dxfId="77">
      <formula>1</formula>
    </cfRule>
  </conditionalFormatting>
  <conditionalFormatting sqref="AF2:AF31">
    <cfRule type="cellIs" priority="4" operator="notEqual" aboveAverage="0" equalAverage="0" bottom="0" percent="0" rank="0" text="" dxfId="78">
      <formula>0</formula>
    </cfRule>
  </conditionalFormatting>
  <conditionalFormatting sqref="AG2:AG31">
    <cfRule type="cellIs" priority="5" operator="equal" aboveAverage="0" equalAverage="0" bottom="0" percent="0" rank="0" text="" dxfId="79">
      <formula>1</formula>
    </cfRule>
    <cfRule type="cellIs" priority="6" operator="greaterThan" aboveAverage="0" equalAverage="0" bottom="0" percent="0" rank="0" text="" dxfId="80">
      <formula>1</formula>
    </cfRule>
  </conditionalFormatting>
  <conditionalFormatting sqref="AH2:AH31">
    <cfRule type="cellIs" priority="7" operator="lessThan" aboveAverage="0" equalAverage="0" bottom="0" percent="0" rank="0" text="" dxfId="81">
      <formula>2</formula>
    </cfRule>
    <cfRule type="cellIs" priority="8" operator="greaterThan" aboveAverage="0" equalAverage="0" bottom="0" percent="0" rank="0" text="" dxfId="82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3" activeCellId="0" sqref="Q13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45992</v>
      </c>
      <c r="C2" s="55" t="str">
        <f aca="false">TEXT(B2,"Ddd")</f>
        <v>pon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45993</v>
      </c>
      <c r="C3" s="55" t="str">
        <f aca="false">TEXT(B3,"Ddd")</f>
        <v>tor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45994</v>
      </c>
      <c r="C4" s="55" t="str">
        <f aca="false">TEXT(B4,"Ddd")</f>
        <v>sre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45995</v>
      </c>
      <c r="C5" s="55" t="str">
        <f aca="false">TEXT(B5,"Ddd")</f>
        <v>čet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45996</v>
      </c>
      <c r="C6" s="55" t="str">
        <f aca="false">TEXT(B6,"Ddd")</f>
        <v>pet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45997</v>
      </c>
      <c r="C7" s="55" t="str">
        <f aca="false">TEXT(B7,"Ddd")</f>
        <v>sob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45998</v>
      </c>
      <c r="C8" s="55" t="str">
        <f aca="false">TEXT(B8,"Ddd")</f>
        <v>ned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45999</v>
      </c>
      <c r="C9" s="55" t="str">
        <f aca="false">TEXT(B9,"Ddd")</f>
        <v>pon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46000</v>
      </c>
      <c r="C10" s="55" t="str">
        <f aca="false">TEXT(B10,"Ddd")</f>
        <v>tor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46001</v>
      </c>
      <c r="C11" s="55" t="str">
        <f aca="false">TEXT(B11,"Ddd")</f>
        <v>sre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46002</v>
      </c>
      <c r="C12" s="55" t="str">
        <f aca="false">TEXT(B12,"Ddd")</f>
        <v>čet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46003</v>
      </c>
      <c r="C13" s="55" t="str">
        <f aca="false">TEXT(B13,"Ddd")</f>
        <v>pet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46004</v>
      </c>
      <c r="C14" s="55" t="str">
        <f aca="false">TEXT(B14,"Ddd")</f>
        <v>sob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46005</v>
      </c>
      <c r="C15" s="55" t="str">
        <f aca="false">TEXT(B15,"Ddd")</f>
        <v>ned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46006</v>
      </c>
      <c r="C16" s="55" t="str">
        <f aca="false">TEXT(B16,"Ddd")</f>
        <v>pon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46007</v>
      </c>
      <c r="C17" s="55" t="str">
        <f aca="false">TEXT(B17,"Ddd")</f>
        <v>tor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46008</v>
      </c>
      <c r="C18" s="55" t="str">
        <f aca="false">TEXT(B18,"Ddd")</f>
        <v>sre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46009</v>
      </c>
      <c r="C19" s="55" t="str">
        <f aca="false">TEXT(B19,"Ddd")</f>
        <v>čet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46010</v>
      </c>
      <c r="C20" s="55" t="str">
        <f aca="false">TEXT(B20,"Ddd")</f>
        <v>pet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46011</v>
      </c>
      <c r="C21" s="55" t="str">
        <f aca="false">TEXT(B21,"Ddd")</f>
        <v>sob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46012</v>
      </c>
      <c r="C22" s="55" t="str">
        <f aca="false">TEXT(B22,"Ddd")</f>
        <v>ned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46013</v>
      </c>
      <c r="C23" s="55" t="str">
        <f aca="false">TEXT(B23,"Ddd")</f>
        <v>pon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46014</v>
      </c>
      <c r="C24" s="55" t="str">
        <f aca="false">TEXT(B24,"Ddd")</f>
        <v>tor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46015</v>
      </c>
      <c r="C25" s="55" t="str">
        <f aca="false">TEXT(B25,"Ddd")</f>
        <v>sre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A26" s="1" t="n">
        <v>1</v>
      </c>
      <c r="B26" s="54" t="n">
        <v>46016</v>
      </c>
      <c r="C26" s="61" t="str">
        <f aca="false">TEXT(B26,"Ddd")</f>
        <v>čet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A27" s="1" t="n">
        <v>1</v>
      </c>
      <c r="B27" s="54" t="n">
        <v>46017</v>
      </c>
      <c r="C27" s="61" t="str">
        <f aca="false">TEXT(B27,"Ddd")</f>
        <v>pet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46018</v>
      </c>
      <c r="C28" s="55" t="str">
        <f aca="false">TEXT(B28,"Ddd")</f>
        <v>sob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46019</v>
      </c>
      <c r="C29" s="55" t="str">
        <f aca="false">TEXT(B29,"Ddd")</f>
        <v>ned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46020</v>
      </c>
      <c r="C30" s="55" t="str">
        <f aca="false">TEXT(B30,"Ddd")</f>
        <v>pon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46021</v>
      </c>
      <c r="C31" s="55" t="str">
        <f aca="false">TEXT(B31,"Ddd")</f>
        <v>tor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46022</v>
      </c>
      <c r="C32" s="55" t="str">
        <f aca="false">TEXT(B32,"Ddd")</f>
        <v>sre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0">
      <formula>ABS($A2)=1</formula>
    </cfRule>
    <cfRule type="expression" priority="3" aboveAverage="0" equalAverage="0" bottom="0" percent="0" rank="0" text="" dxfId="11">
      <formula>WEEKDAY($B2,2)=6</formula>
    </cfRule>
    <cfRule type="expression" priority="4" aboveAverage="0" equalAverage="0" bottom="0" percent="0" rank="0" text="" dxfId="12">
      <formula>WEEKDAY($B2,2)=7</formula>
    </cfRule>
  </conditionalFormatting>
  <conditionalFormatting sqref="X2:AE32">
    <cfRule type="cellIs" priority="5" operator="lessThan" aboveAverage="0" equalAverage="0" bottom="0" percent="0" rank="0" text="" dxfId="83">
      <formula>1</formula>
    </cfRule>
    <cfRule type="cellIs" priority="6" operator="greaterThan" aboveAverage="0" equalAverage="0" bottom="0" percent="0" rank="0" text="" dxfId="84">
      <formula>1</formula>
    </cfRule>
  </conditionalFormatting>
  <conditionalFormatting sqref="AF2:AF32">
    <cfRule type="cellIs" priority="7" operator="notEqual" aboveAverage="0" equalAverage="0" bottom="0" percent="0" rank="0" text="" dxfId="85">
      <formula>0</formula>
    </cfRule>
  </conditionalFormatting>
  <conditionalFormatting sqref="AG2:AG32">
    <cfRule type="cellIs" priority="8" operator="equal" aboveAverage="0" equalAverage="0" bottom="0" percent="0" rank="0" text="" dxfId="86">
      <formula>1</formula>
    </cfRule>
    <cfRule type="cellIs" priority="9" operator="greaterThan" aboveAverage="0" equalAverage="0" bottom="0" percent="0" rank="0" text="" dxfId="87">
      <formula>1</formula>
    </cfRule>
  </conditionalFormatting>
  <conditionalFormatting sqref="AH2:AH32">
    <cfRule type="cellIs" priority="10" operator="lessThan" aboveAverage="0" equalAverage="0" bottom="0" percent="0" rank="0" text="" dxfId="88">
      <formula>2</formula>
    </cfRule>
    <cfRule type="cellIs" priority="11" operator="greaterThan" aboveAverage="0" equalAverage="0" bottom="0" percent="0" rank="0" text="" dxfId="8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4" width="6"/>
    <col collapsed="false" customWidth="true" hidden="false" outlineLevel="0" max="3" min="3" style="4" width="7.43"/>
    <col collapsed="false" customWidth="true" hidden="false" outlineLevel="0" max="4" min="4" style="4" width="6.73"/>
    <col collapsed="false" customWidth="true" hidden="false" outlineLevel="0" max="5" min="5" style="4" width="6.15"/>
    <col collapsed="false" customWidth="true" hidden="false" outlineLevel="0" max="6" min="6" style="4" width="6.62"/>
    <col collapsed="false" customWidth="true" hidden="false" outlineLevel="0" max="7" min="7" style="4" width="6.26"/>
    <col collapsed="false" customWidth="true" hidden="false" outlineLevel="0" max="8" min="8" style="4" width="6.5"/>
    <col collapsed="false" customWidth="true" hidden="false" outlineLevel="0" max="9" min="9" style="4" width="6.15"/>
    <col collapsed="false" customWidth="true" hidden="false" outlineLevel="0" max="10" min="10" style="4" width="6.39"/>
    <col collapsed="false" customWidth="true" hidden="false" outlineLevel="0" max="11" min="11" style="4" width="6.15"/>
    <col collapsed="false" customWidth="true" hidden="false" outlineLevel="0" max="13" min="12" style="4" width="6.03"/>
    <col collapsed="false" customWidth="true" hidden="false" outlineLevel="0" max="14" min="14" style="4" width="6.86"/>
    <col collapsed="false" customWidth="true" hidden="true" outlineLevel="0" max="15" min="15" style="4" width="5.43"/>
    <col collapsed="false" customWidth="true" hidden="false" outlineLevel="0" max="16" min="16" style="4" width="6.5"/>
    <col collapsed="false" customWidth="true" hidden="false" outlineLevel="0" max="17" min="17" style="4" width="6.39"/>
    <col collapsed="false" customWidth="true" hidden="true" outlineLevel="0" max="18" min="18" style="4" width="5.43"/>
    <col collapsed="false" customWidth="true" hidden="false" outlineLevel="0" max="19" min="19" style="4" width="6.15"/>
    <col collapsed="false" customWidth="true" hidden="false" outlineLevel="0" max="64" min="20" style="4" width="6"/>
  </cols>
  <sheetData>
    <row r="1" customFormat="false" ht="24.75" hidden="false" customHeight="true" outlineLevel="0" collapsed="false">
      <c r="A1" s="4" t="s">
        <v>72</v>
      </c>
      <c r="B1" s="72" t="s">
        <v>75</v>
      </c>
      <c r="C1" s="72"/>
      <c r="D1" s="72"/>
      <c r="E1" s="6" t="str">
        <f aca="false">Predloge!$A$1</f>
        <v>2025</v>
      </c>
      <c r="F1" s="73"/>
      <c r="G1" s="73"/>
      <c r="H1" s="73"/>
      <c r="I1" s="73"/>
      <c r="J1" s="73"/>
      <c r="K1" s="73"/>
    </row>
    <row r="4" customFormat="false" ht="12.75" hidden="false" customHeight="true" outlineLevel="0" collapsed="false">
      <c r="C4" s="9" t="str">
        <f aca="false">Predloge!$E$2</f>
        <v>POČ</v>
      </c>
      <c r="D4" s="9" t="str">
        <f aca="false">Predloge!$E$3</f>
        <v>ŠOŠ</v>
      </c>
      <c r="E4" s="9" t="str">
        <f aca="false">Predloge!$E$4</f>
        <v>PIN</v>
      </c>
      <c r="F4" s="9" t="str">
        <f aca="false">Predloge!$E$5</f>
        <v>KON</v>
      </c>
      <c r="G4" s="9" t="str">
        <f aca="false">Predloge!$E$6</f>
        <v>ORO</v>
      </c>
      <c r="H4" s="9" t="str">
        <f aca="false">Predloge!$E$7</f>
        <v>MIO</v>
      </c>
      <c r="I4" s="9" t="str">
        <f aca="false">Predloge!$E$8</f>
        <v>BOŽ</v>
      </c>
      <c r="J4" s="9" t="str">
        <f aca="false">Predloge!$E$9</f>
        <v>TOM</v>
      </c>
      <c r="K4" s="9" t="str">
        <f aca="false">Predloge!$E$10</f>
        <v>MŠŠ</v>
      </c>
      <c r="L4" s="9" t="str">
        <f aca="false">Predloge!$E$11</f>
        <v>ŽIV</v>
      </c>
      <c r="M4" s="9" t="str">
        <f aca="false">Predloge!$E$12</f>
        <v>TAL</v>
      </c>
      <c r="N4" s="9" t="str">
        <f aca="false">Predloge!$E$13</f>
        <v>PIR</v>
      </c>
      <c r="O4" s="9" t="str">
        <f aca="false">Predloge!$E$14</f>
        <v>GNE</v>
      </c>
      <c r="P4" s="9" t="str">
        <f aca="false">Predloge!$E$15</f>
        <v>BUT</v>
      </c>
      <c r="Q4" s="9" t="str">
        <f aca="false">Predloge!$E$16</f>
        <v>ŽRJ</v>
      </c>
      <c r="R4" s="9" t="str">
        <f aca="false">Predloge!$E$17</f>
        <v>NOV3</v>
      </c>
      <c r="S4" s="9" t="str">
        <f aca="false">Predloge!$E$18</f>
        <v>JNK</v>
      </c>
      <c r="T4" s="9" t="str">
        <f aca="false">Predloge!$E$19</f>
        <v>ŠTU</v>
      </c>
    </row>
    <row r="5" customFormat="false" ht="21" hidden="false" customHeight="true" outlineLevel="0" collapsed="false">
      <c r="B5" s="74" t="str">
        <f aca="false">Predloge!$B$20</f>
        <v>☺</v>
      </c>
      <c r="C5" s="75" t="n">
        <f aca="false">SUM(januar!D35,februar!D35,marec!D35,april!D35,maj!D35,junij!D35,avgust!D35,september!D35,oktober!D35,november!D35,december!D35)</f>
        <v>0</v>
      </c>
      <c r="D5" s="75" t="n">
        <f aca="false">SUM(januar!E35,februar!E35,marec!E35,april!E35,maj!E35,junij!E35,avgust!E35,september!E35,oktober!E35,november!E35,december!E35)</f>
        <v>0</v>
      </c>
      <c r="E5" s="75" t="n">
        <f aca="false">SUM(januar!F35,februar!F35,marec!F35,april!F35,maj!F35,junij!F35,avgust!F35,september!F35,oktober!F35,november!F35,december!F35)</f>
        <v>0</v>
      </c>
      <c r="F5" s="75" t="n">
        <f aca="false">SUM(januar!G35,februar!G35,marec!G35,april!G35,maj!G35,junij!G35,avgust!G35,september!G35,oktober!G35,november!G35,december!G35)</f>
        <v>0</v>
      </c>
      <c r="G5" s="75" t="n">
        <f aca="false">SUM(januar!H35,februar!H35,marec!H35,april!H35,maj!H35,junij!H35,avgust!H35,september!H35,oktober!H35,november!H35,december!H35)</f>
        <v>0</v>
      </c>
      <c r="H5" s="75" t="n">
        <f aca="false">SUM(januar!I35,februar!I35,marec!I35,april!I35,maj!I35,junij!I35,avgust!I35,september!I35,oktober!I35,november!I35,december!I35)</f>
        <v>0</v>
      </c>
      <c r="I5" s="75" t="n">
        <f aca="false">SUM(januar!J35,februar!J35,marec!J35,april!J35,maj!J35,junij!J35,avgust!J35,september!J35,oktober!J35,november!J35,december!J35)</f>
        <v>0</v>
      </c>
      <c r="J5" s="75" t="n">
        <f aca="false">SUM(januar!K35,februar!K35,marec!K35,april!K35,maj!K35,junij!K35,avgust!K35,september!K35,oktober!K35,november!K35,december!K35)</f>
        <v>0</v>
      </c>
      <c r="K5" s="75" t="n">
        <f aca="false">SUM(januar!L35,februar!L35,marec!L35,april!L35,maj!L35,junij!L35,avgust!L35,september!L35,oktober!L35,november!L35,december!L35)</f>
        <v>0</v>
      </c>
      <c r="L5" s="75" t="n">
        <f aca="false">SUM(januar!M35,februar!M35,marec!M35,april!M35,maj!M35,junij!M35,avgust!M35,september!M35,oktober!M35,november!M35,december!M35)</f>
        <v>0</v>
      </c>
      <c r="M5" s="75" t="n">
        <f aca="false">SUM(januar!N35,februar!N35,marec!N35,april!N35,maj!N35,junij!N35,avgust!N35,september!N35,oktober!N35,november!N35,december!N35)</f>
        <v>0</v>
      </c>
      <c r="N5" s="75" t="n">
        <f aca="false">SUM(januar!O35,februar!O35,marec!O35,april!O35,maj!O35,junij!O35,avgust!O35,september!O35,oktober!O35,november!O35,december!O35)</f>
        <v>0</v>
      </c>
      <c r="O5" s="75" t="e">
        <f aca="false">SUM(januar!P35,februar!P35,marec!O35,april!P35,maj!P35,junij!O35,#REF!,avgust!P35,september!O35,oktober!P35,november!P35,december!P35)</f>
        <v>#REF!</v>
      </c>
      <c r="P5" s="75" t="n">
        <f aca="false">SUM(januar!Q35,februar!Q35,marec!Q35,april!Q35,maj!Q35,junij!Q35,avgust!Q35,september!Q35,oktober!Q35,november!Q35,december!Q35)</f>
        <v>0</v>
      </c>
      <c r="Q5" s="75" t="n">
        <f aca="false">SUM(januar!R35,februar!R35,marec!R35,april!R35,maj!R35,junij!R35,avgust!R35,september!R35,oktober!R35,november!R35,december!R35)</f>
        <v>0</v>
      </c>
      <c r="R5" s="75" t="e">
        <f aca="false">SUM(januar!S35,februar!S35,marec!R35,april!S35,maj!S35,junij!R35,#REF!,avgust!S35,september!R35,oktober!S35,november!S35,december!S35)</f>
        <v>#REF!</v>
      </c>
      <c r="S5" s="75" t="n">
        <f aca="false">SUM(januar!T35,februar!T35,marec!T35,april!T35,maj!T35,junij!T35,avgust!T35,september!T35,oktober!T35,november!T35,december!T35)</f>
        <v>0</v>
      </c>
      <c r="T5" s="75" t="n">
        <f aca="false">SUM(januar!U35,februar!U35,marec!U35,april!U35,maj!U35,junij!U35,avgust!U35,september!U35,oktober!U35,november!U35,december!U35)</f>
        <v>0</v>
      </c>
      <c r="AB5" s="53"/>
    </row>
    <row r="6" customFormat="false" ht="19.5" hidden="false" customHeight="true" outlineLevel="0" collapsed="false">
      <c r="A6" s="66"/>
      <c r="B6" s="12" t="str">
        <f aca="false">Predloge!$B$16</f>
        <v>☻</v>
      </c>
      <c r="C6" s="75" t="n">
        <f aca="false">SUM(januar!D36,februar!D36,marec!D36,april!D36,maj!D36,junij!D36,avgust!D36,september!D36,oktober!D36,november!D36,december!D36)</f>
        <v>0</v>
      </c>
      <c r="D6" s="75" t="n">
        <f aca="false">SUM(januar!E36,februar!E36,marec!E36,april!E36,maj!E36,junij!E36,avgust!E36,september!E36,oktober!E36,november!E36,december!E36)</f>
        <v>0</v>
      </c>
      <c r="E6" s="75" t="n">
        <f aca="false">SUM(januar!F36,februar!F36,marec!F36,april!F36,maj!F36,junij!F36,avgust!F36,september!F36,oktober!F36,november!F36,december!F36)</f>
        <v>0</v>
      </c>
      <c r="F6" s="75" t="n">
        <f aca="false">SUM(januar!G36,februar!G36,marec!G36,april!G36,maj!G36,junij!G36,avgust!G36,september!G36,oktober!G36,november!G36,december!G36)</f>
        <v>0</v>
      </c>
      <c r="G6" s="75" t="n">
        <f aca="false">SUM(januar!H36,februar!H36,marec!H36,april!H36,maj!H36,junij!H36,avgust!H36,september!H36,oktober!H36,november!H36,december!H36)</f>
        <v>0</v>
      </c>
      <c r="H6" s="75" t="n">
        <f aca="false">SUM(januar!I36,februar!I36,marec!I36,april!I36,maj!I36,junij!I36,avgust!I36,september!I36,oktober!I36,november!I36,december!I36)</f>
        <v>0</v>
      </c>
      <c r="I6" s="75" t="n">
        <f aca="false">SUM(januar!J36,februar!J36,marec!J36,april!J36,maj!J36,junij!J36,avgust!J36,september!J36,oktober!J36,november!J36,december!J36)</f>
        <v>0</v>
      </c>
      <c r="J6" s="75" t="n">
        <f aca="false">SUM(januar!K36,februar!K36,marec!K36,april!K36,maj!K36,junij!K36,avgust!K36,september!K36,oktober!K36,november!K36,december!K36)</f>
        <v>0</v>
      </c>
      <c r="K6" s="75" t="n">
        <f aca="false">SUM(januar!L36,februar!L36,marec!L36,april!L36,maj!L36,junij!L36,avgust!L36,september!L36,oktober!L36,november!L36,december!L36)</f>
        <v>0</v>
      </c>
      <c r="L6" s="75" t="n">
        <f aca="false">SUM(januar!M36,februar!M36,marec!M36,april!M36,maj!M36,junij!M36,avgust!M36,september!M36,oktober!M36,november!M36,december!M36)</f>
        <v>0</v>
      </c>
      <c r="M6" s="75" t="n">
        <f aca="false">SUM(januar!N36,februar!N36,marec!N36,april!N36,maj!N36,junij!N36,avgust!N36,september!N36,oktober!N36,november!N36,december!N36)</f>
        <v>0</v>
      </c>
      <c r="N6" s="75" t="n">
        <f aca="false">SUM(januar!O36,februar!O36,marec!O36,april!O36,maj!O36,junij!O36,avgust!O36,september!O36,oktober!O36,november!O36,december!O36)</f>
        <v>0</v>
      </c>
      <c r="O6" s="75" t="e">
        <f aca="false">SUM(januar!P36,februar!P36,marec!O36,april!P36,maj!P36,junij!O36,#REF!,avgust!P36,september!O36,oktober!P36,november!P36,december!P36)</f>
        <v>#REF!</v>
      </c>
      <c r="P6" s="75" t="n">
        <f aca="false">SUM(januar!Q36,februar!Q36,marec!Q36,april!Q36,maj!Q36,junij!Q36,avgust!Q36,september!Q36,oktober!Q36,november!Q36,december!Q36)</f>
        <v>0</v>
      </c>
      <c r="Q6" s="75" t="n">
        <f aca="false">SUM(januar!R36,februar!R36,marec!R36,april!R36,maj!R36,junij!R36,avgust!R36,september!R36,oktober!R36,november!R36,december!R36)</f>
        <v>0</v>
      </c>
      <c r="R6" s="75" t="e">
        <f aca="false">SUM(januar!S36,februar!S36,marec!R36,april!S36,maj!S36,junij!R36,#REF!,avgust!S36,september!R36,oktober!S36,november!S36,december!S36)</f>
        <v>#REF!</v>
      </c>
      <c r="S6" s="75" t="n">
        <f aca="false">SUM(januar!T36,februar!T36,marec!T36,april!T36,maj!T36,junij!T36,avgust!T36,september!T36,oktober!T36,november!T36,december!T36)</f>
        <v>0</v>
      </c>
      <c r="T6" s="75" t="n">
        <f aca="false">SUM(januar!U36,februar!U36,marec!U36,april!U36,maj!U36,junij!U36,avgust!U36,september!U36,oktober!U36,november!U36,december!U36)</f>
        <v>0</v>
      </c>
      <c r="U6" s="76"/>
      <c r="V6" s="76"/>
      <c r="W6" s="76"/>
      <c r="X6" s="76"/>
      <c r="Y6" s="76"/>
      <c r="Z6" s="66"/>
      <c r="AA6" s="66"/>
      <c r="AB6" s="53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</row>
    <row r="7" customFormat="false" ht="19.5" hidden="false" customHeight="true" outlineLevel="0" collapsed="false">
      <c r="A7" s="66"/>
      <c r="B7" s="32" t="str">
        <f aca="false">Predloge!$B$42</f>
        <v>Σ</v>
      </c>
      <c r="C7" s="75" t="n">
        <f aca="false">SUM(januar!D37,februar!D37,marec!D37,april!D37,maj!D37,junij!D37,avgust!D37,september!D37,oktober!D37,november!D37,december!D37)</f>
        <v>0</v>
      </c>
      <c r="D7" s="75" t="n">
        <f aca="false">SUM(januar!E37,februar!E37,marec!E37,april!E37,maj!E37,junij!E37,avgust!E37,september!E37,oktober!E37,november!E37,december!E37)</f>
        <v>0</v>
      </c>
      <c r="E7" s="75" t="n">
        <f aca="false">SUM(januar!F37,februar!F37,marec!F37,april!F37,maj!F37,junij!F37,avgust!F37,september!F37,oktober!F37,november!F37,december!F37)</f>
        <v>0</v>
      </c>
      <c r="F7" s="75" t="n">
        <f aca="false">SUM(januar!G37,februar!G37,marec!G37,april!G37,maj!G37,junij!G37,avgust!G37,september!G37,oktober!G37,november!G37,december!G37)</f>
        <v>0</v>
      </c>
      <c r="G7" s="75" t="n">
        <f aca="false">SUM(januar!H37,februar!H37,marec!H37,april!H37,maj!H37,junij!H37,avgust!H37,september!H37,oktober!H37,november!H37,december!H37)</f>
        <v>0</v>
      </c>
      <c r="H7" s="75" t="n">
        <f aca="false">SUM(januar!I37,februar!I37,marec!I37,april!I37,maj!I37,junij!I37,avgust!I37,september!I37,oktober!I37,november!I37,december!I37)</f>
        <v>0</v>
      </c>
      <c r="I7" s="75" t="n">
        <f aca="false">SUM(januar!J37,februar!J37,marec!J37,april!J37,maj!J37,junij!J37,avgust!J37,september!J37,oktober!J37,november!J37,december!J37)</f>
        <v>0</v>
      </c>
      <c r="J7" s="75" t="n">
        <f aca="false">SUM(januar!K37,februar!K37,marec!K37,april!K37,maj!K37,junij!K37,avgust!K37,september!K37,oktober!K37,november!K37,december!K37)</f>
        <v>0</v>
      </c>
      <c r="K7" s="75" t="n">
        <f aca="false">SUM(januar!L37,februar!L37,marec!L37,april!L37,maj!L37,junij!L37,avgust!L37,september!L37,oktober!L37,november!L37,december!L37)</f>
        <v>0</v>
      </c>
      <c r="L7" s="75" t="n">
        <f aca="false">SUM(januar!M37,februar!M37,marec!M37,april!M37,maj!M37,junij!M37,avgust!M37,september!M37,oktober!M37,november!M37,december!M37)</f>
        <v>0</v>
      </c>
      <c r="M7" s="75" t="n">
        <f aca="false">SUM(januar!N37,februar!N37,marec!N37,april!N37,maj!N37,junij!N37,avgust!N37,september!N37,oktober!N37,november!N37,december!N37)</f>
        <v>0</v>
      </c>
      <c r="N7" s="75" t="n">
        <f aca="false">SUM(januar!O37,februar!O37,marec!O37,april!O37,maj!O37,junij!O37,avgust!O37,september!O37,oktober!O37,november!O37,december!O37)</f>
        <v>0</v>
      </c>
      <c r="O7" s="75" t="e">
        <f aca="false">SUM(januar!P37,februar!P37,marec!O37,april!P37,maj!P37,junij!O37,#REF!,avgust!P37,september!O37,oktober!P37,november!P37,december!P37)</f>
        <v>#REF!</v>
      </c>
      <c r="P7" s="75" t="n">
        <f aca="false">SUM(januar!Q37,februar!Q37,marec!Q37,april!Q37,maj!Q37,junij!Q37,avgust!Q37,september!Q37,oktober!Q37,november!Q37,december!Q37)</f>
        <v>0</v>
      </c>
      <c r="Q7" s="75" t="n">
        <f aca="false">SUM(januar!R37,februar!R37,marec!R37,april!R37,maj!R37,junij!R37,avgust!R37,september!R37,oktober!R37,november!R37,december!R37)</f>
        <v>0</v>
      </c>
      <c r="R7" s="75" t="e">
        <f aca="false">SUM(januar!S37,februar!S37,marec!R37,april!S37,maj!S37,junij!R37,#REF!,avgust!S37,september!R37,oktober!S37,november!S37,december!S37)</f>
        <v>#REF!</v>
      </c>
      <c r="S7" s="75" t="n">
        <f aca="false">SUM(januar!T37,februar!T37,marec!T37,april!T37,maj!T37,junij!T37,avgust!T37,september!T37,oktober!T37,november!T37,december!T37)</f>
        <v>0</v>
      </c>
      <c r="T7" s="75" t="n">
        <f aca="false">SUM(januar!U37,februar!U37,marec!U37,april!U37,maj!U37,junij!U37,avgust!U37,september!U37,oktober!U37,november!U37,december!U37)</f>
        <v>0</v>
      </c>
      <c r="U7" s="76"/>
      <c r="V7" s="76"/>
      <c r="W7" s="76"/>
      <c r="X7" s="76"/>
      <c r="Y7" s="76"/>
      <c r="Z7" s="66"/>
      <c r="AA7" s="66"/>
      <c r="AB7" s="53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</row>
    <row r="8" customFormat="false" ht="19.5" hidden="false" customHeight="true" outlineLevel="0" collapsed="false">
      <c r="A8" s="66"/>
      <c r="B8" s="7" t="str">
        <f aca="false">Predloge!$B$6</f>
        <v>KVIT</v>
      </c>
      <c r="C8" s="75" t="n">
        <f aca="false">SUM(januar!D38,februar!D38,marec!D38,april!D38,maj!D38,junij!D38,avgust!D38,september!D38,oktober!D38,november!D38,december!D38)</f>
        <v>0</v>
      </c>
      <c r="D8" s="75" t="n">
        <f aca="false">SUM(januar!E38,februar!E38,marec!E38,april!E38,maj!E38,junij!E38,avgust!E38,september!E38,oktober!E38,november!E38,december!E38)</f>
        <v>0</v>
      </c>
      <c r="E8" s="75" t="n">
        <f aca="false">SUM(januar!F38,februar!F38,marec!F38,april!F38,maj!F38,junij!F38,avgust!F38,september!F38,oktober!F38,november!F38,december!F38)</f>
        <v>0</v>
      </c>
      <c r="F8" s="75" t="n">
        <f aca="false">SUM(januar!G38,februar!G38,marec!G38,april!G38,maj!G38,junij!G38,avgust!G38,september!G38,oktober!G38,november!G38,december!G38)</f>
        <v>0</v>
      </c>
      <c r="G8" s="75" t="n">
        <f aca="false">SUM(januar!H38,februar!H38,marec!H38,april!H38,maj!H38,junij!H38,avgust!H38,september!H38,oktober!H38,november!H38,december!H38)</f>
        <v>0</v>
      </c>
      <c r="H8" s="75" t="n">
        <f aca="false">SUM(januar!I38,februar!I38,marec!I38,april!I38,maj!I38,junij!I38,avgust!I38,september!I38,oktober!I38,november!I38,december!I38)</f>
        <v>0</v>
      </c>
      <c r="I8" s="75" t="n">
        <f aca="false">SUM(januar!J38,februar!J38,marec!J38,april!J38,maj!J38,junij!J38,avgust!J38,september!J38,oktober!J38,november!J38,december!J38)</f>
        <v>0</v>
      </c>
      <c r="J8" s="75" t="n">
        <f aca="false">SUM(januar!K38,februar!K38,marec!K38,april!K38,maj!K38,junij!K38,avgust!K38,september!K38,oktober!K38,november!K38,december!K38)</f>
        <v>0</v>
      </c>
      <c r="K8" s="75" t="n">
        <f aca="false">SUM(januar!L38,februar!L38,marec!L38,april!L38,maj!L38,junij!L38,avgust!L38,september!L38,oktober!L38,november!L38,december!L38)</f>
        <v>0</v>
      </c>
      <c r="L8" s="75" t="n">
        <f aca="false">SUM(januar!M38,februar!M38,marec!M38,april!M38,maj!M38,junij!M38,avgust!M38,september!M38,oktober!M38,november!M38,december!M38)</f>
        <v>0</v>
      </c>
      <c r="M8" s="75" t="n">
        <f aca="false">SUM(januar!N38,februar!N38,marec!N38,april!N38,maj!N38,junij!N38,avgust!N38,september!N38,oktober!N38,november!N38,december!N38)</f>
        <v>0</v>
      </c>
      <c r="N8" s="75" t="n">
        <f aca="false">SUM(januar!O38,februar!O38,marec!O38,april!O38,maj!O38,junij!O38,avgust!O38,september!O38,oktober!O38,november!O38,december!O38)</f>
        <v>0</v>
      </c>
      <c r="O8" s="75" t="e">
        <f aca="false">SUM(januar!P37,februar!P37,marec!O37,april!P37,maj!P37,junij!O37,#REF!,avgust!P37,september!O37,oktober!P37,november!P37,december!P37)</f>
        <v>#REF!</v>
      </c>
      <c r="P8" s="75" t="n">
        <f aca="false">SUM(januar!Q38,februar!Q38,marec!Q38,april!Q38,maj!Q38,junij!Q38,avgust!Q38,september!Q38,oktober!Q38,november!Q38,december!Q38)</f>
        <v>0</v>
      </c>
      <c r="Q8" s="75" t="n">
        <f aca="false">SUM(januar!R38,februar!R38,marec!R38,april!R38,maj!R38,junij!R38,avgust!R38,september!R38,oktober!R38,november!R38,december!R38)</f>
        <v>0</v>
      </c>
      <c r="R8" s="75" t="e">
        <f aca="false">SUM(januar!S37,februar!S37,marec!R37,april!S37,maj!S37,junij!R37,#REF!,avgust!S37,september!R37,oktober!S37,november!S37,december!S37)</f>
        <v>#REF!</v>
      </c>
      <c r="S8" s="75" t="n">
        <f aca="false">SUM(januar!T38,februar!T38,marec!T38,april!T38,maj!T38,junij!T38,avgust!T38,september!T38,oktober!T38,november!T38,december!T38)</f>
        <v>0</v>
      </c>
      <c r="T8" s="75" t="n">
        <f aca="false">SUM(januar!U38,februar!U38,marec!U38,april!U38,maj!U38,junij!U38,avgust!U38,september!U38,oktober!U38,november!U38,december!U38)</f>
        <v>0</v>
      </c>
      <c r="U8" s="76"/>
      <c r="V8" s="76"/>
      <c r="W8" s="76"/>
      <c r="X8" s="76"/>
      <c r="Y8" s="76"/>
      <c r="Z8" s="66"/>
      <c r="AA8" s="66"/>
      <c r="AB8" s="53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</row>
    <row r="9" customFormat="false" ht="15.75" hidden="false" customHeight="true" outlineLevel="0" collapsed="false">
      <c r="A9" s="66"/>
      <c r="B9" s="34" t="str">
        <f aca="false">Predloge!$B$43</f>
        <v>$</v>
      </c>
      <c r="C9" s="75" t="n">
        <f aca="false">SUM(januar!D39,februar!D39,marec!D39,april!D39,maj!D39,junij!D39,avgust!D39,september!D39,oktober!D39,november!D39,december!D39)</f>
        <v>0</v>
      </c>
      <c r="D9" s="75" t="n">
        <f aca="false">SUM(januar!E39,februar!E39,marec!E39,april!E39,maj!E39,junij!E39,avgust!E39,september!E39,oktober!E39,november!E39,december!E39)</f>
        <v>0</v>
      </c>
      <c r="E9" s="75" t="n">
        <f aca="false">SUM(januar!F39,februar!F39,marec!F39,april!F39,maj!F39,junij!F39,avgust!F39,september!F39,oktober!F39,november!F39,december!F39)</f>
        <v>0</v>
      </c>
      <c r="F9" s="75" t="n">
        <f aca="false">SUM(januar!G39,februar!G39,marec!G39,april!G39,maj!G39,junij!G39,avgust!G39,september!G39,oktober!G39,november!G39,december!G39)</f>
        <v>0</v>
      </c>
      <c r="G9" s="75" t="n">
        <f aca="false">SUM(januar!H39,februar!H39,marec!H39,april!H39,maj!H39,junij!H39,avgust!H39,september!H39,oktober!H39,november!H39,december!H39)</f>
        <v>0</v>
      </c>
      <c r="H9" s="75" t="n">
        <f aca="false">SUM(januar!I39,februar!I39,marec!I39,april!I39,maj!I39,junij!I39,avgust!I39,september!I39,oktober!I39,november!I39,december!I39)</f>
        <v>0</v>
      </c>
      <c r="I9" s="75" t="n">
        <f aca="false">SUM(januar!J39,februar!J39,marec!J39,april!J39,maj!J39,junij!J39,avgust!J39,september!J39,oktober!J39,november!J39,december!J39)</f>
        <v>0</v>
      </c>
      <c r="J9" s="75" t="n">
        <f aca="false">SUM(januar!K39,februar!K39,marec!K39,april!K39,maj!K39,junij!K39,avgust!K39,september!K39,oktober!K39,november!K39,december!K39)</f>
        <v>0</v>
      </c>
      <c r="K9" s="75" t="n">
        <f aca="false">SUM(januar!L39,februar!L39,marec!L39,april!L39,maj!L39,junij!L39,avgust!L39,september!L39,oktober!L39,november!L39,december!L39)</f>
        <v>0</v>
      </c>
      <c r="L9" s="75" t="n">
        <f aca="false">SUM(januar!M39,februar!M39,marec!M39,april!M39,maj!M39,junij!M39,avgust!M39,september!M39,oktober!M39,november!M39,december!M39)</f>
        <v>0</v>
      </c>
      <c r="M9" s="75" t="n">
        <f aca="false">SUM(januar!N39,februar!N39,marec!N39,april!N39,maj!N39,junij!N39,avgust!N39,september!N39,oktober!N39,november!N39,december!N39)</f>
        <v>0</v>
      </c>
      <c r="N9" s="75" t="n">
        <f aca="false">SUM(januar!O39,februar!O39,marec!O39,april!O39,maj!O39,junij!O39,avgust!O39,september!O39,oktober!O39,november!O39,december!O39)</f>
        <v>0</v>
      </c>
      <c r="O9" s="75" t="e">
        <f aca="false">SUM(januar!P39,februar!P39,marec!O39,april!P39,maj!P39,junij!O39,#REF!,avgust!P39,september!O39,oktober!P39,november!P39,december!P39)</f>
        <v>#REF!</v>
      </c>
      <c r="P9" s="75" t="n">
        <f aca="false">SUM(januar!Q39,februar!Q39,marec!Q39,april!Q39,maj!Q39,junij!Q39,avgust!Q39,september!Q39,oktober!Q39,november!Q39,december!Q39)</f>
        <v>0</v>
      </c>
      <c r="Q9" s="75" t="n">
        <f aca="false">SUM(januar!R39,februar!R39,marec!R39,april!R39,maj!R39,junij!R39,avgust!R39,september!R39,oktober!R39,november!R39,december!R39)</f>
        <v>0</v>
      </c>
      <c r="R9" s="75" t="e">
        <f aca="false">SUM(januar!S39,februar!S39,marec!R39,april!S39,maj!S39,junij!R39,#REF!,avgust!S39,september!R39,oktober!S39,november!S39,december!S39)</f>
        <v>#REF!</v>
      </c>
      <c r="S9" s="75" t="n">
        <f aca="false">SUM(januar!T39,februar!T39,marec!T39,april!T39,maj!T39,junij!T39,avgust!T39,september!T39,oktober!T39,november!T39,december!T39)</f>
        <v>0</v>
      </c>
      <c r="T9" s="75" t="n">
        <f aca="false">SUM(januar!U39,februar!U39,marec!U39,april!U39,maj!U39,junij!U39,avgust!U39,september!U39,oktober!U39,november!U39,december!U39)</f>
        <v>0</v>
      </c>
      <c r="U9" s="76"/>
      <c r="V9" s="76"/>
      <c r="W9" s="76"/>
      <c r="X9" s="76"/>
      <c r="Y9" s="76"/>
      <c r="Z9" s="66"/>
      <c r="AA9" s="66"/>
      <c r="AB9" s="53"/>
      <c r="AC9" s="66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</row>
    <row r="10" customFormat="false" ht="13.5" hidden="false" customHeight="true" outlineLevel="0" collapsed="false">
      <c r="B10" s="7" t="str">
        <f aca="false">Predloge!$B$12</f>
        <v>D</v>
      </c>
      <c r="C10" s="75" t="n">
        <f aca="false">SUM(januar!D40,februar!D40,marec!D40,april!D40,maj!D40,junij!D40,avgust!D40,september!D40,oktober!D40,november!D40,december!D40)</f>
        <v>0</v>
      </c>
      <c r="D10" s="75" t="n">
        <f aca="false">SUM(januar!E40,februar!E40,marec!E40,april!E40,maj!E40,junij!E40,avgust!E40,september!E40,oktober!E40,november!E40,december!E40)</f>
        <v>0</v>
      </c>
      <c r="E10" s="75" t="n">
        <f aca="false">SUM(januar!F40,februar!F40,marec!F40,april!F40,maj!F40,junij!F40,avgust!F40,september!F40,oktober!F40,november!F40,december!F40)</f>
        <v>0</v>
      </c>
      <c r="F10" s="75" t="n">
        <f aca="false">SUM(januar!G40,februar!G40,marec!G40,april!G40,maj!G40,junij!G40,avgust!G40,september!G40,oktober!G40,november!G40,december!G40)</f>
        <v>0</v>
      </c>
      <c r="G10" s="75" t="n">
        <f aca="false">SUM(januar!H40,februar!H40,marec!H40,april!H40,maj!H40,junij!H40,avgust!H40,september!H40,oktober!H40,november!H40,december!H40)</f>
        <v>0</v>
      </c>
      <c r="H10" s="75" t="n">
        <f aca="false">SUM(januar!I40,februar!I40,marec!I40,april!I40,maj!I40,junij!I40,avgust!I40,september!I40,oktober!I40,november!I40,december!I40)</f>
        <v>0</v>
      </c>
      <c r="I10" s="75" t="n">
        <f aca="false">SUM(januar!J40,februar!J40,marec!J40,april!J40,maj!J40,junij!J40,avgust!J40,september!J40,oktober!J40,november!J40,december!J40)</f>
        <v>0</v>
      </c>
      <c r="J10" s="75" t="n">
        <f aca="false">SUM(januar!K40,februar!K40,marec!K40,april!K40,maj!K40,junij!K40,avgust!K40,september!K40,oktober!K40,november!K40,december!K40)</f>
        <v>0</v>
      </c>
      <c r="K10" s="75" t="n">
        <f aca="false">SUM(januar!L40,februar!L40,marec!L40,april!L40,maj!L40,junij!L40,avgust!L40,september!L40,oktober!L40,november!L40,december!L40)</f>
        <v>0</v>
      </c>
      <c r="L10" s="75" t="n">
        <f aca="false">SUM(januar!M40,februar!M40,marec!M40,april!M40,maj!M40,junij!M40,avgust!M40,september!M40,oktober!M40,november!M40,december!M40)</f>
        <v>0</v>
      </c>
      <c r="M10" s="75" t="n">
        <f aca="false">SUM(januar!N40,februar!N40,marec!N40,april!N40,maj!N40,junij!N40,avgust!N40,september!N40,oktober!N40,november!N40,december!N40)</f>
        <v>0</v>
      </c>
      <c r="N10" s="75" t="n">
        <f aca="false">SUM(januar!O40,februar!O40,marec!O40,april!O40,maj!O40,junij!O40,avgust!O40,september!O40,oktober!O40,november!O40,december!O40)</f>
        <v>0</v>
      </c>
      <c r="O10" s="75" t="e">
        <f aca="false">SUM(januar!P40,februar!P40,marec!O40,april!P40,maj!P40,junij!O40,#REF!,avgust!P40,september!O40,oktober!P40,november!P40,december!P40)</f>
        <v>#REF!</v>
      </c>
      <c r="P10" s="75" t="n">
        <f aca="false">SUM(januar!Q40,februar!Q40,marec!Q40,april!Q40,maj!Q40,junij!Q40,avgust!Q40,september!Q40,oktober!Q40,november!Q40,december!Q40)</f>
        <v>0</v>
      </c>
      <c r="Q10" s="75" t="n">
        <f aca="false">SUM(januar!R40,februar!R40,marec!R40,april!R40,maj!R40,junij!R40,avgust!R40,september!R40,oktober!R40,november!R40,december!R40)</f>
        <v>0</v>
      </c>
      <c r="R10" s="75" t="e">
        <f aca="false">SUM(januar!S40,februar!S40,marec!R40,april!S40,maj!S40,junij!R40,#REF!,avgust!S40,september!R40,oktober!S40,november!S40,december!S40)</f>
        <v>#REF!</v>
      </c>
      <c r="S10" s="75" t="n">
        <f aca="false">SUM(januar!T40,februar!T40,marec!T40,april!T40,maj!T40,junij!T40,avgust!T40,september!T40,oktober!T40,november!T40,december!T40)</f>
        <v>0</v>
      </c>
      <c r="T10" s="75" t="n">
        <f aca="false">SUM(januar!U40,februar!U40,marec!U40,april!U40,maj!U40,junij!U40,avgust!U40,september!U40,oktober!U40,november!U40,december!U40)</f>
        <v>0</v>
      </c>
      <c r="AB10" s="53"/>
    </row>
    <row r="11" customFormat="false" ht="13.5" hidden="false" customHeight="true" outlineLevel="0" collapsed="false">
      <c r="B11" s="7" t="str">
        <f aca="false">Predloge!$B$15</f>
        <v>SO</v>
      </c>
      <c r="C11" s="75" t="n">
        <f aca="false">SUM(januar!D41,februar!D41,marec!D41,april!D41,maj!D41,junij!D41,avgust!D41,september!D41,oktober!D41,november!D41,december!D41)</f>
        <v>0</v>
      </c>
      <c r="D11" s="75" t="n">
        <f aca="false">SUM(januar!E41,februar!E41,marec!E41,april!E41,maj!E41,junij!E41,avgust!E41,september!E41,oktober!E41,november!E41,december!E41)</f>
        <v>0</v>
      </c>
      <c r="E11" s="75" t="n">
        <f aca="false">SUM(januar!F41,februar!F41,marec!F41,april!F41,maj!F41,junij!F41,avgust!F41,september!F41,oktober!F41,november!F41,december!F41)</f>
        <v>0</v>
      </c>
      <c r="F11" s="75" t="n">
        <f aca="false">SUM(januar!G41,februar!G41,marec!G41,april!G41,maj!G41,junij!G41,avgust!G41,september!G41,oktober!G41,november!G41,december!G41)</f>
        <v>0</v>
      </c>
      <c r="G11" s="75" t="n">
        <f aca="false">SUM(januar!H41,februar!H41,marec!H41,april!H41,maj!H41,junij!H41,avgust!H41,september!H41,oktober!H41,november!H41,december!H41)</f>
        <v>0</v>
      </c>
      <c r="H11" s="75" t="n">
        <f aca="false">SUM(januar!I41,februar!I41,marec!I41,april!I41,maj!I41,junij!I41,avgust!I41,september!I41,oktober!I41,november!I41,december!I41)</f>
        <v>0</v>
      </c>
      <c r="I11" s="75" t="n">
        <f aca="false">SUM(januar!J41,februar!J41,marec!J41,april!J41,maj!J41,junij!J41,avgust!J41,september!J41,oktober!J41,november!J41,december!J41)</f>
        <v>0</v>
      </c>
      <c r="J11" s="75" t="n">
        <f aca="false">SUM(januar!K41,februar!K41,marec!K41,april!K41,maj!K41,junij!K41,avgust!K41,september!K41,oktober!K41,november!K41,december!K41)</f>
        <v>0</v>
      </c>
      <c r="K11" s="75" t="n">
        <f aca="false">SUM(januar!L41,februar!L41,marec!L41,april!L41,maj!L41,junij!L41,avgust!L41,september!L41,oktober!L41,november!L41,december!L41)</f>
        <v>0</v>
      </c>
      <c r="L11" s="75" t="n">
        <f aca="false">SUM(januar!M41,februar!M41,marec!M41,april!M41,maj!M41,junij!M41,avgust!M41,september!M41,oktober!M41,november!M41,december!M41)</f>
        <v>0</v>
      </c>
      <c r="M11" s="75" t="n">
        <f aca="false">SUM(januar!N41,februar!N41,marec!N41,april!N41,maj!N41,junij!N41,avgust!N41,september!N41,oktober!N41,november!N41,december!N41)</f>
        <v>0</v>
      </c>
      <c r="N11" s="75" t="n">
        <f aca="false">SUM(januar!O41,februar!O41,marec!O41,april!O41,maj!O41,junij!O41,avgust!O41,september!O41,oktober!O41,november!O41,december!O41)</f>
        <v>0</v>
      </c>
      <c r="O11" s="75" t="e">
        <f aca="false">SUM(januar!P41,februar!P41,marec!O41,april!P41,maj!P41,junij!O41,#REF!,avgust!P41,september!O41,oktober!P41,november!P41,december!P41)</f>
        <v>#REF!</v>
      </c>
      <c r="P11" s="75" t="n">
        <f aca="false">SUM(januar!Q41,februar!Q41,marec!Q41,april!Q41,maj!Q41,junij!Q41,avgust!Q41,september!Q41,oktober!Q41,november!Q41,december!Q41)</f>
        <v>0</v>
      </c>
      <c r="Q11" s="75" t="n">
        <f aca="false">SUM(januar!R41,februar!R41,marec!R41,april!R41,maj!R41,junij!R41,avgust!R41,september!R41,oktober!R41,november!R41,december!R41)</f>
        <v>0</v>
      </c>
      <c r="R11" s="75" t="e">
        <f aca="false">SUM(januar!S41,februar!S41,marec!R41,april!S41,maj!S41,junij!R41,#REF!,avgust!S41,september!R41,oktober!S41,november!S41,december!S41)</f>
        <v>#REF!</v>
      </c>
      <c r="S11" s="75" t="n">
        <f aca="false">SUM(januar!T41,februar!T41,marec!T41,april!T41,maj!T41,junij!T41,avgust!T41,september!T41,oktober!T41,november!T41,december!T41)</f>
        <v>0</v>
      </c>
      <c r="T11" s="75" t="n">
        <f aca="false">SUM(januar!U41,februar!U41,marec!U41,april!U41,maj!U41,junij!U41,avgust!U41,september!U41,oktober!U41,november!U41,december!U41)</f>
        <v>0</v>
      </c>
      <c r="AB11" s="53"/>
    </row>
    <row r="12" customFormat="false" ht="13.5" hidden="false" customHeight="true" outlineLevel="0" collapsed="false">
      <c r="B12" s="7" t="str">
        <f aca="false">Predloge!$B$13</f>
        <v>BOL</v>
      </c>
      <c r="C12" s="75" t="n">
        <f aca="false">SUM(januar!D42,februar!D42,marec!D42,april!D42,maj!D42,junij!D42,avgust!D42,september!D42,oktober!D42,november!D42,december!D42)</f>
        <v>0</v>
      </c>
      <c r="D12" s="75" t="n">
        <f aca="false">SUM(januar!E42,februar!E42,marec!E42,april!E42,maj!E42,junij!E42,avgust!E42,september!E42,oktober!E42,november!E42,december!E42)</f>
        <v>0</v>
      </c>
      <c r="E12" s="75" t="n">
        <f aca="false">SUM(januar!F42,februar!F42,marec!F42,april!F42,maj!F42,junij!F42,avgust!F42,september!F42,oktober!F42,november!F42,december!F42)</f>
        <v>0</v>
      </c>
      <c r="F12" s="75" t="n">
        <f aca="false">SUM(januar!G42,februar!G42,marec!G42,april!G42,maj!G42,junij!G42,avgust!G42,september!G42,oktober!G42,november!G42,december!G42)</f>
        <v>0</v>
      </c>
      <c r="G12" s="75" t="n">
        <f aca="false">SUM(januar!H42,februar!H42,marec!H42,april!H42,maj!H42,junij!H42,avgust!H42,september!H42,oktober!H42,november!H42,december!H42)</f>
        <v>0</v>
      </c>
      <c r="H12" s="75" t="n">
        <f aca="false">SUM(januar!I42,februar!I42,marec!I42,april!I42,maj!I42,junij!I42,avgust!I42,september!I42,oktober!I42,november!I42,december!I42)</f>
        <v>0</v>
      </c>
      <c r="I12" s="75" t="n">
        <f aca="false">SUM(januar!J42,februar!J42,marec!J42,april!J42,maj!J42,junij!J42,avgust!J42,september!J42,oktober!J42,november!J42,december!J42)</f>
        <v>0</v>
      </c>
      <c r="J12" s="75" t="n">
        <f aca="false">SUM(januar!K42,februar!K42,marec!K42,april!K42,maj!K42,junij!K42,avgust!K42,september!K42,oktober!K42,november!K42,december!K42)</f>
        <v>0</v>
      </c>
      <c r="K12" s="75" t="n">
        <f aca="false">SUM(januar!L42,februar!L42,marec!L42,april!L42,maj!L42,junij!L42,avgust!L42,september!L42,oktober!L42,november!L42,december!L42)</f>
        <v>0</v>
      </c>
      <c r="L12" s="75" t="n">
        <f aca="false">SUM(januar!M42,februar!M42,marec!M42,april!M42,maj!M42,junij!M42,avgust!M42,september!M42,oktober!M42,november!M42,december!M42)</f>
        <v>0</v>
      </c>
      <c r="M12" s="75" t="n">
        <f aca="false">SUM(januar!N42,februar!N42,marec!N42,april!N42,maj!N42,junij!N42,avgust!N42,september!N42,oktober!N42,november!N42,december!N42)</f>
        <v>0</v>
      </c>
      <c r="N12" s="75" t="n">
        <f aca="false">SUM(januar!O42,februar!O42,marec!O42,april!O42,maj!O42,junij!O42,avgust!O42,september!O42,oktober!O42,november!O42,december!O42)</f>
        <v>0</v>
      </c>
      <c r="O12" s="75" t="e">
        <f aca="false">SUM(januar!P42,februar!P42,marec!O42,april!P42,maj!P42,junij!O42,#REF!,avgust!P42,september!O42,oktober!P42,november!P42,december!P42)</f>
        <v>#REF!</v>
      </c>
      <c r="P12" s="75" t="n">
        <f aca="false">SUM(januar!Q42,februar!Q42,marec!Q42,april!Q42,maj!Q42,junij!Q42,avgust!Q42,september!Q42,oktober!Q42,november!Q42,december!Q42)</f>
        <v>0</v>
      </c>
      <c r="Q12" s="75" t="n">
        <f aca="false">SUM(januar!R42,februar!R42,marec!R42,april!R42,maj!R42,junij!R42,avgust!R42,september!R42,oktober!R42,november!R42,december!R42)</f>
        <v>0</v>
      </c>
      <c r="R12" s="75" t="e">
        <f aca="false">SUM(januar!S42,februar!S42,marec!R42,april!S42,maj!S42,junij!R42,#REF!,avgust!S42,september!R42,oktober!S42,november!S42,december!S42)</f>
        <v>#REF!</v>
      </c>
      <c r="S12" s="75" t="n">
        <f aca="false">SUM(januar!T42,februar!T42,marec!T42,april!T42,maj!T42,junij!T42,avgust!T42,september!T42,oktober!T42,november!T42,december!T42)</f>
        <v>0</v>
      </c>
      <c r="T12" s="75" t="n">
        <f aca="false">SUM(januar!U42,februar!U42,marec!U42,april!U42,maj!U42,junij!U42,avgust!U42,september!U42,oktober!U42,november!U42,december!U42)</f>
        <v>0</v>
      </c>
      <c r="AB12" s="53"/>
    </row>
    <row r="13" customFormat="false" ht="13.5" hidden="false" customHeight="true" outlineLevel="0" collapsed="false">
      <c r="B13" s="12" t="str">
        <f aca="false">Predloge!$B$11</f>
        <v>X</v>
      </c>
      <c r="C13" s="75" t="n">
        <f aca="false">SUM(januar!D43,februar!D43,marec!D43,april!D43,maj!D43,junij!D43,avgust!D43,september!D43,oktober!D43,november!D43,december!D43)</f>
        <v>0</v>
      </c>
      <c r="D13" s="75" t="n">
        <f aca="false">SUM(januar!E43,februar!E43,marec!E43,april!E43,maj!E43,junij!E43,avgust!E43,september!E43,oktober!E43,november!E43,december!E43)</f>
        <v>0</v>
      </c>
      <c r="E13" s="75" t="n">
        <f aca="false">SUM(januar!F43,februar!F43,marec!F43,april!F43,maj!F43,junij!F43,avgust!F43,september!F43,oktober!F43,november!F43,december!F43)</f>
        <v>0</v>
      </c>
      <c r="F13" s="75" t="n">
        <f aca="false">SUM(januar!G43,februar!G43,marec!G43,april!G43,maj!G43,junij!G43,avgust!G43,september!G43,oktober!G43,november!G43,december!G43)</f>
        <v>0</v>
      </c>
      <c r="G13" s="75" t="n">
        <f aca="false">SUM(januar!H43,februar!H43,marec!H43,april!H43,maj!H43,junij!H43,avgust!H43,september!H43,oktober!H43,november!H43,december!H43)</f>
        <v>0</v>
      </c>
      <c r="H13" s="75" t="n">
        <f aca="false">SUM(januar!I43,februar!I43,marec!I43,april!I43,maj!I43,junij!I43,avgust!I43,september!I43,oktober!I43,november!I43,december!I43)</f>
        <v>0</v>
      </c>
      <c r="I13" s="75" t="n">
        <f aca="false">SUM(januar!J43,februar!J43,marec!J43,april!J43,maj!J43,junij!J43,avgust!J43,september!J43,oktober!J43,november!J43,december!J43)</f>
        <v>0</v>
      </c>
      <c r="J13" s="75" t="n">
        <f aca="false">SUM(januar!K43,februar!K43,marec!K43,april!K43,maj!K43,junij!K43,avgust!K43,september!K43,oktober!K43,november!K43,december!K43)</f>
        <v>0</v>
      </c>
      <c r="K13" s="75" t="n">
        <f aca="false">SUM(januar!L43,februar!L43,marec!L43,april!L43,maj!L43,junij!L43,avgust!L43,september!L43,oktober!L43,november!L43,december!L43)</f>
        <v>0</v>
      </c>
      <c r="L13" s="75" t="n">
        <f aca="false">SUM(januar!M43,februar!M43,marec!M43,april!M43,maj!M43,junij!M43,avgust!M43,september!M43,oktober!M43,november!M43,december!M43)</f>
        <v>0</v>
      </c>
      <c r="M13" s="75" t="n">
        <f aca="false">SUM(januar!N43,februar!N43,marec!N43,april!N43,maj!N43,junij!N43,avgust!N43,september!N43,oktober!N43,november!N43,december!N43)</f>
        <v>0</v>
      </c>
      <c r="N13" s="75" t="n">
        <f aca="false">SUM(januar!O43,februar!O43,marec!O43,april!O43,maj!O43,junij!O43,avgust!O43,september!O43,oktober!O43,november!O43,december!O43)</f>
        <v>0</v>
      </c>
      <c r="O13" s="75" t="e">
        <f aca="false">SUM(januar!P43,februar!P43,marec!O43,april!P43,maj!P43,junij!O43,#REF!,avgust!P43,september!O43,oktober!P43,november!P43,december!P43)</f>
        <v>#REF!</v>
      </c>
      <c r="P13" s="75" t="n">
        <f aca="false">SUM(januar!Q43,februar!Q43,marec!Q43,april!Q43,maj!Q43,junij!Q43,avgust!Q43,september!Q43,oktober!Q43,november!Q43,december!Q43)</f>
        <v>0</v>
      </c>
      <c r="Q13" s="75" t="n">
        <f aca="false">SUM(januar!R43,februar!R43,marec!R43,april!R43,maj!R43,junij!R43,avgust!R43,september!R43,oktober!R43,november!R43,december!R43)</f>
        <v>0</v>
      </c>
      <c r="R13" s="75" t="e">
        <f aca="false">SUM(januar!S43,februar!S43,marec!R43,april!S43,maj!S43,junij!R43,#REF!,avgust!S43,september!R43,oktober!S43,november!S43,december!S43)</f>
        <v>#REF!</v>
      </c>
      <c r="S13" s="75" t="n">
        <f aca="false">SUM(januar!T43,februar!T43,marec!T43,april!T43,maj!T43,junij!T43,avgust!T43,september!T43,oktober!T43,november!T43,december!T43)</f>
        <v>0</v>
      </c>
      <c r="T13" s="75" t="n">
        <f aca="false">SUM(januar!U43,februar!U43,marec!U43,april!U43,maj!U43,junij!U43,avgust!U43,september!U43,oktober!U43,november!U43,december!U43)</f>
        <v>0</v>
      </c>
      <c r="AB13" s="53"/>
    </row>
    <row r="14" customFormat="false" ht="13.5" hidden="false" customHeight="true" outlineLevel="0" collapsed="false">
      <c r="B14" s="36" t="str">
        <f aca="false">Predloge!$B$44</f>
        <v>TX</v>
      </c>
      <c r="C14" s="75" t="n">
        <f aca="false">SUM(januar!D44,februar!D44,marec!D44,april!D44,maj!D44,junij!D44,avgust!D44,september!D44,oktober!D44,november!D44,december!D44)</f>
        <v>0</v>
      </c>
      <c r="D14" s="75" t="n">
        <f aca="false">SUM(januar!E44,februar!E44,marec!E44,april!E44,maj!E44,junij!E44,avgust!E44,september!E44,oktober!E44,november!E44,december!E44)</f>
        <v>0</v>
      </c>
      <c r="E14" s="75" t="n">
        <f aca="false">SUM(januar!F44,februar!F44,marec!F44,april!F44,maj!F44,junij!F44,avgust!F44,september!F44,oktober!F44,november!F44,december!F44)</f>
        <v>0</v>
      </c>
      <c r="F14" s="75" t="n">
        <f aca="false">SUM(januar!G44,februar!G44,marec!G44,april!G44,maj!G44,junij!G44,avgust!G44,september!G44,oktober!G44,november!G44,december!G44)</f>
        <v>0</v>
      </c>
      <c r="G14" s="75" t="n">
        <f aca="false">SUM(januar!H44,februar!H44,marec!H44,april!H44,maj!H44,junij!H44,avgust!H44,september!H44,oktober!H44,november!H44,december!H44)</f>
        <v>0</v>
      </c>
      <c r="H14" s="75" t="n">
        <f aca="false">SUM(januar!I44,februar!I44,marec!I44,april!I44,maj!I44,junij!I44,avgust!I44,september!I44,oktober!I44,november!I44,december!I44)</f>
        <v>0</v>
      </c>
      <c r="I14" s="75" t="n">
        <f aca="false">SUM(januar!J44,februar!J44,marec!J44,april!J44,maj!J44,junij!J44,avgust!J44,september!J44,oktober!J44,november!J44,december!J44)</f>
        <v>0</v>
      </c>
      <c r="J14" s="75" t="n">
        <f aca="false">SUM(januar!K44,februar!K44,marec!K44,april!K44,maj!K44,junij!K44,avgust!K44,september!K44,oktober!K44,november!K44,december!K44)</f>
        <v>0</v>
      </c>
      <c r="K14" s="75" t="n">
        <f aca="false">SUM(januar!L44,februar!L44,marec!L44,april!L44,maj!L44,junij!L44,avgust!L44,september!L44,oktober!L44,november!L44,december!L44)</f>
        <v>0</v>
      </c>
      <c r="L14" s="75" t="n">
        <f aca="false">SUM(januar!M44,februar!M44,marec!M44,april!M44,maj!M44,junij!M44,avgust!M44,september!M44,oktober!M44,november!M44,december!M44)</f>
        <v>0</v>
      </c>
      <c r="M14" s="75" t="n">
        <f aca="false">SUM(januar!N44,februar!N44,marec!N44,april!N44,maj!N44,junij!N44,avgust!N44,september!N44,oktober!N44,november!N44,december!N44)</f>
        <v>0</v>
      </c>
      <c r="N14" s="75" t="n">
        <f aca="false">SUM(januar!O44,februar!O44,marec!O44,april!O44,maj!O44,junij!O44,avgust!O44,september!O44,oktober!O44,november!O44,december!O44)</f>
        <v>0</v>
      </c>
      <c r="O14" s="75" t="e">
        <f aca="false">SUM(januar!P44,februar!P44,marec!O44,april!P44,maj!P44,junij!O44,#REF!,avgust!P44,september!O44,oktober!P44,november!P44,december!P44)</f>
        <v>#REF!</v>
      </c>
      <c r="P14" s="75" t="n">
        <f aca="false">SUM(januar!Q44,februar!Q44,marec!Q44,april!Q44,maj!Q44,junij!Q44,avgust!Q44,september!Q44,oktober!Q44,november!Q44,december!Q44)</f>
        <v>0</v>
      </c>
      <c r="Q14" s="75" t="n">
        <f aca="false">SUM(januar!R44,februar!R44,marec!R44,april!R44,maj!R44,junij!R44,avgust!R44,september!R44,oktober!R44,november!R44,december!R44)</f>
        <v>0</v>
      </c>
      <c r="R14" s="75" t="e">
        <f aca="false">SUM(januar!S44,februar!S44,marec!R44,april!S44,maj!S44,junij!R44,#REF!,avgust!S44,september!R44,oktober!S44,november!S44,december!S44)</f>
        <v>#REF!</v>
      </c>
      <c r="S14" s="75" t="n">
        <f aca="false">SUM(januar!T44,februar!T44,marec!T44,april!T44,maj!T44,junij!T44,avgust!T44,september!T44,oktober!T44,november!T44,december!T44)</f>
        <v>0</v>
      </c>
      <c r="T14" s="75" t="n">
        <f aca="false">SUM(januar!U44,februar!U44,marec!U44,april!U44,maj!U44,junij!U44,avgust!U44,september!U44,oktober!U44,november!U44,december!U44)</f>
        <v>0</v>
      </c>
      <c r="AB14" s="53"/>
    </row>
    <row r="15" customFormat="false" ht="13.5" hidden="false" customHeight="true" outlineLevel="0" collapsed="false">
      <c r="B15" s="38" t="str">
        <f aca="false">Predloge!$B$45</f>
        <v>¶</v>
      </c>
      <c r="C15" s="75" t="n">
        <f aca="false">SUM(januar!D45,februar!D45,marec!D45,april!D45,maj!D45,junij!D45,avgust!D45,september!D45,oktober!D45,november!D45,december!D45)</f>
        <v>0</v>
      </c>
      <c r="D15" s="75" t="n">
        <f aca="false">SUM(januar!E45,februar!E45,marec!E45,april!E45,maj!E45,junij!E45,avgust!E45,september!E45,oktober!E45,november!E45,december!E45)</f>
        <v>0</v>
      </c>
      <c r="E15" s="75" t="n">
        <f aca="false">SUM(januar!F45,februar!F45,marec!F45,april!F45,maj!F45,junij!F45,avgust!F45,september!F45,oktober!F45,november!F45,december!F45)</f>
        <v>0</v>
      </c>
      <c r="F15" s="75" t="n">
        <f aca="false">SUM(januar!G45,februar!G45,marec!G45,april!G45,maj!G45,junij!G45,avgust!G45,september!G45,oktober!G45,november!G45,december!G45)</f>
        <v>0</v>
      </c>
      <c r="G15" s="75" t="n">
        <f aca="false">SUM(januar!H45,februar!H45,marec!H45,april!H45,maj!H45,junij!H45,avgust!H45,september!H45,oktober!H45,november!H45,december!H45)</f>
        <v>0</v>
      </c>
      <c r="H15" s="75" t="n">
        <f aca="false">SUM(januar!I45,februar!I45,marec!I45,april!I45,maj!I45,junij!I45,avgust!I45,september!I45,oktober!I45,november!I45,december!I45)</f>
        <v>0</v>
      </c>
      <c r="I15" s="75" t="n">
        <f aca="false">SUM(januar!J45,februar!J45,marec!J45,april!J45,maj!J45,junij!J45,avgust!J45,september!J45,oktober!J45,november!J45,december!J45)</f>
        <v>0</v>
      </c>
      <c r="J15" s="75" t="n">
        <f aca="false">SUM(januar!K45,februar!K45,marec!K45,april!K45,maj!K45,junij!K45,avgust!K45,september!K45,oktober!K45,november!K45,december!K45)</f>
        <v>0</v>
      </c>
      <c r="K15" s="75" t="n">
        <f aca="false">SUM(januar!L45,februar!L45,marec!L45,april!L45,maj!L45,junij!L45,avgust!L45,september!L45,oktober!L45,november!L45,december!L45)</f>
        <v>0</v>
      </c>
      <c r="L15" s="75" t="n">
        <f aca="false">SUM(januar!M45,februar!M45,marec!M45,april!M45,maj!M45,junij!M45,avgust!M45,september!M45,oktober!M45,november!M45,december!M45)</f>
        <v>0</v>
      </c>
      <c r="M15" s="75" t="n">
        <f aca="false">SUM(januar!N45,februar!N45,marec!N45,april!N45,maj!N45,junij!N45,avgust!N45,september!N45,oktober!N45,november!N45,december!N45)</f>
        <v>0</v>
      </c>
      <c r="N15" s="75" t="n">
        <f aca="false">SUM(januar!O45,februar!O45,marec!O45,april!O45,maj!O45,junij!O45,avgust!O45,september!O45,oktober!O45,november!O45,december!O45)</f>
        <v>0</v>
      </c>
      <c r="O15" s="75" t="e">
        <f aca="false">SUM(januar!P45,februar!P45,marec!O45,april!P45,maj!P45,junij!O45,#REF!,avgust!P45,september!O45,oktober!P45,november!P45,december!P45)</f>
        <v>#REF!</v>
      </c>
      <c r="P15" s="75" t="n">
        <f aca="false">SUM(januar!Q45,februar!Q45,marec!Q45,april!Q45,maj!Q45,junij!Q45,avgust!Q45,september!Q45,oktober!Q45,november!Q45,december!Q45)</f>
        <v>0</v>
      </c>
      <c r="Q15" s="75" t="n">
        <f aca="false">SUM(januar!R45,februar!R45,marec!R45,april!R45,maj!R45,junij!R45,avgust!R45,september!R45,oktober!R45,november!R45,december!R45)</f>
        <v>0</v>
      </c>
      <c r="R15" s="75" t="e">
        <f aca="false">SUM(januar!S45,februar!S45,marec!R45,april!S45,maj!S45,junij!R45,#REF!,avgust!S45,september!R45,oktober!S45,november!S45,december!S45)</f>
        <v>#REF!</v>
      </c>
      <c r="S15" s="75" t="n">
        <f aca="false">SUM(januar!T45,februar!T45,marec!T45,april!T45,maj!T45,junij!T45,avgust!T45,september!T45,oktober!T45,november!T45,december!T45)</f>
        <v>0</v>
      </c>
      <c r="T15" s="75" t="n">
        <f aca="false">SUM(januar!U45,februar!U45,marec!U45,april!U45,maj!U45,junij!U45,avgust!U45,september!U45,oktober!U45,november!U45,december!U45)</f>
        <v>0</v>
      </c>
    </row>
    <row r="16" customFormat="false" ht="13.5" hidden="false" customHeight="true" outlineLevel="0" collapsed="false">
      <c r="B16" s="7" t="str">
        <f aca="false">Predloge!$B$8</f>
        <v>U</v>
      </c>
      <c r="C16" s="75" t="n">
        <f aca="false">SUM(januar!D46,februar!D46,marec!D46,april!D46,maj!D46,junij!D46,avgust!D46,september!D46,oktober!D46,november!D46,december!D46)</f>
        <v>0</v>
      </c>
      <c r="D16" s="75" t="n">
        <f aca="false">SUM(januar!E46,februar!E46,marec!E46,april!E46,maj!E46,junij!E46,avgust!E46,september!E46,oktober!E46,november!E46,december!E46)</f>
        <v>0</v>
      </c>
      <c r="E16" s="75" t="n">
        <f aca="false">SUM(januar!F46,februar!F46,marec!F46,april!F46,maj!F46,junij!F46,avgust!F46,september!F46,oktober!F46,november!F46,december!F46)</f>
        <v>0</v>
      </c>
      <c r="F16" s="75" t="n">
        <f aca="false">SUM(januar!G46,februar!G46,marec!G46,april!G46,maj!G46,junij!G46,avgust!G46,september!G46,oktober!G46,november!G46,december!G46)</f>
        <v>0</v>
      </c>
      <c r="G16" s="75" t="n">
        <f aca="false">SUM(januar!H46,februar!H46,marec!H46,april!H46,maj!H46,junij!H46,avgust!H46,september!H46,oktober!H46,november!H46,december!H46)</f>
        <v>0</v>
      </c>
      <c r="H16" s="75" t="n">
        <f aca="false">SUM(januar!I46,februar!I46,marec!I46,april!I46,maj!I46,junij!I46,avgust!I46,september!I46,oktober!I46,november!I46,december!I46)</f>
        <v>0</v>
      </c>
      <c r="I16" s="75" t="n">
        <f aca="false">SUM(januar!J46,februar!J46,marec!J46,april!J46,maj!J46,junij!J46,avgust!J46,september!J46,oktober!J46,november!J46,december!J46)</f>
        <v>0</v>
      </c>
      <c r="J16" s="75" t="n">
        <f aca="false">SUM(januar!K46,februar!K46,marec!K46,april!K46,maj!K46,junij!K46,avgust!K46,september!K46,oktober!K46,november!K46,december!K46)</f>
        <v>0</v>
      </c>
      <c r="K16" s="75" t="n">
        <f aca="false">SUM(januar!L46,februar!L46,marec!L46,april!L46,maj!L46,junij!L46,avgust!L46,september!L46,oktober!L46,november!L46,december!L46)</f>
        <v>0</v>
      </c>
      <c r="L16" s="75" t="n">
        <f aca="false">SUM(januar!M46,februar!M46,marec!M46,april!M46,maj!M46,junij!M46,avgust!M46,september!M46,oktober!M46,november!M46,december!M46)</f>
        <v>0</v>
      </c>
      <c r="M16" s="75" t="n">
        <f aca="false">SUM(januar!N46,februar!N46,marec!N46,april!N46,maj!N46,junij!N46,avgust!N46,september!N46,oktober!N46,november!N46,december!N46)</f>
        <v>0</v>
      </c>
      <c r="N16" s="75" t="n">
        <f aca="false">SUM(januar!O46,februar!O46,marec!O46,april!O46,maj!O46,junij!O46,avgust!O46,september!O46,oktober!O46,november!O46,december!O46)</f>
        <v>0</v>
      </c>
      <c r="O16" s="75" t="e">
        <f aca="false">SUM(januar!P46,februar!P46,marec!O46,april!P46,maj!P46,junij!O46,#REF!,avgust!P46,september!O46,oktober!P46,november!P46,december!P46)</f>
        <v>#REF!</v>
      </c>
      <c r="P16" s="75" t="n">
        <f aca="false">SUM(januar!Q46,februar!Q46,marec!Q46,april!Q46,maj!Q46,junij!Q46,avgust!Q46,september!Q46,oktober!Q46,november!Q46,december!Q46)</f>
        <v>0</v>
      </c>
      <c r="Q16" s="75" t="n">
        <f aca="false">SUM(januar!R46,februar!R46,marec!R46,april!R46,maj!R46,junij!R46,avgust!R46,september!R46,oktober!R46,november!R46,december!R46)</f>
        <v>0</v>
      </c>
      <c r="R16" s="75" t="e">
        <f aca="false">SUM(januar!S46,februar!S46,marec!R46,april!S46,maj!S46,junij!R46,#REF!,avgust!S46,september!R46,oktober!S46,november!S46,december!S46)</f>
        <v>#REF!</v>
      </c>
      <c r="S16" s="75" t="n">
        <f aca="false">SUM(januar!T46,februar!T46,marec!T46,april!T46,maj!T46,junij!T46,avgust!T46,september!T46,oktober!T46,november!T46,december!T46)</f>
        <v>0</v>
      </c>
      <c r="T16" s="75" t="n">
        <f aca="false">SUM(januar!U46,februar!U46,marec!U46,april!U46,maj!U46,junij!U46,avgust!U46,september!U46,oktober!U46,november!U46,december!U46)</f>
        <v>0</v>
      </c>
    </row>
  </sheetData>
  <sheetProtection sheet="true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n">
        <v>1</v>
      </c>
      <c r="B2" s="54" t="n">
        <v>45658</v>
      </c>
      <c r="C2" s="55" t="str">
        <f aca="false">TEXT(B2,"Ddd")</f>
        <v>sre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n">
        <v>1</v>
      </c>
      <c r="B3" s="54" t="n">
        <v>45659</v>
      </c>
      <c r="C3" s="55" t="str">
        <f aca="false">TEXT(B3,"Ddd")</f>
        <v>čet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45660</v>
      </c>
      <c r="C4" s="55" t="str">
        <f aca="false">TEXT(B4,"Ddd")</f>
        <v>pet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45661</v>
      </c>
      <c r="C5" s="55" t="str">
        <f aca="false">TEXT(B5,"Ddd")</f>
        <v>sob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45662</v>
      </c>
      <c r="C6" s="55" t="str">
        <f aca="false">TEXT(B6,"Ddd")</f>
        <v>ned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45663</v>
      </c>
      <c r="C7" s="55" t="str">
        <f aca="false">TEXT(B7,"Ddd")</f>
        <v>pon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45664</v>
      </c>
      <c r="C8" s="55" t="str">
        <f aca="false">TEXT(B8,"Ddd")</f>
        <v>tor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45665</v>
      </c>
      <c r="C9" s="55" t="str">
        <f aca="false">TEXT(B9,"Ddd")</f>
        <v>sre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45666</v>
      </c>
      <c r="C10" s="55" t="str">
        <f aca="false">TEXT(B10,"Ddd")</f>
        <v>čet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45667</v>
      </c>
      <c r="C11" s="55" t="str">
        <f aca="false">TEXT(B11,"Ddd")</f>
        <v>pet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45668</v>
      </c>
      <c r="C12" s="55" t="str">
        <f aca="false">TEXT(B12,"Ddd")</f>
        <v>sob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45669</v>
      </c>
      <c r="C13" s="55" t="str">
        <f aca="false">TEXT(B13,"Ddd")</f>
        <v>ned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45670</v>
      </c>
      <c r="C14" s="55" t="str">
        <f aca="false">TEXT(B14,"Ddd")</f>
        <v>pon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45671</v>
      </c>
      <c r="C15" s="55" t="str">
        <f aca="false">TEXT(B15,"Ddd")</f>
        <v>tor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45672</v>
      </c>
      <c r="C16" s="55" t="str">
        <f aca="false">TEXT(B16,"Ddd")</f>
        <v>sre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45673</v>
      </c>
      <c r="C17" s="55" t="str">
        <f aca="false">TEXT(B17,"Ddd")</f>
        <v>čet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45674</v>
      </c>
      <c r="C18" s="55" t="str">
        <f aca="false">TEXT(B18,"Ddd")</f>
        <v>pet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45675</v>
      </c>
      <c r="C19" s="55" t="str">
        <f aca="false">TEXT(B19,"Ddd")</f>
        <v>sob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45676</v>
      </c>
      <c r="C20" s="55" t="str">
        <f aca="false">TEXT(B20,"Ddd")</f>
        <v>ned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45677</v>
      </c>
      <c r="C21" s="55" t="str">
        <f aca="false">TEXT(B21,"Ddd")</f>
        <v>pon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45678</v>
      </c>
      <c r="C22" s="55" t="str">
        <f aca="false">TEXT(B22,"Ddd")</f>
        <v>tor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45679</v>
      </c>
      <c r="C23" s="55" t="str">
        <f aca="false">TEXT(B23,"Ddd")</f>
        <v>sre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45680</v>
      </c>
      <c r="C24" s="55" t="str">
        <f aca="false">TEXT(B24,"Ddd")</f>
        <v>čet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45681</v>
      </c>
      <c r="C25" s="55" t="str">
        <f aca="false">TEXT(B25,"Ddd")</f>
        <v>pet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45682</v>
      </c>
      <c r="C26" s="61" t="str">
        <f aca="false">TEXT(B26,"Ddd")</f>
        <v>sob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45683</v>
      </c>
      <c r="C27" s="61" t="str">
        <f aca="false">TEXT(B27,"Ddd")</f>
        <v>ned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45684</v>
      </c>
      <c r="C28" s="55" t="str">
        <f aca="false">TEXT(B28,"Ddd")</f>
        <v>pon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45685</v>
      </c>
      <c r="C29" s="55" t="str">
        <f aca="false">TEXT(B29,"Ddd")</f>
        <v>tor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45686</v>
      </c>
      <c r="C30" s="55" t="str">
        <f aca="false">TEXT(B30,"Ddd")</f>
        <v>sre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45687</v>
      </c>
      <c r="C31" s="55" t="str">
        <f aca="false">TEXT(B31,"Ddd")</f>
        <v>čet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45688</v>
      </c>
      <c r="C32" s="55" t="str">
        <f aca="false">TEXT(B32,"Ddd")</f>
        <v>pet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57"/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S34">
    <cfRule type="expression" priority="2" aboveAverage="0" equalAverage="0" bottom="0" percent="0" rank="0" text="" dxfId="0">
      <formula>ABS($A34)=1</formula>
    </cfRule>
    <cfRule type="expression" priority="3" aboveAverage="0" equalAverage="0" bottom="0" percent="0" rank="0" text="" dxfId="1">
      <formula>WEEKDAY($B34,2)=6</formula>
    </cfRule>
    <cfRule type="expression" priority="4" aboveAverage="0" equalAverage="0" bottom="0" percent="0" rank="0" text="" dxfId="2">
      <formula>WEEKDAY($B34,2)=7</formula>
    </cfRule>
  </conditionalFormatting>
  <conditionalFormatting sqref="X2:AE32">
    <cfRule type="cellIs" priority="5" operator="lessThan" aboveAverage="0" equalAverage="0" bottom="0" percent="0" rank="0" text="" dxfId="3">
      <formula>1</formula>
    </cfRule>
    <cfRule type="cellIs" priority="6" operator="greaterThan" aboveAverage="0" equalAverage="0" bottom="0" percent="0" rank="0" text="" dxfId="4">
      <formula>1</formula>
    </cfRule>
  </conditionalFormatting>
  <conditionalFormatting sqref="AF2:AF32">
    <cfRule type="cellIs" priority="7" operator="notEqual" aboveAverage="0" equalAverage="0" bottom="0" percent="0" rank="0" text="" dxfId="5">
      <formula>0</formula>
    </cfRule>
  </conditionalFormatting>
  <conditionalFormatting sqref="AG2:AG32">
    <cfRule type="cellIs" priority="8" operator="equal" aboveAverage="0" equalAverage="0" bottom="0" percent="0" rank="0" text="" dxfId="6">
      <formula>1</formula>
    </cfRule>
    <cfRule type="cellIs" priority="9" operator="greaterThan" aboveAverage="0" equalAverage="0" bottom="0" percent="0" rank="0" text="" dxfId="7">
      <formula>1</formula>
    </cfRule>
  </conditionalFormatting>
  <conditionalFormatting sqref="AH2:AH32">
    <cfRule type="cellIs" priority="10" operator="lessThan" aboveAverage="0" equalAverage="0" bottom="0" percent="0" rank="0" text="" dxfId="8">
      <formula>2</formula>
    </cfRule>
    <cfRule type="cellIs" priority="11" operator="greaterThan" aboveAverage="0" equalAverage="0" bottom="0" percent="0" rank="0" text="" dxfId="9">
      <formula>2</formula>
    </cfRule>
  </conditionalFormatting>
  <conditionalFormatting sqref="B2:W32">
    <cfRule type="expression" priority="12" aboveAverage="0" equalAverage="0" bottom="0" percent="0" rank="0" text="" dxfId="10">
      <formula>ABS($A2)=1</formula>
    </cfRule>
    <cfRule type="expression" priority="13" aboveAverage="0" equalAverage="0" bottom="0" percent="0" rank="0" text="" dxfId="11">
      <formula>WEEKDAY($B2,2)=6</formula>
    </cfRule>
    <cfRule type="expression" priority="14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B2" s="54" t="n">
        <v>45689</v>
      </c>
      <c r="C2" s="55" t="str">
        <f aca="false">TEXT(B2,"Ddd")</f>
        <v>sob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45690</v>
      </c>
      <c r="C3" s="55" t="str">
        <f aca="false">TEXT(B3,"Ddd")</f>
        <v>ned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45691</v>
      </c>
      <c r="C4" s="55" t="str">
        <f aca="false">TEXT(B4,"Ddd")</f>
        <v>pon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45692</v>
      </c>
      <c r="C5" s="55" t="str">
        <f aca="false">TEXT(B5,"Ddd")</f>
        <v>tor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45693</v>
      </c>
      <c r="C6" s="55" t="str">
        <f aca="false">TEXT(B6,"Ddd")</f>
        <v>sre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45694</v>
      </c>
      <c r="C7" s="55" t="str">
        <f aca="false">TEXT(B7,"Ddd")</f>
        <v>čet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45695</v>
      </c>
      <c r="C8" s="55" t="str">
        <f aca="false">TEXT(B8,"Ddd")</f>
        <v>pet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n">
        <v>1</v>
      </c>
      <c r="B9" s="54" t="n">
        <v>45696</v>
      </c>
      <c r="C9" s="55" t="str">
        <f aca="false">TEXT(B9,"Ddd")</f>
        <v>sob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45697</v>
      </c>
      <c r="C10" s="55" t="str">
        <f aca="false">TEXT(B10,"Ddd")</f>
        <v>ned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45698</v>
      </c>
      <c r="C11" s="55" t="str">
        <f aca="false">TEXT(B11,"Ddd")</f>
        <v>pon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45699</v>
      </c>
      <c r="C12" s="55" t="str">
        <f aca="false">TEXT(B12,"Ddd")</f>
        <v>tor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45700</v>
      </c>
      <c r="C13" s="55" t="str">
        <f aca="false">TEXT(B13,"Ddd")</f>
        <v>sre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45701</v>
      </c>
      <c r="C14" s="55" t="str">
        <f aca="false">TEXT(B14,"Ddd")</f>
        <v>čet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45702</v>
      </c>
      <c r="C15" s="55" t="str">
        <f aca="false">TEXT(B15,"Ddd")</f>
        <v>pet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45703</v>
      </c>
      <c r="C16" s="55" t="str">
        <f aca="false">TEXT(B16,"Ddd")</f>
        <v>sob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45704</v>
      </c>
      <c r="C17" s="55" t="str">
        <f aca="false">TEXT(B17,"Ddd")</f>
        <v>ned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45705</v>
      </c>
      <c r="C18" s="55" t="str">
        <f aca="false">TEXT(B18,"Ddd")</f>
        <v>pon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45706</v>
      </c>
      <c r="C19" s="55" t="str">
        <f aca="false">TEXT(B19,"Ddd")</f>
        <v>tor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45707</v>
      </c>
      <c r="C20" s="55" t="str">
        <f aca="false">TEXT(B20,"Ddd")</f>
        <v>sre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45708</v>
      </c>
      <c r="C21" s="55" t="str">
        <f aca="false">TEXT(B21,"Ddd")</f>
        <v>čet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45709</v>
      </c>
      <c r="C22" s="55" t="str">
        <f aca="false">TEXT(B22,"Ddd")</f>
        <v>pet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45710</v>
      </c>
      <c r="C23" s="55" t="str">
        <f aca="false">TEXT(B23,"Ddd")</f>
        <v>sob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45711</v>
      </c>
      <c r="C24" s="55" t="str">
        <f aca="false">TEXT(B24,"Ddd")</f>
        <v>ned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RIGHT(D24,1)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45712</v>
      </c>
      <c r="C25" s="55" t="str">
        <f aca="false">TEXT(B25,"Ddd")</f>
        <v>pon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45713</v>
      </c>
      <c r="C26" s="61" t="str">
        <f aca="false">TEXT(B26,"Ddd")</f>
        <v>tor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45714</v>
      </c>
      <c r="C27" s="61" t="str">
        <f aca="false">TEXT(B27,"Ddd")</f>
        <v>sre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45715</v>
      </c>
      <c r="C28" s="55" t="str">
        <f aca="false">TEXT(B28,"Ddd")</f>
        <v>čet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45716</v>
      </c>
      <c r="C29" s="55" t="str">
        <f aca="false">TEXT(B29,"Ddd")</f>
        <v>pet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45717</v>
      </c>
      <c r="C30" s="55" t="str">
        <f aca="false">TEXT(B30,"Ddd")</f>
        <v>sob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0">
    <cfRule type="cellIs" priority="2" operator="lessThan" aboveAverage="0" equalAverage="0" bottom="0" percent="0" rank="0" text="" dxfId="13">
      <formula>1</formula>
    </cfRule>
    <cfRule type="cellIs" priority="3" operator="greaterThan" aboveAverage="0" equalAverage="0" bottom="0" percent="0" rank="0" text="" dxfId="14">
      <formula>1</formula>
    </cfRule>
  </conditionalFormatting>
  <conditionalFormatting sqref="AF2:AF30">
    <cfRule type="cellIs" priority="4" operator="notEqual" aboveAverage="0" equalAverage="0" bottom="0" percent="0" rank="0" text="" dxfId="15">
      <formula>0</formula>
    </cfRule>
  </conditionalFormatting>
  <conditionalFormatting sqref="AG2:AG30">
    <cfRule type="cellIs" priority="5" operator="equal" aboveAverage="0" equalAverage="0" bottom="0" percent="0" rank="0" text="" dxfId="16">
      <formula>1</formula>
    </cfRule>
    <cfRule type="cellIs" priority="6" operator="greaterThan" aboveAverage="0" equalAverage="0" bottom="0" percent="0" rank="0" text="" dxfId="17">
      <formula>1</formula>
    </cfRule>
  </conditionalFormatting>
  <conditionalFormatting sqref="AH2:AH30">
    <cfRule type="cellIs" priority="7" operator="lessThan" aboveAverage="0" equalAverage="0" bottom="0" percent="0" rank="0" text="" dxfId="18">
      <formula>2</formula>
    </cfRule>
    <cfRule type="cellIs" priority="8" operator="greaterThan" aboveAverage="0" equalAverage="0" bottom="0" percent="0" rank="0" text="" dxfId="19">
      <formula>2</formula>
    </cfRule>
  </conditionalFormatting>
  <conditionalFormatting sqref="B2:W30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45717</v>
      </c>
      <c r="C2" s="55" t="str">
        <f aca="false">TEXT(B2,"Ddd")</f>
        <v>sob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45718</v>
      </c>
      <c r="C3" s="55" t="str">
        <f aca="false">TEXT(B3,"Ddd")</f>
        <v>ned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45719</v>
      </c>
      <c r="C4" s="55" t="str">
        <f aca="false">TEXT(B4,"Ddd")</f>
        <v>pon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45720</v>
      </c>
      <c r="C5" s="55" t="str">
        <f aca="false">TEXT(B5,"Ddd")</f>
        <v>tor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45721</v>
      </c>
      <c r="C6" s="55" t="str">
        <f aca="false">TEXT(B6,"Ddd")</f>
        <v>sre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45722</v>
      </c>
      <c r="C7" s="55" t="str">
        <f aca="false">TEXT(B7,"Ddd")</f>
        <v>čet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45723</v>
      </c>
      <c r="C8" s="55" t="str">
        <f aca="false">TEXT(B8,"Ddd")</f>
        <v>pet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45724</v>
      </c>
      <c r="C9" s="55" t="str">
        <f aca="false">TEXT(B9,"Ddd")</f>
        <v>sob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45725</v>
      </c>
      <c r="C10" s="55" t="str">
        <f aca="false">TEXT(B10,"Ddd")</f>
        <v>ned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45726</v>
      </c>
      <c r="C11" s="55" t="str">
        <f aca="false">TEXT(B11,"Ddd")</f>
        <v>pon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45727</v>
      </c>
      <c r="C12" s="55" t="str">
        <f aca="false">TEXT(B12,"Ddd")</f>
        <v>tor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45728</v>
      </c>
      <c r="C13" s="55" t="str">
        <f aca="false">TEXT(B13,"Ddd")</f>
        <v>sre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45729</v>
      </c>
      <c r="C14" s="55" t="str">
        <f aca="false">TEXT(B14,"Ddd")</f>
        <v>čet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45730</v>
      </c>
      <c r="C15" s="55" t="str">
        <f aca="false">TEXT(B15,"Ddd")</f>
        <v>pet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45731</v>
      </c>
      <c r="C16" s="55" t="str">
        <f aca="false">TEXT(B16,"Ddd")</f>
        <v>sob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45732</v>
      </c>
      <c r="C17" s="55" t="str">
        <f aca="false">TEXT(B17,"Ddd")</f>
        <v>ned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45733</v>
      </c>
      <c r="C18" s="55" t="str">
        <f aca="false">TEXT(B18,"Ddd")</f>
        <v>pon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45734</v>
      </c>
      <c r="C19" s="55" t="str">
        <f aca="false">TEXT(B19,"Ddd")</f>
        <v>tor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45735</v>
      </c>
      <c r="C20" s="55" t="str">
        <f aca="false">TEXT(B20,"Ddd")</f>
        <v>sre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45736</v>
      </c>
      <c r="C21" s="55" t="str">
        <f aca="false">TEXT(B21,"Ddd")</f>
        <v>čet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45737</v>
      </c>
      <c r="C22" s="55" t="str">
        <f aca="false">TEXT(B22,"Ddd")</f>
        <v>pet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45738</v>
      </c>
      <c r="C23" s="55" t="str">
        <f aca="false">TEXT(B23,"Ddd")</f>
        <v>sob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45739</v>
      </c>
      <c r="C24" s="55" t="str">
        <f aca="false">TEXT(B24,"Ddd")</f>
        <v>ned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45740</v>
      </c>
      <c r="C25" s="55" t="str">
        <f aca="false">TEXT(B25,"Ddd")</f>
        <v>pon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45741</v>
      </c>
      <c r="C26" s="61" t="str">
        <f aca="false">TEXT(B26,"Ddd")</f>
        <v>tor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45742</v>
      </c>
      <c r="C27" s="61" t="str">
        <f aca="false">TEXT(B27,"Ddd")</f>
        <v>sre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45743</v>
      </c>
      <c r="C28" s="55" t="str">
        <f aca="false">TEXT(B28,"Ddd")</f>
        <v>čet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45744</v>
      </c>
      <c r="C29" s="55" t="str">
        <f aca="false">TEXT(B29,"Ddd")</f>
        <v>pet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45745</v>
      </c>
      <c r="C30" s="55" t="str">
        <f aca="false">TEXT(B30,"Ddd")</f>
        <v>sob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45746</v>
      </c>
      <c r="C31" s="55" t="str">
        <f aca="false">TEXT(B31,"Ddd")</f>
        <v>ned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45747</v>
      </c>
      <c r="C32" s="55" t="str">
        <f aca="false">TEXT(B32,"Ddd")</f>
        <v>pon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20">
      <formula>1</formula>
    </cfRule>
    <cfRule type="cellIs" priority="3" operator="greaterThan" aboveAverage="0" equalAverage="0" bottom="0" percent="0" rank="0" text="" dxfId="21">
      <formula>1</formula>
    </cfRule>
  </conditionalFormatting>
  <conditionalFormatting sqref="AF2:AF32">
    <cfRule type="cellIs" priority="4" operator="notEqual" aboveAverage="0" equalAverage="0" bottom="0" percent="0" rank="0" text="" dxfId="22">
      <formula>0</formula>
    </cfRule>
  </conditionalFormatting>
  <conditionalFormatting sqref="AG2:AG32">
    <cfRule type="cellIs" priority="5" operator="equal" aboveAverage="0" equalAverage="0" bottom="0" percent="0" rank="0" text="" dxfId="23">
      <formula>1</formula>
    </cfRule>
    <cfRule type="cellIs" priority="6" operator="greaterThan" aboveAverage="0" equalAverage="0" bottom="0" percent="0" rank="0" text="" dxfId="24">
      <formula>1</formula>
    </cfRule>
  </conditionalFormatting>
  <conditionalFormatting sqref="AH2:AH32">
    <cfRule type="cellIs" priority="7" operator="lessThan" aboveAverage="0" equalAverage="0" bottom="0" percent="0" rank="0" text="" dxfId="25">
      <formula>2</formula>
    </cfRule>
    <cfRule type="cellIs" priority="8" operator="greaterThan" aboveAverage="0" equalAverage="0" bottom="0" percent="0" rank="0" text="" dxfId="26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45748</v>
      </c>
      <c r="C2" s="55" t="str">
        <f aca="false">TEXT(B2,"Ddd")</f>
        <v>tor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45749</v>
      </c>
      <c r="C3" s="55" t="str">
        <f aca="false">TEXT(B3,"Ddd")</f>
        <v>sre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45750</v>
      </c>
      <c r="C4" s="55" t="str">
        <f aca="false">TEXT(B4,"Ddd")</f>
        <v>čet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45751</v>
      </c>
      <c r="C5" s="55" t="str">
        <f aca="false">TEXT(B5,"Ddd")</f>
        <v>pet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45752</v>
      </c>
      <c r="C6" s="55" t="str">
        <f aca="false">TEXT(B6,"Ddd")</f>
        <v>sob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45753</v>
      </c>
      <c r="C7" s="55" t="str">
        <f aca="false">TEXT(B7,"Ddd")</f>
        <v>ned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45754</v>
      </c>
      <c r="C8" s="55" t="str">
        <f aca="false">TEXT(B8,"Ddd")</f>
        <v>pon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45755</v>
      </c>
      <c r="C9" s="55" t="str">
        <f aca="false">TEXT(B9,"Ddd")</f>
        <v>tor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45756</v>
      </c>
      <c r="C10" s="55" t="str">
        <f aca="false">TEXT(B10,"Ddd")</f>
        <v>sre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45757</v>
      </c>
      <c r="C11" s="55" t="str">
        <f aca="false">TEXT(B11,"Ddd")</f>
        <v>čet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45758</v>
      </c>
      <c r="C12" s="55" t="str">
        <f aca="false">TEXT(B12,"Ddd")</f>
        <v>pet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45759</v>
      </c>
      <c r="C13" s="55" t="str">
        <f aca="false">TEXT(B13,"Ddd")</f>
        <v>sob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45760</v>
      </c>
      <c r="C14" s="55" t="str">
        <f aca="false">TEXT(B14,"Ddd")</f>
        <v>ned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45761</v>
      </c>
      <c r="C15" s="55" t="str">
        <f aca="false">TEXT(B15,"Ddd")</f>
        <v>pon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45762</v>
      </c>
      <c r="C16" s="55" t="str">
        <f aca="false">TEXT(B16,"Ddd")</f>
        <v>tor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45763</v>
      </c>
      <c r="C17" s="55" t="str">
        <f aca="false">TEXT(B17,"Ddd")</f>
        <v>sre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45764</v>
      </c>
      <c r="C18" s="55" t="str">
        <f aca="false">TEXT(B18,"Ddd")</f>
        <v>čet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45765</v>
      </c>
      <c r="C19" s="55" t="str">
        <f aca="false">TEXT(B19,"Ddd")</f>
        <v>pet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45766</v>
      </c>
      <c r="C20" s="55" t="str">
        <f aca="false">TEXT(B20,"Ddd")</f>
        <v>sob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A21" s="1" t="n">
        <v>1</v>
      </c>
      <c r="B21" s="54" t="n">
        <v>45767</v>
      </c>
      <c r="C21" s="55" t="str">
        <f aca="false">TEXT(B21,"Ddd")</f>
        <v>ned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A22" s="1" t="n">
        <v>1</v>
      </c>
      <c r="B22" s="54" t="n">
        <v>45768</v>
      </c>
      <c r="C22" s="55" t="str">
        <f aca="false">TEXT(B22,"Ddd")</f>
        <v>pon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45769</v>
      </c>
      <c r="C23" s="55" t="str">
        <f aca="false">TEXT(B23,"Ddd")</f>
        <v>tor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45770</v>
      </c>
      <c r="C24" s="55" t="str">
        <f aca="false">TEXT(B24,"Ddd")</f>
        <v>sre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45771</v>
      </c>
      <c r="C25" s="55" t="str">
        <f aca="false">TEXT(B25,"Ddd")</f>
        <v>čet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45772</v>
      </c>
      <c r="C26" s="61" t="str">
        <f aca="false">TEXT(B26,"Ddd")</f>
        <v>pet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45773</v>
      </c>
      <c r="C27" s="61" t="str">
        <f aca="false">TEXT(B27,"Ddd")</f>
        <v>sob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A28" s="1" t="n">
        <v>1</v>
      </c>
      <c r="B28" s="54" t="n">
        <v>45774</v>
      </c>
      <c r="C28" s="55" t="str">
        <f aca="false">TEXT(B28,"Ddd")</f>
        <v>ned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45775</v>
      </c>
      <c r="C29" s="55" t="str">
        <f aca="false">TEXT(B29,"Ddd")</f>
        <v>pon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45776</v>
      </c>
      <c r="C30" s="55" t="str">
        <f aca="false">TEXT(B30,"Ddd")</f>
        <v>tor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45777</v>
      </c>
      <c r="C31" s="55" t="str">
        <f aca="false">TEXT(B31,"Ddd")</f>
        <v>sre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27">
      <formula>1</formula>
    </cfRule>
    <cfRule type="cellIs" priority="3" operator="greaterThan" aboveAverage="0" equalAverage="0" bottom="0" percent="0" rank="0" text="" dxfId="28">
      <formula>1</formula>
    </cfRule>
  </conditionalFormatting>
  <conditionalFormatting sqref="AF2:AF31">
    <cfRule type="cellIs" priority="4" operator="notEqual" aboveAverage="0" equalAverage="0" bottom="0" percent="0" rank="0" text="" dxfId="29">
      <formula>0</formula>
    </cfRule>
  </conditionalFormatting>
  <conditionalFormatting sqref="AG2:AG31">
    <cfRule type="cellIs" priority="5" operator="equal" aboveAverage="0" equalAverage="0" bottom="0" percent="0" rank="0" text="" dxfId="30">
      <formula>1</formula>
    </cfRule>
    <cfRule type="cellIs" priority="6" operator="greaterThan" aboveAverage="0" equalAverage="0" bottom="0" percent="0" rank="0" text="" dxfId="31">
      <formula>1</formula>
    </cfRule>
  </conditionalFormatting>
  <conditionalFormatting sqref="AH2:AH31">
    <cfRule type="cellIs" priority="7" operator="lessThan" aboveAverage="0" equalAverage="0" bottom="0" percent="0" rank="0" text="" dxfId="32">
      <formula>2</formula>
    </cfRule>
    <cfRule type="cellIs" priority="8" operator="greaterThan" aboveAverage="0" equalAverage="0" bottom="0" percent="0" rank="0" text="" dxfId="33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n">
        <v>1</v>
      </c>
      <c r="B2" s="54" t="n">
        <v>45778</v>
      </c>
      <c r="C2" s="55" t="str">
        <f aca="false">TEXT(B2,"Ddd")</f>
        <v>čet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n">
        <v>1</v>
      </c>
      <c r="B3" s="54" t="n">
        <v>45779</v>
      </c>
      <c r="C3" s="55" t="str">
        <f aca="false">TEXT(B3,"Ddd")</f>
        <v>pet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45780</v>
      </c>
      <c r="C4" s="55" t="str">
        <f aca="false">TEXT(B4,"Ddd")</f>
        <v>sob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45781</v>
      </c>
      <c r="C5" s="55" t="str">
        <f aca="false">TEXT(B5,"Ddd")</f>
        <v>ned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45782</v>
      </c>
      <c r="C6" s="55" t="str">
        <f aca="false">TEXT(B6,"Ddd")</f>
        <v>pon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45783</v>
      </c>
      <c r="C7" s="55" t="str">
        <f aca="false">TEXT(B7,"Ddd")</f>
        <v>tor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45784</v>
      </c>
      <c r="C8" s="55" t="str">
        <f aca="false">TEXT(B8,"Ddd")</f>
        <v>sre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s">
        <v>72</v>
      </c>
      <c r="B9" s="54" t="n">
        <v>45785</v>
      </c>
      <c r="C9" s="55" t="str">
        <f aca="false">TEXT(B9,"Ddd")</f>
        <v>čet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45786</v>
      </c>
      <c r="C10" s="55" t="str">
        <f aca="false">TEXT(B10,"Ddd")</f>
        <v>pet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45787</v>
      </c>
      <c r="C11" s="55" t="str">
        <f aca="false">TEXT(B11,"Ddd")</f>
        <v>sob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45788</v>
      </c>
      <c r="C12" s="55" t="str">
        <f aca="false">TEXT(B12,"Ddd")</f>
        <v>ned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45789</v>
      </c>
      <c r="C13" s="55" t="str">
        <f aca="false">TEXT(B13,"Ddd")</f>
        <v>pon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45790</v>
      </c>
      <c r="C14" s="55" t="str">
        <f aca="false">TEXT(B14,"Ddd")</f>
        <v>tor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45791</v>
      </c>
      <c r="C15" s="55" t="str">
        <f aca="false">TEXT(B15,"Ddd")</f>
        <v>sre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45792</v>
      </c>
      <c r="C16" s="55" t="str">
        <f aca="false">TEXT(B16,"Ddd")</f>
        <v>čet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45793</v>
      </c>
      <c r="C17" s="55" t="str">
        <f aca="false">TEXT(B17,"Ddd")</f>
        <v>pet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45794</v>
      </c>
      <c r="C18" s="55" t="str">
        <f aca="false">TEXT(B18,"Ddd")</f>
        <v>sob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45795</v>
      </c>
      <c r="C19" s="55" t="str">
        <f aca="false">TEXT(B19,"Ddd")</f>
        <v>ned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45796</v>
      </c>
      <c r="C20" s="55" t="str">
        <f aca="false">TEXT(B20,"Ddd")</f>
        <v>pon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45797</v>
      </c>
      <c r="C21" s="55" t="str">
        <f aca="false">TEXT(B21,"Ddd")</f>
        <v>tor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45798</v>
      </c>
      <c r="C22" s="55" t="str">
        <f aca="false">TEXT(B22,"Ddd")</f>
        <v>sre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45799</v>
      </c>
      <c r="C23" s="55" t="str">
        <f aca="false">TEXT(B23,"Ddd")</f>
        <v>čet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45800</v>
      </c>
      <c r="C24" s="55" t="str">
        <f aca="false">TEXT(B24,"Ddd")</f>
        <v>pet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45801</v>
      </c>
      <c r="C25" s="55" t="str">
        <f aca="false">TEXT(B25,"Ddd")</f>
        <v>sob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45802</v>
      </c>
      <c r="C26" s="61" t="str">
        <f aca="false">TEXT(B26,"Ddd")</f>
        <v>ned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45803</v>
      </c>
      <c r="C27" s="61" t="str">
        <f aca="false">TEXT(B27,"Ddd")</f>
        <v>pon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45804</v>
      </c>
      <c r="C28" s="55" t="str">
        <f aca="false">TEXT(B28,"Ddd")</f>
        <v>tor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45805</v>
      </c>
      <c r="C29" s="55" t="str">
        <f aca="false">TEXT(B29,"Ddd")</f>
        <v>sre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45806</v>
      </c>
      <c r="C30" s="55" t="str">
        <f aca="false">TEXT(B30,"Ddd")</f>
        <v>čet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45807</v>
      </c>
      <c r="C31" s="55" t="str">
        <f aca="false">TEXT(B31,"Ddd")</f>
        <v>pet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45808</v>
      </c>
      <c r="C32" s="55" t="str">
        <f aca="false">TEXT(B32,"Ddd")</f>
        <v>sob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34">
      <formula>1</formula>
    </cfRule>
    <cfRule type="cellIs" priority="3" operator="greaterThan" aboveAverage="0" equalAverage="0" bottom="0" percent="0" rank="0" text="" dxfId="35">
      <formula>1</formula>
    </cfRule>
  </conditionalFormatting>
  <conditionalFormatting sqref="AF2:AF32">
    <cfRule type="cellIs" priority="4" operator="notEqual" aboveAverage="0" equalAverage="0" bottom="0" percent="0" rank="0" text="" dxfId="36">
      <formula>0</formula>
    </cfRule>
  </conditionalFormatting>
  <conditionalFormatting sqref="AG2:AG32">
    <cfRule type="cellIs" priority="5" operator="equal" aboveAverage="0" equalAverage="0" bottom="0" percent="0" rank="0" text="" dxfId="37">
      <formula>1</formula>
    </cfRule>
    <cfRule type="cellIs" priority="6" operator="greaterThan" aboveAverage="0" equalAverage="0" bottom="0" percent="0" rank="0" text="" dxfId="38">
      <formula>1</formula>
    </cfRule>
  </conditionalFormatting>
  <conditionalFormatting sqref="AH2:AH32">
    <cfRule type="cellIs" priority="7" operator="lessThan" aboveAverage="0" equalAverage="0" bottom="0" percent="0" rank="0" text="" dxfId="39">
      <formula>2</formula>
    </cfRule>
    <cfRule type="cellIs" priority="8" operator="greaterThan" aboveAverage="0" equalAverage="0" bottom="0" percent="0" rank="0" text="" dxfId="40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45809</v>
      </c>
      <c r="C2" s="55" t="str">
        <f aca="false">TEXT(B2,"Ddd")</f>
        <v>ned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45810</v>
      </c>
      <c r="C3" s="55" t="str">
        <f aca="false">TEXT(B3,"Ddd")</f>
        <v>pon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45811</v>
      </c>
      <c r="C4" s="55" t="str">
        <f aca="false">TEXT(B4,"Ddd")</f>
        <v>tor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45812</v>
      </c>
      <c r="C5" s="55" t="str">
        <f aca="false">TEXT(B5,"Ddd")</f>
        <v>sre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45813</v>
      </c>
      <c r="C6" s="55" t="str">
        <f aca="false">TEXT(B6,"Ddd")</f>
        <v>čet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45814</v>
      </c>
      <c r="C7" s="55" t="str">
        <f aca="false">TEXT(B7,"Ddd")</f>
        <v>pet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45815</v>
      </c>
      <c r="C8" s="55" t="str">
        <f aca="false">TEXT(B8,"Ddd")</f>
        <v>sob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45816</v>
      </c>
      <c r="C9" s="55" t="str">
        <f aca="false">TEXT(B9,"Ddd")</f>
        <v>ned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45817</v>
      </c>
      <c r="C10" s="55" t="str">
        <f aca="false">TEXT(B10,"Ddd")</f>
        <v>pon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45818</v>
      </c>
      <c r="C11" s="55" t="str">
        <f aca="false">TEXT(B11,"Ddd")</f>
        <v>tor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45819</v>
      </c>
      <c r="C12" s="55" t="str">
        <f aca="false">TEXT(B12,"Ddd")</f>
        <v>sre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45820</v>
      </c>
      <c r="C13" s="55" t="str">
        <f aca="false">TEXT(B13,"Ddd")</f>
        <v>čet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45821</v>
      </c>
      <c r="C14" s="55" t="str">
        <f aca="false">TEXT(B14,"Ddd")</f>
        <v>pet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45822</v>
      </c>
      <c r="C15" s="55" t="str">
        <f aca="false">TEXT(B15,"Ddd")</f>
        <v>sob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45823</v>
      </c>
      <c r="C16" s="55" t="str">
        <f aca="false">TEXT(B16,"Ddd")</f>
        <v>ned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45824</v>
      </c>
      <c r="C17" s="55" t="str">
        <f aca="false">TEXT(B17,"Ddd")</f>
        <v>pon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45825</v>
      </c>
      <c r="C18" s="55" t="str">
        <f aca="false">TEXT(B18,"Ddd")</f>
        <v>tor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45826</v>
      </c>
      <c r="C19" s="55" t="str">
        <f aca="false">TEXT(B19,"Ddd")</f>
        <v>sre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45827</v>
      </c>
      <c r="C20" s="55" t="str">
        <f aca="false">TEXT(B20,"Ddd")</f>
        <v>čet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45828</v>
      </c>
      <c r="C21" s="55" t="str">
        <f aca="false">TEXT(B21,"Ddd")</f>
        <v>pet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45829</v>
      </c>
      <c r="C22" s="55" t="str">
        <f aca="false">TEXT(B22,"Ddd")</f>
        <v>sob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45830</v>
      </c>
      <c r="C23" s="55" t="str">
        <f aca="false">TEXT(B23,"Ddd")</f>
        <v>ned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45831</v>
      </c>
      <c r="C24" s="55" t="str">
        <f aca="false">TEXT(B24,"Ddd")</f>
        <v>pon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45832</v>
      </c>
      <c r="C25" s="55" t="str">
        <f aca="false">TEXT(B25,"Ddd")</f>
        <v>tor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A26" s="1" t="n">
        <v>1</v>
      </c>
      <c r="B26" s="54" t="n">
        <v>45833</v>
      </c>
      <c r="C26" s="61" t="str">
        <f aca="false">TEXT(B26,"Ddd")</f>
        <v>sre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45834</v>
      </c>
      <c r="C27" s="61" t="str">
        <f aca="false">TEXT(B27,"Ddd")</f>
        <v>čet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45835</v>
      </c>
      <c r="C28" s="55" t="str">
        <f aca="false">TEXT(B28,"Ddd")</f>
        <v>pet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45836</v>
      </c>
      <c r="C29" s="55" t="str">
        <f aca="false">TEXT(B29,"Ddd")</f>
        <v>sob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45837</v>
      </c>
      <c r="C30" s="55" t="str">
        <f aca="false">TEXT(B30,"Ddd")</f>
        <v>ned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45838</v>
      </c>
      <c r="C31" s="55" t="str">
        <f aca="false">TEXT(B31,"Ddd")</f>
        <v>pon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1">
    <cfRule type="cellIs" priority="2" operator="lessThan" aboveAverage="0" equalAverage="0" bottom="0" percent="0" rank="0" text="" dxfId="41">
      <formula>1</formula>
    </cfRule>
    <cfRule type="cellIs" priority="3" operator="greaterThan" aboveAverage="0" equalAverage="0" bottom="0" percent="0" rank="0" text="" dxfId="42">
      <formula>1</formula>
    </cfRule>
  </conditionalFormatting>
  <conditionalFormatting sqref="AF2:AF31">
    <cfRule type="cellIs" priority="4" operator="notEqual" aboveAverage="0" equalAverage="0" bottom="0" percent="0" rank="0" text="" dxfId="43">
      <formula>0</formula>
    </cfRule>
  </conditionalFormatting>
  <conditionalFormatting sqref="AG2:AG31">
    <cfRule type="cellIs" priority="5" operator="equal" aboveAverage="0" equalAverage="0" bottom="0" percent="0" rank="0" text="" dxfId="44">
      <formula>1</formula>
    </cfRule>
    <cfRule type="cellIs" priority="6" operator="greaterThan" aboveAverage="0" equalAverage="0" bottom="0" percent="0" rank="0" text="" dxfId="45">
      <formula>1</formula>
    </cfRule>
  </conditionalFormatting>
  <conditionalFormatting sqref="AH2:AH31">
    <cfRule type="cellIs" priority="7" operator="lessThan" aboveAverage="0" equalAverage="0" bottom="0" percent="0" rank="0" text="" dxfId="46">
      <formula>2</formula>
    </cfRule>
    <cfRule type="cellIs" priority="8" operator="greaterThan" aboveAverage="0" equalAverage="0" bottom="0" percent="0" rank="0" text="" dxfId="47">
      <formula>2</formula>
    </cfRule>
  </conditionalFormatting>
  <conditionalFormatting sqref="B2:W31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45839</v>
      </c>
      <c r="C2" s="55" t="str">
        <f aca="false">TEXT(B2,"Ddd")</f>
        <v>tor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45840</v>
      </c>
      <c r="C3" s="55" t="str">
        <f aca="false">TEXT(B3,"Ddd")</f>
        <v>sre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45841</v>
      </c>
      <c r="C4" s="55" t="str">
        <f aca="false">TEXT(B4,"Ddd")</f>
        <v>čet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45842</v>
      </c>
      <c r="C5" s="55" t="str">
        <f aca="false">TEXT(B5,"Ddd")</f>
        <v>pet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45843</v>
      </c>
      <c r="C6" s="55" t="str">
        <f aca="false">TEXT(B6,"Ddd")</f>
        <v>sob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45844</v>
      </c>
      <c r="C7" s="55" t="str">
        <f aca="false">TEXT(B7,"Ddd")</f>
        <v>ned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45845</v>
      </c>
      <c r="C8" s="55" t="str">
        <f aca="false">TEXT(B8,"Ddd")</f>
        <v>pon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45846</v>
      </c>
      <c r="C9" s="55" t="str">
        <f aca="false">TEXT(B9,"Ddd")</f>
        <v>tor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45847</v>
      </c>
      <c r="C10" s="55" t="str">
        <f aca="false">TEXT(B10,"Ddd")</f>
        <v>sre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45848</v>
      </c>
      <c r="C11" s="55" t="str">
        <f aca="false">TEXT(B11,"Ddd")</f>
        <v>čet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45849</v>
      </c>
      <c r="C12" s="55" t="str">
        <f aca="false">TEXT(B12,"Ddd")</f>
        <v>pet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45850</v>
      </c>
      <c r="C13" s="55" t="str">
        <f aca="false">TEXT(B13,"Ddd")</f>
        <v>sob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45851</v>
      </c>
      <c r="C14" s="55" t="str">
        <f aca="false">TEXT(B14,"Ddd")</f>
        <v>ned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4" t="n">
        <v>45852</v>
      </c>
      <c r="C15" s="55" t="str">
        <f aca="false">TEXT(B15,"Ddd")</f>
        <v>pon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45853</v>
      </c>
      <c r="C16" s="55" t="str">
        <f aca="false">TEXT(B16,"Ddd")</f>
        <v>tor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4" t="n">
        <v>45854</v>
      </c>
      <c r="C17" s="55" t="str">
        <f aca="false">TEXT(B17,"Ddd")</f>
        <v>sre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45855</v>
      </c>
      <c r="C18" s="55" t="str">
        <f aca="false">TEXT(B18,"Ddd")</f>
        <v>čet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45856</v>
      </c>
      <c r="C19" s="55" t="str">
        <f aca="false">TEXT(B19,"Ddd")</f>
        <v>pet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45857</v>
      </c>
      <c r="C20" s="55" t="str">
        <f aca="false">TEXT(B20,"Ddd")</f>
        <v>sob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45858</v>
      </c>
      <c r="C21" s="55" t="str">
        <f aca="false">TEXT(B21,"Ddd")</f>
        <v>ned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45859</v>
      </c>
      <c r="C22" s="55" t="str">
        <f aca="false">TEXT(B22,"Ddd")</f>
        <v>pon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45860</v>
      </c>
      <c r="C23" s="55" t="str">
        <f aca="false">TEXT(B23,"Ddd")</f>
        <v>tor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45861</v>
      </c>
      <c r="C24" s="55" t="str">
        <f aca="false">TEXT(B24,"Ddd")</f>
        <v>sre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45862</v>
      </c>
      <c r="C25" s="55" t="str">
        <f aca="false">TEXT(B25,"Ddd")</f>
        <v>čet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45863</v>
      </c>
      <c r="C26" s="61" t="str">
        <f aca="false">TEXT(B26,"Ddd")</f>
        <v>pet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45864</v>
      </c>
      <c r="C27" s="61" t="str">
        <f aca="false">TEXT(B27,"Ddd")</f>
        <v>sob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45865</v>
      </c>
      <c r="C28" s="55" t="str">
        <f aca="false">TEXT(B28,"Ddd")</f>
        <v>ned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45866</v>
      </c>
      <c r="C29" s="55" t="str">
        <f aca="false">TEXT(B29,"Ddd")</f>
        <v>pon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45867</v>
      </c>
      <c r="C30" s="55" t="str">
        <f aca="false">TEXT(B30,"Ddd")</f>
        <v>tor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45868</v>
      </c>
      <c r="C31" s="55" t="str">
        <f aca="false">TEXT(B31,"Ddd")</f>
        <v>sre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45869</v>
      </c>
      <c r="C32" s="55" t="str">
        <f aca="false">TEXT(B32,"Ddd")</f>
        <v>čet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48">
      <formula>1</formula>
    </cfRule>
    <cfRule type="cellIs" priority="3" operator="greaterThan" aboveAverage="0" equalAverage="0" bottom="0" percent="0" rank="0" text="" dxfId="49">
      <formula>1</formula>
    </cfRule>
  </conditionalFormatting>
  <conditionalFormatting sqref="AF2:AF32">
    <cfRule type="cellIs" priority="4" operator="notEqual" aboveAverage="0" equalAverage="0" bottom="0" percent="0" rank="0" text="" dxfId="50">
      <formula>0</formula>
    </cfRule>
  </conditionalFormatting>
  <conditionalFormatting sqref="AG2:AG32">
    <cfRule type="cellIs" priority="5" operator="equal" aboveAverage="0" equalAverage="0" bottom="0" percent="0" rank="0" text="" dxfId="51">
      <formula>1</formula>
    </cfRule>
    <cfRule type="cellIs" priority="6" operator="greaterThan" aboveAverage="0" equalAverage="0" bottom="0" percent="0" rank="0" text="" dxfId="52">
      <formula>1</formula>
    </cfRule>
  </conditionalFormatting>
  <conditionalFormatting sqref="AH2:AH32">
    <cfRule type="cellIs" priority="7" operator="lessThan" aboveAverage="0" equalAverage="0" bottom="0" percent="0" rank="0" text="" dxfId="53">
      <formula>2</formula>
    </cfRule>
    <cfRule type="cellIs" priority="8" operator="greaterThan" aboveAverage="0" equalAverage="0" bottom="0" percent="0" rank="0" text="" dxfId="54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Q1" activeCellId="0" sqref="Q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1" width="5.14"/>
    <col collapsed="false" customWidth="true" hidden="false" outlineLevel="0" max="3" min="3" style="42" width="2.86"/>
    <col collapsed="false" customWidth="true" hidden="false" outlineLevel="0" max="18" min="4" style="43" width="3.71"/>
    <col collapsed="false" customWidth="true" hidden="true" outlineLevel="0" max="19" min="19" style="43" width="3.71"/>
    <col collapsed="false" customWidth="true" hidden="false" outlineLevel="0" max="22" min="20" style="43" width="3.71"/>
    <col collapsed="false" customWidth="true" hidden="false" outlineLevel="0" max="23" min="23" style="43" width="3.86"/>
    <col collapsed="false" customWidth="true" hidden="false" outlineLevel="0" max="34" min="24" style="43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4" t="s">
        <v>68</v>
      </c>
      <c r="B1" s="6" t="str">
        <f aca="false">Predloge!$A$1</f>
        <v>2025</v>
      </c>
      <c r="C1" s="34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GNE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5" t="s">
        <v>69</v>
      </c>
      <c r="W1" s="46" t="s">
        <v>61</v>
      </c>
      <c r="X1" s="47" t="s">
        <v>25</v>
      </c>
      <c r="Y1" s="48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9" t="s">
        <v>70</v>
      </c>
      <c r="AG1" s="50" t="s">
        <v>19</v>
      </c>
      <c r="AH1" s="51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GNE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2"/>
      <c r="BC1" s="52"/>
      <c r="BD1" s="52"/>
      <c r="BE1" s="52"/>
      <c r="BF1" s="52"/>
      <c r="BG1" s="52"/>
      <c r="BH1" s="52"/>
      <c r="BI1" s="53"/>
      <c r="BJ1" s="53"/>
      <c r="BK1" s="53"/>
      <c r="BL1" s="53"/>
      <c r="BM1" s="53"/>
      <c r="BN1" s="53"/>
    </row>
    <row r="2" customFormat="false" ht="19.5" hidden="false" customHeight="true" outlineLevel="0" collapsed="false">
      <c r="A2" s="1" t="s">
        <v>72</v>
      </c>
      <c r="B2" s="54" t="n">
        <v>45870</v>
      </c>
      <c r="C2" s="55" t="str">
        <f aca="false">TEXT(B2,"Ddd")</f>
        <v>pet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7"/>
      <c r="X2" s="58" t="n">
        <f aca="false">COUNTIF(AJ2:BA2,"☻")</f>
        <v>0</v>
      </c>
      <c r="Y2" s="58" t="n">
        <f aca="false">COUNTIF(AJ2:BA2,"☺")</f>
        <v>0</v>
      </c>
      <c r="Z2" s="58" t="n">
        <f aca="false">COUNTIF(D2:V2,"51")+COUNTIF(D2:V2,"51$")+COUNTIF(D2:V2,"51☻")</f>
        <v>0</v>
      </c>
      <c r="AA2" s="58" t="n">
        <f aca="false">COUNTIF(D2:V2,"52")+COUNTIF(D2:V2,"52$")+COUNTIF(D2:V2,"52☻")</f>
        <v>0</v>
      </c>
      <c r="AB2" s="58" t="n">
        <f aca="false">COUNTIF(D2:V2,"51¶")</f>
        <v>0</v>
      </c>
      <c r="AC2" s="58" t="n">
        <f aca="false">COUNTIF(D2:V2,"52¶")</f>
        <v>0</v>
      </c>
      <c r="AD2" s="58" t="n">
        <f aca="false">COUNTIF(D2:V2,"U")+COUNTIF(D2:V2,"U☻")+COUNTIF(D2:V2,"U☺")</f>
        <v>0</v>
      </c>
      <c r="AE2" s="58" t="n">
        <f aca="false">COUNTIF(D2:V2,"KVIT")+COUNTIF(D2:V2,"KVIT☻")+COUNTIF(D2:V2,"kvit$")</f>
        <v>0</v>
      </c>
      <c r="AF2" s="59" t="n">
        <f aca="false">COUNTBLANK(D2:U2)-3</f>
        <v>15</v>
      </c>
      <c r="AG2" s="59" t="n">
        <f aca="false">COUNTIF(D2:V2,"x")</f>
        <v>0</v>
      </c>
      <c r="AH2" s="58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60" t="str">
        <f aca="false">RIGHT(D2,1)</f>
        <v/>
      </c>
      <c r="AK2" s="60" t="str">
        <f aca="false">RIGHT(E2,1)</f>
        <v/>
      </c>
      <c r="AL2" s="60" t="str">
        <f aca="false">RIGHT(F2,1)</f>
        <v/>
      </c>
      <c r="AM2" s="60" t="str">
        <f aca="false">RIGHT(G2,1)</f>
        <v/>
      </c>
      <c r="AN2" s="60" t="str">
        <f aca="false">RIGHT(H2,1)</f>
        <v/>
      </c>
      <c r="AO2" s="60" t="str">
        <f aca="false">RIGHT(I2,1)</f>
        <v/>
      </c>
      <c r="AP2" s="60" t="str">
        <f aca="false">RIGHT(J2,1)</f>
        <v/>
      </c>
      <c r="AQ2" s="60" t="str">
        <f aca="false">RIGHT(K2,1)</f>
        <v/>
      </c>
      <c r="AR2" s="60" t="str">
        <f aca="false">RIGHT(L2,1)</f>
        <v/>
      </c>
      <c r="AS2" s="60" t="str">
        <f aca="false">RIGHT(M2,1)</f>
        <v/>
      </c>
      <c r="AT2" s="60" t="str">
        <f aca="false">RIGHT(N2,1)</f>
        <v/>
      </c>
      <c r="AU2" s="60" t="str">
        <f aca="false">RIGHT(O2,1)</f>
        <v/>
      </c>
      <c r="AV2" s="60" t="str">
        <f aca="false">RIGHT(P2,1)</f>
        <v/>
      </c>
      <c r="AW2" s="60" t="str">
        <f aca="false">RIGHT(Q2,1)</f>
        <v/>
      </c>
      <c r="AX2" s="60" t="str">
        <f aca="false">RIGHT(R2,1)</f>
        <v/>
      </c>
      <c r="AY2" s="60" t="str">
        <f aca="false">RIGHT(S2,1)</f>
        <v/>
      </c>
      <c r="AZ2" s="60" t="str">
        <f aca="false">RIGHT(T2,1)</f>
        <v/>
      </c>
      <c r="BA2" s="60" t="str">
        <f aca="false">RIGHT(U2,1)</f>
        <v/>
      </c>
      <c r="BB2" s="52"/>
      <c r="BC2" s="52"/>
      <c r="BD2" s="52"/>
      <c r="BE2" s="52"/>
      <c r="BF2" s="52"/>
      <c r="BG2" s="52"/>
      <c r="BH2" s="52"/>
      <c r="BI2" s="53"/>
      <c r="BJ2" s="53"/>
      <c r="BK2" s="53"/>
      <c r="BL2" s="53"/>
      <c r="BM2" s="53"/>
      <c r="BN2" s="53"/>
    </row>
    <row r="3" customFormat="false" ht="19.5" hidden="false" customHeight="true" outlineLevel="0" collapsed="false">
      <c r="A3" s="1" t="s">
        <v>72</v>
      </c>
      <c r="B3" s="54" t="n">
        <v>45871</v>
      </c>
      <c r="C3" s="55" t="str">
        <f aca="false">TEXT(B3,"Ddd")</f>
        <v>sob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  <c r="X3" s="58" t="n">
        <f aca="false">COUNTIF(AJ3:BA3,"☻")</f>
        <v>0</v>
      </c>
      <c r="Y3" s="58" t="n">
        <f aca="false">COUNTIF(AJ3:BA3,"☺")</f>
        <v>0</v>
      </c>
      <c r="Z3" s="58" t="n">
        <f aca="false">COUNTIF(D3:V3,"51")+COUNTIF(D3:V3,"51$")+COUNTIF(D3:V3,"51☻")</f>
        <v>0</v>
      </c>
      <c r="AA3" s="58" t="n">
        <f aca="false">COUNTIF(D3:V3,"52")+COUNTIF(D3:V3,"52$")+COUNTIF(D3:V3,"52☻")</f>
        <v>0</v>
      </c>
      <c r="AB3" s="58" t="n">
        <f aca="false">COUNTIF(D3:V3,"51¶")</f>
        <v>0</v>
      </c>
      <c r="AC3" s="58" t="n">
        <f aca="false">COUNTIF(D3:V3,"52¶")</f>
        <v>0</v>
      </c>
      <c r="AD3" s="58" t="n">
        <f aca="false">COUNTIF(D3:V3,"U")+COUNTIF(D3:V3,"U☻")+COUNTIF(D3:V3,"U☺")</f>
        <v>0</v>
      </c>
      <c r="AE3" s="58" t="n">
        <f aca="false">COUNTIF(D3:V3,"KVIT")+COUNTIF(D3:V3,"KVIT☻")+COUNTIF(D3:V3,"kvit$")</f>
        <v>0</v>
      </c>
      <c r="AF3" s="59" t="n">
        <f aca="false">COUNTBLANK(D3:U3)-3</f>
        <v>15</v>
      </c>
      <c r="AG3" s="59" t="n">
        <f aca="false">COUNTIF(D3:V3,"x")</f>
        <v>0</v>
      </c>
      <c r="AH3" s="58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60" t="str">
        <f aca="false">RIGHT(D3,1)</f>
        <v/>
      </c>
      <c r="AK3" s="60" t="str">
        <f aca="false">RIGHT(E3,1)</f>
        <v/>
      </c>
      <c r="AL3" s="60" t="str">
        <f aca="false">RIGHT(F3,1)</f>
        <v/>
      </c>
      <c r="AM3" s="60" t="str">
        <f aca="false">RIGHT(G3,1)</f>
        <v/>
      </c>
      <c r="AN3" s="60" t="str">
        <f aca="false">RIGHT(H3,1)</f>
        <v/>
      </c>
      <c r="AO3" s="60" t="str">
        <f aca="false">RIGHT(I3,1)</f>
        <v/>
      </c>
      <c r="AP3" s="60" t="str">
        <f aca="false">RIGHT(J3,1)</f>
        <v/>
      </c>
      <c r="AQ3" s="60" t="str">
        <f aca="false">RIGHT(K3,1)</f>
        <v/>
      </c>
      <c r="AR3" s="60" t="str">
        <f aca="false">RIGHT(L3,1)</f>
        <v/>
      </c>
      <c r="AS3" s="60" t="str">
        <f aca="false">RIGHT(M3,1)</f>
        <v/>
      </c>
      <c r="AT3" s="60" t="str">
        <f aca="false">RIGHT(N3,1)</f>
        <v/>
      </c>
      <c r="AU3" s="60" t="str">
        <f aca="false">RIGHT(O3,1)</f>
        <v/>
      </c>
      <c r="AV3" s="60" t="str">
        <f aca="false">RIGHT(P3,1)</f>
        <v/>
      </c>
      <c r="AW3" s="60" t="str">
        <f aca="false">RIGHT(Q3,1)</f>
        <v/>
      </c>
      <c r="AX3" s="60" t="str">
        <f aca="false">RIGHT(R3,1)</f>
        <v/>
      </c>
      <c r="AY3" s="60" t="str">
        <f aca="false">RIGHT(S3,1)</f>
        <v/>
      </c>
      <c r="AZ3" s="60" t="str">
        <f aca="false">RIGHT(T3,1)</f>
        <v/>
      </c>
      <c r="BA3" s="60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4" t="n">
        <v>45872</v>
      </c>
      <c r="C4" s="55" t="str">
        <f aca="false">TEXT(B4,"Ddd")</f>
        <v>ned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58" t="n">
        <f aca="false">COUNTIF(AJ4:BA4,"☻")</f>
        <v>0</v>
      </c>
      <c r="Y4" s="58" t="n">
        <f aca="false">COUNTIF(AJ4:BA4,"☺")</f>
        <v>0</v>
      </c>
      <c r="Z4" s="58" t="n">
        <f aca="false">COUNTIF(D4:V4,"51")+COUNTIF(D4:V4,"51$")+COUNTIF(D4:V4,"51☻")</f>
        <v>0</v>
      </c>
      <c r="AA4" s="58" t="n">
        <f aca="false">COUNTIF(D4:V4,"52")+COUNTIF(D4:V4,"52$")+COUNTIF(D4:V4,"52☻")</f>
        <v>0</v>
      </c>
      <c r="AB4" s="58" t="n">
        <f aca="false">COUNTIF(D4:V4,"51¶")</f>
        <v>0</v>
      </c>
      <c r="AC4" s="58" t="n">
        <f aca="false">COUNTIF(D4:V4,"52¶")</f>
        <v>0</v>
      </c>
      <c r="AD4" s="58" t="n">
        <f aca="false">COUNTIF(D4:V4,"U")+COUNTIF(D4:V4,"U☻")+COUNTIF(D4:V4,"U☺")</f>
        <v>0</v>
      </c>
      <c r="AE4" s="58" t="n">
        <f aca="false">COUNTIF(D4:V4,"KVIT")+COUNTIF(D4:V4,"KVIT☻")+COUNTIF(D4:V4,"kvit$")</f>
        <v>0</v>
      </c>
      <c r="AF4" s="59" t="n">
        <f aca="false">COUNTBLANK(D4:U4)-3</f>
        <v>15</v>
      </c>
      <c r="AG4" s="59" t="n">
        <f aca="false">COUNTIF(D4:V4,"x")</f>
        <v>0</v>
      </c>
      <c r="AH4" s="58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60" t="str">
        <f aca="false">RIGHT(D4,1)</f>
        <v/>
      </c>
      <c r="AK4" s="60" t="str">
        <f aca="false">RIGHT(E4,1)</f>
        <v/>
      </c>
      <c r="AL4" s="60" t="str">
        <f aca="false">RIGHT(F4,1)</f>
        <v/>
      </c>
      <c r="AM4" s="60" t="str">
        <f aca="false">RIGHT(G4,1)</f>
        <v/>
      </c>
      <c r="AN4" s="60" t="str">
        <f aca="false">RIGHT(H4,1)</f>
        <v/>
      </c>
      <c r="AO4" s="60" t="str">
        <f aca="false">RIGHT(I4,1)</f>
        <v/>
      </c>
      <c r="AP4" s="60" t="str">
        <f aca="false">RIGHT(J4,1)</f>
        <v/>
      </c>
      <c r="AQ4" s="60" t="str">
        <f aca="false">RIGHT(K4,1)</f>
        <v/>
      </c>
      <c r="AR4" s="60" t="str">
        <f aca="false">RIGHT(L4,1)</f>
        <v/>
      </c>
      <c r="AS4" s="60" t="str">
        <f aca="false">RIGHT(M4,1)</f>
        <v/>
      </c>
      <c r="AT4" s="60" t="str">
        <f aca="false">RIGHT(N4,1)</f>
        <v/>
      </c>
      <c r="AU4" s="60" t="str">
        <f aca="false">RIGHT(O4,1)</f>
        <v/>
      </c>
      <c r="AV4" s="60" t="str">
        <f aca="false">RIGHT(P4,1)</f>
        <v/>
      </c>
      <c r="AW4" s="60" t="str">
        <f aca="false">RIGHT(Q4,1)</f>
        <v/>
      </c>
      <c r="AX4" s="60" t="str">
        <f aca="false">RIGHT(R4,1)</f>
        <v/>
      </c>
      <c r="AY4" s="60" t="str">
        <f aca="false">RIGHT(S4,1)</f>
        <v/>
      </c>
      <c r="AZ4" s="60" t="str">
        <f aca="false">RIGHT(T4,1)</f>
        <v/>
      </c>
      <c r="BA4" s="60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4" t="n">
        <v>45873</v>
      </c>
      <c r="C5" s="55" t="str">
        <f aca="false">TEXT(B5,"Ddd")</f>
        <v>pon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7"/>
      <c r="X5" s="58" t="n">
        <f aca="false">COUNTIF(AJ5:BA5,"☻")</f>
        <v>0</v>
      </c>
      <c r="Y5" s="58" t="n">
        <f aca="false">COUNTIF(AJ5:BA5,"☺")</f>
        <v>0</v>
      </c>
      <c r="Z5" s="58" t="n">
        <f aca="false">COUNTIF(D5:V5,"51")+COUNTIF(D5:V5,"51$")+COUNTIF(D5:V5,"51☻")</f>
        <v>0</v>
      </c>
      <c r="AA5" s="58" t="n">
        <f aca="false">COUNTIF(D5:V5,"52")+COUNTIF(D5:V5,"52$")+COUNTIF(D5:V5,"52☻")</f>
        <v>0</v>
      </c>
      <c r="AB5" s="58" t="n">
        <f aca="false">COUNTIF(D5:V5,"51¶")</f>
        <v>0</v>
      </c>
      <c r="AC5" s="58" t="n">
        <f aca="false">COUNTIF(D5:V5,"52¶")</f>
        <v>0</v>
      </c>
      <c r="AD5" s="58" t="n">
        <f aca="false">COUNTIF(D5:V5,"U")+COUNTIF(D5:V5,"U☻")+COUNTIF(D5:V5,"U☺")</f>
        <v>0</v>
      </c>
      <c r="AE5" s="58" t="n">
        <f aca="false">COUNTIF(D5:V5,"KVIT")+COUNTIF(D5:V5,"KVIT☻")+COUNTIF(D5:V5,"kvit$")</f>
        <v>0</v>
      </c>
      <c r="AF5" s="59" t="n">
        <f aca="false">COUNTBLANK(D5:U5)-3</f>
        <v>15</v>
      </c>
      <c r="AG5" s="59" t="n">
        <f aca="false">COUNTIF(D5:V5,"x")</f>
        <v>0</v>
      </c>
      <c r="AH5" s="58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60" t="str">
        <f aca="false">RIGHT(D5,1)</f>
        <v/>
      </c>
      <c r="AK5" s="60" t="str">
        <f aca="false">RIGHT(E5,1)</f>
        <v/>
      </c>
      <c r="AL5" s="60" t="str">
        <f aca="false">RIGHT(F5,1)</f>
        <v/>
      </c>
      <c r="AM5" s="60" t="str">
        <f aca="false">RIGHT(G5,1)</f>
        <v/>
      </c>
      <c r="AN5" s="60" t="str">
        <f aca="false">RIGHT(H5,1)</f>
        <v/>
      </c>
      <c r="AO5" s="60" t="str">
        <f aca="false">RIGHT(I5,1)</f>
        <v/>
      </c>
      <c r="AP5" s="60" t="str">
        <f aca="false">RIGHT(J5,1)</f>
        <v/>
      </c>
      <c r="AQ5" s="60" t="str">
        <f aca="false">RIGHT(K5,1)</f>
        <v/>
      </c>
      <c r="AR5" s="60" t="str">
        <f aca="false">RIGHT(L5,1)</f>
        <v/>
      </c>
      <c r="AS5" s="60" t="str">
        <f aca="false">RIGHT(M5,1)</f>
        <v/>
      </c>
      <c r="AT5" s="60" t="str">
        <f aca="false">RIGHT(N5,1)</f>
        <v/>
      </c>
      <c r="AU5" s="60" t="str">
        <f aca="false">RIGHT(O5,1)</f>
        <v/>
      </c>
      <c r="AV5" s="60" t="str">
        <f aca="false">RIGHT(P5,1)</f>
        <v/>
      </c>
      <c r="AW5" s="60" t="str">
        <f aca="false">RIGHT(Q5,1)</f>
        <v/>
      </c>
      <c r="AX5" s="60" t="str">
        <f aca="false">RIGHT(R5,1)</f>
        <v/>
      </c>
      <c r="AY5" s="60" t="str">
        <f aca="false">RIGHT(S5,1)</f>
        <v/>
      </c>
      <c r="AZ5" s="60" t="str">
        <f aca="false">RIGHT(T5,1)</f>
        <v/>
      </c>
      <c r="BA5" s="60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4" t="n">
        <v>45874</v>
      </c>
      <c r="C6" s="55" t="str">
        <f aca="false">TEXT(B6,"Ddd")</f>
        <v>tor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8" t="n">
        <f aca="false">COUNTIF(AJ6:BA6,"☻")</f>
        <v>0</v>
      </c>
      <c r="Y6" s="58" t="n">
        <f aca="false">COUNTIF(AJ6:BA6,"☺")</f>
        <v>0</v>
      </c>
      <c r="Z6" s="58" t="n">
        <f aca="false">COUNTIF(D6:V6,"51")+COUNTIF(D6:V6,"51$")+COUNTIF(D6:V6,"51☻")</f>
        <v>0</v>
      </c>
      <c r="AA6" s="58" t="n">
        <f aca="false">COUNTIF(D6:V6,"52")+COUNTIF(D6:V6,"52$")+COUNTIF(D6:V6,"52☻")</f>
        <v>0</v>
      </c>
      <c r="AB6" s="58" t="n">
        <f aca="false">COUNTIF(D6:V6,"51¶")</f>
        <v>0</v>
      </c>
      <c r="AC6" s="58" t="n">
        <f aca="false">COUNTIF(D6:V6,"52¶")</f>
        <v>0</v>
      </c>
      <c r="AD6" s="58" t="n">
        <f aca="false">COUNTIF(D6:V6,"U")+COUNTIF(D6:V6,"U☻")+COUNTIF(D6:V6,"U☺")</f>
        <v>0</v>
      </c>
      <c r="AE6" s="58" t="n">
        <f aca="false">COUNTIF(D6:V6,"KVIT")+COUNTIF(D6:V6,"KVIT☻")+COUNTIF(D6:V6,"kvit$")</f>
        <v>0</v>
      </c>
      <c r="AF6" s="59" t="n">
        <f aca="false">COUNTBLANK(D6:U6)-3</f>
        <v>15</v>
      </c>
      <c r="AG6" s="59" t="n">
        <f aca="false">COUNTIF(D6:V6,"x")</f>
        <v>0</v>
      </c>
      <c r="AH6" s="58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60" t="str">
        <f aca="false">RIGHT(D6,1)</f>
        <v/>
      </c>
      <c r="AK6" s="60" t="str">
        <f aca="false">RIGHT(E6,1)</f>
        <v/>
      </c>
      <c r="AL6" s="60" t="str">
        <f aca="false">RIGHT(F6,1)</f>
        <v/>
      </c>
      <c r="AM6" s="60" t="str">
        <f aca="false">RIGHT(G6,1)</f>
        <v/>
      </c>
      <c r="AN6" s="60" t="str">
        <f aca="false">RIGHT(H6,1)</f>
        <v/>
      </c>
      <c r="AO6" s="60" t="str">
        <f aca="false">RIGHT(I6,1)</f>
        <v/>
      </c>
      <c r="AP6" s="60" t="str">
        <f aca="false">RIGHT(J6,1)</f>
        <v/>
      </c>
      <c r="AQ6" s="60" t="str">
        <f aca="false">RIGHT(K6,1)</f>
        <v/>
      </c>
      <c r="AR6" s="60" t="str">
        <f aca="false">RIGHT(L6,1)</f>
        <v/>
      </c>
      <c r="AS6" s="60" t="str">
        <f aca="false">RIGHT(M6,1)</f>
        <v/>
      </c>
      <c r="AT6" s="60" t="str">
        <f aca="false">RIGHT(N6,1)</f>
        <v/>
      </c>
      <c r="AU6" s="60" t="str">
        <f aca="false">RIGHT(O6,1)</f>
        <v/>
      </c>
      <c r="AV6" s="60" t="str">
        <f aca="false">RIGHT(P6,1)</f>
        <v/>
      </c>
      <c r="AW6" s="60" t="str">
        <f aca="false">RIGHT(Q6,1)</f>
        <v/>
      </c>
      <c r="AX6" s="60" t="str">
        <f aca="false">RIGHT(R6,1)</f>
        <v/>
      </c>
      <c r="AY6" s="60" t="str">
        <f aca="false">RIGHT(S6,1)</f>
        <v/>
      </c>
      <c r="AZ6" s="60" t="str">
        <f aca="false">RIGHT(T6,1)</f>
        <v/>
      </c>
      <c r="BA6" s="60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4" t="n">
        <v>45875</v>
      </c>
      <c r="C7" s="55" t="str">
        <f aca="false">TEXT(B7,"Ddd")</f>
        <v>sre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7"/>
      <c r="X7" s="58" t="n">
        <f aca="false">COUNTIF(AJ7:BA7,"☻")</f>
        <v>0</v>
      </c>
      <c r="Y7" s="58" t="n">
        <f aca="false">COUNTIF(AJ7:BA7,"☺")</f>
        <v>0</v>
      </c>
      <c r="Z7" s="58" t="n">
        <f aca="false">COUNTIF(D7:V7,"51")+COUNTIF(D7:V7,"51$")+COUNTIF(D7:V7,"51☻")</f>
        <v>0</v>
      </c>
      <c r="AA7" s="58" t="n">
        <f aca="false">COUNTIF(D7:V7,"52")+COUNTIF(D7:V7,"52$")+COUNTIF(D7:V7,"52☻")</f>
        <v>0</v>
      </c>
      <c r="AB7" s="58" t="n">
        <f aca="false">COUNTIF(D7:V7,"51¶")</f>
        <v>0</v>
      </c>
      <c r="AC7" s="58" t="n">
        <f aca="false">COUNTIF(D7:V7,"52¶")</f>
        <v>0</v>
      </c>
      <c r="AD7" s="58" t="n">
        <f aca="false">COUNTIF(D7:V7,"U")+COUNTIF(D7:V7,"U☻")+COUNTIF(D7:V7,"U☺")</f>
        <v>0</v>
      </c>
      <c r="AE7" s="58" t="n">
        <f aca="false">COUNTIF(D7:V7,"KVIT")+COUNTIF(D7:V7,"KVIT☻")+COUNTIF(D7:V7,"kvit$")</f>
        <v>0</v>
      </c>
      <c r="AF7" s="59" t="n">
        <f aca="false">COUNTBLANK(D7:U7)-3</f>
        <v>15</v>
      </c>
      <c r="AG7" s="59" t="n">
        <f aca="false">COUNTIF(D7:V7,"x")</f>
        <v>0</v>
      </c>
      <c r="AH7" s="58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60" t="str">
        <f aca="false">RIGHT(D7,1)</f>
        <v/>
      </c>
      <c r="AK7" s="60" t="str">
        <f aca="false">RIGHT(E7,1)</f>
        <v/>
      </c>
      <c r="AL7" s="60" t="str">
        <f aca="false">RIGHT(F7,1)</f>
        <v/>
      </c>
      <c r="AM7" s="60" t="str">
        <f aca="false">RIGHT(G7,1)</f>
        <v/>
      </c>
      <c r="AN7" s="60" t="str">
        <f aca="false">RIGHT(H7,1)</f>
        <v/>
      </c>
      <c r="AO7" s="60" t="str">
        <f aca="false">RIGHT(I7,1)</f>
        <v/>
      </c>
      <c r="AP7" s="60" t="str">
        <f aca="false">RIGHT(J7,1)</f>
        <v/>
      </c>
      <c r="AQ7" s="60" t="str">
        <f aca="false">RIGHT(K7,1)</f>
        <v/>
      </c>
      <c r="AR7" s="60" t="str">
        <f aca="false">RIGHT(L7,1)</f>
        <v/>
      </c>
      <c r="AS7" s="60" t="str">
        <f aca="false">RIGHT(M7,1)</f>
        <v/>
      </c>
      <c r="AT7" s="60" t="str">
        <f aca="false">RIGHT(N7,1)</f>
        <v/>
      </c>
      <c r="AU7" s="60" t="str">
        <f aca="false">RIGHT(O7,1)</f>
        <v/>
      </c>
      <c r="AV7" s="60" t="str">
        <f aca="false">RIGHT(P7,1)</f>
        <v/>
      </c>
      <c r="AW7" s="60" t="str">
        <f aca="false">RIGHT(Q7,1)</f>
        <v/>
      </c>
      <c r="AX7" s="60" t="str">
        <f aca="false">RIGHT(R7,1)</f>
        <v/>
      </c>
      <c r="AY7" s="60" t="str">
        <f aca="false">RIGHT(S7,1)</f>
        <v/>
      </c>
      <c r="AZ7" s="60" t="str">
        <f aca="false">RIGHT(T7,1)</f>
        <v/>
      </c>
      <c r="BA7" s="60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4" t="n">
        <v>45876</v>
      </c>
      <c r="C8" s="55" t="str">
        <f aca="false">TEXT(B8,"Ddd")</f>
        <v>čet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58" t="n">
        <f aca="false">COUNTIF(AJ8:BA8,"☻")</f>
        <v>0</v>
      </c>
      <c r="Y8" s="58" t="n">
        <f aca="false">COUNTIF(AJ8:BA8,"☺")</f>
        <v>0</v>
      </c>
      <c r="Z8" s="58" t="n">
        <f aca="false">COUNTIF(D8:V8,"51")+COUNTIF(D8:V8,"51$")+COUNTIF(D8:V8,"51☻")</f>
        <v>0</v>
      </c>
      <c r="AA8" s="58" t="n">
        <f aca="false">COUNTIF(D8:V8,"52")+COUNTIF(D8:V8,"52$")+COUNTIF(D8:V8,"52☻")</f>
        <v>0</v>
      </c>
      <c r="AB8" s="58" t="n">
        <f aca="false">COUNTIF(D8:V8,"51¶")</f>
        <v>0</v>
      </c>
      <c r="AC8" s="58" t="n">
        <f aca="false">COUNTIF(D8:V8,"52¶")</f>
        <v>0</v>
      </c>
      <c r="AD8" s="58" t="n">
        <f aca="false">COUNTIF(D8:V8,"U")+COUNTIF(D8:V8,"U☻")+COUNTIF(D8:V8,"U☺")</f>
        <v>0</v>
      </c>
      <c r="AE8" s="58" t="n">
        <f aca="false">COUNTIF(D8:V8,"KVIT")+COUNTIF(D8:V8,"KVIT☻")+COUNTIF(D8:V8,"kvit$")</f>
        <v>0</v>
      </c>
      <c r="AF8" s="59" t="n">
        <f aca="false">COUNTBLANK(D8:U8)-3</f>
        <v>15</v>
      </c>
      <c r="AG8" s="59" t="n">
        <f aca="false">COUNTIF(D8:V8,"x")</f>
        <v>0</v>
      </c>
      <c r="AH8" s="58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60" t="str">
        <f aca="false">RIGHT(D8,1)</f>
        <v/>
      </c>
      <c r="AK8" s="60" t="str">
        <f aca="false">RIGHT(E8,1)</f>
        <v/>
      </c>
      <c r="AL8" s="60" t="str">
        <f aca="false">RIGHT(F8,1)</f>
        <v/>
      </c>
      <c r="AM8" s="60" t="str">
        <f aca="false">RIGHT(G8,1)</f>
        <v/>
      </c>
      <c r="AN8" s="60" t="str">
        <f aca="false">RIGHT(H8,1)</f>
        <v/>
      </c>
      <c r="AO8" s="60" t="str">
        <f aca="false">RIGHT(I8,1)</f>
        <v/>
      </c>
      <c r="AP8" s="60" t="str">
        <f aca="false">RIGHT(J8,1)</f>
        <v/>
      </c>
      <c r="AQ8" s="60" t="str">
        <f aca="false">RIGHT(K8,1)</f>
        <v/>
      </c>
      <c r="AR8" s="60" t="str">
        <f aca="false">RIGHT(L8,1)</f>
        <v/>
      </c>
      <c r="AS8" s="60" t="str">
        <f aca="false">RIGHT(M8,1)</f>
        <v/>
      </c>
      <c r="AT8" s="60" t="str">
        <f aca="false">RIGHT(N8,1)</f>
        <v/>
      </c>
      <c r="AU8" s="60" t="str">
        <f aca="false">RIGHT(O8,1)</f>
        <v/>
      </c>
      <c r="AV8" s="60" t="str">
        <f aca="false">RIGHT(P8,1)</f>
        <v/>
      </c>
      <c r="AW8" s="60" t="str">
        <f aca="false">RIGHT(Q8,1)</f>
        <v/>
      </c>
      <c r="AX8" s="60" t="str">
        <f aca="false">RIGHT(R8,1)</f>
        <v/>
      </c>
      <c r="AY8" s="60" t="str">
        <f aca="false">RIGHT(S8,1)</f>
        <v/>
      </c>
      <c r="AZ8" s="60" t="str">
        <f aca="false">RIGHT(T8,1)</f>
        <v/>
      </c>
      <c r="BA8" s="60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4" t="n">
        <v>45877</v>
      </c>
      <c r="C9" s="55" t="str">
        <f aca="false">TEXT(B9,"Ddd")</f>
        <v>pet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7"/>
      <c r="X9" s="58" t="n">
        <f aca="false">COUNTIF(AJ9:BA9,"☻")</f>
        <v>0</v>
      </c>
      <c r="Y9" s="58" t="n">
        <f aca="false">COUNTIF(AJ9:BA9,"☺")</f>
        <v>0</v>
      </c>
      <c r="Z9" s="58" t="n">
        <f aca="false">COUNTIF(D9:V9,"51")+COUNTIF(D9:V9,"51$")+COUNTIF(D9:V9,"51☻")</f>
        <v>0</v>
      </c>
      <c r="AA9" s="58" t="n">
        <f aca="false">COUNTIF(D9:V9,"52")+COUNTIF(D9:V9,"52$")+COUNTIF(D9:V9,"52☻")</f>
        <v>0</v>
      </c>
      <c r="AB9" s="58" t="n">
        <f aca="false">COUNTIF(D9:V9,"51¶")</f>
        <v>0</v>
      </c>
      <c r="AC9" s="58" t="n">
        <f aca="false">COUNTIF(D9:V9,"52¶")</f>
        <v>0</v>
      </c>
      <c r="AD9" s="58" t="n">
        <f aca="false">COUNTIF(D9:V9,"U")+COUNTIF(D9:V9,"U☻")+COUNTIF(D9:V9,"U☺")</f>
        <v>0</v>
      </c>
      <c r="AE9" s="58" t="n">
        <f aca="false">COUNTIF(D9:V9,"KVIT")+COUNTIF(D9:V9,"KVIT☻")+COUNTIF(D9:V9,"kvit$")</f>
        <v>0</v>
      </c>
      <c r="AF9" s="59" t="n">
        <f aca="false">COUNTBLANK(D9:U9)-3</f>
        <v>15</v>
      </c>
      <c r="AG9" s="59" t="n">
        <f aca="false">COUNTIF(D9:V9,"x")</f>
        <v>0</v>
      </c>
      <c r="AH9" s="58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60" t="str">
        <f aca="false">RIGHT(D9,1)</f>
        <v/>
      </c>
      <c r="AK9" s="60" t="str">
        <f aca="false">RIGHT(E9,1)</f>
        <v/>
      </c>
      <c r="AL9" s="60" t="str">
        <f aca="false">RIGHT(F9,1)</f>
        <v/>
      </c>
      <c r="AM9" s="60" t="str">
        <f aca="false">RIGHT(G9,1)</f>
        <v/>
      </c>
      <c r="AN9" s="60" t="str">
        <f aca="false">RIGHT(H9,1)</f>
        <v/>
      </c>
      <c r="AO9" s="60" t="str">
        <f aca="false">RIGHT(I9,1)</f>
        <v/>
      </c>
      <c r="AP9" s="60" t="str">
        <f aca="false">RIGHT(J9,1)</f>
        <v/>
      </c>
      <c r="AQ9" s="60" t="str">
        <f aca="false">RIGHT(K9,1)</f>
        <v/>
      </c>
      <c r="AR9" s="60" t="str">
        <f aca="false">RIGHT(L9,1)</f>
        <v/>
      </c>
      <c r="AS9" s="60" t="str">
        <f aca="false">RIGHT(M9,1)</f>
        <v/>
      </c>
      <c r="AT9" s="60" t="str">
        <f aca="false">RIGHT(N9,1)</f>
        <v/>
      </c>
      <c r="AU9" s="60" t="str">
        <f aca="false">RIGHT(O9,1)</f>
        <v/>
      </c>
      <c r="AV9" s="60" t="str">
        <f aca="false">RIGHT(P9,1)</f>
        <v/>
      </c>
      <c r="AW9" s="60" t="str">
        <f aca="false">RIGHT(Q9,1)</f>
        <v/>
      </c>
      <c r="AX9" s="60" t="str">
        <f aca="false">RIGHT(R9,1)</f>
        <v/>
      </c>
      <c r="AY9" s="60" t="str">
        <f aca="false">RIGHT(S9,1)</f>
        <v/>
      </c>
      <c r="AZ9" s="60" t="str">
        <f aca="false">RIGHT(T9,1)</f>
        <v/>
      </c>
      <c r="BA9" s="60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4" t="n">
        <v>45878</v>
      </c>
      <c r="C10" s="55" t="str">
        <f aca="false">TEXT(B10,"Ddd")</f>
        <v>sob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  <c r="X10" s="58" t="n">
        <f aca="false">COUNTIF(AJ10:BA10,"☻")</f>
        <v>0</v>
      </c>
      <c r="Y10" s="58" t="n">
        <f aca="false">COUNTIF(AJ10:BA10,"☺")</f>
        <v>0</v>
      </c>
      <c r="Z10" s="58" t="n">
        <f aca="false">COUNTIF(D10:V10,"51")+COUNTIF(D10:V10,"51$")+COUNTIF(D10:V10,"51☻")</f>
        <v>0</v>
      </c>
      <c r="AA10" s="58" t="n">
        <f aca="false">COUNTIF(D10:V10,"52")+COUNTIF(D10:V10,"52$")+COUNTIF(D10:V10,"52☻")</f>
        <v>0</v>
      </c>
      <c r="AB10" s="58" t="n">
        <f aca="false">COUNTIF(D10:V10,"51¶")</f>
        <v>0</v>
      </c>
      <c r="AC10" s="58" t="n">
        <f aca="false">COUNTIF(D10:V10,"52¶")</f>
        <v>0</v>
      </c>
      <c r="AD10" s="58" t="n">
        <f aca="false">COUNTIF(D10:V10,"U")+COUNTIF(D10:V10,"U☻")+COUNTIF(D10:V10,"U☺")</f>
        <v>0</v>
      </c>
      <c r="AE10" s="58" t="n">
        <f aca="false">COUNTIF(D10:V10,"KVIT")+COUNTIF(D10:V10,"KVIT☻")+COUNTIF(D10:V10,"kvit$")</f>
        <v>0</v>
      </c>
      <c r="AF10" s="59" t="n">
        <f aca="false">COUNTBLANK(D10:U10)-3</f>
        <v>15</v>
      </c>
      <c r="AG10" s="59" t="n">
        <f aca="false">COUNTIF(D10:V10,"x")</f>
        <v>0</v>
      </c>
      <c r="AH10" s="58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60" t="str">
        <f aca="false">RIGHT(D10,1)</f>
        <v/>
      </c>
      <c r="AK10" s="60" t="str">
        <f aca="false">RIGHT(E10,1)</f>
        <v/>
      </c>
      <c r="AL10" s="60" t="str">
        <f aca="false">RIGHT(F10,1)</f>
        <v/>
      </c>
      <c r="AM10" s="60" t="str">
        <f aca="false">RIGHT(G10,1)</f>
        <v/>
      </c>
      <c r="AN10" s="60" t="str">
        <f aca="false">RIGHT(H10,1)</f>
        <v/>
      </c>
      <c r="AO10" s="60" t="str">
        <f aca="false">RIGHT(I10,1)</f>
        <v/>
      </c>
      <c r="AP10" s="60" t="str">
        <f aca="false">RIGHT(J10,1)</f>
        <v/>
      </c>
      <c r="AQ10" s="60" t="str">
        <f aca="false">RIGHT(K10,1)</f>
        <v/>
      </c>
      <c r="AR10" s="60" t="str">
        <f aca="false">RIGHT(L10,1)</f>
        <v/>
      </c>
      <c r="AS10" s="60" t="str">
        <f aca="false">RIGHT(M10,1)</f>
        <v/>
      </c>
      <c r="AT10" s="60" t="str">
        <f aca="false">RIGHT(N10,1)</f>
        <v/>
      </c>
      <c r="AU10" s="60" t="str">
        <f aca="false">RIGHT(O10,1)</f>
        <v/>
      </c>
      <c r="AV10" s="60" t="str">
        <f aca="false">RIGHT(P10,1)</f>
        <v/>
      </c>
      <c r="AW10" s="60" t="str">
        <f aca="false">RIGHT(Q10,1)</f>
        <v/>
      </c>
      <c r="AX10" s="60" t="str">
        <f aca="false">RIGHT(R10,1)</f>
        <v/>
      </c>
      <c r="AY10" s="60" t="str">
        <f aca="false">RIGHT(S10,1)</f>
        <v/>
      </c>
      <c r="AZ10" s="60" t="str">
        <f aca="false">RIGHT(T10,1)</f>
        <v/>
      </c>
      <c r="BA10" s="60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4" t="n">
        <v>45879</v>
      </c>
      <c r="C11" s="55" t="str">
        <f aca="false">TEXT(B11,"Ddd")</f>
        <v>ned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  <c r="X11" s="58" t="n">
        <f aca="false">COUNTIF(AJ11:BA11,"☻")</f>
        <v>0</v>
      </c>
      <c r="Y11" s="58" t="n">
        <f aca="false">COUNTIF(AJ11:BA11,"☺")</f>
        <v>0</v>
      </c>
      <c r="Z11" s="58" t="n">
        <f aca="false">COUNTIF(D11:V11,"51")+COUNTIF(D11:V11,"51$")+COUNTIF(D11:V11,"51☻")</f>
        <v>0</v>
      </c>
      <c r="AA11" s="58" t="n">
        <f aca="false">COUNTIF(D11:V11,"52")+COUNTIF(D11:V11,"52$")+COUNTIF(D11:V11,"52☻")</f>
        <v>0</v>
      </c>
      <c r="AB11" s="58" t="n">
        <f aca="false">COUNTIF(D11:V11,"51¶")</f>
        <v>0</v>
      </c>
      <c r="AC11" s="58" t="n">
        <f aca="false">COUNTIF(D11:V11,"52¶")</f>
        <v>0</v>
      </c>
      <c r="AD11" s="58" t="n">
        <f aca="false">COUNTIF(D11:V11,"U")+COUNTIF(D11:V11,"U☻")+COUNTIF(D11:V11,"U☺")</f>
        <v>0</v>
      </c>
      <c r="AE11" s="58" t="n">
        <f aca="false">COUNTIF(D11:V11,"KVIT")+COUNTIF(D11:V11,"KVIT☻")+COUNTIF(D11:V11,"kvit$")</f>
        <v>0</v>
      </c>
      <c r="AF11" s="59" t="n">
        <f aca="false">COUNTBLANK(D11:U11)-3</f>
        <v>15</v>
      </c>
      <c r="AG11" s="59" t="n">
        <f aca="false">COUNTIF(D11:V11,"x")</f>
        <v>0</v>
      </c>
      <c r="AH11" s="58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60" t="str">
        <f aca="false">RIGHT(D11,1)</f>
        <v/>
      </c>
      <c r="AK11" s="60" t="str">
        <f aca="false">RIGHT(E11,1)</f>
        <v/>
      </c>
      <c r="AL11" s="60" t="str">
        <f aca="false">RIGHT(F11,1)</f>
        <v/>
      </c>
      <c r="AM11" s="60" t="str">
        <f aca="false">RIGHT(G11,1)</f>
        <v/>
      </c>
      <c r="AN11" s="60" t="str">
        <f aca="false">RIGHT(H11,1)</f>
        <v/>
      </c>
      <c r="AO11" s="60" t="str">
        <f aca="false">RIGHT(I11,1)</f>
        <v/>
      </c>
      <c r="AP11" s="60" t="str">
        <f aca="false">RIGHT(J11,1)</f>
        <v/>
      </c>
      <c r="AQ11" s="60" t="str">
        <f aca="false">RIGHT(K11,1)</f>
        <v/>
      </c>
      <c r="AR11" s="60" t="str">
        <f aca="false">RIGHT(L11,1)</f>
        <v/>
      </c>
      <c r="AS11" s="60" t="str">
        <f aca="false">RIGHT(M11,1)</f>
        <v/>
      </c>
      <c r="AT11" s="60" t="str">
        <f aca="false">RIGHT(N11,1)</f>
        <v/>
      </c>
      <c r="AU11" s="60" t="str">
        <f aca="false">RIGHT(O11,1)</f>
        <v/>
      </c>
      <c r="AV11" s="60" t="str">
        <f aca="false">RIGHT(P11,1)</f>
        <v/>
      </c>
      <c r="AW11" s="60" t="str">
        <f aca="false">RIGHT(Q11,1)</f>
        <v/>
      </c>
      <c r="AX11" s="60" t="str">
        <f aca="false">RIGHT(R11,1)</f>
        <v/>
      </c>
      <c r="AY11" s="60" t="str">
        <f aca="false">RIGHT(S11,1)</f>
        <v/>
      </c>
      <c r="AZ11" s="60" t="str">
        <f aca="false">RIGHT(T11,1)</f>
        <v/>
      </c>
      <c r="BA11" s="60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4" t="n">
        <v>45880</v>
      </c>
      <c r="C12" s="55" t="str">
        <f aca="false">TEXT(B12,"Ddd")</f>
        <v>pon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58" t="n">
        <f aca="false">COUNTIF(AJ12:BA12,"☻")</f>
        <v>0</v>
      </c>
      <c r="Y12" s="58" t="n">
        <f aca="false">COUNTIF(AJ12:BA12,"☺")</f>
        <v>0</v>
      </c>
      <c r="Z12" s="58" t="n">
        <f aca="false">COUNTIF(D12:V12,"51")+COUNTIF(D12:V12,"51$")+COUNTIF(D12:V12,"51☻")</f>
        <v>0</v>
      </c>
      <c r="AA12" s="58" t="n">
        <f aca="false">COUNTIF(D12:V12,"52")+COUNTIF(D12:V12,"52$")+COUNTIF(D12:V12,"52☻")</f>
        <v>0</v>
      </c>
      <c r="AB12" s="58" t="n">
        <f aca="false">COUNTIF(D12:V12,"51¶")</f>
        <v>0</v>
      </c>
      <c r="AC12" s="58" t="n">
        <f aca="false">COUNTIF(D12:V12,"52¶")</f>
        <v>0</v>
      </c>
      <c r="AD12" s="58" t="n">
        <f aca="false">COUNTIF(D12:V12,"U")+COUNTIF(D12:V12,"U☻")+COUNTIF(D12:V12,"U☺")</f>
        <v>0</v>
      </c>
      <c r="AE12" s="58" t="n">
        <f aca="false">COUNTIF(D12:V12,"KVIT")+COUNTIF(D12:V12,"KVIT☻")+COUNTIF(D12:V12,"kvit$")</f>
        <v>0</v>
      </c>
      <c r="AF12" s="59" t="n">
        <f aca="false">COUNTBLANK(D12:U12)-3</f>
        <v>15</v>
      </c>
      <c r="AG12" s="59" t="n">
        <f aca="false">COUNTIF(D12:V12,"x")</f>
        <v>0</v>
      </c>
      <c r="AH12" s="58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60" t="str">
        <f aca="false">RIGHT(D12,1)</f>
        <v/>
      </c>
      <c r="AK12" s="60" t="str">
        <f aca="false">RIGHT(E12,1)</f>
        <v/>
      </c>
      <c r="AL12" s="60" t="str">
        <f aca="false">RIGHT(F12,1)</f>
        <v/>
      </c>
      <c r="AM12" s="60" t="str">
        <f aca="false">RIGHT(G12,1)</f>
        <v/>
      </c>
      <c r="AN12" s="60" t="str">
        <f aca="false">RIGHT(H12,1)</f>
        <v/>
      </c>
      <c r="AO12" s="60" t="str">
        <f aca="false">RIGHT(I12,1)</f>
        <v/>
      </c>
      <c r="AP12" s="60" t="str">
        <f aca="false">RIGHT(J12,1)</f>
        <v/>
      </c>
      <c r="AQ12" s="60" t="str">
        <f aca="false">RIGHT(K12,1)</f>
        <v/>
      </c>
      <c r="AR12" s="60" t="str">
        <f aca="false">RIGHT(L12,1)</f>
        <v/>
      </c>
      <c r="AS12" s="60" t="str">
        <f aca="false">RIGHT(M12,1)</f>
        <v/>
      </c>
      <c r="AT12" s="60" t="str">
        <f aca="false">RIGHT(N12,1)</f>
        <v/>
      </c>
      <c r="AU12" s="60" t="str">
        <f aca="false">RIGHT(O12,1)</f>
        <v/>
      </c>
      <c r="AV12" s="60" t="str">
        <f aca="false">RIGHT(P12,1)</f>
        <v/>
      </c>
      <c r="AW12" s="60" t="str">
        <f aca="false">RIGHT(Q12,1)</f>
        <v/>
      </c>
      <c r="AX12" s="60" t="str">
        <f aca="false">RIGHT(R12,1)</f>
        <v/>
      </c>
      <c r="AY12" s="60" t="str">
        <f aca="false">RIGHT(S12,1)</f>
        <v/>
      </c>
      <c r="AZ12" s="60" t="str">
        <f aca="false">RIGHT(T12,1)</f>
        <v/>
      </c>
      <c r="BA12" s="60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4" t="n">
        <v>45881</v>
      </c>
      <c r="C13" s="55" t="str">
        <f aca="false">TEXT(B13,"Ddd")</f>
        <v>tor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7"/>
      <c r="X13" s="58" t="n">
        <f aca="false">COUNTIF(AJ13:BA13,"☻")</f>
        <v>0</v>
      </c>
      <c r="Y13" s="58" t="n">
        <f aca="false">COUNTIF(AJ13:BA13,"☺")</f>
        <v>0</v>
      </c>
      <c r="Z13" s="58" t="n">
        <f aca="false">COUNTIF(D13:V13,"51")+COUNTIF(D13:V13,"51$")+COUNTIF(D13:V13,"51☻")</f>
        <v>0</v>
      </c>
      <c r="AA13" s="58" t="n">
        <f aca="false">COUNTIF(D13:V13,"52")+COUNTIF(D13:V13,"52$")+COUNTIF(D13:V13,"52☻")</f>
        <v>0</v>
      </c>
      <c r="AB13" s="58" t="n">
        <f aca="false">COUNTIF(D13:V13,"51¶")</f>
        <v>0</v>
      </c>
      <c r="AC13" s="58" t="n">
        <f aca="false">COUNTIF(D13:V13,"52¶")</f>
        <v>0</v>
      </c>
      <c r="AD13" s="58" t="n">
        <f aca="false">COUNTIF(D13:V13,"U")+COUNTIF(D13:V13,"U☻")+COUNTIF(D13:V13,"U☺")</f>
        <v>0</v>
      </c>
      <c r="AE13" s="58" t="n">
        <f aca="false">COUNTIF(D13:V13,"KVIT")+COUNTIF(D13:V13,"KVIT☻")+COUNTIF(D13:V13,"kvit$")</f>
        <v>0</v>
      </c>
      <c r="AF13" s="59" t="n">
        <f aca="false">COUNTBLANK(D13:U13)-3</f>
        <v>15</v>
      </c>
      <c r="AG13" s="59" t="n">
        <f aca="false">COUNTIF(D13:V13,"x")</f>
        <v>0</v>
      </c>
      <c r="AH13" s="58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60" t="str">
        <f aca="false">RIGHT(D13,1)</f>
        <v/>
      </c>
      <c r="AK13" s="60" t="str">
        <f aca="false">RIGHT(E13,1)</f>
        <v/>
      </c>
      <c r="AL13" s="60" t="str">
        <f aca="false">RIGHT(F13,1)</f>
        <v/>
      </c>
      <c r="AM13" s="60" t="str">
        <f aca="false">RIGHT(G13,1)</f>
        <v/>
      </c>
      <c r="AN13" s="60" t="str">
        <f aca="false">RIGHT(H13,1)</f>
        <v/>
      </c>
      <c r="AO13" s="60" t="str">
        <f aca="false">RIGHT(I13,1)</f>
        <v/>
      </c>
      <c r="AP13" s="60" t="str">
        <f aca="false">RIGHT(J13,1)</f>
        <v/>
      </c>
      <c r="AQ13" s="60" t="str">
        <f aca="false">RIGHT(K14,1)</f>
        <v/>
      </c>
      <c r="AR13" s="60" t="str">
        <f aca="false">RIGHT(L13,1)</f>
        <v/>
      </c>
      <c r="AS13" s="60" t="str">
        <f aca="false">RIGHT(M13,1)</f>
        <v/>
      </c>
      <c r="AT13" s="60" t="str">
        <f aca="false">RIGHT(N13,1)</f>
        <v/>
      </c>
      <c r="AU13" s="60" t="str">
        <f aca="false">RIGHT(O13,1)</f>
        <v/>
      </c>
      <c r="AV13" s="60" t="str">
        <f aca="false">RIGHT(P13,1)</f>
        <v/>
      </c>
      <c r="AW13" s="60" t="str">
        <f aca="false">RIGHT(Q13,1)</f>
        <v/>
      </c>
      <c r="AX13" s="60" t="str">
        <f aca="false">RIGHT(R13,1)</f>
        <v/>
      </c>
      <c r="AY13" s="60" t="str">
        <f aca="false">RIGHT(S13,1)</f>
        <v/>
      </c>
      <c r="AZ13" s="60" t="str">
        <f aca="false">RIGHT(T13,1)</f>
        <v/>
      </c>
      <c r="BA13" s="60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4" t="n">
        <v>45882</v>
      </c>
      <c r="C14" s="55" t="str">
        <f aca="false">TEXT(B14,"Ddd")</f>
        <v>sre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  <c r="X14" s="58" t="n">
        <f aca="false">COUNTIF(AJ14:BA14,"☻")</f>
        <v>0</v>
      </c>
      <c r="Y14" s="58" t="n">
        <f aca="false">COUNTIF(AJ14:BA14,"☺")</f>
        <v>0</v>
      </c>
      <c r="Z14" s="58" t="n">
        <f aca="false">COUNTIF(D14:V14,"51")+COUNTIF(D14:V14,"51$")+COUNTIF(D14:V14,"51☻")</f>
        <v>0</v>
      </c>
      <c r="AA14" s="58" t="n">
        <f aca="false">COUNTIF(D14:V14,"52")+COUNTIF(D14:V14,"52$")+COUNTIF(D14:V14,"52☻")</f>
        <v>0</v>
      </c>
      <c r="AB14" s="58" t="n">
        <f aca="false">COUNTIF(D14:V14,"51¶")</f>
        <v>0</v>
      </c>
      <c r="AC14" s="58" t="n">
        <f aca="false">COUNTIF(D14:V14,"52¶")</f>
        <v>0</v>
      </c>
      <c r="AD14" s="58" t="n">
        <f aca="false">COUNTIF(D14:V14,"U")+COUNTIF(D14:V14,"U☻")+COUNTIF(D14:V14,"U☺")</f>
        <v>0</v>
      </c>
      <c r="AE14" s="58" t="n">
        <f aca="false">COUNTIF(D14:V14,"KVIT")+COUNTIF(D14:V14,"KVIT☻")+COUNTIF(D14:V14,"kvit$")</f>
        <v>0</v>
      </c>
      <c r="AF14" s="59" t="n">
        <f aca="false">COUNTBLANK(D14:U14)-3</f>
        <v>15</v>
      </c>
      <c r="AG14" s="59" t="n">
        <f aca="false">COUNTIF(D14:V14,"x")</f>
        <v>0</v>
      </c>
      <c r="AH14" s="58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60" t="str">
        <f aca="false">RIGHT(D14,1)</f>
        <v/>
      </c>
      <c r="AK14" s="60" t="str">
        <f aca="false">RIGHT(E14,1)</f>
        <v/>
      </c>
      <c r="AL14" s="60" t="str">
        <f aca="false">RIGHT(F14,1)</f>
        <v/>
      </c>
      <c r="AM14" s="60" t="str">
        <f aca="false">RIGHT(G14,1)</f>
        <v/>
      </c>
      <c r="AN14" s="60" t="str">
        <f aca="false">RIGHT(H14,1)</f>
        <v/>
      </c>
      <c r="AO14" s="60" t="str">
        <f aca="false">RIGHT(I14,1)</f>
        <v/>
      </c>
      <c r="AP14" s="60" t="str">
        <f aca="false">RIGHT(J14,1)</f>
        <v/>
      </c>
      <c r="AQ14" s="60" t="str">
        <f aca="false">RIGHT(K14,1)</f>
        <v/>
      </c>
      <c r="AR14" s="60" t="str">
        <f aca="false">RIGHT(L14,1)</f>
        <v/>
      </c>
      <c r="AS14" s="60" t="str">
        <f aca="false">RIGHT(M14,1)</f>
        <v/>
      </c>
      <c r="AT14" s="60" t="str">
        <f aca="false">RIGHT(N14,1)</f>
        <v/>
      </c>
      <c r="AU14" s="60" t="str">
        <f aca="false">RIGHT(O14,1)</f>
        <v/>
      </c>
      <c r="AV14" s="60" t="str">
        <f aca="false">RIGHT(P14,1)</f>
        <v/>
      </c>
      <c r="AW14" s="60" t="str">
        <f aca="false">RIGHT(Q14,1)</f>
        <v/>
      </c>
      <c r="AX14" s="60" t="str">
        <f aca="false">RIGHT(R14,1)</f>
        <v/>
      </c>
      <c r="AY14" s="60" t="str">
        <f aca="false">RIGHT(S14,1)</f>
        <v/>
      </c>
      <c r="AZ14" s="60" t="str">
        <f aca="false">RIGHT(T14,1)</f>
        <v/>
      </c>
      <c r="BA14" s="60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A15" s="1" t="n">
        <v>1</v>
      </c>
      <c r="B15" s="54" t="n">
        <v>45883</v>
      </c>
      <c r="C15" s="55" t="str">
        <f aca="false">TEXT(B15,"Ddd")</f>
        <v>čet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  <c r="X15" s="58" t="n">
        <f aca="false">COUNTIF(AJ15:BA15,"☻")</f>
        <v>0</v>
      </c>
      <c r="Y15" s="58" t="n">
        <f aca="false">COUNTIF(AJ15:BA15,"☺")</f>
        <v>0</v>
      </c>
      <c r="Z15" s="58" t="n">
        <f aca="false">COUNTIF(D15:V15,"51")+COUNTIF(D15:V15,"51$")+COUNTIF(D15:V15,"51☻")</f>
        <v>0</v>
      </c>
      <c r="AA15" s="58" t="n">
        <f aca="false">COUNTIF(D15:V15,"52")+COUNTIF(D15:V15,"52$")+COUNTIF(D15:V15,"52☻")</f>
        <v>0</v>
      </c>
      <c r="AB15" s="58" t="n">
        <f aca="false">COUNTIF(D15:V15,"51¶")</f>
        <v>0</v>
      </c>
      <c r="AC15" s="58" t="n">
        <f aca="false">COUNTIF(D15:V15,"52¶")</f>
        <v>0</v>
      </c>
      <c r="AD15" s="58" t="n">
        <f aca="false">COUNTIF(D15:V15,"U")+COUNTIF(D15:V15,"U☻")+COUNTIF(D15:V15,"U☺")</f>
        <v>0</v>
      </c>
      <c r="AE15" s="58" t="n">
        <f aca="false">COUNTIF(D15:V15,"KVIT")+COUNTIF(D15:V15,"KVIT☻")+COUNTIF(D15:V15,"kvit$")</f>
        <v>0</v>
      </c>
      <c r="AF15" s="59" t="n">
        <f aca="false">COUNTBLANK(D15:U15)-3</f>
        <v>15</v>
      </c>
      <c r="AG15" s="59" t="n">
        <f aca="false">COUNTIF(D15:V15,"x")</f>
        <v>0</v>
      </c>
      <c r="AH15" s="58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60" t="str">
        <f aca="false">RIGHT(D15,1)</f>
        <v/>
      </c>
      <c r="AK15" s="60" t="str">
        <f aca="false">RIGHT(E15,1)</f>
        <v/>
      </c>
      <c r="AL15" s="60" t="str">
        <f aca="false">RIGHT(F15,1)</f>
        <v/>
      </c>
      <c r="AM15" s="60" t="str">
        <f aca="false">RIGHT(G15,1)</f>
        <v/>
      </c>
      <c r="AN15" s="60" t="str">
        <f aca="false">RIGHT(H15,1)</f>
        <v/>
      </c>
      <c r="AO15" s="60" t="str">
        <f aca="false">RIGHT(I15,1)</f>
        <v/>
      </c>
      <c r="AP15" s="60" t="str">
        <f aca="false">RIGHT(J15,1)</f>
        <v/>
      </c>
      <c r="AQ15" s="60" t="str">
        <f aca="false">RIGHT(K15,1)</f>
        <v/>
      </c>
      <c r="AR15" s="60" t="str">
        <f aca="false">RIGHT(L15,1)</f>
        <v/>
      </c>
      <c r="AS15" s="60" t="str">
        <f aca="false">RIGHT(M15,1)</f>
        <v/>
      </c>
      <c r="AT15" s="60" t="str">
        <f aca="false">RIGHT(N15,1)</f>
        <v/>
      </c>
      <c r="AU15" s="60" t="str">
        <f aca="false">RIGHT(O15,1)</f>
        <v/>
      </c>
      <c r="AV15" s="60" t="str">
        <f aca="false">RIGHT(P15,1)</f>
        <v/>
      </c>
      <c r="AW15" s="60" t="str">
        <f aca="false">RIGHT(Q15,1)</f>
        <v/>
      </c>
      <c r="AX15" s="60" t="str">
        <f aca="false">RIGHT(R15,1)</f>
        <v/>
      </c>
      <c r="AY15" s="60" t="str">
        <f aca="false">RIGHT(S15,1)</f>
        <v/>
      </c>
      <c r="AZ15" s="60" t="str">
        <f aca="false">RIGHT(T15,1)</f>
        <v/>
      </c>
      <c r="BA15" s="60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4" t="n">
        <v>45884</v>
      </c>
      <c r="C16" s="55" t="str">
        <f aca="false">TEXT(B16,"Ddd")</f>
        <v>pet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8" t="n">
        <f aca="false">COUNTIF(AJ16:BA16,"☻")</f>
        <v>0</v>
      </c>
      <c r="Y16" s="58" t="n">
        <f aca="false">COUNTIF(AJ16:BA16,"☺")</f>
        <v>0</v>
      </c>
      <c r="Z16" s="58" t="n">
        <f aca="false">COUNTIF(D16:V16,"51")+COUNTIF(D16:V16,"51$")+COUNTIF(D16:V16,"51☻")</f>
        <v>0</v>
      </c>
      <c r="AA16" s="58" t="n">
        <f aca="false">COUNTIF(D16:V16,"52")+COUNTIF(D16:V16,"52$")+COUNTIF(D16:V16,"52☻")</f>
        <v>0</v>
      </c>
      <c r="AB16" s="58" t="n">
        <f aca="false">COUNTIF(D16:V16,"51¶")</f>
        <v>0</v>
      </c>
      <c r="AC16" s="58" t="n">
        <f aca="false">COUNTIF(D16:V16,"52¶")</f>
        <v>0</v>
      </c>
      <c r="AD16" s="58" t="n">
        <f aca="false">COUNTIF(D16:V16,"U")+COUNTIF(D16:V16,"U☻")+COUNTIF(D16:V16,"U☺")</f>
        <v>0</v>
      </c>
      <c r="AE16" s="58" t="n">
        <f aca="false">COUNTIF(D16:V16,"KVIT")+COUNTIF(D16:V16,"KVIT☻")+COUNTIF(D16:V16,"kvit$")</f>
        <v>0</v>
      </c>
      <c r="AF16" s="59" t="n">
        <f aca="false">COUNTBLANK(D16:U16)-3</f>
        <v>15</v>
      </c>
      <c r="AG16" s="59" t="n">
        <f aca="false">COUNTIF(D16:V16,"x")</f>
        <v>0</v>
      </c>
      <c r="AH16" s="58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60" t="str">
        <f aca="false">RIGHT(D16,1)</f>
        <v/>
      </c>
      <c r="AK16" s="60" t="str">
        <f aca="false">RIGHT(E16,1)</f>
        <v/>
      </c>
      <c r="AL16" s="60" t="str">
        <f aca="false">RIGHT(F16,1)</f>
        <v/>
      </c>
      <c r="AM16" s="60" t="str">
        <f aca="false">RIGHT(G16,1)</f>
        <v/>
      </c>
      <c r="AN16" s="60" t="str">
        <f aca="false">RIGHT(H16,1)</f>
        <v/>
      </c>
      <c r="AO16" s="60" t="str">
        <f aca="false">RIGHT(I16,1)</f>
        <v/>
      </c>
      <c r="AP16" s="60" t="str">
        <f aca="false">RIGHT(J16,1)</f>
        <v/>
      </c>
      <c r="AQ16" s="60" t="str">
        <f aca="false">RIGHT(K16,1)</f>
        <v/>
      </c>
      <c r="AR16" s="60" t="str">
        <f aca="false">RIGHT(L16,1)</f>
        <v/>
      </c>
      <c r="AS16" s="60" t="str">
        <f aca="false">RIGHT(M16,1)</f>
        <v/>
      </c>
      <c r="AT16" s="60" t="str">
        <f aca="false">RIGHT(N16,1)</f>
        <v/>
      </c>
      <c r="AU16" s="60" t="str">
        <f aca="false">RIGHT(O16,1)</f>
        <v/>
      </c>
      <c r="AV16" s="60" t="str">
        <f aca="false">RIGHT(P16,1)</f>
        <v/>
      </c>
      <c r="AW16" s="60" t="str">
        <f aca="false">RIGHT(Q16,1)</f>
        <v/>
      </c>
      <c r="AX16" s="60" t="str">
        <f aca="false">RIGHT(R16,1)</f>
        <v/>
      </c>
      <c r="AY16" s="60" t="str">
        <f aca="false">RIGHT(S16,1)</f>
        <v/>
      </c>
      <c r="AZ16" s="60" t="str">
        <f aca="false">RIGHT(T16,1)</f>
        <v/>
      </c>
      <c r="BA16" s="60" t="str">
        <f aca="false">RIGHT(U16,1)</f>
        <v/>
      </c>
      <c r="BB16" s="5"/>
      <c r="BC16" s="5"/>
      <c r="BD16" s="5"/>
      <c r="BE16" s="5"/>
      <c r="BF16" s="5" t="s">
        <v>73</v>
      </c>
      <c r="BG16" s="5"/>
      <c r="BH16" s="5"/>
    </row>
    <row r="17" customFormat="false" ht="19.5" hidden="false" customHeight="true" outlineLevel="0" collapsed="false">
      <c r="B17" s="54" t="n">
        <v>45885</v>
      </c>
      <c r="C17" s="55" t="str">
        <f aca="false">TEXT(B17,"Ddd")</f>
        <v>sob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  <c r="X17" s="58" t="n">
        <f aca="false">COUNTIF(AJ17:BA17,"☻")</f>
        <v>0</v>
      </c>
      <c r="Y17" s="58" t="n">
        <f aca="false">COUNTIF(AJ17:BA17,"☺")</f>
        <v>0</v>
      </c>
      <c r="Z17" s="58" t="n">
        <f aca="false">COUNTIF(D17:V17,"51")+COUNTIF(D17:V17,"51$")+COUNTIF(D17:V17,"51☻")</f>
        <v>0</v>
      </c>
      <c r="AA17" s="58" t="n">
        <f aca="false">COUNTIF(D17:V17,"52")+COUNTIF(D17:V17,"52$")+COUNTIF(D17:V17,"52☻")</f>
        <v>0</v>
      </c>
      <c r="AB17" s="58" t="n">
        <f aca="false">COUNTIF(D17:V17,"51¶")</f>
        <v>0</v>
      </c>
      <c r="AC17" s="58" t="n">
        <f aca="false">COUNTIF(D17:V17,"52¶")</f>
        <v>0</v>
      </c>
      <c r="AD17" s="58" t="n">
        <f aca="false">COUNTIF(D17:V17,"U")+COUNTIF(D17:V17,"U☻")+COUNTIF(D17:V17,"U☺")</f>
        <v>0</v>
      </c>
      <c r="AE17" s="58" t="n">
        <f aca="false">COUNTIF(D17:V17,"KVIT")+COUNTIF(D17:V17,"KVIT☻")+COUNTIF(D17:V17,"kvit$")</f>
        <v>0</v>
      </c>
      <c r="AF17" s="59" t="n">
        <f aca="false">COUNTBLANK(D17:U17)-3</f>
        <v>15</v>
      </c>
      <c r="AG17" s="59" t="n">
        <f aca="false">COUNTIF(D17:V17,"x")</f>
        <v>0</v>
      </c>
      <c r="AH17" s="58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60" t="str">
        <f aca="false">RIGHT(D17,1)</f>
        <v/>
      </c>
      <c r="AK17" s="60" t="str">
        <f aca="false">RIGHT(E17,1)</f>
        <v/>
      </c>
      <c r="AL17" s="60" t="str">
        <f aca="false">RIGHT(F17,1)</f>
        <v/>
      </c>
      <c r="AM17" s="60" t="str">
        <f aca="false">RIGHT(G17,1)</f>
        <v/>
      </c>
      <c r="AN17" s="60" t="str">
        <f aca="false">RIGHT(H17,1)</f>
        <v/>
      </c>
      <c r="AO17" s="60" t="str">
        <f aca="false">RIGHT(I17,1)</f>
        <v/>
      </c>
      <c r="AP17" s="60" t="str">
        <f aca="false">RIGHT(J17,1)</f>
        <v/>
      </c>
      <c r="AQ17" s="60" t="str">
        <f aca="false">RIGHT(K17,1)</f>
        <v/>
      </c>
      <c r="AR17" s="60" t="str">
        <f aca="false">RIGHT(L17,1)</f>
        <v/>
      </c>
      <c r="AS17" s="60" t="str">
        <f aca="false">RIGHT(M17,1)</f>
        <v/>
      </c>
      <c r="AT17" s="60" t="str">
        <f aca="false">RIGHT(N17,1)</f>
        <v/>
      </c>
      <c r="AU17" s="60" t="str">
        <f aca="false">RIGHT(O17,1)</f>
        <v/>
      </c>
      <c r="AV17" s="60" t="str">
        <f aca="false">RIGHT(P17,1)</f>
        <v/>
      </c>
      <c r="AW17" s="60" t="str">
        <f aca="false">RIGHT(Q17,1)</f>
        <v/>
      </c>
      <c r="AX17" s="60" t="str">
        <f aca="false">RIGHT(R17,1)</f>
        <v/>
      </c>
      <c r="AY17" s="60" t="str">
        <f aca="false">RIGHT(S17,1)</f>
        <v/>
      </c>
      <c r="AZ17" s="60" t="str">
        <f aca="false">RIGHT(T17,1)</f>
        <v/>
      </c>
      <c r="BA17" s="60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4" t="n">
        <v>45886</v>
      </c>
      <c r="C18" s="55" t="str">
        <f aca="false">TEXT(B18,"Ddd")</f>
        <v>ned</v>
      </c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  <c r="X18" s="58" t="n">
        <f aca="false">COUNTIF(AJ18:BA18,"☻")</f>
        <v>0</v>
      </c>
      <c r="Y18" s="58" t="n">
        <f aca="false">COUNTIF(AJ18:BA18,"☺")</f>
        <v>0</v>
      </c>
      <c r="Z18" s="58" t="n">
        <f aca="false">COUNTIF(D18:V18,"51")+COUNTIF(D18:V18,"51$")+COUNTIF(D18:V18,"51☻")</f>
        <v>0</v>
      </c>
      <c r="AA18" s="58" t="n">
        <f aca="false">COUNTIF(D18:V18,"52")+COUNTIF(D18:V18,"52$")+COUNTIF(D18:V18,"52☻")</f>
        <v>0</v>
      </c>
      <c r="AB18" s="58" t="n">
        <f aca="false">COUNTIF(D18:V18,"51¶")</f>
        <v>0</v>
      </c>
      <c r="AC18" s="58" t="n">
        <f aca="false">COUNTIF(D18:V18,"52¶")</f>
        <v>0</v>
      </c>
      <c r="AD18" s="58" t="n">
        <f aca="false">COUNTIF(D18:V18,"U")+COUNTIF(D18:V18,"U☻")+COUNTIF(D18:V18,"U☺")</f>
        <v>0</v>
      </c>
      <c r="AE18" s="58" t="n">
        <f aca="false">COUNTIF(D18:V18,"KVIT")+COUNTIF(D18:V18,"KVIT☻")+COUNTIF(D18:V18,"kvit$")</f>
        <v>0</v>
      </c>
      <c r="AF18" s="59" t="n">
        <f aca="false">COUNTBLANK(D18:U18)-3</f>
        <v>15</v>
      </c>
      <c r="AG18" s="59" t="n">
        <f aca="false">COUNTIF(D18:V18,"x")</f>
        <v>0</v>
      </c>
      <c r="AH18" s="58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60" t="str">
        <f aca="false">RIGHT(D18,1)</f>
        <v/>
      </c>
      <c r="AK18" s="60" t="str">
        <f aca="false">RIGHT(E18,1)</f>
        <v/>
      </c>
      <c r="AL18" s="60" t="str">
        <f aca="false">RIGHT(F18,1)</f>
        <v/>
      </c>
      <c r="AM18" s="60" t="str">
        <f aca="false">RIGHT(G18,1)</f>
        <v/>
      </c>
      <c r="AN18" s="60" t="str">
        <f aca="false">RIGHT(H18,1)</f>
        <v/>
      </c>
      <c r="AO18" s="60" t="str">
        <f aca="false">RIGHT(I18,1)</f>
        <v/>
      </c>
      <c r="AP18" s="60" t="str">
        <f aca="false">RIGHT(J18,1)</f>
        <v/>
      </c>
      <c r="AQ18" s="60" t="str">
        <f aca="false">RIGHT(K18,1)</f>
        <v/>
      </c>
      <c r="AR18" s="60" t="str">
        <f aca="false">RIGHT(L18,1)</f>
        <v/>
      </c>
      <c r="AS18" s="60" t="str">
        <f aca="false">RIGHT(M18,1)</f>
        <v/>
      </c>
      <c r="AT18" s="60" t="str">
        <f aca="false">RIGHT(N18,1)</f>
        <v/>
      </c>
      <c r="AU18" s="60" t="str">
        <f aca="false">RIGHT(O18,1)</f>
        <v/>
      </c>
      <c r="AV18" s="60" t="str">
        <f aca="false">RIGHT(P18,1)</f>
        <v/>
      </c>
      <c r="AW18" s="60" t="str">
        <f aca="false">RIGHT(Q18,1)</f>
        <v/>
      </c>
      <c r="AX18" s="60" t="str">
        <f aca="false">RIGHT(R18,1)</f>
        <v/>
      </c>
      <c r="AY18" s="60" t="str">
        <f aca="false">RIGHT(S18,1)</f>
        <v/>
      </c>
      <c r="AZ18" s="60" t="str">
        <f aca="false">RIGHT(T18,1)</f>
        <v/>
      </c>
      <c r="BA18" s="60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4" t="n">
        <v>45887</v>
      </c>
      <c r="C19" s="55" t="str">
        <f aca="false">TEXT(B19,"Ddd")</f>
        <v>pon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7"/>
      <c r="X19" s="58" t="n">
        <f aca="false">COUNTIF(AJ19:BA19,"☻")</f>
        <v>0</v>
      </c>
      <c r="Y19" s="58" t="n">
        <f aca="false">COUNTIF(AJ19:BA19,"☺")</f>
        <v>0</v>
      </c>
      <c r="Z19" s="58" t="n">
        <f aca="false">COUNTIF(D19:V19,"51")+COUNTIF(D19:V19,"51$")+COUNTIF(D19:V19,"51☻")</f>
        <v>0</v>
      </c>
      <c r="AA19" s="58" t="n">
        <f aca="false">COUNTIF(D19:V19,"52")+COUNTIF(D19:V19,"52$")+COUNTIF(D19:V19,"52☻")</f>
        <v>0</v>
      </c>
      <c r="AB19" s="58" t="n">
        <f aca="false">COUNTIF(D19:V19,"51¶")</f>
        <v>0</v>
      </c>
      <c r="AC19" s="58" t="n">
        <f aca="false">COUNTIF(D19:V19,"52¶")</f>
        <v>0</v>
      </c>
      <c r="AD19" s="58" t="n">
        <f aca="false">COUNTIF(D19:V19,"U")+COUNTIF(D19:V19,"U☻")+COUNTIF(D19:V19,"U☺")</f>
        <v>0</v>
      </c>
      <c r="AE19" s="58" t="n">
        <f aca="false">COUNTIF(D19:V19,"KVIT")+COUNTIF(D19:V19,"KVIT☻")+COUNTIF(D19:V19,"kvit$")</f>
        <v>0</v>
      </c>
      <c r="AF19" s="59" t="n">
        <f aca="false">COUNTBLANK(D19:U19)-3</f>
        <v>15</v>
      </c>
      <c r="AG19" s="59" t="n">
        <f aca="false">COUNTIF(D19:V19,"x")</f>
        <v>0</v>
      </c>
      <c r="AH19" s="58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60" t="str">
        <f aca="false">RIGHT(D19,1)</f>
        <v/>
      </c>
      <c r="AK19" s="60" t="str">
        <f aca="false">RIGHT(E19,1)</f>
        <v/>
      </c>
      <c r="AL19" s="60" t="str">
        <f aca="false">RIGHT(F19,1)</f>
        <v/>
      </c>
      <c r="AM19" s="60" t="str">
        <f aca="false">RIGHT(G19,1)</f>
        <v/>
      </c>
      <c r="AN19" s="60" t="str">
        <f aca="false">RIGHT(H19,1)</f>
        <v/>
      </c>
      <c r="AO19" s="60" t="str">
        <f aca="false">RIGHT(I19,1)</f>
        <v/>
      </c>
      <c r="AP19" s="60" t="str">
        <f aca="false">RIGHT(J19,1)</f>
        <v/>
      </c>
      <c r="AQ19" s="60" t="str">
        <f aca="false">RIGHT(K19,1)</f>
        <v/>
      </c>
      <c r="AR19" s="60" t="str">
        <f aca="false">RIGHT(L19,1)</f>
        <v/>
      </c>
      <c r="AS19" s="60" t="str">
        <f aca="false">RIGHT(M19,1)</f>
        <v/>
      </c>
      <c r="AT19" s="60" t="str">
        <f aca="false">RIGHT(N19,1)</f>
        <v/>
      </c>
      <c r="AU19" s="60" t="str">
        <f aca="false">RIGHT(O19,1)</f>
        <v/>
      </c>
      <c r="AV19" s="60" t="str">
        <f aca="false">RIGHT(P19,1)</f>
        <v/>
      </c>
      <c r="AW19" s="60" t="str">
        <f aca="false">RIGHT(Q19,1)</f>
        <v/>
      </c>
      <c r="AX19" s="60" t="str">
        <f aca="false">RIGHT(R19,1)</f>
        <v/>
      </c>
      <c r="AY19" s="60" t="str">
        <f aca="false">RIGHT(S19,1)</f>
        <v/>
      </c>
      <c r="AZ19" s="60" t="str">
        <f aca="false">RIGHT(T19,1)</f>
        <v/>
      </c>
      <c r="BA19" s="60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4" t="n">
        <v>45888</v>
      </c>
      <c r="C20" s="55" t="str">
        <f aca="false">TEXT(B20,"Ddd")</f>
        <v>tor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7"/>
      <c r="X20" s="58" t="n">
        <f aca="false">COUNTIF(AJ20:BA20,"☻")</f>
        <v>0</v>
      </c>
      <c r="Y20" s="58" t="n">
        <f aca="false">COUNTIF(AJ20:BA20,"☺")</f>
        <v>0</v>
      </c>
      <c r="Z20" s="58" t="n">
        <f aca="false">COUNTIF(D20:V20,"51")+COUNTIF(D20:V20,"51$")+COUNTIF(D20:V20,"51☻")</f>
        <v>0</v>
      </c>
      <c r="AA20" s="58" t="n">
        <f aca="false">COUNTIF(D20:V20,"52")+COUNTIF(D20:V20,"52$")+COUNTIF(D20:V20,"52☻")</f>
        <v>0</v>
      </c>
      <c r="AB20" s="58" t="n">
        <f aca="false">COUNTIF(D20:V20,"51¶")</f>
        <v>0</v>
      </c>
      <c r="AC20" s="58" t="n">
        <f aca="false">COUNTIF(D20:V20,"52¶")</f>
        <v>0</v>
      </c>
      <c r="AD20" s="58" t="n">
        <f aca="false">COUNTIF(D20:V20,"U")+COUNTIF(D20:V20,"U☻")+COUNTIF(D20:V20,"U☺")</f>
        <v>0</v>
      </c>
      <c r="AE20" s="58" t="n">
        <f aca="false">COUNTIF(D20:V20,"KVIT")+COUNTIF(D20:V20,"KVIT☻")+COUNTIF(D20:V20,"kvit$")</f>
        <v>0</v>
      </c>
      <c r="AF20" s="59" t="n">
        <f aca="false">COUNTBLANK(D20:U20)-3</f>
        <v>15</v>
      </c>
      <c r="AG20" s="59" t="n">
        <f aca="false">COUNTIF(D20:V20,"x")</f>
        <v>0</v>
      </c>
      <c r="AH20" s="58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60" t="str">
        <f aca="false">RIGHT(D20,1)</f>
        <v/>
      </c>
      <c r="AK20" s="60" t="str">
        <f aca="false">RIGHT(E20,1)</f>
        <v/>
      </c>
      <c r="AL20" s="60" t="str">
        <f aca="false">RIGHT(F20,1)</f>
        <v/>
      </c>
      <c r="AM20" s="60" t="str">
        <f aca="false">RIGHT(G20,1)</f>
        <v/>
      </c>
      <c r="AN20" s="60" t="str">
        <f aca="false">RIGHT(H20,1)</f>
        <v/>
      </c>
      <c r="AO20" s="60" t="str">
        <f aca="false">RIGHT(I20,1)</f>
        <v/>
      </c>
      <c r="AP20" s="60" t="str">
        <f aca="false">RIGHT(J20,1)</f>
        <v/>
      </c>
      <c r="AQ20" s="60" t="str">
        <f aca="false">RIGHT(K20,1)</f>
        <v/>
      </c>
      <c r="AR20" s="60" t="str">
        <f aca="false">RIGHT(L20,1)</f>
        <v/>
      </c>
      <c r="AS20" s="60" t="str">
        <f aca="false">RIGHT(M20,1)</f>
        <v/>
      </c>
      <c r="AT20" s="60" t="str">
        <f aca="false">RIGHT(N20,1)</f>
        <v/>
      </c>
      <c r="AU20" s="60" t="str">
        <f aca="false">RIGHT(O20,1)</f>
        <v/>
      </c>
      <c r="AV20" s="60" t="str">
        <f aca="false">RIGHT(P20,1)</f>
        <v/>
      </c>
      <c r="AW20" s="60" t="str">
        <f aca="false">RIGHT(Q20,1)</f>
        <v/>
      </c>
      <c r="AX20" s="60" t="str">
        <f aca="false">RIGHT(R20,1)</f>
        <v/>
      </c>
      <c r="AY20" s="60" t="str">
        <f aca="false">RIGHT(S20,1)</f>
        <v/>
      </c>
      <c r="AZ20" s="60" t="str">
        <f aca="false">RIGHT(T20,1)</f>
        <v/>
      </c>
      <c r="BA20" s="60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4" t="n">
        <v>45889</v>
      </c>
      <c r="C21" s="55" t="str">
        <f aca="false">TEXT(B21,"Ddd")</f>
        <v>sre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7"/>
      <c r="X21" s="58" t="n">
        <f aca="false">COUNTIF(AJ21:BA21,"☻")</f>
        <v>0</v>
      </c>
      <c r="Y21" s="58" t="n">
        <f aca="false">COUNTIF(AJ21:BA21,"☺")</f>
        <v>0</v>
      </c>
      <c r="Z21" s="58" t="n">
        <f aca="false">COUNTIF(D21:V21,"51")+COUNTIF(D21:V21,"51$")+COUNTIF(D21:V21,"51☻")</f>
        <v>0</v>
      </c>
      <c r="AA21" s="58" t="n">
        <f aca="false">COUNTIF(D21:V21,"52")+COUNTIF(D21:V21,"52$")+COUNTIF(D21:V21,"52☻")</f>
        <v>0</v>
      </c>
      <c r="AB21" s="58" t="n">
        <f aca="false">COUNTIF(D21:V21,"51¶")</f>
        <v>0</v>
      </c>
      <c r="AC21" s="58" t="n">
        <f aca="false">COUNTIF(D21:V21,"52¶")</f>
        <v>0</v>
      </c>
      <c r="AD21" s="58" t="n">
        <f aca="false">COUNTIF(D21:V21,"U")+COUNTIF(D21:V21,"U☻")+COUNTIF(D21:V21,"U☺")</f>
        <v>0</v>
      </c>
      <c r="AE21" s="58" t="n">
        <f aca="false">COUNTIF(D21:V21,"KVIT")+COUNTIF(D21:V21,"KVIT☻")+COUNTIF(D21:V21,"kvit$")</f>
        <v>0</v>
      </c>
      <c r="AF21" s="59" t="n">
        <f aca="false">COUNTBLANK(D21:U21)-3</f>
        <v>15</v>
      </c>
      <c r="AG21" s="59" t="n">
        <f aca="false">COUNTIF(D21:V21,"x")</f>
        <v>0</v>
      </c>
      <c r="AH21" s="58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60" t="str">
        <f aca="false">RIGHT(D21,1)</f>
        <v/>
      </c>
      <c r="AK21" s="60" t="str">
        <f aca="false">RIGHT(E21,1)</f>
        <v/>
      </c>
      <c r="AL21" s="60" t="str">
        <f aca="false">RIGHT(F21,1)</f>
        <v/>
      </c>
      <c r="AM21" s="60" t="str">
        <f aca="false">RIGHT(G21,1)</f>
        <v/>
      </c>
      <c r="AN21" s="60" t="str">
        <f aca="false">RIGHT(H21,1)</f>
        <v/>
      </c>
      <c r="AO21" s="60" t="str">
        <f aca="false">RIGHT(I21,1)</f>
        <v/>
      </c>
      <c r="AP21" s="60" t="str">
        <f aca="false">RIGHT(J21,1)</f>
        <v/>
      </c>
      <c r="AQ21" s="60" t="str">
        <f aca="false">RIGHT(K21,1)</f>
        <v/>
      </c>
      <c r="AR21" s="60" t="str">
        <f aca="false">RIGHT(L21,1)</f>
        <v/>
      </c>
      <c r="AS21" s="60" t="str">
        <f aca="false">RIGHT(M21,1)</f>
        <v/>
      </c>
      <c r="AT21" s="60" t="str">
        <f aca="false">RIGHT(N21,1)</f>
        <v/>
      </c>
      <c r="AU21" s="60" t="str">
        <f aca="false">RIGHT(O21,1)</f>
        <v/>
      </c>
      <c r="AV21" s="60" t="str">
        <f aca="false">RIGHT(P21,1)</f>
        <v/>
      </c>
      <c r="AW21" s="60" t="str">
        <f aca="false">RIGHT(Q21,1)</f>
        <v/>
      </c>
      <c r="AX21" s="60" t="str">
        <f aca="false">RIGHT(R21,1)</f>
        <v/>
      </c>
      <c r="AY21" s="60" t="str">
        <f aca="false">RIGHT(S21,1)</f>
        <v/>
      </c>
      <c r="AZ21" s="60" t="str">
        <f aca="false">RIGHT(T21,1)</f>
        <v/>
      </c>
      <c r="BA21" s="60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4" t="n">
        <v>45890</v>
      </c>
      <c r="C22" s="55" t="str">
        <f aca="false">TEXT(B22,"Ddd")</f>
        <v>čet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7"/>
      <c r="X22" s="58" t="n">
        <f aca="false">COUNTIF(AJ22:BA22,"☻")</f>
        <v>0</v>
      </c>
      <c r="Y22" s="58" t="n">
        <f aca="false">COUNTIF(AJ22:BA22,"☺")</f>
        <v>0</v>
      </c>
      <c r="Z22" s="58" t="n">
        <f aca="false">COUNTIF(D22:V22,"51")+COUNTIF(D22:V22,"51$")+COUNTIF(D22:V22,"51☻")</f>
        <v>0</v>
      </c>
      <c r="AA22" s="58" t="n">
        <f aca="false">COUNTIF(D22:V22,"52")+COUNTIF(D22:V22,"52$")+COUNTIF(D22:V22,"52☻")</f>
        <v>0</v>
      </c>
      <c r="AB22" s="58" t="n">
        <f aca="false">COUNTIF(D22:V22,"51¶")</f>
        <v>0</v>
      </c>
      <c r="AC22" s="58" t="n">
        <f aca="false">COUNTIF(D22:V22,"52¶")</f>
        <v>0</v>
      </c>
      <c r="AD22" s="58" t="n">
        <f aca="false">COUNTIF(D22:V22,"U")+COUNTIF(D22:V22,"U☻")+COUNTIF(D22:V22,"U☺")</f>
        <v>0</v>
      </c>
      <c r="AE22" s="58" t="n">
        <f aca="false">COUNTIF(D22:V22,"KVIT")+COUNTIF(D22:V22,"KVIT☻")+COUNTIF(D22:V22,"kvit$")</f>
        <v>0</v>
      </c>
      <c r="AF22" s="59" t="n">
        <f aca="false">COUNTBLANK(D22:U22)-3</f>
        <v>15</v>
      </c>
      <c r="AG22" s="59" t="n">
        <f aca="false">COUNTIF(D22:V22,"x")</f>
        <v>0</v>
      </c>
      <c r="AH22" s="58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60" t="str">
        <f aca="false">RIGHT(D22,1)</f>
        <v/>
      </c>
      <c r="AK22" s="60" t="str">
        <f aca="false">RIGHT(E22,1)</f>
        <v/>
      </c>
      <c r="AL22" s="60" t="str">
        <f aca="false">RIGHT(F22,1)</f>
        <v/>
      </c>
      <c r="AM22" s="60" t="str">
        <f aca="false">RIGHT(G22,1)</f>
        <v/>
      </c>
      <c r="AN22" s="60" t="str">
        <f aca="false">RIGHT(H22,1)</f>
        <v/>
      </c>
      <c r="AO22" s="60" t="str">
        <f aca="false">RIGHT(I22,1)</f>
        <v/>
      </c>
      <c r="AP22" s="60" t="str">
        <f aca="false">RIGHT(J22,1)</f>
        <v/>
      </c>
      <c r="AQ22" s="60" t="str">
        <f aca="false">RIGHT(K22,1)</f>
        <v/>
      </c>
      <c r="AR22" s="60" t="str">
        <f aca="false">RIGHT(L22,1)</f>
        <v/>
      </c>
      <c r="AS22" s="60" t="str">
        <f aca="false">RIGHT(M22,1)</f>
        <v/>
      </c>
      <c r="AT22" s="60" t="str">
        <f aca="false">RIGHT(N22,1)</f>
        <v/>
      </c>
      <c r="AU22" s="60" t="str">
        <f aca="false">RIGHT(O22,1)</f>
        <v/>
      </c>
      <c r="AV22" s="60" t="str">
        <f aca="false">RIGHT(P22,1)</f>
        <v/>
      </c>
      <c r="AW22" s="60" t="str">
        <f aca="false">RIGHT(Q22,1)</f>
        <v/>
      </c>
      <c r="AX22" s="60" t="str">
        <f aca="false">RIGHT(R22,1)</f>
        <v/>
      </c>
      <c r="AY22" s="60" t="str">
        <f aca="false">RIGHT(S22,1)</f>
        <v/>
      </c>
      <c r="AZ22" s="60" t="str">
        <f aca="false">RIGHT(T22,1)</f>
        <v/>
      </c>
      <c r="BA22" s="60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4" t="n">
        <v>45891</v>
      </c>
      <c r="C23" s="55" t="str">
        <f aca="false">TEXT(B23,"Ddd")</f>
        <v>pet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7"/>
      <c r="X23" s="58" t="n">
        <f aca="false">COUNTIF(AJ23:BA23,"☻")</f>
        <v>0</v>
      </c>
      <c r="Y23" s="58" t="n">
        <f aca="false">COUNTIF(AJ23:BA23,"☺")</f>
        <v>0</v>
      </c>
      <c r="Z23" s="58" t="n">
        <f aca="false">COUNTIF(D23:V23,"51")+COUNTIF(D23:V23,"51$")+COUNTIF(D23:V23,"51☻")</f>
        <v>0</v>
      </c>
      <c r="AA23" s="58" t="n">
        <f aca="false">COUNTIF(D23:V23,"52")+COUNTIF(D23:V23,"52$")+COUNTIF(D23:V23,"52☻")</f>
        <v>0</v>
      </c>
      <c r="AB23" s="58" t="n">
        <f aca="false">COUNTIF(D23:V23,"51¶")</f>
        <v>0</v>
      </c>
      <c r="AC23" s="58" t="n">
        <f aca="false">COUNTIF(D23:V23,"52¶")</f>
        <v>0</v>
      </c>
      <c r="AD23" s="58" t="n">
        <f aca="false">COUNTIF(D23:V23,"U")+COUNTIF(D23:V23,"U☻")+COUNTIF(D23:V23,"U☺")</f>
        <v>0</v>
      </c>
      <c r="AE23" s="58" t="n">
        <f aca="false">COUNTIF(D23:V23,"KVIT")+COUNTIF(D23:V23,"KVIT☻")+COUNTIF(D23:V23,"kvit$")</f>
        <v>0</v>
      </c>
      <c r="AF23" s="59" t="n">
        <f aca="false">COUNTBLANK(D23:U23)-3</f>
        <v>15</v>
      </c>
      <c r="AG23" s="59" t="n">
        <f aca="false">COUNTIF(D23:V23,"x")</f>
        <v>0</v>
      </c>
      <c r="AH23" s="58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60" t="str">
        <f aca="false">RIGHT(D23,1)</f>
        <v/>
      </c>
      <c r="AK23" s="60" t="str">
        <f aca="false">RIGHT(E23,1)</f>
        <v/>
      </c>
      <c r="AL23" s="60" t="str">
        <f aca="false">RIGHT(F23,1)</f>
        <v/>
      </c>
      <c r="AM23" s="60" t="str">
        <f aca="false">RIGHT(G23,1)</f>
        <v/>
      </c>
      <c r="AN23" s="60" t="str">
        <f aca="false">RIGHT(H23,1)</f>
        <v/>
      </c>
      <c r="AO23" s="60" t="str">
        <f aca="false">RIGHT(I23,1)</f>
        <v/>
      </c>
      <c r="AP23" s="60" t="str">
        <f aca="false">RIGHT(J23,1)</f>
        <v/>
      </c>
      <c r="AQ23" s="60" t="str">
        <f aca="false">RIGHT(K23,1)</f>
        <v/>
      </c>
      <c r="AR23" s="60" t="str">
        <f aca="false">RIGHT(L23,1)</f>
        <v/>
      </c>
      <c r="AS23" s="60" t="str">
        <f aca="false">RIGHT(M23,1)</f>
        <v/>
      </c>
      <c r="AT23" s="60" t="str">
        <f aca="false">RIGHT(N23,1)</f>
        <v/>
      </c>
      <c r="AU23" s="60" t="str">
        <f aca="false">RIGHT(O23,1)</f>
        <v/>
      </c>
      <c r="AV23" s="60" t="str">
        <f aca="false">RIGHT(P23,1)</f>
        <v/>
      </c>
      <c r="AW23" s="60" t="str">
        <f aca="false">RIGHT(Q23,1)</f>
        <v/>
      </c>
      <c r="AX23" s="60" t="str">
        <f aca="false">RIGHT(R23,1)</f>
        <v/>
      </c>
      <c r="AY23" s="60" t="str">
        <f aca="false">RIGHT(S23,1)</f>
        <v/>
      </c>
      <c r="AZ23" s="60" t="str">
        <f aca="false">RIGHT(T23,1)</f>
        <v/>
      </c>
      <c r="BA23" s="60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4" t="n">
        <v>45892</v>
      </c>
      <c r="C24" s="55" t="str">
        <f aca="false">TEXT(B24,"Ddd")</f>
        <v>sob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7"/>
      <c r="X24" s="58" t="n">
        <f aca="false">COUNTIF(AJ24:BA24,"☻")</f>
        <v>0</v>
      </c>
      <c r="Y24" s="58" t="n">
        <f aca="false">COUNTIF(AJ24:BA24,"☺")</f>
        <v>0</v>
      </c>
      <c r="Z24" s="58" t="n">
        <f aca="false">COUNTIF(D24:V24,"51")+COUNTIF(D24:V24,"51$")+COUNTIF(D24:V24,"51☻")</f>
        <v>0</v>
      </c>
      <c r="AA24" s="58" t="n">
        <f aca="false">COUNTIF(D24:V24,"52")+COUNTIF(D24:V24,"52$")+COUNTIF(D24:V24,"52☻")</f>
        <v>0</v>
      </c>
      <c r="AB24" s="58" t="n">
        <f aca="false">COUNTIF(D24:V24,"51¶")</f>
        <v>0</v>
      </c>
      <c r="AC24" s="58" t="n">
        <f aca="false">COUNTIF(D24:V24,"52¶")</f>
        <v>0</v>
      </c>
      <c r="AD24" s="58" t="n">
        <f aca="false">COUNTIF(D24:V24,"U")+COUNTIF(D24:V24,"U☻")+COUNTIF(D24:V24,"U☺")</f>
        <v>0</v>
      </c>
      <c r="AE24" s="58" t="n">
        <f aca="false">COUNTIF(D24:V24,"KVIT")+COUNTIF(D24:V24,"KVIT☻")+COUNTIF(D24:V24,"kvit$")</f>
        <v>0</v>
      </c>
      <c r="AF24" s="59" t="n">
        <f aca="false">COUNTBLANK(D24:U24)-3</f>
        <v>15</v>
      </c>
      <c r="AG24" s="59" t="n">
        <f aca="false">COUNTIF(D24:V24,"x")</f>
        <v>0</v>
      </c>
      <c r="AH24" s="58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60" t="str">
        <f aca="false">RIGHT(D30,1)</f>
        <v/>
      </c>
      <c r="AK24" s="60" t="str">
        <f aca="false">RIGHT(E24,1)</f>
        <v/>
      </c>
      <c r="AL24" s="60" t="str">
        <f aca="false">RIGHT(F24,1)</f>
        <v/>
      </c>
      <c r="AM24" s="60" t="str">
        <f aca="false">RIGHT(G24,1)</f>
        <v/>
      </c>
      <c r="AN24" s="60" t="str">
        <f aca="false">RIGHT(H24,1)</f>
        <v/>
      </c>
      <c r="AO24" s="60" t="str">
        <f aca="false">RIGHT(I24,1)</f>
        <v/>
      </c>
      <c r="AP24" s="60" t="str">
        <f aca="false">RIGHT(J24,1)</f>
        <v/>
      </c>
      <c r="AQ24" s="60" t="str">
        <f aca="false">RIGHT(K24,1)</f>
        <v/>
      </c>
      <c r="AR24" s="60" t="str">
        <f aca="false">RIGHT(L24,1)</f>
        <v/>
      </c>
      <c r="AS24" s="60" t="str">
        <f aca="false">RIGHT(M24,1)</f>
        <v/>
      </c>
      <c r="AT24" s="60" t="str">
        <f aca="false">RIGHT(N24,1)</f>
        <v/>
      </c>
      <c r="AU24" s="60" t="str">
        <f aca="false">RIGHT(O24,1)</f>
        <v/>
      </c>
      <c r="AV24" s="60" t="str">
        <f aca="false">RIGHT(P24,1)</f>
        <v/>
      </c>
      <c r="AW24" s="60" t="str">
        <f aca="false">RIGHT(Q24,1)</f>
        <v/>
      </c>
      <c r="AX24" s="60" t="str">
        <f aca="false">RIGHT(R24,1)</f>
        <v/>
      </c>
      <c r="AY24" s="60" t="str">
        <f aca="false">RIGHT(S24,1)</f>
        <v/>
      </c>
      <c r="AZ24" s="60" t="str">
        <f aca="false">RIGHT(T24,1)</f>
        <v/>
      </c>
      <c r="BA24" s="60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4" t="n">
        <v>45893</v>
      </c>
      <c r="C25" s="55" t="str">
        <f aca="false">TEXT(B25,"Ddd")</f>
        <v>ned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7"/>
      <c r="X25" s="58" t="n">
        <f aca="false">COUNTIF(AJ25:BA25,"☻")</f>
        <v>0</v>
      </c>
      <c r="Y25" s="58" t="n">
        <f aca="false">COUNTIF(AJ25:BA25,"☺")</f>
        <v>0</v>
      </c>
      <c r="Z25" s="58" t="n">
        <f aca="false">COUNTIF(D25:V25,"51")+COUNTIF(D25:V25,"51$")+COUNTIF(D25:V25,"51☻")</f>
        <v>0</v>
      </c>
      <c r="AA25" s="58" t="n">
        <f aca="false">COUNTIF(D25:V25,"52")+COUNTIF(D25:V25,"52$")+COUNTIF(D25:V25,"52☻")</f>
        <v>0</v>
      </c>
      <c r="AB25" s="58" t="n">
        <f aca="false">COUNTIF(D25:V25,"51¶")</f>
        <v>0</v>
      </c>
      <c r="AC25" s="58" t="n">
        <f aca="false">COUNTIF(D25:V25,"52¶")</f>
        <v>0</v>
      </c>
      <c r="AD25" s="58" t="n">
        <f aca="false">COUNTIF(D25:V25,"U")+COUNTIF(D25:V25,"U☻")+COUNTIF(D25:V25,"U☺")</f>
        <v>0</v>
      </c>
      <c r="AE25" s="58" t="n">
        <f aca="false">COUNTIF(D25:V25,"KVIT")+COUNTIF(D25:V25,"KVIT☻")+COUNTIF(D25:V25,"kvit$")</f>
        <v>0</v>
      </c>
      <c r="AF25" s="59" t="n">
        <f aca="false">COUNTBLANK(D25:U25)-3</f>
        <v>15</v>
      </c>
      <c r="AG25" s="59" t="n">
        <f aca="false">COUNTIF(D25:V25,"x")</f>
        <v>0</v>
      </c>
      <c r="AH25" s="58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60" t="str">
        <f aca="false">RIGHT(D25,1)</f>
        <v/>
      </c>
      <c r="AK25" s="60" t="str">
        <f aca="false">RIGHT(E25,1)</f>
        <v/>
      </c>
      <c r="AL25" s="60" t="str">
        <f aca="false">RIGHT(F25,1)</f>
        <v/>
      </c>
      <c r="AM25" s="60" t="str">
        <f aca="false">RIGHT(G25,1)</f>
        <v/>
      </c>
      <c r="AN25" s="60" t="str">
        <f aca="false">RIGHT(H25,1)</f>
        <v/>
      </c>
      <c r="AO25" s="60" t="str">
        <f aca="false">RIGHT(I25,1)</f>
        <v/>
      </c>
      <c r="AP25" s="60" t="str">
        <f aca="false">RIGHT(J25,1)</f>
        <v/>
      </c>
      <c r="AQ25" s="60" t="str">
        <f aca="false">RIGHT(K25,1)</f>
        <v/>
      </c>
      <c r="AR25" s="60" t="str">
        <f aca="false">RIGHT(L25,1)</f>
        <v/>
      </c>
      <c r="AS25" s="60" t="str">
        <f aca="false">RIGHT(M25,1)</f>
        <v/>
      </c>
      <c r="AT25" s="60" t="str">
        <f aca="false">RIGHT(N25,1)</f>
        <v/>
      </c>
      <c r="AU25" s="60" t="str">
        <f aca="false">RIGHT(O25,1)</f>
        <v/>
      </c>
      <c r="AV25" s="60" t="str">
        <f aca="false">RIGHT(P25,1)</f>
        <v/>
      </c>
      <c r="AW25" s="60" t="str">
        <f aca="false">RIGHT(Q25,1)</f>
        <v/>
      </c>
      <c r="AX25" s="60" t="str">
        <f aca="false">RIGHT(R25,1)</f>
        <v/>
      </c>
      <c r="AY25" s="60" t="str">
        <f aca="false">RIGHT(S25,1)</f>
        <v/>
      </c>
      <c r="AZ25" s="60" t="str">
        <f aca="false">RIGHT(T25,1)</f>
        <v/>
      </c>
      <c r="BA25" s="60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4" t="n">
        <v>45894</v>
      </c>
      <c r="C26" s="61" t="str">
        <f aca="false">TEXT(B26,"Ddd")</f>
        <v>pon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7"/>
      <c r="X26" s="58" t="n">
        <f aca="false">COUNTIF(AJ26:BA26,"☻")</f>
        <v>0</v>
      </c>
      <c r="Y26" s="58" t="n">
        <f aca="false">COUNTIF(AJ26:BA26,"☺")</f>
        <v>0</v>
      </c>
      <c r="Z26" s="58" t="n">
        <f aca="false">COUNTIF(D26:V26,"51")+COUNTIF(D26:V26,"51$")+COUNTIF(D26:V26,"51☻")</f>
        <v>0</v>
      </c>
      <c r="AA26" s="58" t="n">
        <f aca="false">COUNTIF(D26:V26,"52")+COUNTIF(D26:V26,"52$")+COUNTIF(D26:V26,"52☻")</f>
        <v>0</v>
      </c>
      <c r="AB26" s="58" t="n">
        <f aca="false">COUNTIF(D26:V26,"51¶")</f>
        <v>0</v>
      </c>
      <c r="AC26" s="58" t="n">
        <f aca="false">COUNTIF(D26:V26,"52¶")</f>
        <v>0</v>
      </c>
      <c r="AD26" s="58" t="n">
        <f aca="false">COUNTIF(D26:V26,"U")+COUNTIF(D26:V26,"U☻")+COUNTIF(D26:V26,"U☺")</f>
        <v>0</v>
      </c>
      <c r="AE26" s="58" t="n">
        <f aca="false">COUNTIF(D26:V26,"KVIT")+COUNTIF(D26:V26,"KVIT☻")+COUNTIF(D26:V26,"kvit$")</f>
        <v>0</v>
      </c>
      <c r="AF26" s="59" t="n">
        <f aca="false">COUNTBLANK(D26:U26)-3</f>
        <v>15</v>
      </c>
      <c r="AG26" s="59" t="n">
        <f aca="false">COUNTIF(D26:V26,"x")</f>
        <v>0</v>
      </c>
      <c r="AH26" s="58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60" t="str">
        <f aca="false">RIGHT(D26,1)</f>
        <v/>
      </c>
      <c r="AK26" s="60" t="str">
        <f aca="false">RIGHT(E26,1)</f>
        <v/>
      </c>
      <c r="AL26" s="60" t="str">
        <f aca="false">RIGHT(F26,1)</f>
        <v/>
      </c>
      <c r="AM26" s="60" t="str">
        <f aca="false">RIGHT(G26,1)</f>
        <v/>
      </c>
      <c r="AN26" s="60" t="str">
        <f aca="false">RIGHT(H26,1)</f>
        <v/>
      </c>
      <c r="AO26" s="60" t="str">
        <f aca="false">RIGHT(I26,1)</f>
        <v/>
      </c>
      <c r="AP26" s="60" t="str">
        <f aca="false">RIGHT(J26,1)</f>
        <v/>
      </c>
      <c r="AQ26" s="60" t="str">
        <f aca="false">RIGHT(K26,1)</f>
        <v/>
      </c>
      <c r="AR26" s="60" t="str">
        <f aca="false">RIGHT(L26,1)</f>
        <v/>
      </c>
      <c r="AS26" s="60" t="str">
        <f aca="false">RIGHT(M26,1)</f>
        <v/>
      </c>
      <c r="AT26" s="60" t="str">
        <f aca="false">RIGHT(N26,1)</f>
        <v/>
      </c>
      <c r="AU26" s="60" t="str">
        <f aca="false">RIGHT(O26,1)</f>
        <v/>
      </c>
      <c r="AV26" s="60" t="str">
        <f aca="false">RIGHT(P26,1)</f>
        <v/>
      </c>
      <c r="AW26" s="60" t="str">
        <f aca="false">RIGHT(Q26,1)</f>
        <v/>
      </c>
      <c r="AX26" s="60" t="str">
        <f aca="false">RIGHT(R26,1)</f>
        <v/>
      </c>
      <c r="AY26" s="60" t="str">
        <f aca="false">RIGHT(S26,1)</f>
        <v/>
      </c>
      <c r="AZ26" s="60" t="str">
        <f aca="false">RIGHT(T26,1)</f>
        <v/>
      </c>
      <c r="BA26" s="60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4" t="n">
        <v>45895</v>
      </c>
      <c r="C27" s="61" t="str">
        <f aca="false">TEXT(B27,"Ddd")</f>
        <v>tor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7"/>
      <c r="X27" s="58" t="n">
        <f aca="false">COUNTIF(AJ27:BA27,"☻")</f>
        <v>0</v>
      </c>
      <c r="Y27" s="58" t="n">
        <f aca="false">COUNTIF(AJ27:BA27,"☺")</f>
        <v>0</v>
      </c>
      <c r="Z27" s="58" t="n">
        <f aca="false">COUNTIF(D27:V27,"51")+COUNTIF(D27:V27,"51$")+COUNTIF(D27:V27,"51☻")</f>
        <v>0</v>
      </c>
      <c r="AA27" s="58" t="n">
        <f aca="false">COUNTIF(D27:V27,"52")+COUNTIF(D27:V27,"52$")+COUNTIF(D27:V27,"52☻")</f>
        <v>0</v>
      </c>
      <c r="AB27" s="58" t="n">
        <f aca="false">COUNTIF(D27:V27,"51¶")</f>
        <v>0</v>
      </c>
      <c r="AC27" s="58" t="n">
        <f aca="false">COUNTIF(D27:V27,"52¶")</f>
        <v>0</v>
      </c>
      <c r="AD27" s="58" t="n">
        <f aca="false">COUNTIF(D27:V27,"U")+COUNTIF(D27:V27,"U☻")+COUNTIF(D27:V27,"U☺")</f>
        <v>0</v>
      </c>
      <c r="AE27" s="58" t="n">
        <f aca="false">COUNTIF(D27:V27,"KVIT")+COUNTIF(D27:V27,"KVIT☻")+COUNTIF(D27:V27,"kvit$")</f>
        <v>0</v>
      </c>
      <c r="AF27" s="59" t="n">
        <f aca="false">COUNTBLANK(D27:U27)-3</f>
        <v>15</v>
      </c>
      <c r="AG27" s="59" t="n">
        <f aca="false">COUNTIF(D27:V27,"x")</f>
        <v>0</v>
      </c>
      <c r="AH27" s="58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60" t="str">
        <f aca="false">RIGHT(D27,1)</f>
        <v/>
      </c>
      <c r="AK27" s="60" t="str">
        <f aca="false">RIGHT(E27,1)</f>
        <v/>
      </c>
      <c r="AL27" s="60" t="str">
        <f aca="false">RIGHT(F27,1)</f>
        <v/>
      </c>
      <c r="AM27" s="60" t="str">
        <f aca="false">RIGHT(G27,1)</f>
        <v/>
      </c>
      <c r="AN27" s="60" t="str">
        <f aca="false">RIGHT(H27,1)</f>
        <v/>
      </c>
      <c r="AO27" s="60" t="str">
        <f aca="false">RIGHT(I27,1)</f>
        <v/>
      </c>
      <c r="AP27" s="60" t="str">
        <f aca="false">RIGHT(J27,1)</f>
        <v/>
      </c>
      <c r="AQ27" s="60" t="str">
        <f aca="false">RIGHT(K27,1)</f>
        <v/>
      </c>
      <c r="AR27" s="60" t="str">
        <f aca="false">RIGHT(L27,1)</f>
        <v/>
      </c>
      <c r="AS27" s="60" t="str">
        <f aca="false">RIGHT(M27,1)</f>
        <v/>
      </c>
      <c r="AT27" s="60" t="str">
        <f aca="false">RIGHT(N27,1)</f>
        <v/>
      </c>
      <c r="AU27" s="60" t="str">
        <f aca="false">RIGHT(O27,1)</f>
        <v/>
      </c>
      <c r="AV27" s="60" t="str">
        <f aca="false">RIGHT(P27,1)</f>
        <v/>
      </c>
      <c r="AW27" s="60" t="str">
        <f aca="false">RIGHT(Q27,1)</f>
        <v/>
      </c>
      <c r="AX27" s="60" t="str">
        <f aca="false">RIGHT(R27,1)</f>
        <v/>
      </c>
      <c r="AY27" s="60" t="str">
        <f aca="false">RIGHT(S27,1)</f>
        <v/>
      </c>
      <c r="AZ27" s="60" t="str">
        <f aca="false">RIGHT(T27,1)</f>
        <v/>
      </c>
      <c r="BA27" s="60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4" t="n">
        <v>45896</v>
      </c>
      <c r="C28" s="55" t="str">
        <f aca="false">TEXT(B28,"Ddd")</f>
        <v>sre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7"/>
      <c r="X28" s="58" t="n">
        <f aca="false">COUNTIF(AJ28:BA28,"☻")</f>
        <v>0</v>
      </c>
      <c r="Y28" s="58" t="n">
        <f aca="false">COUNTIF(AJ28:BA28,"☺")</f>
        <v>0</v>
      </c>
      <c r="Z28" s="58" t="n">
        <f aca="false">COUNTIF(D28:V28,"51")+COUNTIF(D28:V28,"51$")+COUNTIF(D28:V28,"51☻")</f>
        <v>0</v>
      </c>
      <c r="AA28" s="58" t="n">
        <f aca="false">COUNTIF(D28:V28,"52")+COUNTIF(D28:V28,"52$")+COUNTIF(D28:V28,"52☻")</f>
        <v>0</v>
      </c>
      <c r="AB28" s="58" t="n">
        <f aca="false">COUNTIF(D28:V28,"51¶")</f>
        <v>0</v>
      </c>
      <c r="AC28" s="58" t="n">
        <f aca="false">COUNTIF(D28:V28,"52¶")</f>
        <v>0</v>
      </c>
      <c r="AD28" s="58" t="n">
        <f aca="false">COUNTIF(D28:V28,"U")+COUNTIF(D28:V28,"U☻")+COUNTIF(D28:V28,"U☺")</f>
        <v>0</v>
      </c>
      <c r="AE28" s="58" t="n">
        <f aca="false">COUNTIF(D28:V28,"KVIT")+COUNTIF(D28:V28,"KVIT☻")+COUNTIF(D28:V28,"kvit$")</f>
        <v>0</v>
      </c>
      <c r="AF28" s="59" t="n">
        <f aca="false">COUNTBLANK(D28:U28)-3</f>
        <v>15</v>
      </c>
      <c r="AG28" s="59" t="n">
        <f aca="false">COUNTIF(D28:V28,"x")</f>
        <v>0</v>
      </c>
      <c r="AH28" s="58" t="n">
        <f aca="false">COUNTIF(D28:V28,"51")+COUNTIF(D28:V28,"51☻")+COUNTIF(D28:V28,"2")+COUNTIF(D28:V28,"52")+COUNTIF(D28:V28,"52☻")+COUNTIF(D28:V28,"51$")+COUNTIF(D28:V28,"52$")</f>
        <v>0</v>
      </c>
      <c r="AI28" s="29" t="str">
        <f aca="false">Predloge!$B$28</f>
        <v>KO</v>
      </c>
      <c r="AJ28" s="60" t="str">
        <f aca="false">RIGHT(D28,1)</f>
        <v/>
      </c>
      <c r="AK28" s="60" t="str">
        <f aca="false">RIGHT(E28,1)</f>
        <v/>
      </c>
      <c r="AL28" s="60" t="str">
        <f aca="false">RIGHT(F28,1)</f>
        <v/>
      </c>
      <c r="AM28" s="60" t="str">
        <f aca="false">RIGHT(G28,1)</f>
        <v/>
      </c>
      <c r="AN28" s="60" t="str">
        <f aca="false">RIGHT(H28,1)</f>
        <v/>
      </c>
      <c r="AO28" s="60" t="str">
        <f aca="false">RIGHT(I28,1)</f>
        <v/>
      </c>
      <c r="AP28" s="60" t="str">
        <f aca="false">RIGHT(J28,1)</f>
        <v/>
      </c>
      <c r="AQ28" s="60" t="str">
        <f aca="false">RIGHT(K28,1)</f>
        <v/>
      </c>
      <c r="AR28" s="60" t="str">
        <f aca="false">RIGHT(L28,1)</f>
        <v/>
      </c>
      <c r="AS28" s="60" t="str">
        <f aca="false">RIGHT(M28,1)</f>
        <v/>
      </c>
      <c r="AT28" s="60" t="str">
        <f aca="false">RIGHT(N28,1)</f>
        <v/>
      </c>
      <c r="AU28" s="60" t="str">
        <f aca="false">RIGHT(O28,1)</f>
        <v/>
      </c>
      <c r="AV28" s="60" t="str">
        <f aca="false">RIGHT(P28,1)</f>
        <v/>
      </c>
      <c r="AW28" s="60" t="str">
        <f aca="false">RIGHT(Q28,1)</f>
        <v/>
      </c>
      <c r="AX28" s="60" t="str">
        <f aca="false">RIGHT(R28,1)</f>
        <v/>
      </c>
      <c r="AY28" s="60" t="str">
        <f aca="false">RIGHT(S28,1)</f>
        <v/>
      </c>
      <c r="AZ28" s="60" t="str">
        <f aca="false">RIGHT(T28,1)</f>
        <v/>
      </c>
      <c r="BA28" s="60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4" t="n">
        <v>45897</v>
      </c>
      <c r="C29" s="55" t="str">
        <f aca="false">TEXT(B29,"Ddd")</f>
        <v>čet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7"/>
      <c r="X29" s="58" t="n">
        <f aca="false">COUNTIF(AJ29:BA29,"☻")</f>
        <v>0</v>
      </c>
      <c r="Y29" s="58" t="n">
        <f aca="false">COUNTIF(AJ29:BA29,"☺")</f>
        <v>0</v>
      </c>
      <c r="Z29" s="58" t="n">
        <f aca="false">COUNTIF(D29:V29,"51")+COUNTIF(D29:V29,"51$")+COUNTIF(D29:V29,"51☻")</f>
        <v>0</v>
      </c>
      <c r="AA29" s="58" t="n">
        <f aca="false">COUNTIF(D29:V29,"52")+COUNTIF(D29:V29,"52$")+COUNTIF(D29:V29,"52☻")</f>
        <v>0</v>
      </c>
      <c r="AB29" s="58" t="n">
        <f aca="false">COUNTIF(D29:V29,"51¶")</f>
        <v>0</v>
      </c>
      <c r="AC29" s="58" t="n">
        <f aca="false">COUNTIF(D29:V29,"52¶")</f>
        <v>0</v>
      </c>
      <c r="AD29" s="58" t="n">
        <f aca="false">COUNTIF(D29:V29,"U")+COUNTIF(D29:V29,"U☻")+COUNTIF(D29:V29,"U☺")</f>
        <v>0</v>
      </c>
      <c r="AE29" s="58" t="n">
        <f aca="false">COUNTIF(D29:V29,"KVIT")+COUNTIF(D29:V29,"KVIT☻")+COUNTIF(D29:V29,"kvit$")</f>
        <v>0</v>
      </c>
      <c r="AF29" s="59" t="n">
        <f aca="false">COUNTBLANK(D29:U29)-3</f>
        <v>15</v>
      </c>
      <c r="AG29" s="59" t="n">
        <f aca="false">COUNTIF(D29:V29,"x")</f>
        <v>0</v>
      </c>
      <c r="AH29" s="58" t="n">
        <f aca="false">COUNTIF(D29:V29,"51")+COUNTIF(D29:V29,"51☻")+COUNTIF(D29:V29,"2")+COUNTIF(D29:V29,"52")+COUNTIF(D29:V29,"52☻")+COUNTIF(D29:V29,"51$")+COUNTIF(D29:V29,"52$")</f>
        <v>0</v>
      </c>
      <c r="AI29" s="29" t="str">
        <f aca="false">Predloge!$B$29</f>
        <v>Rt</v>
      </c>
      <c r="AJ29" s="60" t="str">
        <f aca="false">RIGHT(D29,1)</f>
        <v/>
      </c>
      <c r="AK29" s="60" t="str">
        <f aca="false">RIGHT(E29,1)</f>
        <v/>
      </c>
      <c r="AL29" s="60" t="str">
        <f aca="false">RIGHT(F29,1)</f>
        <v/>
      </c>
      <c r="AM29" s="60" t="str">
        <f aca="false">RIGHT(G29,1)</f>
        <v/>
      </c>
      <c r="AN29" s="60" t="str">
        <f aca="false">RIGHT(H29,1)</f>
        <v/>
      </c>
      <c r="AO29" s="60" t="str">
        <f aca="false">RIGHT(I29,1)</f>
        <v/>
      </c>
      <c r="AP29" s="60" t="str">
        <f aca="false">RIGHT(J29,1)</f>
        <v/>
      </c>
      <c r="AQ29" s="60" t="str">
        <f aca="false">RIGHT(K29,1)</f>
        <v/>
      </c>
      <c r="AR29" s="60" t="str">
        <f aca="false">RIGHT(L29,1)</f>
        <v/>
      </c>
      <c r="AS29" s="60" t="str">
        <f aca="false">RIGHT(M29,1)</f>
        <v/>
      </c>
      <c r="AT29" s="60" t="str">
        <f aca="false">RIGHT(N29,1)</f>
        <v/>
      </c>
      <c r="AU29" s="60" t="str">
        <f aca="false">RIGHT(O29,1)</f>
        <v/>
      </c>
      <c r="AV29" s="60" t="str">
        <f aca="false">RIGHT(P29,1)</f>
        <v/>
      </c>
      <c r="AW29" s="60" t="str">
        <f aca="false">RIGHT(Q29,1)</f>
        <v/>
      </c>
      <c r="AX29" s="60" t="str">
        <f aca="false">RIGHT(R29,1)</f>
        <v/>
      </c>
      <c r="AY29" s="60" t="str">
        <f aca="false">RIGHT(S29,1)</f>
        <v/>
      </c>
      <c r="AZ29" s="60" t="str">
        <f aca="false">RIGHT(T29,1)</f>
        <v/>
      </c>
      <c r="BA29" s="60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4" t="n">
        <v>45898</v>
      </c>
      <c r="C30" s="55" t="str">
        <f aca="false">TEXT(B30,"Ddd")</f>
        <v>pet</v>
      </c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7"/>
      <c r="X30" s="58" t="n">
        <f aca="false">COUNTIF(AJ30:BA30,"☻")</f>
        <v>0</v>
      </c>
      <c r="Y30" s="58" t="n">
        <f aca="false">COUNTIF(AJ30:BA30,"☺")</f>
        <v>0</v>
      </c>
      <c r="Z30" s="58" t="n">
        <f aca="false">COUNTIF(D30:V30,"51")+COUNTIF(D30:V30,"51$")+COUNTIF(D30:V30,"51☻")</f>
        <v>0</v>
      </c>
      <c r="AA30" s="58" t="n">
        <f aca="false">COUNTIF(D30:V30,"52")+COUNTIF(D30:V30,"52$")+COUNTIF(D30:V30,"52☻")</f>
        <v>0</v>
      </c>
      <c r="AB30" s="58" t="n">
        <f aca="false">COUNTIF(D30:V30,"51¶")</f>
        <v>0</v>
      </c>
      <c r="AC30" s="58" t="n">
        <f aca="false">COUNTIF(D30:V30,"52¶")</f>
        <v>0</v>
      </c>
      <c r="AD30" s="58" t="n">
        <f aca="false">COUNTIF(D30:V30,"U")+COUNTIF(D30:V30,"U☻")+COUNTIF(D30:V30,"U☺")</f>
        <v>0</v>
      </c>
      <c r="AE30" s="58" t="n">
        <f aca="false">COUNTIF(D30:V30,"KVIT")+COUNTIF(D30:V30,"KVIT☻")+COUNTIF(D30:V30,"kvit$")</f>
        <v>0</v>
      </c>
      <c r="AF30" s="59" t="n">
        <f aca="false">COUNTBLANK(D30:U30)-3</f>
        <v>15</v>
      </c>
      <c r="AG30" s="59" t="n">
        <f aca="false">COUNTIF(D30:V30,"x")</f>
        <v>0</v>
      </c>
      <c r="AH30" s="58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60" t="str">
        <f aca="false">RIGHT(D30,1)</f>
        <v/>
      </c>
      <c r="AK30" s="60" t="str">
        <f aca="false">RIGHT(E30,1)</f>
        <v/>
      </c>
      <c r="AL30" s="60" t="str">
        <f aca="false">RIGHT(F30,1)</f>
        <v/>
      </c>
      <c r="AM30" s="60" t="str">
        <f aca="false">RIGHT(G30,1)</f>
        <v/>
      </c>
      <c r="AN30" s="60" t="str">
        <f aca="false">RIGHT(H30,1)</f>
        <v/>
      </c>
      <c r="AO30" s="60" t="str">
        <f aca="false">RIGHT(I30,1)</f>
        <v/>
      </c>
      <c r="AP30" s="60" t="str">
        <f aca="false">RIGHT(J30,1)</f>
        <v/>
      </c>
      <c r="AQ30" s="60" t="str">
        <f aca="false">RIGHT(K30,1)</f>
        <v/>
      </c>
      <c r="AR30" s="60" t="str">
        <f aca="false">RIGHT(L30,1)</f>
        <v/>
      </c>
      <c r="AS30" s="60" t="str">
        <f aca="false">RIGHT(M30,1)</f>
        <v/>
      </c>
      <c r="AT30" s="60" t="str">
        <f aca="false">RIGHT(N30,1)</f>
        <v/>
      </c>
      <c r="AU30" s="60" t="str">
        <f aca="false">RIGHT(O30,1)</f>
        <v/>
      </c>
      <c r="AV30" s="60" t="str">
        <f aca="false">RIGHT(P30,1)</f>
        <v/>
      </c>
      <c r="AW30" s="60" t="str">
        <f aca="false">RIGHT(Q30,1)</f>
        <v/>
      </c>
      <c r="AX30" s="60" t="str">
        <f aca="false">RIGHT(R30,1)</f>
        <v/>
      </c>
      <c r="AY30" s="60" t="str">
        <f aca="false">RIGHT(S30,1)</f>
        <v/>
      </c>
      <c r="AZ30" s="60" t="str">
        <f aca="false">RIGHT(T30,1)</f>
        <v/>
      </c>
      <c r="BA30" s="60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4" t="n">
        <v>45899</v>
      </c>
      <c r="C31" s="55" t="str">
        <f aca="false">TEXT(B31,"Ddd")</f>
        <v>sob</v>
      </c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7"/>
      <c r="X31" s="58" t="n">
        <f aca="false">COUNTIF(AJ31:BA31,"☻")</f>
        <v>0</v>
      </c>
      <c r="Y31" s="58" t="n">
        <f aca="false">COUNTIF(AJ31:BA31,"☺")</f>
        <v>0</v>
      </c>
      <c r="Z31" s="58" t="n">
        <f aca="false">COUNTIF(D31:V31,"51")+COUNTIF(D31:V31,"51$")+COUNTIF(D31:V31,"51☻")</f>
        <v>0</v>
      </c>
      <c r="AA31" s="58" t="n">
        <f aca="false">COUNTIF(D31:V31,"52")+COUNTIF(D31:V31,"52$")+COUNTIF(D31:V31,"52☻")</f>
        <v>0</v>
      </c>
      <c r="AB31" s="58" t="n">
        <f aca="false">COUNTIF(D31:V31,"51¶")</f>
        <v>0</v>
      </c>
      <c r="AC31" s="58" t="n">
        <f aca="false">COUNTIF(D31:V31,"52¶")</f>
        <v>0</v>
      </c>
      <c r="AD31" s="58" t="n">
        <f aca="false">COUNTIF(D31:V31,"U")+COUNTIF(D31:V31,"U☻")+COUNTIF(D31:V31,"U☺")</f>
        <v>0</v>
      </c>
      <c r="AE31" s="58" t="n">
        <f aca="false">COUNTIF(D31:V31,"KVIT")+COUNTIF(D31:V31,"KVIT☻")+COUNTIF(D31:V31,"kvit$")</f>
        <v>0</v>
      </c>
      <c r="AF31" s="59" t="n">
        <f aca="false">COUNTBLANK(D31:U31)-3</f>
        <v>15</v>
      </c>
      <c r="AG31" s="59" t="n">
        <f aca="false">COUNTIF(D31:V31,"x")</f>
        <v>0</v>
      </c>
      <c r="AH31" s="58" t="n">
        <f aca="false">COUNTIF(D31:V31,"51")+COUNTIF(D31:V31,"51☻")+COUNTIF(D31:V31,"2")+COUNTIF(D31:V31,"52")+COUNTIF(D31:V31,"52☻")+COUNTIF(D31:V31,"51$")+COUNTIF(D31:V31,"52$")</f>
        <v>0</v>
      </c>
      <c r="AI31" s="30" t="str">
        <f aca="false">Predloge!$B$31</f>
        <v>Rt☺</v>
      </c>
      <c r="AJ31" s="60" t="str">
        <f aca="false">RIGHT(D31,1)</f>
        <v/>
      </c>
      <c r="AK31" s="60" t="str">
        <f aca="false">RIGHT(E31,1)</f>
        <v/>
      </c>
      <c r="AL31" s="60" t="str">
        <f aca="false">RIGHT(F31,1)</f>
        <v/>
      </c>
      <c r="AM31" s="60" t="str">
        <f aca="false">RIGHT(G31,1)</f>
        <v/>
      </c>
      <c r="AN31" s="60" t="str">
        <f aca="false">RIGHT(H31,1)</f>
        <v/>
      </c>
      <c r="AO31" s="60" t="str">
        <f aca="false">RIGHT(I31,1)</f>
        <v/>
      </c>
      <c r="AP31" s="60" t="str">
        <f aca="false">RIGHT(J31,1)</f>
        <v/>
      </c>
      <c r="AQ31" s="60" t="str">
        <f aca="false">RIGHT(K31,1)</f>
        <v/>
      </c>
      <c r="AR31" s="60" t="str">
        <f aca="false">RIGHT(L31,1)</f>
        <v/>
      </c>
      <c r="AS31" s="60" t="str">
        <f aca="false">RIGHT(M31,1)</f>
        <v/>
      </c>
      <c r="AT31" s="60" t="str">
        <f aca="false">RIGHT(N31,1)</f>
        <v/>
      </c>
      <c r="AU31" s="60" t="str">
        <f aca="false">RIGHT(O31,1)</f>
        <v/>
      </c>
      <c r="AV31" s="60" t="str">
        <f aca="false">RIGHT(P31,1)</f>
        <v/>
      </c>
      <c r="AW31" s="60" t="str">
        <f aca="false">RIGHT(Q31,1)</f>
        <v/>
      </c>
      <c r="AX31" s="60" t="str">
        <f aca="false">RIGHT(R31,1)</f>
        <v/>
      </c>
      <c r="AY31" s="60" t="str">
        <f aca="false">RIGHT(S31,1)</f>
        <v/>
      </c>
      <c r="AZ31" s="60" t="str">
        <f aca="false">RIGHT(T31,1)</f>
        <v/>
      </c>
      <c r="BA31" s="60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4" t="n">
        <v>45900</v>
      </c>
      <c r="C32" s="55" t="str">
        <f aca="false">TEXT(B32,"Ddd")</f>
        <v>ned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7"/>
      <c r="X32" s="58" t="n">
        <f aca="false">COUNTIF(AJ32:BA32,"☻")</f>
        <v>0</v>
      </c>
      <c r="Y32" s="58" t="n">
        <f aca="false">COUNTIF(AJ32:BA32,"☺")</f>
        <v>0</v>
      </c>
      <c r="Z32" s="58" t="n">
        <f aca="false">COUNTIF(D32:V32,"51")+COUNTIF(D32:V32,"51$")+COUNTIF(D32:V32,"51☻")</f>
        <v>0</v>
      </c>
      <c r="AA32" s="58" t="n">
        <f aca="false">COUNTIF(D32:V32,"52")+COUNTIF(D32:V32,"52$")+COUNTIF(D32:V32,"52☻")</f>
        <v>0</v>
      </c>
      <c r="AB32" s="58" t="n">
        <f aca="false">COUNTIF(D32:V32,"51¶")</f>
        <v>0</v>
      </c>
      <c r="AC32" s="58" t="n">
        <f aca="false">COUNTIF(D32:V32,"52¶")</f>
        <v>0</v>
      </c>
      <c r="AD32" s="58" t="n">
        <f aca="false">COUNTIF(D32:V32,"U")+COUNTIF(D32:V32,"U☻")+COUNTIF(D32:V32,"U☺")</f>
        <v>0</v>
      </c>
      <c r="AE32" s="58" t="n">
        <f aca="false">COUNTIF(D32:V32,"KVIT")+COUNTIF(D32:V32,"KVIT☻")+COUNTIF(D32:V32,"kvit$")</f>
        <v>0</v>
      </c>
      <c r="AF32" s="59" t="n">
        <f aca="false">COUNTBLANK(D32:U32)-3</f>
        <v>15</v>
      </c>
      <c r="AG32" s="59" t="n">
        <f aca="false">COUNTIF(D32:V32,"x")</f>
        <v>0</v>
      </c>
      <c r="AH32" s="58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60" t="str">
        <f aca="false">RIGHT(D32,1)</f>
        <v/>
      </c>
      <c r="AK32" s="60" t="str">
        <f aca="false">RIGHT(E32,1)</f>
        <v/>
      </c>
      <c r="AL32" s="60" t="str">
        <f aca="false">RIGHT(F32,1)</f>
        <v/>
      </c>
      <c r="AM32" s="60" t="str">
        <f aca="false">RIGHT(G32,1)</f>
        <v/>
      </c>
      <c r="AN32" s="60" t="str">
        <f aca="false">RIGHT(H32,1)</f>
        <v/>
      </c>
      <c r="AO32" s="60" t="str">
        <f aca="false">RIGHT(I32,1)</f>
        <v/>
      </c>
      <c r="AP32" s="60" t="str">
        <f aca="false">RIGHT(J32,1)</f>
        <v/>
      </c>
      <c r="AQ32" s="60" t="str">
        <f aca="false">RIGHT(K32,1)</f>
        <v/>
      </c>
      <c r="AR32" s="60" t="str">
        <f aca="false">RIGHT(L32,1)</f>
        <v/>
      </c>
      <c r="AS32" s="60" t="str">
        <f aca="false">RIGHT(M32,1)</f>
        <v/>
      </c>
      <c r="AT32" s="60" t="str">
        <f aca="false">RIGHT(N32,1)</f>
        <v/>
      </c>
      <c r="AU32" s="60" t="str">
        <f aca="false">RIGHT(O32,1)</f>
        <v/>
      </c>
      <c r="AV32" s="60" t="str">
        <f aca="false">RIGHT(P32,1)</f>
        <v/>
      </c>
      <c r="AW32" s="60" t="str">
        <f aca="false">RIGHT(Q32,1)</f>
        <v/>
      </c>
      <c r="AX32" s="60" t="str">
        <f aca="false">RIGHT(R32,1)</f>
        <v/>
      </c>
      <c r="AY32" s="60" t="str">
        <f aca="false">RIGHT(S32,1)</f>
        <v/>
      </c>
      <c r="AZ32" s="60" t="str">
        <f aca="false">RIGHT(T32,1)</f>
        <v/>
      </c>
      <c r="BA32" s="60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GNE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30" t="str">
        <f aca="false">Predloge!$B$34</f>
        <v>Am☺</v>
      </c>
    </row>
    <row r="35" customFormat="false" ht="16.5" hidden="false" customHeight="true" outlineLevel="0" collapsed="false">
      <c r="C35" s="62" t="str">
        <f aca="false">Predloge!$B$20</f>
        <v>☺</v>
      </c>
      <c r="D35" s="63" t="n">
        <f aca="false">COUNTIF(AJ2:AJ32,"☺")</f>
        <v>0</v>
      </c>
      <c r="E35" s="63" t="n">
        <f aca="false">COUNTIF(AK2:AK32,"☺")</f>
        <v>0</v>
      </c>
      <c r="F35" s="63" t="n">
        <f aca="false">COUNTIF(AL2:AL32,"☺")</f>
        <v>0</v>
      </c>
      <c r="G35" s="63" t="n">
        <f aca="false">COUNTIF(AM2:AM32,"☺")</f>
        <v>0</v>
      </c>
      <c r="H35" s="63" t="n">
        <f aca="false">COUNTIF(AN2:AN32,"☺")</f>
        <v>0</v>
      </c>
      <c r="I35" s="63" t="n">
        <f aca="false">COUNTIF(AO2:AO32,"☺")</f>
        <v>0</v>
      </c>
      <c r="J35" s="63" t="n">
        <f aca="false">COUNTIF(AP2:AP32,"☺")</f>
        <v>0</v>
      </c>
      <c r="K35" s="63" t="n">
        <f aca="false">COUNTIF(AQ2:AQ32,"☺")</f>
        <v>0</v>
      </c>
      <c r="L35" s="63" t="n">
        <f aca="false">COUNTIF(AR2:AR32,"☺")</f>
        <v>0</v>
      </c>
      <c r="M35" s="63" t="n">
        <f aca="false">COUNTIF(AS2:AS32,"☺")</f>
        <v>0</v>
      </c>
      <c r="N35" s="63" t="n">
        <f aca="false">COUNTIF(AT2:AT32,"☺")</f>
        <v>0</v>
      </c>
      <c r="O35" s="63" t="n">
        <f aca="false">COUNTIF(AU2:AU32,"☺")</f>
        <v>0</v>
      </c>
      <c r="P35" s="63" t="n">
        <f aca="false">COUNTIF(AV2:AV32,"☺")</f>
        <v>0</v>
      </c>
      <c r="Q35" s="63" t="n">
        <f aca="false">COUNTIF(AW2:AW32,"☺")</f>
        <v>0</v>
      </c>
      <c r="R35" s="63" t="n">
        <f aca="false">COUNTIF(AX2:AX32,"☺")</f>
        <v>0</v>
      </c>
      <c r="S35" s="63" t="n">
        <f aca="false">COUNTIF(AY2:AY32,"☺")</f>
        <v>0</v>
      </c>
      <c r="T35" s="63" t="n">
        <f aca="false">COUNTIF(AZ2:AZ32,"☺")</f>
        <v>0</v>
      </c>
      <c r="U35" s="63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64"/>
      <c r="C36" s="12" t="str">
        <f aca="false">Predloge!$B$16</f>
        <v>☻</v>
      </c>
      <c r="D36" s="63" t="n">
        <f aca="false">COUNTIF(AJ3:AJ33,"☻")</f>
        <v>0</v>
      </c>
      <c r="E36" s="63" t="n">
        <f aca="false">COUNTIF(AK3:AK33,"☻")</f>
        <v>0</v>
      </c>
      <c r="F36" s="63" t="n">
        <f aca="false">COUNTIF(AL3:AL33,"☻")</f>
        <v>0</v>
      </c>
      <c r="G36" s="63" t="n">
        <f aca="false">COUNTIF(AM3:AM33,"☻")</f>
        <v>0</v>
      </c>
      <c r="H36" s="63" t="n">
        <f aca="false">COUNTIF(AN3:AN33,"☻")</f>
        <v>0</v>
      </c>
      <c r="I36" s="63" t="n">
        <f aca="false">COUNTIF(AO3:AO33,"☻")</f>
        <v>0</v>
      </c>
      <c r="J36" s="63" t="n">
        <f aca="false">COUNTIF(AP3:AP33,"☻")</f>
        <v>0</v>
      </c>
      <c r="K36" s="63" t="n">
        <f aca="false">COUNTIF(AQ3:AQ33,"☻")</f>
        <v>0</v>
      </c>
      <c r="L36" s="63" t="n">
        <f aca="false">COUNTIF(AR3:AR33,"☻")</f>
        <v>0</v>
      </c>
      <c r="M36" s="63" t="n">
        <f aca="false">COUNTIF(AS3:AS33,"☻")</f>
        <v>0</v>
      </c>
      <c r="N36" s="63" t="n">
        <f aca="false">COUNTIF(AT3:AT33,"☻")</f>
        <v>0</v>
      </c>
      <c r="O36" s="63" t="n">
        <f aca="false">COUNTIF(AU3:AU33,"☻")</f>
        <v>0</v>
      </c>
      <c r="P36" s="63" t="n">
        <f aca="false">COUNTIF(AV3:AV33,"☻")</f>
        <v>0</v>
      </c>
      <c r="Q36" s="63" t="n">
        <f aca="false">COUNTIF(AW3:AW33,"☻")</f>
        <v>0</v>
      </c>
      <c r="R36" s="63" t="n">
        <f aca="false">COUNTIF(AX3:AX33,"☻")</f>
        <v>0</v>
      </c>
      <c r="S36" s="63" t="n">
        <f aca="false">COUNTIF(AY3:AY33,"☻")</f>
        <v>0</v>
      </c>
      <c r="T36" s="63" t="n">
        <f aca="false">COUNTIF(AZ3:AZ33,"☻")</f>
        <v>0</v>
      </c>
      <c r="U36" s="63" t="n">
        <f aca="false">COUNTIF(BA3:BA33,"☻")</f>
        <v>0</v>
      </c>
      <c r="V36" s="63"/>
      <c r="W36" s="65"/>
      <c r="X36" s="65"/>
      <c r="Y36" s="50"/>
      <c r="Z36" s="50"/>
      <c r="AA36" s="50"/>
      <c r="AB36" s="50"/>
      <c r="AC36" s="50"/>
      <c r="AD36" s="50"/>
      <c r="AE36" s="50"/>
      <c r="AF36" s="50"/>
      <c r="AG36" s="51"/>
      <c r="AH36" s="51"/>
      <c r="AI36" s="7" t="str">
        <f aca="false">Predloge!$B$36</f>
        <v>Ta☻</v>
      </c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7"/>
      <c r="BB36" s="67"/>
      <c r="BC36" s="67"/>
      <c r="BD36" s="67"/>
      <c r="BE36" s="67"/>
      <c r="BF36" s="67"/>
      <c r="BG36" s="67"/>
      <c r="BH36" s="67"/>
      <c r="BI36" s="66"/>
      <c r="BJ36" s="66"/>
      <c r="BK36" s="66"/>
      <c r="BL36" s="66"/>
      <c r="BM36" s="66"/>
      <c r="BN36" s="66"/>
    </row>
    <row r="37" customFormat="false" ht="16.5" hidden="false" customHeight="true" outlineLevel="0" collapsed="false">
      <c r="B37" s="64"/>
      <c r="C37" s="32" t="str">
        <f aca="false">Predloge!$B$42</f>
        <v>Σ</v>
      </c>
      <c r="D37" s="68" t="n">
        <f aca="false">SUM(D35:D36)</f>
        <v>0</v>
      </c>
      <c r="E37" s="68" t="n">
        <f aca="false">SUM(E35:E36)</f>
        <v>0</v>
      </c>
      <c r="F37" s="68" t="n">
        <f aca="false">SUM(F35:F36)</f>
        <v>0</v>
      </c>
      <c r="G37" s="68" t="n">
        <f aca="false">SUM(G35:G36)</f>
        <v>0</v>
      </c>
      <c r="H37" s="68" t="n">
        <f aca="false">SUM(H35:H36)</f>
        <v>0</v>
      </c>
      <c r="I37" s="68" t="n">
        <f aca="false">SUM(I35:I36)</f>
        <v>0</v>
      </c>
      <c r="J37" s="68" t="n">
        <f aca="false">SUM(J35:J36)</f>
        <v>0</v>
      </c>
      <c r="K37" s="68" t="n">
        <f aca="false">SUM(K35:K36)</f>
        <v>0</v>
      </c>
      <c r="L37" s="68" t="n">
        <f aca="false">SUM(L35:L36)</f>
        <v>0</v>
      </c>
      <c r="M37" s="68" t="n">
        <f aca="false">SUM(M35:M36)</f>
        <v>0</v>
      </c>
      <c r="N37" s="68" t="n">
        <f aca="false">SUM(N35:N36)</f>
        <v>0</v>
      </c>
      <c r="O37" s="68" t="n">
        <f aca="false">SUM(O35:O36)</f>
        <v>0</v>
      </c>
      <c r="P37" s="68" t="n">
        <f aca="false">SUM(P35:P36)</f>
        <v>0</v>
      </c>
      <c r="Q37" s="68" t="n">
        <f aca="false">SUM(Q35:Q36)</f>
        <v>0</v>
      </c>
      <c r="R37" s="68" t="n">
        <f aca="false">SUM(R35:R36)</f>
        <v>0</v>
      </c>
      <c r="S37" s="68" t="n">
        <f aca="false">SUM(S35:S36)</f>
        <v>0</v>
      </c>
      <c r="T37" s="68" t="n">
        <f aca="false">SUM(T35:T36)</f>
        <v>0</v>
      </c>
      <c r="U37" s="68" t="n">
        <f aca="false">SUM(U35:U36)</f>
        <v>0</v>
      </c>
      <c r="V37" s="63"/>
      <c r="W37" s="65"/>
      <c r="X37" s="65"/>
      <c r="Y37" s="50"/>
      <c r="Z37" s="50"/>
      <c r="AA37" s="50"/>
      <c r="AB37" s="50"/>
      <c r="AC37" s="50"/>
      <c r="AD37" s="50"/>
      <c r="AE37" s="50"/>
      <c r="AF37" s="50"/>
      <c r="AG37" s="51"/>
      <c r="AH37" s="51"/>
      <c r="AI37" s="24" t="str">
        <f aca="false">Predloge!$B$37</f>
        <v>Ta☺</v>
      </c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7"/>
      <c r="BB37" s="67"/>
      <c r="BC37" s="67"/>
      <c r="BD37" s="67"/>
      <c r="BE37" s="67"/>
      <c r="BF37" s="67"/>
      <c r="BG37" s="67"/>
      <c r="BH37" s="67"/>
      <c r="BI37" s="66"/>
      <c r="BJ37" s="66"/>
      <c r="BK37" s="66"/>
      <c r="BL37" s="66"/>
      <c r="BM37" s="66"/>
      <c r="BN37" s="66"/>
    </row>
    <row r="38" customFormat="false" ht="16.5" hidden="false" customHeight="true" outlineLevel="0" collapsed="false">
      <c r="B38" s="64"/>
      <c r="C38" s="7" t="str">
        <f aca="false">Predloge!$B$6</f>
        <v>KVIT</v>
      </c>
      <c r="D38" s="63" t="n">
        <f aca="false">COUNTIF(D2:D32,"KVIT")+COUNTIF(D2:D32,"51KVIT")+COUNTIF(D2:D32,"52KVIT")+COUNTIF(D2:D32,"KVIT$")+COUNTIF(D2:D32,"KVIT☻")+COUNTIF(D2:D32,"KVIT☺")</f>
        <v>0</v>
      </c>
      <c r="E38" s="63" t="n">
        <f aca="false">COUNTIF(E2:E32,"KVIT")+COUNTIF(E2:E32,"51KVIT")+COUNTIF(E2:E32,"52KVIT")+COUNTIF(E2:E32,"KVIT$")+COUNTIF(E2:E32,"KVIT☻")+COUNTIF(E2:E32,"KVIT☺")</f>
        <v>0</v>
      </c>
      <c r="F38" s="63" t="n">
        <f aca="false">COUNTIF(F2:F32,"KVIT")+COUNTIF(F2:F32,"51KVIT")+COUNTIF(F2:F32,"52KVIT")+COUNTIF(F2:F32,"KVIT$")+COUNTIF(F2:F32,"KVIT☻")+COUNTIF(F2:F32,"KVIT☺")</f>
        <v>0</v>
      </c>
      <c r="G38" s="63" t="n">
        <f aca="false">COUNTIF(G2:G32,"KVIT")+COUNTIF(G2:G32,"51KVIT")+COUNTIF(G2:G32,"52KVIT")+COUNTIF(G2:G32,"KVIT$")+COUNTIF(G2:G32,"KVIT☻")+COUNTIF(G2:G32,"KVIT☺")</f>
        <v>0</v>
      </c>
      <c r="H38" s="63" t="n">
        <f aca="false">COUNTIF(H2:H32,"KVIT")+COUNTIF(H2:H32,"51KVIT")+COUNTIF(H2:H32,"52KVIT")+COUNTIF(H2:H32,"KVIT$")+COUNTIF(H2:H32,"KVIT☻")+COUNTIF(H2:H32,"KVIT☺")</f>
        <v>0</v>
      </c>
      <c r="I38" s="63" t="n">
        <f aca="false">COUNTIF(I2:I32,"KVIT")+COUNTIF(I2:I32,"51KVIT")+COUNTIF(I2:I32,"52KVIT")+COUNTIF(I2:I32,"KVIT$")+COUNTIF(I2:I32,"KVIT☻")+COUNTIF(I2:I32,"KVIT☺")</f>
        <v>0</v>
      </c>
      <c r="J38" s="63" t="n">
        <f aca="false">COUNTIF(J2:J32,"KVIT")+COUNTIF(J2:J32,"51KVIT")+COUNTIF(J2:J32,"52KVIT")+COUNTIF(J2:J32,"KVIT$")+COUNTIF(J2:J32,"KVIT☻")+COUNTIF(J2:J32,"KVIT☺")</f>
        <v>0</v>
      </c>
      <c r="K38" s="63" t="n">
        <f aca="false">COUNTIF(K2:K32,"KVIT")+COUNTIF(K2:K32,"51KVIT")+COUNTIF(K2:K32,"52KVIT")+COUNTIF(K2:K32,"KVIT$")+COUNTIF(K2:K32,"KVIT☻")+COUNTIF(K2:K32,"KVIT☺")</f>
        <v>0</v>
      </c>
      <c r="L38" s="63" t="n">
        <f aca="false">COUNTIF(L2:L32,"KVIT")+COUNTIF(L2:L32,"51KVIT")+COUNTIF(L2:L32,"52KVIT")+COUNTIF(L2:L32,"KVIT$")+COUNTIF(L2:L32,"KVIT☻")+COUNTIF(L2:L32,"KVIT☺")</f>
        <v>0</v>
      </c>
      <c r="M38" s="63" t="n">
        <f aca="false">COUNTIF(M2:M32,"KVIT")+COUNTIF(M2:M32,"51KVIT")+COUNTIF(M2:M32,"52KVIT")+COUNTIF(M2:M32,"KVIT$")+COUNTIF(M2:M32,"KVIT☻")+COUNTIF(M2:M32,"KVIT☺")</f>
        <v>0</v>
      </c>
      <c r="N38" s="63" t="n">
        <f aca="false">COUNTIF(N2:N32,"KVIT")+COUNTIF(N2:N32,"51KVIT")+COUNTIF(N2:N32,"52KVIT")+COUNTIF(N2:N32,"KVIT$")+COUNTIF(N2:N32,"KVIT☻")+COUNTIF(N2:N32,"KVIT☺")</f>
        <v>0</v>
      </c>
      <c r="O38" s="63" t="n">
        <f aca="false">COUNTIF(O2:O32,"KVIT")+COUNTIF(O2:O32,"51KVIT")+COUNTIF(O2:O32,"52KVIT")+COUNTIF(O2:O32,"KVIT$")+COUNTIF(O2:O32,"KVIT☻")+COUNTIF(O2:O32,"KVIT☺")</f>
        <v>0</v>
      </c>
      <c r="P38" s="63" t="n">
        <f aca="false">COUNTIF(P2:P32,"KVIT")+COUNTIF(P2:P32,"51KVIT")+COUNTIF(P2:P32,"52KVIT")+COUNTIF(P2:P32,"KVIT$")+COUNTIF(P2:P32,"KVIT☻")+COUNTIF(P2:P32,"KVIT☺")</f>
        <v>0</v>
      </c>
      <c r="Q38" s="63" t="n">
        <f aca="false">COUNTIF(Q2:Q32,"KVIT")+COUNTIF(Q2:Q32,"51KVIT")+COUNTIF(Q2:Q32,"52KVIT")+COUNTIF(Q2:Q32,"KVIT$")+COUNTIF(Q2:Q32,"KVIT☻")+COUNTIF(Q2:Q32,"KVIT☺")</f>
        <v>0</v>
      </c>
      <c r="R38" s="63" t="n">
        <f aca="false">COUNTIF(R2:R32,"KVIT")+COUNTIF(R2:R32,"51KVIT")+COUNTIF(R2:R32,"52KVIT")+COUNTIF(R2:R32,"KVIT$")+COUNTIF(R2:R32,"KVIT☻")+COUNTIF(R2:R32,"KVIT☺")</f>
        <v>0</v>
      </c>
      <c r="S38" s="63" t="n">
        <f aca="false">COUNTIF(S2:S32,"KVIT")+COUNTIF(S2:S32,"51KVIT")+COUNTIF(S2:S32,"52KVIT")+COUNTIF(S2:S32,"KVIT$")+COUNTIF(S2:S32,"KVIT☻")+COUNTIF(S2:S32,"KVIT☺")</f>
        <v>0</v>
      </c>
      <c r="T38" s="63" t="n">
        <f aca="false">COUNTIF(T2:T32,"KVIT")+COUNTIF(T2:T32,"51KVIT")+COUNTIF(T2:T32,"52KVIT")+COUNTIF(T2:T32,"KVIT$")+COUNTIF(T2:T32,"KVIT☻")+COUNTIF(T2:T32,"KVIT☺")</f>
        <v>0</v>
      </c>
      <c r="U38" s="63" t="n">
        <f aca="false">COUNTIF(U2:U32,"KVIT")+COUNTIF(U2:U32,"51KVIT")+COUNTIF(U2:U32,"52KVIT")+COUNTIF(U2:U32,"KVIT$")+COUNTIF(U2:U32,"KVIT☻")+COUNTIF(U2:U32,"KVIT☺")</f>
        <v>0</v>
      </c>
      <c r="V38" s="63"/>
      <c r="W38" s="63"/>
      <c r="X38" s="63"/>
      <c r="Y38" s="50"/>
      <c r="Z38" s="50"/>
      <c r="AA38" s="50"/>
      <c r="AB38" s="50"/>
      <c r="AC38" s="50"/>
      <c r="AD38" s="50"/>
      <c r="AE38" s="50"/>
      <c r="AF38" s="50"/>
      <c r="AG38" s="51"/>
      <c r="AH38" s="51"/>
      <c r="AI38" s="12" t="str">
        <f aca="false">Predloge!$B$38</f>
        <v>Rf</v>
      </c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  <c r="BB38" s="67"/>
      <c r="BC38" s="67"/>
      <c r="BD38" s="67"/>
      <c r="BE38" s="67"/>
      <c r="BF38" s="67"/>
      <c r="BG38" s="67"/>
      <c r="BH38" s="67"/>
      <c r="BI38" s="66"/>
      <c r="BJ38" s="66"/>
      <c r="BK38" s="66"/>
      <c r="BL38" s="66"/>
      <c r="BM38" s="66"/>
      <c r="BN38" s="66"/>
    </row>
    <row r="39" customFormat="false" ht="16.5" hidden="false" customHeight="true" outlineLevel="0" collapsed="false">
      <c r="B39" s="64"/>
      <c r="C39" s="34" t="str">
        <f aca="false">Predloge!$B$43</f>
        <v>$</v>
      </c>
      <c r="D39" s="63" t="n">
        <f aca="false">COUNTIF(D2:D32,"51$")+COUNTIF(D2:D32,"52$")+COUNTIF(D2:D32,"kvit$")</f>
        <v>0</v>
      </c>
      <c r="E39" s="63" t="n">
        <f aca="false">COUNTIF(E2:E32,"51$")+COUNTIF(E2:E32,"52$")+COUNTIF(E2:E32,"kvit$")</f>
        <v>0</v>
      </c>
      <c r="F39" s="63" t="n">
        <f aca="false">COUNTIF(F2:F32,"51$")+COUNTIF(F2:F32,"52$")+COUNTIF(F2:F32,"kvit$")</f>
        <v>0</v>
      </c>
      <c r="G39" s="63" t="n">
        <f aca="false">COUNTIF(G2:G32,"51$")+COUNTIF(G2:G32,"52$")+COUNTIF(G2:G32,"kvit$")</f>
        <v>0</v>
      </c>
      <c r="H39" s="63" t="n">
        <f aca="false">COUNTIF(H2:H32,"51$")+COUNTIF(H2:H32,"52$")+COUNTIF(H2:H32,"kvit$")</f>
        <v>0</v>
      </c>
      <c r="I39" s="63" t="n">
        <f aca="false">COUNTIF(I2:I32,"51$")+COUNTIF(I2:I32,"52$")+COUNTIF(I2:I32,"kvit$")</f>
        <v>0</v>
      </c>
      <c r="J39" s="63" t="n">
        <f aca="false">COUNTIF(J2:J32,"51$")+COUNTIF(J2:J32,"52$")+COUNTIF(J2:J32,"kvit$")</f>
        <v>0</v>
      </c>
      <c r="K39" s="63" t="n">
        <f aca="false">COUNTIF(K2:K32,"51$")+COUNTIF(K2:K32,"52$")+COUNTIF(K2:K32,"kvit$")</f>
        <v>0</v>
      </c>
      <c r="L39" s="63" t="n">
        <f aca="false">COUNTIF(L2:L32,"51$")+COUNTIF(L2:L32,"52$")+COUNTIF(L2:L32,"kvit$")</f>
        <v>0</v>
      </c>
      <c r="M39" s="63" t="n">
        <f aca="false">COUNTIF(M2:M32,"51$")+COUNTIF(M2:M32,"52$")+COUNTIF(M2:M32,"kvit$")</f>
        <v>0</v>
      </c>
      <c r="N39" s="63" t="n">
        <f aca="false">COUNTIF(N2:N32,"51$")+COUNTIF(N2:N32,"52$")+COUNTIF(N2:N32,"kvit$")</f>
        <v>0</v>
      </c>
      <c r="O39" s="63" t="n">
        <f aca="false">COUNTIF(O2:O32,"51$")+COUNTIF(O2:O32,"52$")+COUNTIF(O2:O32,"kvit$")</f>
        <v>0</v>
      </c>
      <c r="P39" s="63" t="n">
        <f aca="false">COUNTIF(P2:P32,"51$")+COUNTIF(P2:P32,"52$")+COUNTIF(P2:P32,"kvit$")</f>
        <v>0</v>
      </c>
      <c r="Q39" s="63" t="n">
        <f aca="false">COUNTIF(Q2:Q32,"51$")+COUNTIF(Q2:Q32,"52$")+COUNTIF(Q2:Q32,"kvit$")</f>
        <v>0</v>
      </c>
      <c r="R39" s="63" t="n">
        <f aca="false">COUNTIF(R2:R32,"51$")+COUNTIF(R2:R32,"52$")+COUNTIF(R2:R32,"kvit$")</f>
        <v>0</v>
      </c>
      <c r="S39" s="63" t="n">
        <f aca="false">COUNTIF(S2:S32,"51$")+COUNTIF(S2:S32,"52$")+COUNTIF(S2:S32,"kvit$")</f>
        <v>0</v>
      </c>
      <c r="T39" s="63" t="n">
        <f aca="false">COUNTIF(T2:T32,"51$")+COUNTIF(T2:T32,"52$")+COUNTIF(T2:T32,"kvit$")</f>
        <v>0</v>
      </c>
      <c r="U39" s="63" t="n">
        <f aca="false">COUNTIF(U2:U32,"51$")+COUNTIF(U2:U32,"52$")+COUNTIF(U2:U32,"kvit$")</f>
        <v>0</v>
      </c>
      <c r="V39" s="63"/>
      <c r="W39" s="63"/>
      <c r="X39" s="63"/>
      <c r="Y39" s="50"/>
      <c r="Z39" s="50"/>
      <c r="AA39" s="50"/>
      <c r="AB39" s="50"/>
      <c r="AC39" s="50"/>
      <c r="AD39" s="50"/>
      <c r="AE39" s="50"/>
      <c r="AF39" s="50"/>
      <c r="AG39" s="51"/>
      <c r="AH39" s="51"/>
      <c r="AI39" s="7" t="str">
        <f aca="false">Predloge!$B$39</f>
        <v>Rf☻</v>
      </c>
      <c r="AJ39" s="66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70"/>
      <c r="BB39" s="70"/>
      <c r="BC39" s="70"/>
      <c r="BD39" s="70"/>
      <c r="BE39" s="70"/>
      <c r="BF39" s="70"/>
      <c r="BG39" s="70"/>
      <c r="BH39" s="70"/>
      <c r="BI39" s="69"/>
      <c r="BJ39" s="69"/>
      <c r="BK39" s="69"/>
      <c r="BL39" s="69"/>
      <c r="BM39" s="69"/>
      <c r="BN39" s="69"/>
    </row>
    <row r="40" customFormat="false" ht="16.5" hidden="false" customHeight="true" outlineLevel="0" collapsed="false">
      <c r="C40" s="34" t="str">
        <f aca="false">Predloge!$B$12</f>
        <v>D</v>
      </c>
      <c r="D40" s="63" t="n">
        <f aca="false">COUNTIF(D2:D32,"D")</f>
        <v>0</v>
      </c>
      <c r="E40" s="63" t="n">
        <f aca="false">COUNTIF(E2:E32,"D")</f>
        <v>0</v>
      </c>
      <c r="F40" s="63" t="n">
        <f aca="false">COUNTIF(F2:F32,"D")</f>
        <v>0</v>
      </c>
      <c r="G40" s="63" t="n">
        <f aca="false">COUNTIF(G2:G32,"D")</f>
        <v>0</v>
      </c>
      <c r="H40" s="63" t="n">
        <f aca="false">COUNTIF(H2:H32,"D")</f>
        <v>0</v>
      </c>
      <c r="I40" s="63" t="n">
        <f aca="false">COUNTIF(I2:I32,"D")</f>
        <v>0</v>
      </c>
      <c r="J40" s="63" t="n">
        <f aca="false">COUNTIF(J2:J32,"D")</f>
        <v>0</v>
      </c>
      <c r="K40" s="63" t="n">
        <f aca="false">COUNTIF(K2:K32,"D")</f>
        <v>0</v>
      </c>
      <c r="L40" s="63" t="n">
        <f aca="false">COUNTIF(L2:L32,"D")</f>
        <v>0</v>
      </c>
      <c r="M40" s="63" t="n">
        <f aca="false">COUNTIF(M2:M32,"D")</f>
        <v>0</v>
      </c>
      <c r="N40" s="63" t="n">
        <f aca="false">COUNTIF(N2:N32,"D")</f>
        <v>0</v>
      </c>
      <c r="O40" s="63" t="n">
        <f aca="false">COUNTIF(O2:O32,"D")</f>
        <v>0</v>
      </c>
      <c r="P40" s="63" t="n">
        <f aca="false">COUNTIF(P2:P32,"D")</f>
        <v>0</v>
      </c>
      <c r="Q40" s="63" t="n">
        <f aca="false">COUNTIF(Q2:Q32,"D")</f>
        <v>0</v>
      </c>
      <c r="R40" s="63" t="n">
        <f aca="false">COUNTIF(R2:R32,"D")</f>
        <v>0</v>
      </c>
      <c r="S40" s="63" t="n">
        <f aca="false">COUNTIF(S2:S32,"D")</f>
        <v>0</v>
      </c>
      <c r="T40" s="63" t="n">
        <f aca="false">COUNTIF(T2:T32,"D")</f>
        <v>0</v>
      </c>
      <c r="U40" s="63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4" t="str">
        <f aca="false">Predloge!$B$15</f>
        <v>SO</v>
      </c>
      <c r="D41" s="63" t="n">
        <f aca="false">COUNTIF(D2:D32,"SO")</f>
        <v>0</v>
      </c>
      <c r="E41" s="63" t="n">
        <f aca="false">COUNTIF(E2:E32,"SO")</f>
        <v>0</v>
      </c>
      <c r="F41" s="63" t="n">
        <f aca="false">COUNTIF(F2:F32,"SO")</f>
        <v>0</v>
      </c>
      <c r="G41" s="63" t="n">
        <f aca="false">COUNTIF(G2:G32,"SO")</f>
        <v>0</v>
      </c>
      <c r="H41" s="63" t="n">
        <f aca="false">COUNTIF(H2:H32,"SO")</f>
        <v>0</v>
      </c>
      <c r="I41" s="63" t="n">
        <f aca="false">COUNTIF(I2:I32,"SO")</f>
        <v>0</v>
      </c>
      <c r="J41" s="63" t="n">
        <f aca="false">COUNTIF(J2:J32,"SO")</f>
        <v>0</v>
      </c>
      <c r="K41" s="63" t="n">
        <f aca="false">COUNTIF(K2:K32,"SO")</f>
        <v>0</v>
      </c>
      <c r="L41" s="63" t="n">
        <f aca="false">COUNTIF(L2:L32,"SO")</f>
        <v>0</v>
      </c>
      <c r="M41" s="63" t="n">
        <f aca="false">COUNTIF(M2:M32,"SO")</f>
        <v>0</v>
      </c>
      <c r="N41" s="63" t="n">
        <f aca="false">COUNTIF(N2:N32,"SO")</f>
        <v>0</v>
      </c>
      <c r="O41" s="63" t="n">
        <f aca="false">COUNTIF(O2:O32,"SO")</f>
        <v>0</v>
      </c>
      <c r="P41" s="63" t="n">
        <f aca="false">COUNTIF(P2:P32,"SO")</f>
        <v>0</v>
      </c>
      <c r="Q41" s="63" t="n">
        <f aca="false">COUNTIF(Q2:Q32,"SO")</f>
        <v>0</v>
      </c>
      <c r="R41" s="63" t="n">
        <f aca="false">COUNTIF(R2:R32,"SO")</f>
        <v>0</v>
      </c>
      <c r="S41" s="63" t="n">
        <f aca="false">COUNTIF(S2:S32,"SO")</f>
        <v>0</v>
      </c>
      <c r="T41" s="63" t="n">
        <f aca="false">COUNTIF(T2:T32,"SO")</f>
        <v>0</v>
      </c>
      <c r="U41" s="63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4" t="str">
        <f aca="false">Predloge!$B$13</f>
        <v>BOL</v>
      </c>
      <c r="D42" s="63" t="n">
        <f aca="false">COUNTIF(D2:D32,"BOL")</f>
        <v>0</v>
      </c>
      <c r="E42" s="63" t="n">
        <f aca="false">COUNTIF(E2:E32,"BOL")</f>
        <v>0</v>
      </c>
      <c r="F42" s="63" t="n">
        <f aca="false">COUNTIF(F2:F32,"BOL")</f>
        <v>0</v>
      </c>
      <c r="G42" s="63" t="n">
        <f aca="false">COUNTIF(G2:G32,"BOL")</f>
        <v>0</v>
      </c>
      <c r="H42" s="63" t="n">
        <f aca="false">COUNTIF(H2:H32,"BOL")</f>
        <v>0</v>
      </c>
      <c r="I42" s="63" t="n">
        <f aca="false">COUNTIF(I2:I32,"BOL")</f>
        <v>0</v>
      </c>
      <c r="J42" s="63" t="n">
        <f aca="false">COUNTIF(J2:J32,"BOL")</f>
        <v>0</v>
      </c>
      <c r="K42" s="63" t="n">
        <f aca="false">COUNTIF(K2:K32,"BOL")</f>
        <v>0</v>
      </c>
      <c r="L42" s="63" t="n">
        <f aca="false">COUNTIF(L2:L32,"BOL")</f>
        <v>0</v>
      </c>
      <c r="M42" s="63" t="n">
        <f aca="false">COUNTIF(M2:M32,"BOL")</f>
        <v>0</v>
      </c>
      <c r="N42" s="63" t="n">
        <f aca="false">COUNTIF(N2:N32,"BOL")</f>
        <v>0</v>
      </c>
      <c r="O42" s="63" t="n">
        <f aca="false">COUNTIF(O2:O32,"BOL")</f>
        <v>0</v>
      </c>
      <c r="P42" s="63" t="n">
        <f aca="false">COUNTIF(P2:P32,"BOL")</f>
        <v>0</v>
      </c>
      <c r="Q42" s="63" t="n">
        <f aca="false">COUNTIF(Q2:Q32,"BOL")</f>
        <v>0</v>
      </c>
      <c r="R42" s="63" t="n">
        <f aca="false">COUNTIF(R2:R32,"BOL")</f>
        <v>0</v>
      </c>
      <c r="S42" s="63" t="n">
        <f aca="false">COUNTIF(S2:S32,"BOL")</f>
        <v>0</v>
      </c>
      <c r="T42" s="63" t="n">
        <f aca="false">COUNTIF(T2:T32,"BOL")</f>
        <v>0</v>
      </c>
      <c r="U42" s="63" t="n">
        <f aca="false">COUNTIF(U2:U32,"BOL")</f>
        <v>0</v>
      </c>
      <c r="AI42" s="32" t="str">
        <f aca="false">Predloge!$B$42</f>
        <v>Σ</v>
      </c>
    </row>
    <row r="43" customFormat="false" ht="16.5" hidden="false" customHeight="true" outlineLevel="0" collapsed="false">
      <c r="C43" s="38" t="str">
        <f aca="false">Predloge!$B$11</f>
        <v>X</v>
      </c>
      <c r="D43" s="63" t="n">
        <f aca="false">COUNTIF(D2:D32,"X")</f>
        <v>0</v>
      </c>
      <c r="E43" s="63" t="n">
        <f aca="false">COUNTIF(E2:E32,"X")</f>
        <v>0</v>
      </c>
      <c r="F43" s="63" t="n">
        <f aca="false">COUNTIF(F2:F32,"X")</f>
        <v>0</v>
      </c>
      <c r="G43" s="63" t="n">
        <f aca="false">COUNTIF(G2:G32,"X")</f>
        <v>0</v>
      </c>
      <c r="H43" s="63" t="n">
        <f aca="false">COUNTIF(H2:H32,"X")</f>
        <v>0</v>
      </c>
      <c r="I43" s="63" t="n">
        <f aca="false">COUNTIF(I2:I32,"X")</f>
        <v>0</v>
      </c>
      <c r="J43" s="63" t="n">
        <f aca="false">COUNTIF(J2:J32,"X")</f>
        <v>0</v>
      </c>
      <c r="K43" s="63" t="n">
        <f aca="false">COUNTIF(K2:K32,"X")</f>
        <v>0</v>
      </c>
      <c r="L43" s="63" t="n">
        <f aca="false">COUNTIF(L2:L32,"X")</f>
        <v>0</v>
      </c>
      <c r="M43" s="63" t="n">
        <f aca="false">COUNTIF(M2:M32,"X")</f>
        <v>0</v>
      </c>
      <c r="N43" s="63" t="n">
        <f aca="false">COUNTIF(N2:N32,"X")</f>
        <v>0</v>
      </c>
      <c r="O43" s="63" t="n">
        <f aca="false">COUNTIF(O2:O32,"X")</f>
        <v>0</v>
      </c>
      <c r="P43" s="63" t="n">
        <f aca="false">COUNTIF(P2:P32,"X")</f>
        <v>0</v>
      </c>
      <c r="Q43" s="63" t="n">
        <f aca="false">COUNTIF(Q2:Q32,"X")</f>
        <v>0</v>
      </c>
      <c r="R43" s="63" t="n">
        <f aca="false">COUNTIF(R2:R32,"X")</f>
        <v>0</v>
      </c>
      <c r="S43" s="63" t="n">
        <f aca="false">COUNTIF(S2:S32,"X")</f>
        <v>0</v>
      </c>
      <c r="T43" s="63" t="n">
        <f aca="false">COUNTIF(T2:T32,"X")</f>
        <v>0</v>
      </c>
      <c r="U43" s="63" t="n">
        <f aca="false">COUNTIF(U2:U32,"X")</f>
        <v>0</v>
      </c>
      <c r="AI43" s="34" t="str">
        <f aca="false">Predloge!$B$43</f>
        <v>$</v>
      </c>
    </row>
    <row r="44" customFormat="false" ht="16.5" hidden="false" customHeight="true" outlineLevel="0" collapsed="false">
      <c r="C44" s="36" t="str">
        <f aca="false">Predloge!$B$44</f>
        <v>TX</v>
      </c>
      <c r="D44" s="63" t="n">
        <f aca="false">COUNTIF(W2:W32,"KOS")</f>
        <v>0</v>
      </c>
      <c r="E44" s="63" t="n">
        <f aca="false">COUNTIF(W2:W32,"ŠOŠ")</f>
        <v>0</v>
      </c>
      <c r="F44" s="63" t="n">
        <f aca="false">COUNTIF(W2:W32,"PIN")</f>
        <v>0</v>
      </c>
      <c r="G44" s="63" t="n">
        <f aca="false">COUNTIF(W2:W32,"KON")</f>
        <v>0</v>
      </c>
      <c r="H44" s="63" t="n">
        <f aca="false">COUNTIF(W2:W32,"oro")</f>
        <v>0</v>
      </c>
      <c r="I44" s="63" t="n">
        <f aca="false">COUNTIF(W2:W32,"MIO")</f>
        <v>0</v>
      </c>
      <c r="J44" s="63" t="n">
        <f aca="false">COUNTIF(W2:W32,"BOŽ")</f>
        <v>0</v>
      </c>
      <c r="K44" s="63" t="n">
        <f aca="false">COUNTIF(W2:W32,"TOM")</f>
        <v>0</v>
      </c>
      <c r="L44" s="63" t="n">
        <f aca="false">COUNTIF(W2:W32,"MŠŠ")</f>
        <v>0</v>
      </c>
      <c r="M44" s="63" t="n">
        <f aca="false">COUNTIF(W2:W32,"ŽIV")</f>
        <v>0</v>
      </c>
      <c r="N44" s="63" t="n">
        <f aca="false">COUNTIF(W2:W32,"TAL")</f>
        <v>0</v>
      </c>
      <c r="O44" s="63" t="n">
        <f aca="false">COUNTIF(W2:W32,"PIR")</f>
        <v>0</v>
      </c>
      <c r="P44" s="63" t="n">
        <f aca="false">COUNTIF(W2:W32,"HOL")</f>
        <v>0</v>
      </c>
      <c r="Q44" s="63" t="n">
        <f aca="false">COUNTIF(W2:W32,Q1)</f>
        <v>0</v>
      </c>
      <c r="R44" s="63" t="n">
        <f aca="false">COUNTIF(W2:W32,R1)</f>
        <v>0</v>
      </c>
      <c r="S44" s="63" t="n">
        <f aca="false">COUNTIF(W2:W32,S1)</f>
        <v>0</v>
      </c>
      <c r="T44" s="63" t="n">
        <f aca="false">COUNTIF(Y2:Y32,T1)</f>
        <v>0</v>
      </c>
      <c r="U44" s="63" t="n">
        <f aca="false">COUNTIF(Z2:Z32,U1)</f>
        <v>0</v>
      </c>
      <c r="AI44" s="36" t="str">
        <f aca="false">Predloge!$B$44</f>
        <v>TX</v>
      </c>
    </row>
    <row r="45" customFormat="false" ht="16.5" hidden="false" customHeight="true" outlineLevel="0" collapsed="false">
      <c r="C45" s="38" t="str">
        <f aca="false">Predloge!$B$45</f>
        <v>¶</v>
      </c>
      <c r="D45" s="63" t="n">
        <f aca="false">COUNTIF(D2:D32,"51¶")+COUNTIF(D2:D32,"52¶")+COUNTIF(D2:D32,"kvit¶")</f>
        <v>0</v>
      </c>
      <c r="E45" s="63" t="n">
        <f aca="false">COUNTIF(E2:E32,"51¶")+COUNTIF(E2:E32,"52¶")+COUNTIF(E2:E32,"kvit¶")</f>
        <v>0</v>
      </c>
      <c r="F45" s="63" t="n">
        <f aca="false">COUNTIF(F2:F32,"51¶")+COUNTIF(F2:F32,"52¶")+COUNTIF(F2:F32,"kvit¶")</f>
        <v>0</v>
      </c>
      <c r="G45" s="63" t="n">
        <f aca="false">COUNTIF(G2:G32,"51¶")+COUNTIF(G2:G32,"52¶")+COUNTIF(G2:G32,"kvit¶")</f>
        <v>0</v>
      </c>
      <c r="H45" s="63" t="n">
        <f aca="false">COUNTIF(H2:H32,"51¶")+COUNTIF(H2:H32,"52¶")+COUNTIF(H2:H32,"kvit¶")</f>
        <v>0</v>
      </c>
      <c r="I45" s="63" t="n">
        <f aca="false">COUNTIF(I2:I32,"51¶")+COUNTIF(I2:I32,"52¶")+COUNTIF(I2:I32,"kvit¶")</f>
        <v>0</v>
      </c>
      <c r="J45" s="63" t="n">
        <f aca="false">COUNTIF(J2:J32,"51¶")+COUNTIF(J2:J32,"52¶")+COUNTIF(J2:J32,"kvit¶")</f>
        <v>0</v>
      </c>
      <c r="K45" s="63" t="n">
        <f aca="false">COUNTIF(K2:K32,"51¶")+COUNTIF(K2:K32,"52¶")+COUNTIF(K2:K32,"kvit¶")</f>
        <v>0</v>
      </c>
      <c r="L45" s="63" t="n">
        <f aca="false">COUNTIF(L2:L32,"51¶")+COUNTIF(L2:L32,"52¶")+COUNTIF(L2:L32,"kvit¶")</f>
        <v>0</v>
      </c>
      <c r="M45" s="63" t="n">
        <f aca="false">COUNTIF(M2:M32,"51¶")+COUNTIF(M2:M32,"52¶")+COUNTIF(M2:M32,"kvit¶")</f>
        <v>0</v>
      </c>
      <c r="N45" s="63" t="n">
        <f aca="false">COUNTIF(N2:N32,"51¶")+COUNTIF(N2:N32,"52¶")+COUNTIF(N2:N32,"kvit¶")</f>
        <v>0</v>
      </c>
      <c r="O45" s="63" t="n">
        <f aca="false">COUNTIF(O2:O32,"51¶")+COUNTIF(O2:O32,"52¶")+COUNTIF(O2:O32,"kvit¶")</f>
        <v>0</v>
      </c>
      <c r="P45" s="63" t="n">
        <f aca="false">COUNTIF(P2:P32,"51¶")+COUNTIF(P2:P32,"52¶")+COUNTIF(P2:P32,"kvit¶")</f>
        <v>0</v>
      </c>
      <c r="Q45" s="63" t="n">
        <f aca="false">COUNTIF(Q2:Q32,"51¶")+COUNTIF(Q2:Q32,"52¶")+COUNTIF(Q2:Q32,"kvit¶")</f>
        <v>0</v>
      </c>
      <c r="R45" s="63" t="n">
        <f aca="false">COUNTIF(R2:R32,"51¶")+COUNTIF(R2:R32,"52¶")+COUNTIF(R2:R32,"kvit¶")</f>
        <v>0</v>
      </c>
      <c r="S45" s="63" t="n">
        <f aca="false">COUNTIF(S2:S32,"51¶")+COUNTIF(S2:S32,"52¶")+COUNTIF(S2:S32,"kvit¶")</f>
        <v>0</v>
      </c>
      <c r="T45" s="63" t="n">
        <f aca="false">COUNTIF(T2:T32,"51¶")+COUNTIF(T2:T32,"52¶")+COUNTIF(T2:T32,"kvit¶")</f>
        <v>0</v>
      </c>
      <c r="U45" s="63" t="n">
        <f aca="false">COUNTIF(U2:U32,"51¶")+COUNTIF(U2:U32,"52¶")+COUNTIF(U2:U32,"kvit¶")</f>
        <v>0</v>
      </c>
      <c r="AI45" s="38" t="str">
        <f aca="false">Predloge!$B$45</f>
        <v>¶</v>
      </c>
    </row>
    <row r="46" customFormat="false" ht="16.5" hidden="false" customHeight="true" outlineLevel="0" collapsed="false">
      <c r="C46" s="34" t="str">
        <f aca="false">Predloge!$B$8</f>
        <v>U</v>
      </c>
      <c r="D46" s="63" t="n">
        <f aca="false">COUNTIF(D2:D32,"U☺")+COUNTIF(D2:D32,"U☻")+COUNTIF(D2:D32,"U")</f>
        <v>0</v>
      </c>
      <c r="E46" s="63" t="n">
        <f aca="false">COUNTIF(E2:E32,"U☺")+COUNTIF(E2:E32,"U☻")+COUNTIF(E2:E32,"U")</f>
        <v>0</v>
      </c>
      <c r="F46" s="63" t="n">
        <f aca="false">COUNTIF(F2:F32,"U☺")+COUNTIF(F2:F32,"U☻")+COUNTIF(F2:F32,"U")</f>
        <v>0</v>
      </c>
      <c r="G46" s="63" t="n">
        <f aca="false">COUNTIF(G2:G32,"U☺")+COUNTIF(G2:G32,"U☻")+COUNTIF(G2:G32,"U")</f>
        <v>0</v>
      </c>
      <c r="H46" s="63" t="n">
        <f aca="false">COUNTIF(H2:H32,"U☺")+COUNTIF(H2:H32,"U☻")+COUNTIF(H2:H32,"U")</f>
        <v>0</v>
      </c>
      <c r="I46" s="63" t="n">
        <f aca="false">COUNTIF(I2:I32,"U☺")+COUNTIF(I2:I32,"U☻")+COUNTIF(I2:I32,"U")</f>
        <v>0</v>
      </c>
      <c r="J46" s="63" t="n">
        <f aca="false">COUNTIF(J2:J32,"U☺")+COUNTIF(J2:J32,"U☻")+COUNTIF(J2:J32,"U")</f>
        <v>0</v>
      </c>
      <c r="K46" s="63" t="n">
        <f aca="false">COUNTIF(K2:K32,"U☺")+COUNTIF(K2:K32,"U☻")+COUNTIF(K2:K32,"U")</f>
        <v>0</v>
      </c>
      <c r="L46" s="63" t="n">
        <f aca="false">COUNTIF(L2:L32,"U☺")+COUNTIF(L2:L32,"U☻")+COUNTIF(L2:L32,"U")</f>
        <v>0</v>
      </c>
      <c r="M46" s="63" t="n">
        <f aca="false">COUNTIF(M2:M32,"U☺")+COUNTIF(M2:M32,"U☻")+COUNTIF(M2:M32,"U")</f>
        <v>0</v>
      </c>
      <c r="N46" s="63" t="n">
        <f aca="false">COUNTIF(N2:N32,"U☺")+COUNTIF(N2:N32,"U☻")+COUNTIF(N2:N32,"U")</f>
        <v>0</v>
      </c>
      <c r="O46" s="63" t="n">
        <f aca="false">COUNTIF(O2:O32,"U☺")+COUNTIF(O2:O32,"U☻")+COUNTIF(O2:O32,"U")</f>
        <v>0</v>
      </c>
      <c r="P46" s="63" t="n">
        <f aca="false">COUNTIF(P2:P32,"U☺")+COUNTIF(P2:P32,"U☻")+COUNTIF(P2:P32,"U")</f>
        <v>0</v>
      </c>
      <c r="Q46" s="63" t="n">
        <f aca="false">COUNTIF(Q2:Q32,"U☺")+COUNTIF(Q2:Q32,"U☻")+COUNTIF(Q2:Q32,"U")</f>
        <v>0</v>
      </c>
      <c r="R46" s="63" t="n">
        <f aca="false">COUNTIF(R2:R32,"U☺")+COUNTIF(R2:R32,"U☻")+COUNTIF(R2:R32,"U")</f>
        <v>0</v>
      </c>
      <c r="S46" s="63" t="n">
        <f aca="false">COUNTIF(S2:S32,"U☺")+COUNTIF(S2:S32,"U☻")+COUNTIF(S2:S32,"U")</f>
        <v>0</v>
      </c>
      <c r="T46" s="63" t="n">
        <f aca="false">COUNTIF(T2:T32,"U☺")+COUNTIF(T2:T32,"U☻")+COUNTIF(T2:T32,"U")</f>
        <v>0</v>
      </c>
      <c r="U46" s="63" t="n">
        <f aca="false">COUNTIF(U2:U32,"U☺")+COUNTIF(U2:U32,"U☻")+COUNTIF(U2:U32,"U")</f>
        <v>0</v>
      </c>
      <c r="AI46" s="71" t="str">
        <f aca="false">Predloge!$B$46</f>
        <v>©☻</v>
      </c>
    </row>
    <row r="47" customFormat="false" ht="16.5" hidden="false" customHeight="true" outlineLevel="0" collapsed="false">
      <c r="AI47" s="71" t="str">
        <f aca="false">Predloge!$B$47</f>
        <v>®☻</v>
      </c>
    </row>
    <row r="48" customFormat="false" ht="16.5" hidden="false" customHeight="true" outlineLevel="0" collapsed="false">
      <c r="AI48" s="71" t="str">
        <f aca="false">Predloge!$B$48</f>
        <v>©</v>
      </c>
    </row>
    <row r="49" customFormat="false" ht="16.5" hidden="false" customHeight="true" outlineLevel="0" collapsed="false">
      <c r="AI49" s="71" t="str">
        <f aca="false">Predloge!$B$49</f>
        <v>®</v>
      </c>
    </row>
  </sheetData>
  <sheetProtection sheet="true" objects="true" scenarios="true"/>
  <conditionalFormatting sqref="X2:AE32">
    <cfRule type="cellIs" priority="2" operator="lessThan" aboveAverage="0" equalAverage="0" bottom="0" percent="0" rank="0" text="" dxfId="55">
      <formula>1</formula>
    </cfRule>
    <cfRule type="cellIs" priority="3" operator="greaterThan" aboveAverage="0" equalAverage="0" bottom="0" percent="0" rank="0" text="" dxfId="56">
      <formula>1</formula>
    </cfRule>
  </conditionalFormatting>
  <conditionalFormatting sqref="AF2:AF32">
    <cfRule type="cellIs" priority="4" operator="notEqual" aboveAverage="0" equalAverage="0" bottom="0" percent="0" rank="0" text="" dxfId="57">
      <formula>0</formula>
    </cfRule>
  </conditionalFormatting>
  <conditionalFormatting sqref="AG2:AG32">
    <cfRule type="cellIs" priority="5" operator="equal" aboveAverage="0" equalAverage="0" bottom="0" percent="0" rank="0" text="" dxfId="58">
      <formula>1</formula>
    </cfRule>
    <cfRule type="cellIs" priority="6" operator="greaterThan" aboveAverage="0" equalAverage="0" bottom="0" percent="0" rank="0" text="" dxfId="59">
      <formula>1</formula>
    </cfRule>
  </conditionalFormatting>
  <conditionalFormatting sqref="AH2:AH32">
    <cfRule type="cellIs" priority="7" operator="lessThan" aboveAverage="0" equalAverage="0" bottom="0" percent="0" rank="0" text="" dxfId="60">
      <formula>2</formula>
    </cfRule>
    <cfRule type="cellIs" priority="8" operator="greaterThan" aboveAverage="0" equalAverage="0" bottom="0" percent="0" rank="0" text="" dxfId="61">
      <formula>2</formula>
    </cfRule>
  </conditionalFormatting>
  <conditionalFormatting sqref="B2:W32">
    <cfRule type="expression" priority="9" aboveAverage="0" equalAverage="0" bottom="0" percent="0" rank="0" text="" dxfId="10">
      <formula>ABS($A2)=1</formula>
    </cfRule>
    <cfRule type="expression" priority="10" aboveAverage="0" equalAverage="0" bottom="0" percent="0" rank="0" text="" dxfId="11">
      <formula>WEEKDAY($B2,2)=6</formula>
    </cfRule>
    <cfRule type="expression" priority="11" aboveAverage="0" equalAverage="0" bottom="0" percent="0" rank="0" text="" dxfId="12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LibreOffice/7.6.7.2$Windows_X86_64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2024-08-15T07:33:04Z</cp:lastPrinted>
  <dcterms:modified xsi:type="dcterms:W3CDTF">2024-09-13T17:35:32Z</dcterms:modified>
  <cp:revision>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