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тоний\Documents\Laboratoty_work\Thrid_sem\Lab_work_3.2.5\"/>
    </mc:Choice>
  </mc:AlternateContent>
  <xr:revisionPtr revIDLastSave="0" documentId="13_ncr:1_{085E17F6-6739-446E-9700-1E4723FE1D00}" xr6:coauthVersionLast="45" xr6:coauthVersionMax="45" xr10:uidLastSave="{00000000-0000-0000-0000-000000000000}"/>
  <bookViews>
    <workbookView xWindow="-120" yWindow="-120" windowWidth="20640" windowHeight="11160" firstSheet="7" activeTab="10" xr2:uid="{1D1550CF-2E0B-3243-B40E-39BB50559498}"/>
  </bookViews>
  <sheets>
    <sheet name="1.resonanse_curve_R=0" sheetId="1" r:id="rId1"/>
    <sheet name="1.resonanse_curve_R=100" sheetId="2" r:id="rId2"/>
    <sheet name="Q_from_resonance_curve" sheetId="9" r:id="rId3"/>
    <sheet name="Plot" sheetId="8" r:id="rId4"/>
    <sheet name="Table_to_TeX" sheetId="5" r:id="rId5"/>
    <sheet name="2.measurement_Q_on_grow" sheetId="3" r:id="rId6"/>
    <sheet name="2.measurement_Q_on_decline" sheetId="4" r:id="rId7"/>
    <sheet name="grow" sheetId="6" r:id="rId8"/>
    <sheet name="decrease" sheetId="7" r:id="rId9"/>
    <sheet name="Q_from_grown_and_decrease" sheetId="10" r:id="rId10"/>
    <sheet name="Final_tabl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0" l="1"/>
  <c r="C15" i="10"/>
  <c r="C20" i="10"/>
  <c r="D20" i="10"/>
  <c r="E14" i="10"/>
  <c r="C14" i="10" s="1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D14" i="10"/>
  <c r="D13" i="10"/>
  <c r="C13" i="10" s="1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J5" i="9"/>
  <c r="I5" i="9"/>
  <c r="J4" i="9"/>
  <c r="I4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31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4" i="9"/>
  <c r="M2" i="8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1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1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36" i="8"/>
  <c r="O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1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1" i="8"/>
</calcChain>
</file>

<file path=xl/sharedStrings.xml><?xml version="1.0" encoding="utf-8"?>
<sst xmlns="http://schemas.openxmlformats.org/spreadsheetml/2006/main" count="76" uniqueCount="41">
  <si>
    <t>Гц</t>
  </si>
  <si>
    <t>U вольт</t>
  </si>
  <si>
    <t>mV</t>
  </si>
  <si>
    <t>Hz</t>
  </si>
  <si>
    <t>U1</t>
  </si>
  <si>
    <t>U3</t>
  </si>
  <si>
    <t>U7</t>
  </si>
  <si>
    <t>U12</t>
  </si>
  <si>
    <t>k</t>
  </si>
  <si>
    <t>U(1+k)</t>
  </si>
  <si>
    <t>U(3+k)</t>
  </si>
  <si>
    <t>U(7+k)</t>
  </si>
  <si>
    <t>U(12+k)</t>
  </si>
  <si>
    <t>$R = 0$ Ом</t>
  </si>
  <si>
    <t>$R = 100$ Ом</t>
  </si>
  <si>
    <t>$\nu$, Гц</t>
  </si>
  <si>
    <t>$U$,  В</t>
  </si>
  <si>
    <t>$U$,  мВ</t>
  </si>
  <si>
    <t>n</t>
  </si>
  <si>
    <t>$U_{n}$, В</t>
  </si>
  <si>
    <t>$\overline{Q}$</t>
  </si>
  <si>
    <t>$\sigma_{Q, \text{случ}}$</t>
  </si>
  <si>
    <t xml:space="preserve">q = </t>
  </si>
  <si>
    <t>$\Theta_{1}$</t>
  </si>
  <si>
    <t>$\Theta_{2}$</t>
  </si>
  <si>
    <t>$Q_{1}$</t>
  </si>
  <si>
    <t>$Q_{2}$</t>
  </si>
  <si>
    <t>$\sigma_{Q_{1}}$</t>
  </si>
  <si>
    <t>$\sigma_{Q_{2}}$</t>
  </si>
  <si>
    <t>$R,$ Ом</t>
  </si>
  <si>
    <t>$Q_{\text{резон. кривая}}$</t>
  </si>
  <si>
    <t>$Q_{\text{затухание кол.}}$</t>
  </si>
  <si>
    <t>$Q_{\text{установление кол.}}$</t>
  </si>
  <si>
    <t>$Q_{\text{теор}}$</t>
  </si>
  <si>
    <t>$14,7 \pm 3,7$</t>
  </si>
  <si>
    <t>$50,1 \pm 10,4$</t>
  </si>
  <si>
    <t>$52,8 \pm 5,2$</t>
  </si>
  <si>
    <t>$54,7 \pm 5,9$</t>
  </si>
  <si>
    <t>$50,3 \pm 1,1</t>
  </si>
  <si>
    <t>$10,0 \pm 0,7$</t>
  </si>
  <si>
    <t xml:space="preserve"> 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</si>
</sst>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2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680832985524288E-2"/>
          <c:y val="0.10102716467978605"/>
          <c:w val="0.7934088924587771"/>
          <c:h val="0.823474897126068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Plot!$P:$P</c:f>
              <c:numCache>
                <c:formatCode>General</c:formatCode>
                <c:ptCount val="1048576"/>
                <c:pt idx="0">
                  <c:v>0.99875000000000003</c:v>
                </c:pt>
                <c:pt idx="1">
                  <c:v>0.98750000000000004</c:v>
                </c:pt>
                <c:pt idx="2">
                  <c:v>0.98062499999999997</c:v>
                </c:pt>
                <c:pt idx="3">
                  <c:v>0.97624999999999995</c:v>
                </c:pt>
                <c:pt idx="4">
                  <c:v>0.97187500000000004</c:v>
                </c:pt>
                <c:pt idx="5">
                  <c:v>0.96875</c:v>
                </c:pt>
                <c:pt idx="6">
                  <c:v>0.96562499999999996</c:v>
                </c:pt>
                <c:pt idx="7">
                  <c:v>0.96250000000000002</c:v>
                </c:pt>
                <c:pt idx="8">
                  <c:v>0.95874999999999999</c:v>
                </c:pt>
                <c:pt idx="9">
                  <c:v>0.95687500000000003</c:v>
                </c:pt>
                <c:pt idx="10">
                  <c:v>0.95374999999999999</c:v>
                </c:pt>
                <c:pt idx="11">
                  <c:v>0.94937499999999997</c:v>
                </c:pt>
                <c:pt idx="12">
                  <c:v>0.94687500000000002</c:v>
                </c:pt>
                <c:pt idx="13">
                  <c:v>0.94374999999999998</c:v>
                </c:pt>
                <c:pt idx="14">
                  <c:v>0.93937499999999996</c:v>
                </c:pt>
                <c:pt idx="15">
                  <c:v>0.9375</c:v>
                </c:pt>
                <c:pt idx="16">
                  <c:v>0.93562500000000004</c:v>
                </c:pt>
                <c:pt idx="17">
                  <c:v>0.93062500000000004</c:v>
                </c:pt>
                <c:pt idx="18">
                  <c:v>0.92749999999999999</c:v>
                </c:pt>
                <c:pt idx="19">
                  <c:v>0.92437499999999995</c:v>
                </c:pt>
                <c:pt idx="20">
                  <c:v>0.92062500000000003</c:v>
                </c:pt>
                <c:pt idx="21">
                  <c:v>0.916875</c:v>
                </c:pt>
                <c:pt idx="22">
                  <c:v>0.91187499999999999</c:v>
                </c:pt>
                <c:pt idx="23">
                  <c:v>0.90937500000000004</c:v>
                </c:pt>
                <c:pt idx="24">
                  <c:v>0.90437500000000004</c:v>
                </c:pt>
                <c:pt idx="25">
                  <c:v>0.9</c:v>
                </c:pt>
                <c:pt idx="26">
                  <c:v>0.89500000000000002</c:v>
                </c:pt>
                <c:pt idx="27">
                  <c:v>0.890625</c:v>
                </c:pt>
                <c:pt idx="28">
                  <c:v>0.88500000000000001</c:v>
                </c:pt>
                <c:pt idx="29">
                  <c:v>0.87937500000000002</c:v>
                </c:pt>
                <c:pt idx="30">
                  <c:v>0.87312500000000004</c:v>
                </c:pt>
                <c:pt idx="31">
                  <c:v>0.86750000000000005</c:v>
                </c:pt>
                <c:pt idx="32">
                  <c:v>0.86</c:v>
                </c:pt>
                <c:pt idx="33">
                  <c:v>0.85250000000000004</c:v>
                </c:pt>
                <c:pt idx="34">
                  <c:v>0.84499999999999997</c:v>
                </c:pt>
                <c:pt idx="35">
                  <c:v>1</c:v>
                </c:pt>
                <c:pt idx="36">
                  <c:v>1.016875</c:v>
                </c:pt>
                <c:pt idx="37">
                  <c:v>1.0231250000000001</c:v>
                </c:pt>
                <c:pt idx="38">
                  <c:v>1.028125</c:v>
                </c:pt>
                <c:pt idx="39">
                  <c:v>1.0325</c:v>
                </c:pt>
                <c:pt idx="40">
                  <c:v>1.036875</c:v>
                </c:pt>
                <c:pt idx="41">
                  <c:v>1.0406249999999999</c:v>
                </c:pt>
                <c:pt idx="42">
                  <c:v>1.045625</c:v>
                </c:pt>
                <c:pt idx="43">
                  <c:v>1.0493749999999999</c:v>
                </c:pt>
                <c:pt idx="44">
                  <c:v>1.05375</c:v>
                </c:pt>
                <c:pt idx="45">
                  <c:v>1.0575000000000001</c:v>
                </c:pt>
                <c:pt idx="46">
                  <c:v>1.0625</c:v>
                </c:pt>
                <c:pt idx="47">
                  <c:v>1.066875</c:v>
                </c:pt>
                <c:pt idx="48">
                  <c:v>1.07125</c:v>
                </c:pt>
                <c:pt idx="49">
                  <c:v>1.0743750000000001</c:v>
                </c:pt>
                <c:pt idx="50">
                  <c:v>1.08</c:v>
                </c:pt>
                <c:pt idx="51">
                  <c:v>1.0856250000000001</c:v>
                </c:pt>
                <c:pt idx="52">
                  <c:v>1.0900000000000001</c:v>
                </c:pt>
                <c:pt idx="53">
                  <c:v>1.0962499999999999</c:v>
                </c:pt>
                <c:pt idx="54">
                  <c:v>1.1018749999999999</c:v>
                </c:pt>
                <c:pt idx="55">
                  <c:v>1.108125</c:v>
                </c:pt>
                <c:pt idx="56">
                  <c:v>1.115</c:v>
                </c:pt>
                <c:pt idx="57">
                  <c:v>1.121875</c:v>
                </c:pt>
                <c:pt idx="58">
                  <c:v>1.129375</c:v>
                </c:pt>
                <c:pt idx="59">
                  <c:v>1.1368750000000001</c:v>
                </c:pt>
                <c:pt idx="60">
                  <c:v>1.1456249999999999</c:v>
                </c:pt>
                <c:pt idx="61">
                  <c:v>1.155</c:v>
                </c:pt>
                <c:pt idx="62">
                  <c:v>1.1599999999999999</c:v>
                </c:pt>
                <c:pt idx="63">
                  <c:v>1.1793750000000001</c:v>
                </c:pt>
                <c:pt idx="64">
                  <c:v>1.191875</c:v>
                </c:pt>
                <c:pt idx="65">
                  <c:v>1.2068749999999999</c:v>
                </c:pt>
                <c:pt idx="66">
                  <c:v>1.2237499999999999</c:v>
                </c:pt>
                <c:pt idx="67">
                  <c:v>1.2437499999999999</c:v>
                </c:pt>
                <c:pt idx="68">
                  <c:v>1.2681249999999999</c:v>
                </c:pt>
                <c:pt idx="69">
                  <c:v>1.29375</c:v>
                </c:pt>
              </c:numCache>
            </c:numRef>
          </c:xVal>
          <c:yVal>
            <c:numRef>
              <c:f>Plot!$O:$O</c:f>
              <c:numCache>
                <c:formatCode>General</c:formatCode>
                <c:ptCount val="1048576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0.88</c:v>
                </c:pt>
                <c:pt idx="7">
                  <c:v>0.86</c:v>
                </c:pt>
                <c:pt idx="8">
                  <c:v>0.84</c:v>
                </c:pt>
                <c:pt idx="9">
                  <c:v>0.82</c:v>
                </c:pt>
                <c:pt idx="10">
                  <c:v>0.8</c:v>
                </c:pt>
                <c:pt idx="11">
                  <c:v>0.78</c:v>
                </c:pt>
                <c:pt idx="12">
                  <c:v>0.76</c:v>
                </c:pt>
                <c:pt idx="13">
                  <c:v>0.74</c:v>
                </c:pt>
                <c:pt idx="14">
                  <c:v>0.72</c:v>
                </c:pt>
                <c:pt idx="15">
                  <c:v>0.7</c:v>
                </c:pt>
                <c:pt idx="16">
                  <c:v>0.68</c:v>
                </c:pt>
                <c:pt idx="17">
                  <c:v>0.66</c:v>
                </c:pt>
                <c:pt idx="18">
                  <c:v>0.64</c:v>
                </c:pt>
                <c:pt idx="19">
                  <c:v>0.62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0.46</c:v>
                </c:pt>
                <c:pt idx="28">
                  <c:v>0.44</c:v>
                </c:pt>
                <c:pt idx="29">
                  <c:v>0.42</c:v>
                </c:pt>
                <c:pt idx="30">
                  <c:v>0.4</c:v>
                </c:pt>
                <c:pt idx="31">
                  <c:v>0.38</c:v>
                </c:pt>
                <c:pt idx="32">
                  <c:v>0.36</c:v>
                </c:pt>
                <c:pt idx="33">
                  <c:v>0.34</c:v>
                </c:pt>
                <c:pt idx="34">
                  <c:v>0.32</c:v>
                </c:pt>
                <c:pt idx="35">
                  <c:v>1</c:v>
                </c:pt>
                <c:pt idx="36">
                  <c:v>0.98</c:v>
                </c:pt>
                <c:pt idx="37">
                  <c:v>0.96</c:v>
                </c:pt>
                <c:pt idx="38">
                  <c:v>0.94</c:v>
                </c:pt>
                <c:pt idx="39">
                  <c:v>0.92</c:v>
                </c:pt>
                <c:pt idx="40">
                  <c:v>0.9</c:v>
                </c:pt>
                <c:pt idx="41">
                  <c:v>0.88</c:v>
                </c:pt>
                <c:pt idx="42">
                  <c:v>0.86</c:v>
                </c:pt>
                <c:pt idx="43">
                  <c:v>0.84</c:v>
                </c:pt>
                <c:pt idx="44">
                  <c:v>0.82</c:v>
                </c:pt>
                <c:pt idx="45">
                  <c:v>0.8</c:v>
                </c:pt>
                <c:pt idx="46">
                  <c:v>0.78</c:v>
                </c:pt>
                <c:pt idx="47">
                  <c:v>0.76</c:v>
                </c:pt>
                <c:pt idx="48">
                  <c:v>0.74</c:v>
                </c:pt>
                <c:pt idx="49">
                  <c:v>0.72</c:v>
                </c:pt>
                <c:pt idx="50">
                  <c:v>0.7</c:v>
                </c:pt>
                <c:pt idx="51">
                  <c:v>0.68</c:v>
                </c:pt>
                <c:pt idx="52">
                  <c:v>0.66</c:v>
                </c:pt>
                <c:pt idx="53">
                  <c:v>0.64</c:v>
                </c:pt>
                <c:pt idx="54">
                  <c:v>0.62</c:v>
                </c:pt>
                <c:pt idx="55">
                  <c:v>0.6</c:v>
                </c:pt>
                <c:pt idx="56">
                  <c:v>0.57999999999999996</c:v>
                </c:pt>
                <c:pt idx="57">
                  <c:v>0.56000000000000005</c:v>
                </c:pt>
                <c:pt idx="58">
                  <c:v>0.54</c:v>
                </c:pt>
                <c:pt idx="59">
                  <c:v>0.52</c:v>
                </c:pt>
                <c:pt idx="60">
                  <c:v>0.5</c:v>
                </c:pt>
                <c:pt idx="61">
                  <c:v>0.48</c:v>
                </c:pt>
                <c:pt idx="62">
                  <c:v>0.46</c:v>
                </c:pt>
                <c:pt idx="63">
                  <c:v>0.44</c:v>
                </c:pt>
                <c:pt idx="64">
                  <c:v>0.42</c:v>
                </c:pt>
                <c:pt idx="65">
                  <c:v>0.4</c:v>
                </c:pt>
                <c:pt idx="66">
                  <c:v>0.38</c:v>
                </c:pt>
                <c:pt idx="67">
                  <c:v>0.36</c:v>
                </c:pt>
                <c:pt idx="68">
                  <c:v>0.34</c:v>
                </c:pt>
                <c:pt idx="69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1-4567-93ED-EBA193DA95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Plot!$M:$M</c:f>
              <c:numCache>
                <c:formatCode>General</c:formatCode>
                <c:ptCount val="1048576"/>
                <c:pt idx="0">
                  <c:v>1.0131250000000001</c:v>
                </c:pt>
                <c:pt idx="1">
                  <c:v>1.014375</c:v>
                </c:pt>
                <c:pt idx="2">
                  <c:v>1.0149999999999999</c:v>
                </c:pt>
                <c:pt idx="3">
                  <c:v>1.015625</c:v>
                </c:pt>
                <c:pt idx="4">
                  <c:v>1.0162500000000001</c:v>
                </c:pt>
                <c:pt idx="5">
                  <c:v>1.0175000000000001</c:v>
                </c:pt>
                <c:pt idx="6">
                  <c:v>1.01875</c:v>
                </c:pt>
                <c:pt idx="7">
                  <c:v>1.0206249999999999</c:v>
                </c:pt>
                <c:pt idx="8">
                  <c:v>1.02125</c:v>
                </c:pt>
                <c:pt idx="9">
                  <c:v>1.0231250000000001</c:v>
                </c:pt>
                <c:pt idx="10">
                  <c:v>1.0237499999999999</c:v>
                </c:pt>
                <c:pt idx="11">
                  <c:v>1.0237499999999999</c:v>
                </c:pt>
                <c:pt idx="12">
                  <c:v>1.0249999999999999</c:v>
                </c:pt>
                <c:pt idx="13">
                  <c:v>0.97250000000000003</c:v>
                </c:pt>
                <c:pt idx="14">
                  <c:v>0.97375</c:v>
                </c:pt>
                <c:pt idx="15">
                  <c:v>0.97437499999999999</c:v>
                </c:pt>
                <c:pt idx="16">
                  <c:v>0.97562499999999996</c:v>
                </c:pt>
                <c:pt idx="17">
                  <c:v>0.97624999999999995</c:v>
                </c:pt>
                <c:pt idx="18">
                  <c:v>0.97687500000000005</c:v>
                </c:pt>
                <c:pt idx="19">
                  <c:v>0.97812500000000002</c:v>
                </c:pt>
                <c:pt idx="20">
                  <c:v>0.97875000000000001</c:v>
                </c:pt>
                <c:pt idx="21">
                  <c:v>0.98</c:v>
                </c:pt>
                <c:pt idx="22">
                  <c:v>0.98062499999999997</c:v>
                </c:pt>
                <c:pt idx="23">
                  <c:v>0.98062499999999997</c:v>
                </c:pt>
                <c:pt idx="24">
                  <c:v>0.98187500000000005</c:v>
                </c:pt>
              </c:numCache>
            </c:numRef>
          </c:xVal>
          <c:yVal>
            <c:numRef>
              <c:f>Plot!$L:$L</c:f>
              <c:numCache>
                <c:formatCode>General</c:formatCode>
                <c:ptCount val="1048576"/>
                <c:pt idx="0">
                  <c:v>0.76666666666666672</c:v>
                </c:pt>
                <c:pt idx="1">
                  <c:v>0.75</c:v>
                </c:pt>
                <c:pt idx="2">
                  <c:v>0.73333333333333328</c:v>
                </c:pt>
                <c:pt idx="3">
                  <c:v>0.71666666666666667</c:v>
                </c:pt>
                <c:pt idx="4">
                  <c:v>0.7</c:v>
                </c:pt>
                <c:pt idx="5">
                  <c:v>0.68333333333333335</c:v>
                </c:pt>
                <c:pt idx="6">
                  <c:v>0.66666666666666663</c:v>
                </c:pt>
                <c:pt idx="7">
                  <c:v>0.65</c:v>
                </c:pt>
                <c:pt idx="8">
                  <c:v>0.6333333333333333</c:v>
                </c:pt>
                <c:pt idx="9">
                  <c:v>0.6166666666666667</c:v>
                </c:pt>
                <c:pt idx="10">
                  <c:v>0.6</c:v>
                </c:pt>
                <c:pt idx="11">
                  <c:v>0.58333333333333337</c:v>
                </c:pt>
                <c:pt idx="12">
                  <c:v>0.56666666666666665</c:v>
                </c:pt>
                <c:pt idx="13">
                  <c:v>0.58333333333333337</c:v>
                </c:pt>
                <c:pt idx="14">
                  <c:v>0.6</c:v>
                </c:pt>
                <c:pt idx="15">
                  <c:v>0.6166666666666667</c:v>
                </c:pt>
                <c:pt idx="16">
                  <c:v>0.6333333333333333</c:v>
                </c:pt>
                <c:pt idx="17">
                  <c:v>0.65</c:v>
                </c:pt>
                <c:pt idx="18">
                  <c:v>0.66666666666666663</c:v>
                </c:pt>
                <c:pt idx="19">
                  <c:v>0.68333333333333335</c:v>
                </c:pt>
                <c:pt idx="20">
                  <c:v>0.7</c:v>
                </c:pt>
                <c:pt idx="21">
                  <c:v>0.71666666666666667</c:v>
                </c:pt>
                <c:pt idx="22">
                  <c:v>0.73333333333333328</c:v>
                </c:pt>
                <c:pt idx="23">
                  <c:v>0.75</c:v>
                </c:pt>
                <c:pt idx="24">
                  <c:v>0.76666666666666672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F1-4567-93ED-EBA193DA9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941856"/>
        <c:axId val="1012910864"/>
      </c:scatterChart>
      <c:valAx>
        <c:axId val="1122941856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v/v</a:t>
                </a:r>
                <a:r>
                  <a:rPr lang="en-US" sz="1600" baseline="-25000">
                    <a:solidFill>
                      <a:sysClr val="windowText" lastClr="000000"/>
                    </a:solidFill>
                  </a:rPr>
                  <a:t>0</a:t>
                </a:r>
                <a:endParaRPr lang="ru-RU" sz="16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91800038002427709"/>
              <c:y val="0.89762947018092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stealth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2910864"/>
        <c:crosses val="autoZero"/>
        <c:crossBetween val="midCat"/>
      </c:valAx>
      <c:valAx>
        <c:axId val="10129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ysClr val="windowText" lastClr="000000"/>
                    </a:solidFill>
                  </a:rPr>
                  <a:t>U/</a:t>
                </a:r>
                <a:r>
                  <a:rPr lang="en-US" sz="1600" b="0" i="0" u="none" strike="noStrike" baseline="0">
                    <a:solidFill>
                      <a:sysClr val="windowText" lastClr="000000"/>
                    </a:solidFill>
                    <a:effectLst/>
                  </a:rPr>
                  <a:t>U</a:t>
                </a:r>
                <a:r>
                  <a:rPr lang="en-US" sz="1600" b="0" i="0" u="none" strike="noStrike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endParaRPr lang="ru-RU" sz="16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7.6350994503129183E-2"/>
              <c:y val="7.5918881708622425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stealth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294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057709084369229E-2"/>
          <c:y val="0.11199609734203049"/>
          <c:w val="0.83797329445862079"/>
          <c:h val="0.7642668052439181"/>
        </c:manualLayout>
      </c:layout>
      <c:scatterChart>
        <c:scatterStyle val="lineMarker"/>
        <c:varyColors val="0"/>
        <c:ser>
          <c:idx val="0"/>
          <c:order val="0"/>
          <c:tx>
            <c:v>R = 0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(Table_to_TeX!$A$3:$A$49,Table_to_TeX!$C$3:$C$49,Table_to_TeX!$E$3:$E$27)</c:f>
              <c:numCache>
                <c:formatCode>General</c:formatCode>
                <c:ptCount val="119"/>
                <c:pt idx="0">
                  <c:v>1569</c:v>
                </c:pt>
                <c:pt idx="1">
                  <c:v>1563</c:v>
                </c:pt>
                <c:pt idx="2">
                  <c:v>1562</c:v>
                </c:pt>
                <c:pt idx="3">
                  <c:v>1562</c:v>
                </c:pt>
                <c:pt idx="4">
                  <c:v>1560</c:v>
                </c:pt>
                <c:pt idx="5">
                  <c:v>1559</c:v>
                </c:pt>
                <c:pt idx="6">
                  <c:v>1558</c:v>
                </c:pt>
                <c:pt idx="7">
                  <c:v>1557</c:v>
                </c:pt>
                <c:pt idx="8">
                  <c:v>1556</c:v>
                </c:pt>
                <c:pt idx="9">
                  <c:v>1555</c:v>
                </c:pt>
                <c:pt idx="10">
                  <c:v>1554</c:v>
                </c:pt>
                <c:pt idx="11">
                  <c:v>1553</c:v>
                </c:pt>
                <c:pt idx="12">
                  <c:v>1551</c:v>
                </c:pt>
                <c:pt idx="13">
                  <c:v>1550</c:v>
                </c:pt>
                <c:pt idx="14">
                  <c:v>1549</c:v>
                </c:pt>
                <c:pt idx="15">
                  <c:v>1548</c:v>
                </c:pt>
                <c:pt idx="16">
                  <c:v>1546</c:v>
                </c:pt>
                <c:pt idx="17">
                  <c:v>1545</c:v>
                </c:pt>
                <c:pt idx="18">
                  <c:v>1543</c:v>
                </c:pt>
                <c:pt idx="19">
                  <c:v>1542</c:v>
                </c:pt>
                <c:pt idx="20">
                  <c:v>1540</c:v>
                </c:pt>
                <c:pt idx="21">
                  <c:v>1538</c:v>
                </c:pt>
                <c:pt idx="22">
                  <c:v>1537</c:v>
                </c:pt>
                <c:pt idx="23">
                  <c:v>1535</c:v>
                </c:pt>
                <c:pt idx="24">
                  <c:v>1534</c:v>
                </c:pt>
                <c:pt idx="25">
                  <c:v>1532</c:v>
                </c:pt>
                <c:pt idx="26">
                  <c:v>1529</c:v>
                </c:pt>
                <c:pt idx="27">
                  <c:v>1528</c:v>
                </c:pt>
                <c:pt idx="28">
                  <c:v>1525</c:v>
                </c:pt>
                <c:pt idx="29">
                  <c:v>1523</c:v>
                </c:pt>
                <c:pt idx="30">
                  <c:v>1520</c:v>
                </c:pt>
                <c:pt idx="31">
                  <c:v>1517</c:v>
                </c:pt>
                <c:pt idx="32">
                  <c:v>1514</c:v>
                </c:pt>
                <c:pt idx="33">
                  <c:v>1511</c:v>
                </c:pt>
                <c:pt idx="34">
                  <c:v>1508</c:v>
                </c:pt>
                <c:pt idx="35">
                  <c:v>1505</c:v>
                </c:pt>
                <c:pt idx="36">
                  <c:v>1502</c:v>
                </c:pt>
                <c:pt idx="37">
                  <c:v>1497</c:v>
                </c:pt>
                <c:pt idx="38">
                  <c:v>1493</c:v>
                </c:pt>
                <c:pt idx="39">
                  <c:v>1488</c:v>
                </c:pt>
                <c:pt idx="40">
                  <c:v>1484</c:v>
                </c:pt>
                <c:pt idx="41">
                  <c:v>1477</c:v>
                </c:pt>
                <c:pt idx="42">
                  <c:v>1471</c:v>
                </c:pt>
                <c:pt idx="43">
                  <c:v>1465</c:v>
                </c:pt>
                <c:pt idx="44">
                  <c:v>1458</c:v>
                </c:pt>
                <c:pt idx="45">
                  <c:v>1449</c:v>
                </c:pt>
                <c:pt idx="46">
                  <c:v>1441</c:v>
                </c:pt>
                <c:pt idx="47">
                  <c:v>1629</c:v>
                </c:pt>
                <c:pt idx="48">
                  <c:v>1630</c:v>
                </c:pt>
                <c:pt idx="49">
                  <c:v>1631</c:v>
                </c:pt>
                <c:pt idx="50">
                  <c:v>1632</c:v>
                </c:pt>
                <c:pt idx="51">
                  <c:v>1633</c:v>
                </c:pt>
                <c:pt idx="52">
                  <c:v>1635</c:v>
                </c:pt>
                <c:pt idx="53">
                  <c:v>1635</c:v>
                </c:pt>
                <c:pt idx="54">
                  <c:v>1636</c:v>
                </c:pt>
                <c:pt idx="55">
                  <c:v>1638</c:v>
                </c:pt>
                <c:pt idx="56">
                  <c:v>1639</c:v>
                </c:pt>
                <c:pt idx="57">
                  <c:v>1640</c:v>
                </c:pt>
                <c:pt idx="58">
                  <c:v>1642</c:v>
                </c:pt>
                <c:pt idx="59">
                  <c:v>1643</c:v>
                </c:pt>
                <c:pt idx="60">
                  <c:v>1645</c:v>
                </c:pt>
                <c:pt idx="61">
                  <c:v>1646</c:v>
                </c:pt>
                <c:pt idx="62">
                  <c:v>1648</c:v>
                </c:pt>
                <c:pt idx="63">
                  <c:v>1649</c:v>
                </c:pt>
                <c:pt idx="64">
                  <c:v>1651</c:v>
                </c:pt>
                <c:pt idx="65">
                  <c:v>1653</c:v>
                </c:pt>
                <c:pt idx="66">
                  <c:v>1654</c:v>
                </c:pt>
                <c:pt idx="67">
                  <c:v>1656</c:v>
                </c:pt>
                <c:pt idx="68">
                  <c:v>1658</c:v>
                </c:pt>
                <c:pt idx="69">
                  <c:v>1661</c:v>
                </c:pt>
                <c:pt idx="70">
                  <c:v>1663</c:v>
                </c:pt>
                <c:pt idx="71">
                  <c:v>1665</c:v>
                </c:pt>
                <c:pt idx="72">
                  <c:v>1668</c:v>
                </c:pt>
                <c:pt idx="73">
                  <c:v>1670</c:v>
                </c:pt>
                <c:pt idx="74">
                  <c:v>1673</c:v>
                </c:pt>
                <c:pt idx="75">
                  <c:v>1677</c:v>
                </c:pt>
                <c:pt idx="76">
                  <c:v>1679</c:v>
                </c:pt>
                <c:pt idx="77">
                  <c:v>1683</c:v>
                </c:pt>
                <c:pt idx="78">
                  <c:v>1687</c:v>
                </c:pt>
                <c:pt idx="79">
                  <c:v>1691</c:v>
                </c:pt>
                <c:pt idx="80">
                  <c:v>1695</c:v>
                </c:pt>
                <c:pt idx="81">
                  <c:v>1699</c:v>
                </c:pt>
                <c:pt idx="82">
                  <c:v>1703</c:v>
                </c:pt>
                <c:pt idx="83">
                  <c:v>1708</c:v>
                </c:pt>
                <c:pt idx="84">
                  <c:v>1716</c:v>
                </c:pt>
                <c:pt idx="85">
                  <c:v>1723</c:v>
                </c:pt>
                <c:pt idx="86">
                  <c:v>1730</c:v>
                </c:pt>
                <c:pt idx="87">
                  <c:v>1737</c:v>
                </c:pt>
                <c:pt idx="88">
                  <c:v>1746</c:v>
                </c:pt>
                <c:pt idx="89">
                  <c:v>1756</c:v>
                </c:pt>
                <c:pt idx="90">
                  <c:v>1766</c:v>
                </c:pt>
                <c:pt idx="91">
                  <c:v>1780</c:v>
                </c:pt>
                <c:pt idx="92">
                  <c:v>1795</c:v>
                </c:pt>
                <c:pt idx="93">
                  <c:v>1815</c:v>
                </c:pt>
                <c:pt idx="94">
                  <c:v>1621</c:v>
                </c:pt>
                <c:pt idx="95">
                  <c:v>1623</c:v>
                </c:pt>
                <c:pt idx="96">
                  <c:v>1624</c:v>
                </c:pt>
                <c:pt idx="97">
                  <c:v>1625</c:v>
                </c:pt>
                <c:pt idx="98">
                  <c:v>1626</c:v>
                </c:pt>
                <c:pt idx="99">
                  <c:v>1628</c:v>
                </c:pt>
                <c:pt idx="100">
                  <c:v>1630</c:v>
                </c:pt>
                <c:pt idx="101">
                  <c:v>1633</c:v>
                </c:pt>
                <c:pt idx="102">
                  <c:v>1634</c:v>
                </c:pt>
                <c:pt idx="103">
                  <c:v>1637</c:v>
                </c:pt>
                <c:pt idx="104">
                  <c:v>1638</c:v>
                </c:pt>
                <c:pt idx="105">
                  <c:v>1638</c:v>
                </c:pt>
                <c:pt idx="106">
                  <c:v>1640</c:v>
                </c:pt>
                <c:pt idx="107">
                  <c:v>1556</c:v>
                </c:pt>
                <c:pt idx="108">
                  <c:v>1558</c:v>
                </c:pt>
                <c:pt idx="109">
                  <c:v>1559</c:v>
                </c:pt>
                <c:pt idx="110">
                  <c:v>1561</c:v>
                </c:pt>
                <c:pt idx="111">
                  <c:v>1562</c:v>
                </c:pt>
                <c:pt idx="112">
                  <c:v>1563</c:v>
                </c:pt>
                <c:pt idx="113">
                  <c:v>1565</c:v>
                </c:pt>
                <c:pt idx="114">
                  <c:v>1566</c:v>
                </c:pt>
                <c:pt idx="115">
                  <c:v>1568</c:v>
                </c:pt>
                <c:pt idx="116">
                  <c:v>1569</c:v>
                </c:pt>
                <c:pt idx="117">
                  <c:v>1569</c:v>
                </c:pt>
                <c:pt idx="118">
                  <c:v>1571</c:v>
                </c:pt>
              </c:numCache>
            </c:numRef>
          </c:xVal>
          <c:yVal>
            <c:numRef>
              <c:f>(Table_to_TeX!$B$3:$B$49,Table_to_TeX!$D$3:$D$49,Table_to_TeX!$F$3:$F$27)</c:f>
              <c:numCache>
                <c:formatCode>0.0</c:formatCode>
                <c:ptCount val="119"/>
                <c:pt idx="0">
                  <c:v>30</c:v>
                </c:pt>
                <c:pt idx="1">
                  <c:v>29.5</c:v>
                </c:pt>
                <c:pt idx="2">
                  <c:v>29</c:v>
                </c:pt>
                <c:pt idx="3">
                  <c:v>28.5</c:v>
                </c:pt>
                <c:pt idx="4">
                  <c:v>28</c:v>
                </c:pt>
                <c:pt idx="5">
                  <c:v>27.5</c:v>
                </c:pt>
                <c:pt idx="6">
                  <c:v>27</c:v>
                </c:pt>
                <c:pt idx="7">
                  <c:v>26.5</c:v>
                </c:pt>
                <c:pt idx="8">
                  <c:v>26</c:v>
                </c:pt>
                <c:pt idx="9">
                  <c:v>25.5</c:v>
                </c:pt>
                <c:pt idx="10">
                  <c:v>25</c:v>
                </c:pt>
                <c:pt idx="11">
                  <c:v>24.5</c:v>
                </c:pt>
                <c:pt idx="12">
                  <c:v>24</c:v>
                </c:pt>
                <c:pt idx="13">
                  <c:v>23.5</c:v>
                </c:pt>
                <c:pt idx="14">
                  <c:v>23</c:v>
                </c:pt>
                <c:pt idx="15">
                  <c:v>22.5</c:v>
                </c:pt>
                <c:pt idx="16">
                  <c:v>22</c:v>
                </c:pt>
                <c:pt idx="17">
                  <c:v>21.5</c:v>
                </c:pt>
                <c:pt idx="18">
                  <c:v>21</c:v>
                </c:pt>
                <c:pt idx="19">
                  <c:v>20.5</c:v>
                </c:pt>
                <c:pt idx="20">
                  <c:v>20</c:v>
                </c:pt>
                <c:pt idx="21">
                  <c:v>19.5</c:v>
                </c:pt>
                <c:pt idx="22">
                  <c:v>19</c:v>
                </c:pt>
                <c:pt idx="23">
                  <c:v>18.5</c:v>
                </c:pt>
                <c:pt idx="24">
                  <c:v>18</c:v>
                </c:pt>
                <c:pt idx="25">
                  <c:v>17.5</c:v>
                </c:pt>
                <c:pt idx="26">
                  <c:v>17</c:v>
                </c:pt>
                <c:pt idx="27">
                  <c:v>16.5</c:v>
                </c:pt>
                <c:pt idx="28">
                  <c:v>16</c:v>
                </c:pt>
                <c:pt idx="29">
                  <c:v>15.5</c:v>
                </c:pt>
                <c:pt idx="30">
                  <c:v>15</c:v>
                </c:pt>
                <c:pt idx="31">
                  <c:v>14.5</c:v>
                </c:pt>
                <c:pt idx="32">
                  <c:v>14</c:v>
                </c:pt>
                <c:pt idx="33">
                  <c:v>13.5</c:v>
                </c:pt>
                <c:pt idx="34">
                  <c:v>13</c:v>
                </c:pt>
                <c:pt idx="35">
                  <c:v>12.5</c:v>
                </c:pt>
                <c:pt idx="36">
                  <c:v>12</c:v>
                </c:pt>
                <c:pt idx="37">
                  <c:v>11.5</c:v>
                </c:pt>
                <c:pt idx="38">
                  <c:v>11</c:v>
                </c:pt>
                <c:pt idx="39">
                  <c:v>10.5</c:v>
                </c:pt>
                <c:pt idx="40">
                  <c:v>10</c:v>
                </c:pt>
                <c:pt idx="41">
                  <c:v>9.5</c:v>
                </c:pt>
                <c:pt idx="42">
                  <c:v>9</c:v>
                </c:pt>
                <c:pt idx="43">
                  <c:v>8.5</c:v>
                </c:pt>
                <c:pt idx="44">
                  <c:v>8</c:v>
                </c:pt>
                <c:pt idx="45">
                  <c:v>7.5</c:v>
                </c:pt>
                <c:pt idx="46">
                  <c:v>7</c:v>
                </c:pt>
                <c:pt idx="47">
                  <c:v>30</c:v>
                </c:pt>
                <c:pt idx="48">
                  <c:v>29.5</c:v>
                </c:pt>
                <c:pt idx="49">
                  <c:v>29</c:v>
                </c:pt>
                <c:pt idx="50">
                  <c:v>28.5</c:v>
                </c:pt>
                <c:pt idx="51">
                  <c:v>28</c:v>
                </c:pt>
                <c:pt idx="52">
                  <c:v>27.5</c:v>
                </c:pt>
                <c:pt idx="53">
                  <c:v>27</c:v>
                </c:pt>
                <c:pt idx="54">
                  <c:v>26.5</c:v>
                </c:pt>
                <c:pt idx="55">
                  <c:v>26</c:v>
                </c:pt>
                <c:pt idx="56">
                  <c:v>25.5</c:v>
                </c:pt>
                <c:pt idx="57">
                  <c:v>25</c:v>
                </c:pt>
                <c:pt idx="58">
                  <c:v>24.5</c:v>
                </c:pt>
                <c:pt idx="59">
                  <c:v>24</c:v>
                </c:pt>
                <c:pt idx="60">
                  <c:v>23.5</c:v>
                </c:pt>
                <c:pt idx="61">
                  <c:v>23</c:v>
                </c:pt>
                <c:pt idx="62">
                  <c:v>22.5</c:v>
                </c:pt>
                <c:pt idx="63">
                  <c:v>22</c:v>
                </c:pt>
                <c:pt idx="64">
                  <c:v>21.5</c:v>
                </c:pt>
                <c:pt idx="65">
                  <c:v>21</c:v>
                </c:pt>
                <c:pt idx="66">
                  <c:v>20.5</c:v>
                </c:pt>
                <c:pt idx="67">
                  <c:v>20</c:v>
                </c:pt>
                <c:pt idx="68">
                  <c:v>19.5</c:v>
                </c:pt>
                <c:pt idx="69">
                  <c:v>19</c:v>
                </c:pt>
                <c:pt idx="70">
                  <c:v>18.5</c:v>
                </c:pt>
                <c:pt idx="71">
                  <c:v>18</c:v>
                </c:pt>
                <c:pt idx="72">
                  <c:v>17.5</c:v>
                </c:pt>
                <c:pt idx="73">
                  <c:v>17</c:v>
                </c:pt>
                <c:pt idx="74">
                  <c:v>16.5</c:v>
                </c:pt>
                <c:pt idx="75">
                  <c:v>16</c:v>
                </c:pt>
                <c:pt idx="76">
                  <c:v>15.5</c:v>
                </c:pt>
                <c:pt idx="77">
                  <c:v>15</c:v>
                </c:pt>
                <c:pt idx="78">
                  <c:v>14.5</c:v>
                </c:pt>
                <c:pt idx="79">
                  <c:v>14</c:v>
                </c:pt>
                <c:pt idx="80">
                  <c:v>13.5</c:v>
                </c:pt>
                <c:pt idx="81">
                  <c:v>13</c:v>
                </c:pt>
                <c:pt idx="82">
                  <c:v>12.5</c:v>
                </c:pt>
                <c:pt idx="83">
                  <c:v>12</c:v>
                </c:pt>
                <c:pt idx="84">
                  <c:v>11.5</c:v>
                </c:pt>
                <c:pt idx="85">
                  <c:v>11</c:v>
                </c:pt>
                <c:pt idx="86">
                  <c:v>10.5</c:v>
                </c:pt>
                <c:pt idx="87">
                  <c:v>10</c:v>
                </c:pt>
                <c:pt idx="88">
                  <c:v>9.5</c:v>
                </c:pt>
                <c:pt idx="89">
                  <c:v>9</c:v>
                </c:pt>
                <c:pt idx="90">
                  <c:v>8.5</c:v>
                </c:pt>
                <c:pt idx="91">
                  <c:v>8</c:v>
                </c:pt>
                <c:pt idx="92">
                  <c:v>7.5</c:v>
                </c:pt>
                <c:pt idx="93">
                  <c:v>7</c:v>
                </c:pt>
                <c:pt idx="94">
                  <c:v>23</c:v>
                </c:pt>
                <c:pt idx="95">
                  <c:v>22.5</c:v>
                </c:pt>
                <c:pt idx="96">
                  <c:v>22</c:v>
                </c:pt>
                <c:pt idx="97">
                  <c:v>21.5</c:v>
                </c:pt>
                <c:pt idx="98">
                  <c:v>21</c:v>
                </c:pt>
                <c:pt idx="99">
                  <c:v>20.5</c:v>
                </c:pt>
                <c:pt idx="100">
                  <c:v>20</c:v>
                </c:pt>
                <c:pt idx="101">
                  <c:v>19.5</c:v>
                </c:pt>
                <c:pt idx="102">
                  <c:v>19</c:v>
                </c:pt>
                <c:pt idx="103">
                  <c:v>18.5</c:v>
                </c:pt>
                <c:pt idx="104">
                  <c:v>18</c:v>
                </c:pt>
                <c:pt idx="105">
                  <c:v>17.5</c:v>
                </c:pt>
                <c:pt idx="106">
                  <c:v>17</c:v>
                </c:pt>
                <c:pt idx="107">
                  <c:v>17.5</c:v>
                </c:pt>
                <c:pt idx="108">
                  <c:v>18</c:v>
                </c:pt>
                <c:pt idx="109">
                  <c:v>18.5</c:v>
                </c:pt>
                <c:pt idx="110">
                  <c:v>19</c:v>
                </c:pt>
                <c:pt idx="111">
                  <c:v>19.5</c:v>
                </c:pt>
                <c:pt idx="112">
                  <c:v>20</c:v>
                </c:pt>
                <c:pt idx="113">
                  <c:v>20.5</c:v>
                </c:pt>
                <c:pt idx="114">
                  <c:v>21</c:v>
                </c:pt>
                <c:pt idx="115">
                  <c:v>21.5</c:v>
                </c:pt>
                <c:pt idx="116">
                  <c:v>22</c:v>
                </c:pt>
                <c:pt idx="117">
                  <c:v>22.5</c:v>
                </c:pt>
                <c:pt idx="118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D-411F-82C5-E7CADB2F7F9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Table_to_TeX!$E$3:$E$27</c:f>
              <c:numCache>
                <c:formatCode>General</c:formatCode>
                <c:ptCount val="25"/>
                <c:pt idx="0">
                  <c:v>1621</c:v>
                </c:pt>
                <c:pt idx="1">
                  <c:v>1623</c:v>
                </c:pt>
                <c:pt idx="2">
                  <c:v>1624</c:v>
                </c:pt>
                <c:pt idx="3">
                  <c:v>1625</c:v>
                </c:pt>
                <c:pt idx="4">
                  <c:v>1626</c:v>
                </c:pt>
                <c:pt idx="5">
                  <c:v>1628</c:v>
                </c:pt>
                <c:pt idx="6">
                  <c:v>1630</c:v>
                </c:pt>
                <c:pt idx="7">
                  <c:v>1633</c:v>
                </c:pt>
                <c:pt idx="8">
                  <c:v>1634</c:v>
                </c:pt>
                <c:pt idx="9">
                  <c:v>1637</c:v>
                </c:pt>
                <c:pt idx="10">
                  <c:v>1638</c:v>
                </c:pt>
                <c:pt idx="11">
                  <c:v>1638</c:v>
                </c:pt>
                <c:pt idx="12">
                  <c:v>1640</c:v>
                </c:pt>
                <c:pt idx="13">
                  <c:v>1556</c:v>
                </c:pt>
                <c:pt idx="14">
                  <c:v>1558</c:v>
                </c:pt>
                <c:pt idx="15">
                  <c:v>1559</c:v>
                </c:pt>
                <c:pt idx="16">
                  <c:v>1561</c:v>
                </c:pt>
                <c:pt idx="17">
                  <c:v>1562</c:v>
                </c:pt>
                <c:pt idx="18">
                  <c:v>1563</c:v>
                </c:pt>
                <c:pt idx="19">
                  <c:v>1565</c:v>
                </c:pt>
                <c:pt idx="20">
                  <c:v>1566</c:v>
                </c:pt>
                <c:pt idx="21">
                  <c:v>1568</c:v>
                </c:pt>
                <c:pt idx="22">
                  <c:v>1569</c:v>
                </c:pt>
                <c:pt idx="23">
                  <c:v>1569</c:v>
                </c:pt>
                <c:pt idx="24">
                  <c:v>1571</c:v>
                </c:pt>
              </c:numCache>
            </c:numRef>
          </c:xVal>
          <c:yVal>
            <c:numRef>
              <c:f>Table_to_TeX!$F$3:$F$27</c:f>
              <c:numCache>
                <c:formatCode>0.0</c:formatCode>
                <c:ptCount val="25"/>
                <c:pt idx="0">
                  <c:v>23</c:v>
                </c:pt>
                <c:pt idx="1">
                  <c:v>22.5</c:v>
                </c:pt>
                <c:pt idx="2">
                  <c:v>22</c:v>
                </c:pt>
                <c:pt idx="3">
                  <c:v>21.5</c:v>
                </c:pt>
                <c:pt idx="4">
                  <c:v>21</c:v>
                </c:pt>
                <c:pt idx="5">
                  <c:v>20.5</c:v>
                </c:pt>
                <c:pt idx="6">
                  <c:v>20</c:v>
                </c:pt>
                <c:pt idx="7">
                  <c:v>19.5</c:v>
                </c:pt>
                <c:pt idx="8">
                  <c:v>19</c:v>
                </c:pt>
                <c:pt idx="9">
                  <c:v>18.5</c:v>
                </c:pt>
                <c:pt idx="10">
                  <c:v>18</c:v>
                </c:pt>
                <c:pt idx="11">
                  <c:v>17.5</c:v>
                </c:pt>
                <c:pt idx="12">
                  <c:v>17</c:v>
                </c:pt>
                <c:pt idx="13">
                  <c:v>17.5</c:v>
                </c:pt>
                <c:pt idx="14">
                  <c:v>18</c:v>
                </c:pt>
                <c:pt idx="15">
                  <c:v>18.5</c:v>
                </c:pt>
                <c:pt idx="16">
                  <c:v>19</c:v>
                </c:pt>
                <c:pt idx="17">
                  <c:v>19.5</c:v>
                </c:pt>
                <c:pt idx="18">
                  <c:v>20</c:v>
                </c:pt>
                <c:pt idx="19">
                  <c:v>20.5</c:v>
                </c:pt>
                <c:pt idx="20">
                  <c:v>21</c:v>
                </c:pt>
                <c:pt idx="21">
                  <c:v>21.5</c:v>
                </c:pt>
                <c:pt idx="22">
                  <c:v>22</c:v>
                </c:pt>
                <c:pt idx="23">
                  <c:v>22.5</c:v>
                </c:pt>
                <c:pt idx="24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4D-411F-82C5-E7CADB2F7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571008"/>
        <c:axId val="11207740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 = 100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5"/>
                  <c:spPr>
                    <a:solidFill>
                      <a:schemeClr val="bg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(Table_to_TeX!$G$3:$G$37,Table_to_TeX!$I$3:$I$37)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1600</c:v>
                      </c:pt>
                      <c:pt idx="1">
                        <c:v>1627</c:v>
                      </c:pt>
                      <c:pt idx="2">
                        <c:v>1637</c:v>
                      </c:pt>
                      <c:pt idx="3">
                        <c:v>1645</c:v>
                      </c:pt>
                      <c:pt idx="4">
                        <c:v>1652</c:v>
                      </c:pt>
                      <c:pt idx="5">
                        <c:v>1659</c:v>
                      </c:pt>
                      <c:pt idx="6">
                        <c:v>1665</c:v>
                      </c:pt>
                      <c:pt idx="7">
                        <c:v>1673</c:v>
                      </c:pt>
                      <c:pt idx="8">
                        <c:v>1679</c:v>
                      </c:pt>
                      <c:pt idx="9">
                        <c:v>1686</c:v>
                      </c:pt>
                      <c:pt idx="10">
                        <c:v>1692</c:v>
                      </c:pt>
                      <c:pt idx="11">
                        <c:v>1700</c:v>
                      </c:pt>
                      <c:pt idx="12">
                        <c:v>1707</c:v>
                      </c:pt>
                      <c:pt idx="13">
                        <c:v>1714</c:v>
                      </c:pt>
                      <c:pt idx="14">
                        <c:v>1719</c:v>
                      </c:pt>
                      <c:pt idx="15">
                        <c:v>1728</c:v>
                      </c:pt>
                      <c:pt idx="16">
                        <c:v>1737</c:v>
                      </c:pt>
                      <c:pt idx="17">
                        <c:v>1744</c:v>
                      </c:pt>
                      <c:pt idx="18">
                        <c:v>1754</c:v>
                      </c:pt>
                      <c:pt idx="19">
                        <c:v>1763</c:v>
                      </c:pt>
                      <c:pt idx="20">
                        <c:v>1773</c:v>
                      </c:pt>
                      <c:pt idx="21">
                        <c:v>1784</c:v>
                      </c:pt>
                      <c:pt idx="22">
                        <c:v>1795</c:v>
                      </c:pt>
                      <c:pt idx="23">
                        <c:v>1807</c:v>
                      </c:pt>
                      <c:pt idx="24">
                        <c:v>1819</c:v>
                      </c:pt>
                      <c:pt idx="25">
                        <c:v>1833</c:v>
                      </c:pt>
                      <c:pt idx="26">
                        <c:v>1848</c:v>
                      </c:pt>
                      <c:pt idx="27">
                        <c:v>1856</c:v>
                      </c:pt>
                      <c:pt idx="28">
                        <c:v>1887</c:v>
                      </c:pt>
                      <c:pt idx="29">
                        <c:v>1907</c:v>
                      </c:pt>
                      <c:pt idx="30">
                        <c:v>1931</c:v>
                      </c:pt>
                      <c:pt idx="31">
                        <c:v>1958</c:v>
                      </c:pt>
                      <c:pt idx="32">
                        <c:v>1990</c:v>
                      </c:pt>
                      <c:pt idx="33">
                        <c:v>2029</c:v>
                      </c:pt>
                      <c:pt idx="34">
                        <c:v>2070</c:v>
                      </c:pt>
                      <c:pt idx="35">
                        <c:v>1598</c:v>
                      </c:pt>
                      <c:pt idx="36">
                        <c:v>1580</c:v>
                      </c:pt>
                      <c:pt idx="37">
                        <c:v>1569</c:v>
                      </c:pt>
                      <c:pt idx="38">
                        <c:v>1562</c:v>
                      </c:pt>
                      <c:pt idx="39">
                        <c:v>1555</c:v>
                      </c:pt>
                      <c:pt idx="40">
                        <c:v>1550</c:v>
                      </c:pt>
                      <c:pt idx="41">
                        <c:v>1545</c:v>
                      </c:pt>
                      <c:pt idx="42">
                        <c:v>1540</c:v>
                      </c:pt>
                      <c:pt idx="43">
                        <c:v>1534</c:v>
                      </c:pt>
                      <c:pt idx="44">
                        <c:v>1531</c:v>
                      </c:pt>
                      <c:pt idx="45">
                        <c:v>1526</c:v>
                      </c:pt>
                      <c:pt idx="46">
                        <c:v>1519</c:v>
                      </c:pt>
                      <c:pt idx="47">
                        <c:v>1515</c:v>
                      </c:pt>
                      <c:pt idx="48">
                        <c:v>1510</c:v>
                      </c:pt>
                      <c:pt idx="49">
                        <c:v>1503</c:v>
                      </c:pt>
                      <c:pt idx="50">
                        <c:v>1500</c:v>
                      </c:pt>
                      <c:pt idx="51">
                        <c:v>1497</c:v>
                      </c:pt>
                      <c:pt idx="52">
                        <c:v>1489</c:v>
                      </c:pt>
                      <c:pt idx="53">
                        <c:v>1484</c:v>
                      </c:pt>
                      <c:pt idx="54">
                        <c:v>1479</c:v>
                      </c:pt>
                      <c:pt idx="55">
                        <c:v>1473</c:v>
                      </c:pt>
                      <c:pt idx="56">
                        <c:v>1467</c:v>
                      </c:pt>
                      <c:pt idx="57">
                        <c:v>1459</c:v>
                      </c:pt>
                      <c:pt idx="58">
                        <c:v>1455</c:v>
                      </c:pt>
                      <c:pt idx="59">
                        <c:v>1447</c:v>
                      </c:pt>
                      <c:pt idx="60">
                        <c:v>1440</c:v>
                      </c:pt>
                      <c:pt idx="61">
                        <c:v>1432</c:v>
                      </c:pt>
                      <c:pt idx="62">
                        <c:v>1425</c:v>
                      </c:pt>
                      <c:pt idx="63">
                        <c:v>1416</c:v>
                      </c:pt>
                      <c:pt idx="64">
                        <c:v>1407</c:v>
                      </c:pt>
                      <c:pt idx="65">
                        <c:v>1397</c:v>
                      </c:pt>
                      <c:pt idx="66">
                        <c:v>1388</c:v>
                      </c:pt>
                      <c:pt idx="67">
                        <c:v>1376</c:v>
                      </c:pt>
                      <c:pt idx="68">
                        <c:v>1364</c:v>
                      </c:pt>
                      <c:pt idx="69">
                        <c:v>1352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(Table_to_TeX!$H$3:$H$37,Table_to_TeX!$J$3:$J$38)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300</c:v>
                      </c:pt>
                      <c:pt idx="1">
                        <c:v>294</c:v>
                      </c:pt>
                      <c:pt idx="2">
                        <c:v>288</c:v>
                      </c:pt>
                      <c:pt idx="3">
                        <c:v>282</c:v>
                      </c:pt>
                      <c:pt idx="4">
                        <c:v>276</c:v>
                      </c:pt>
                      <c:pt idx="5">
                        <c:v>270</c:v>
                      </c:pt>
                      <c:pt idx="6">
                        <c:v>264</c:v>
                      </c:pt>
                      <c:pt idx="7">
                        <c:v>258</c:v>
                      </c:pt>
                      <c:pt idx="8">
                        <c:v>252</c:v>
                      </c:pt>
                      <c:pt idx="9">
                        <c:v>246</c:v>
                      </c:pt>
                      <c:pt idx="10">
                        <c:v>240</c:v>
                      </c:pt>
                      <c:pt idx="11">
                        <c:v>234</c:v>
                      </c:pt>
                      <c:pt idx="12">
                        <c:v>228</c:v>
                      </c:pt>
                      <c:pt idx="13">
                        <c:v>222</c:v>
                      </c:pt>
                      <c:pt idx="14">
                        <c:v>216</c:v>
                      </c:pt>
                      <c:pt idx="15">
                        <c:v>210</c:v>
                      </c:pt>
                      <c:pt idx="16">
                        <c:v>204</c:v>
                      </c:pt>
                      <c:pt idx="17">
                        <c:v>198</c:v>
                      </c:pt>
                      <c:pt idx="18">
                        <c:v>192</c:v>
                      </c:pt>
                      <c:pt idx="19">
                        <c:v>186</c:v>
                      </c:pt>
                      <c:pt idx="20">
                        <c:v>180</c:v>
                      </c:pt>
                      <c:pt idx="21">
                        <c:v>174</c:v>
                      </c:pt>
                      <c:pt idx="22">
                        <c:v>168</c:v>
                      </c:pt>
                      <c:pt idx="23">
                        <c:v>162</c:v>
                      </c:pt>
                      <c:pt idx="24">
                        <c:v>156</c:v>
                      </c:pt>
                      <c:pt idx="25">
                        <c:v>150</c:v>
                      </c:pt>
                      <c:pt idx="26">
                        <c:v>144</c:v>
                      </c:pt>
                      <c:pt idx="27">
                        <c:v>138</c:v>
                      </c:pt>
                      <c:pt idx="28">
                        <c:v>132</c:v>
                      </c:pt>
                      <c:pt idx="29">
                        <c:v>126</c:v>
                      </c:pt>
                      <c:pt idx="30">
                        <c:v>120</c:v>
                      </c:pt>
                      <c:pt idx="31">
                        <c:v>114</c:v>
                      </c:pt>
                      <c:pt idx="32">
                        <c:v>108</c:v>
                      </c:pt>
                      <c:pt idx="33">
                        <c:v>102</c:v>
                      </c:pt>
                      <c:pt idx="34">
                        <c:v>96</c:v>
                      </c:pt>
                      <c:pt idx="35">
                        <c:v>300</c:v>
                      </c:pt>
                      <c:pt idx="36">
                        <c:v>294</c:v>
                      </c:pt>
                      <c:pt idx="37">
                        <c:v>288</c:v>
                      </c:pt>
                      <c:pt idx="38">
                        <c:v>282</c:v>
                      </c:pt>
                      <c:pt idx="39">
                        <c:v>276</c:v>
                      </c:pt>
                      <c:pt idx="40">
                        <c:v>270</c:v>
                      </c:pt>
                      <c:pt idx="41">
                        <c:v>264</c:v>
                      </c:pt>
                      <c:pt idx="42">
                        <c:v>258</c:v>
                      </c:pt>
                      <c:pt idx="43">
                        <c:v>252</c:v>
                      </c:pt>
                      <c:pt idx="44">
                        <c:v>246</c:v>
                      </c:pt>
                      <c:pt idx="45">
                        <c:v>240</c:v>
                      </c:pt>
                      <c:pt idx="46">
                        <c:v>234</c:v>
                      </c:pt>
                      <c:pt idx="47">
                        <c:v>228</c:v>
                      </c:pt>
                      <c:pt idx="48">
                        <c:v>222</c:v>
                      </c:pt>
                      <c:pt idx="49">
                        <c:v>216</c:v>
                      </c:pt>
                      <c:pt idx="50">
                        <c:v>210</c:v>
                      </c:pt>
                      <c:pt idx="51">
                        <c:v>204</c:v>
                      </c:pt>
                      <c:pt idx="52">
                        <c:v>198</c:v>
                      </c:pt>
                      <c:pt idx="53">
                        <c:v>192</c:v>
                      </c:pt>
                      <c:pt idx="54">
                        <c:v>186</c:v>
                      </c:pt>
                      <c:pt idx="55">
                        <c:v>180</c:v>
                      </c:pt>
                      <c:pt idx="56">
                        <c:v>174</c:v>
                      </c:pt>
                      <c:pt idx="57">
                        <c:v>168</c:v>
                      </c:pt>
                      <c:pt idx="58">
                        <c:v>162</c:v>
                      </c:pt>
                      <c:pt idx="59">
                        <c:v>156</c:v>
                      </c:pt>
                      <c:pt idx="60">
                        <c:v>150</c:v>
                      </c:pt>
                      <c:pt idx="61">
                        <c:v>144</c:v>
                      </c:pt>
                      <c:pt idx="62">
                        <c:v>138</c:v>
                      </c:pt>
                      <c:pt idx="63">
                        <c:v>132</c:v>
                      </c:pt>
                      <c:pt idx="64">
                        <c:v>126</c:v>
                      </c:pt>
                      <c:pt idx="65">
                        <c:v>120</c:v>
                      </c:pt>
                      <c:pt idx="66">
                        <c:v>114</c:v>
                      </c:pt>
                      <c:pt idx="67">
                        <c:v>108</c:v>
                      </c:pt>
                      <c:pt idx="68">
                        <c:v>102</c:v>
                      </c:pt>
                      <c:pt idx="69">
                        <c:v>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34D-411F-82C5-E7CADB2F7F9F}"/>
                  </c:ext>
                </c:extLst>
              </c15:ser>
            </c15:filteredScatterSeries>
          </c:ext>
        </c:extLst>
      </c:scatterChart>
      <c:valAx>
        <c:axId val="1014571008"/>
        <c:scaling>
          <c:orientation val="minMax"/>
          <c:min val="1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solidFill>
                      <a:schemeClr val="tx1"/>
                    </a:solidFill>
                    <a:effectLst/>
                  </a:rPr>
                  <a:t>v, </a:t>
                </a:r>
                <a:r>
                  <a:rPr lang="ru-RU" sz="1600" b="0" i="0" u="none" strike="noStrike" baseline="0">
                    <a:solidFill>
                      <a:schemeClr val="tx1"/>
                    </a:solidFill>
                    <a:effectLst/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4667347169353644"/>
              <c:y val="0.90346730946987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0774016"/>
        <c:crosses val="autoZero"/>
        <c:crossBetween val="midCat"/>
      </c:valAx>
      <c:valAx>
        <c:axId val="11207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tx1"/>
                    </a:solidFill>
                  </a:rPr>
                  <a:t>U, </a:t>
                </a:r>
                <a:r>
                  <a:rPr lang="en-US" sz="1600" baseline="0"/>
                  <a:t>B</a:t>
                </a:r>
                <a:endParaRPr lang="ru-RU" sz="1600"/>
              </a:p>
            </c:rich>
          </c:tx>
          <c:layout>
            <c:manualLayout>
              <c:xMode val="edge"/>
              <c:yMode val="edge"/>
              <c:x val="1.3945993985774842E-2"/>
              <c:y val="1.44037842412676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57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6801</xdr:colOff>
      <xdr:row>2</xdr:row>
      <xdr:rowOff>2721</xdr:rowOff>
    </xdr:from>
    <xdr:to>
      <xdr:col>26</xdr:col>
      <xdr:colOff>0</xdr:colOff>
      <xdr:row>18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6DA5557-CA1B-4D99-87DF-3F01CF4C8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383801</xdr:colOff>
      <xdr:row>0</xdr:row>
      <xdr:rowOff>0</xdr:rowOff>
    </xdr:from>
    <xdr:to>
      <xdr:col>23</xdr:col>
      <xdr:colOff>28213</xdr:colOff>
      <xdr:row>23</xdr:row>
      <xdr:rowOff>40765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B5F32E2-F457-4FFA-98AF-70EF04BD6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7B84C-D8BC-6D4D-8496-17262454E171}">
  <dimension ref="A1:F48"/>
  <sheetViews>
    <sheetView zoomScale="60" zoomScaleNormal="60" workbookViewId="0">
      <selection activeCell="E2" sqref="E2:F26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</row>
    <row r="2" spans="1:6" x14ac:dyDescent="0.25">
      <c r="A2">
        <v>1569</v>
      </c>
      <c r="B2" s="1">
        <v>30</v>
      </c>
      <c r="C2">
        <v>1629</v>
      </c>
      <c r="D2" s="1">
        <v>30</v>
      </c>
      <c r="E2">
        <v>1621</v>
      </c>
      <c r="F2" s="1">
        <v>23</v>
      </c>
    </row>
    <row r="3" spans="1:6" x14ac:dyDescent="0.25">
      <c r="A3">
        <v>1563</v>
      </c>
      <c r="B3" s="1">
        <v>29.5</v>
      </c>
      <c r="C3">
        <v>1630</v>
      </c>
      <c r="D3" s="1">
        <v>29.5</v>
      </c>
      <c r="E3">
        <v>1623</v>
      </c>
      <c r="F3" s="1">
        <v>22.5</v>
      </c>
    </row>
    <row r="4" spans="1:6" x14ac:dyDescent="0.25">
      <c r="A4">
        <v>1562</v>
      </c>
      <c r="B4" s="1">
        <v>29</v>
      </c>
      <c r="C4">
        <v>1631</v>
      </c>
      <c r="D4" s="1">
        <v>29</v>
      </c>
      <c r="E4">
        <v>1624</v>
      </c>
      <c r="F4" s="1">
        <v>22</v>
      </c>
    </row>
    <row r="5" spans="1:6" x14ac:dyDescent="0.25">
      <c r="A5">
        <v>1562</v>
      </c>
      <c r="B5" s="1">
        <v>28.5</v>
      </c>
      <c r="C5">
        <v>1632</v>
      </c>
      <c r="D5" s="1">
        <v>28.5</v>
      </c>
      <c r="E5">
        <v>1625</v>
      </c>
      <c r="F5" s="1">
        <v>21.5</v>
      </c>
    </row>
    <row r="6" spans="1:6" x14ac:dyDescent="0.25">
      <c r="A6">
        <v>1560</v>
      </c>
      <c r="B6" s="1">
        <v>28</v>
      </c>
      <c r="C6">
        <v>1633</v>
      </c>
      <c r="D6" s="1">
        <v>28</v>
      </c>
      <c r="E6">
        <v>1626</v>
      </c>
      <c r="F6" s="1">
        <v>21</v>
      </c>
    </row>
    <row r="7" spans="1:6" x14ac:dyDescent="0.25">
      <c r="A7">
        <v>1559</v>
      </c>
      <c r="B7" s="1">
        <v>27.5</v>
      </c>
      <c r="C7">
        <v>1635</v>
      </c>
      <c r="D7" s="1">
        <v>27.5</v>
      </c>
      <c r="E7">
        <v>1628</v>
      </c>
      <c r="F7" s="1">
        <v>20.5</v>
      </c>
    </row>
    <row r="8" spans="1:6" x14ac:dyDescent="0.25">
      <c r="A8">
        <v>1558</v>
      </c>
      <c r="B8" s="1">
        <v>27</v>
      </c>
      <c r="C8">
        <v>1635</v>
      </c>
      <c r="D8" s="1">
        <v>27</v>
      </c>
      <c r="E8">
        <v>1630</v>
      </c>
      <c r="F8" s="1">
        <v>20</v>
      </c>
    </row>
    <row r="9" spans="1:6" x14ac:dyDescent="0.25">
      <c r="A9">
        <v>1557</v>
      </c>
      <c r="B9" s="1">
        <v>26.5</v>
      </c>
      <c r="C9">
        <v>1636</v>
      </c>
      <c r="D9" s="1">
        <v>26.5</v>
      </c>
      <c r="E9">
        <v>1633</v>
      </c>
      <c r="F9" s="1">
        <v>19.5</v>
      </c>
    </row>
    <row r="10" spans="1:6" x14ac:dyDescent="0.25">
      <c r="A10">
        <v>1556</v>
      </c>
      <c r="B10" s="1">
        <v>26</v>
      </c>
      <c r="C10">
        <v>1638</v>
      </c>
      <c r="D10" s="1">
        <v>26</v>
      </c>
      <c r="E10">
        <v>1634</v>
      </c>
      <c r="F10" s="1">
        <v>19</v>
      </c>
    </row>
    <row r="11" spans="1:6" x14ac:dyDescent="0.25">
      <c r="A11">
        <v>1555</v>
      </c>
      <c r="B11" s="1">
        <v>25.5</v>
      </c>
      <c r="C11">
        <v>1639</v>
      </c>
      <c r="D11" s="1">
        <v>25.5</v>
      </c>
      <c r="E11">
        <v>1637</v>
      </c>
      <c r="F11" s="1">
        <v>18.5</v>
      </c>
    </row>
    <row r="12" spans="1:6" x14ac:dyDescent="0.25">
      <c r="A12">
        <v>1554</v>
      </c>
      <c r="B12" s="1">
        <v>25</v>
      </c>
      <c r="C12">
        <v>1640</v>
      </c>
      <c r="D12" s="1">
        <v>25</v>
      </c>
      <c r="E12">
        <v>1638</v>
      </c>
      <c r="F12" s="1">
        <v>18</v>
      </c>
    </row>
    <row r="13" spans="1:6" x14ac:dyDescent="0.25">
      <c r="A13">
        <v>1553</v>
      </c>
      <c r="B13" s="1">
        <v>24.5</v>
      </c>
      <c r="C13">
        <v>1642</v>
      </c>
      <c r="D13" s="1">
        <v>24.5</v>
      </c>
      <c r="E13">
        <v>1638</v>
      </c>
      <c r="F13" s="1">
        <v>17.5</v>
      </c>
    </row>
    <row r="14" spans="1:6" x14ac:dyDescent="0.25">
      <c r="A14">
        <v>1551</v>
      </c>
      <c r="B14" s="1">
        <v>24</v>
      </c>
      <c r="C14">
        <v>1643</v>
      </c>
      <c r="D14" s="1">
        <v>24</v>
      </c>
      <c r="E14">
        <v>1640</v>
      </c>
      <c r="F14" s="1">
        <v>17</v>
      </c>
    </row>
    <row r="15" spans="1:6" x14ac:dyDescent="0.25">
      <c r="A15">
        <v>1550</v>
      </c>
      <c r="B15" s="1">
        <v>23.5</v>
      </c>
      <c r="C15">
        <v>1645</v>
      </c>
      <c r="D15" s="1">
        <v>23.5</v>
      </c>
      <c r="E15">
        <v>1556</v>
      </c>
      <c r="F15" s="1">
        <v>17.5</v>
      </c>
    </row>
    <row r="16" spans="1:6" x14ac:dyDescent="0.25">
      <c r="A16">
        <v>1549</v>
      </c>
      <c r="B16" s="1">
        <v>23</v>
      </c>
      <c r="C16">
        <v>1646</v>
      </c>
      <c r="D16" s="1">
        <v>23</v>
      </c>
      <c r="E16">
        <v>1558</v>
      </c>
      <c r="F16" s="1">
        <v>18</v>
      </c>
    </row>
    <row r="17" spans="1:6" x14ac:dyDescent="0.25">
      <c r="A17">
        <v>1548</v>
      </c>
      <c r="B17" s="1">
        <v>22.5</v>
      </c>
      <c r="C17">
        <v>1648</v>
      </c>
      <c r="D17" s="1">
        <v>22.5</v>
      </c>
      <c r="E17">
        <v>1559</v>
      </c>
      <c r="F17" s="1">
        <v>18.5</v>
      </c>
    </row>
    <row r="18" spans="1:6" x14ac:dyDescent="0.25">
      <c r="A18">
        <v>1546</v>
      </c>
      <c r="B18" s="1">
        <v>22</v>
      </c>
      <c r="C18">
        <v>1649</v>
      </c>
      <c r="D18" s="1">
        <v>22</v>
      </c>
      <c r="E18">
        <v>1561</v>
      </c>
      <c r="F18" s="1">
        <v>19</v>
      </c>
    </row>
    <row r="19" spans="1:6" x14ac:dyDescent="0.25">
      <c r="A19">
        <v>1545</v>
      </c>
      <c r="B19" s="1">
        <v>21.5</v>
      </c>
      <c r="C19">
        <v>1651</v>
      </c>
      <c r="D19" s="1">
        <v>21.5</v>
      </c>
      <c r="E19">
        <v>1562</v>
      </c>
      <c r="F19" s="1">
        <v>19.5</v>
      </c>
    </row>
    <row r="20" spans="1:6" x14ac:dyDescent="0.25">
      <c r="A20">
        <v>1543</v>
      </c>
      <c r="B20" s="1">
        <v>21</v>
      </c>
      <c r="C20">
        <v>1653</v>
      </c>
      <c r="D20" s="1">
        <v>21</v>
      </c>
      <c r="E20">
        <v>1563</v>
      </c>
      <c r="F20" s="1">
        <v>20</v>
      </c>
    </row>
    <row r="21" spans="1:6" x14ac:dyDescent="0.25">
      <c r="A21">
        <v>1542</v>
      </c>
      <c r="B21" s="1">
        <v>20.5</v>
      </c>
      <c r="C21">
        <v>1654</v>
      </c>
      <c r="D21" s="1">
        <v>20.5</v>
      </c>
      <c r="E21">
        <v>1565</v>
      </c>
      <c r="F21" s="1">
        <v>20.5</v>
      </c>
    </row>
    <row r="22" spans="1:6" x14ac:dyDescent="0.25">
      <c r="A22">
        <v>1540</v>
      </c>
      <c r="B22" s="1">
        <v>20</v>
      </c>
      <c r="C22">
        <v>1656</v>
      </c>
      <c r="D22" s="1">
        <v>20</v>
      </c>
      <c r="E22">
        <v>1566</v>
      </c>
      <c r="F22" s="1">
        <v>21</v>
      </c>
    </row>
    <row r="23" spans="1:6" x14ac:dyDescent="0.25">
      <c r="A23">
        <v>1538</v>
      </c>
      <c r="B23" s="1">
        <v>19.5</v>
      </c>
      <c r="C23">
        <v>1658</v>
      </c>
      <c r="D23" s="1">
        <v>19.5</v>
      </c>
      <c r="E23">
        <v>1568</v>
      </c>
      <c r="F23" s="1">
        <v>21.5</v>
      </c>
    </row>
    <row r="24" spans="1:6" x14ac:dyDescent="0.25">
      <c r="A24">
        <v>1537</v>
      </c>
      <c r="B24" s="1">
        <v>19</v>
      </c>
      <c r="C24">
        <v>1661</v>
      </c>
      <c r="D24" s="1">
        <v>19</v>
      </c>
      <c r="E24">
        <v>1569</v>
      </c>
      <c r="F24" s="1">
        <v>22</v>
      </c>
    </row>
    <row r="25" spans="1:6" x14ac:dyDescent="0.25">
      <c r="A25">
        <v>1535</v>
      </c>
      <c r="B25" s="1">
        <v>18.5</v>
      </c>
      <c r="C25">
        <v>1663</v>
      </c>
      <c r="D25" s="1">
        <v>18.5</v>
      </c>
      <c r="E25">
        <v>1569</v>
      </c>
      <c r="F25" s="1">
        <v>22.5</v>
      </c>
    </row>
    <row r="26" spans="1:6" x14ac:dyDescent="0.25">
      <c r="A26">
        <v>1534</v>
      </c>
      <c r="B26" s="1">
        <v>18</v>
      </c>
      <c r="C26">
        <v>1665</v>
      </c>
      <c r="D26" s="1">
        <v>18</v>
      </c>
      <c r="E26">
        <v>1571</v>
      </c>
      <c r="F26" s="1">
        <v>23</v>
      </c>
    </row>
    <row r="27" spans="1:6" x14ac:dyDescent="0.25">
      <c r="A27">
        <v>1532</v>
      </c>
      <c r="B27" s="1">
        <v>17.5</v>
      </c>
      <c r="C27">
        <v>1668</v>
      </c>
      <c r="D27" s="1">
        <v>17.5</v>
      </c>
    </row>
    <row r="28" spans="1:6" x14ac:dyDescent="0.25">
      <c r="A28">
        <v>1529</v>
      </c>
      <c r="B28" s="1">
        <v>17</v>
      </c>
      <c r="C28">
        <v>1670</v>
      </c>
      <c r="D28" s="1">
        <v>17</v>
      </c>
    </row>
    <row r="29" spans="1:6" x14ac:dyDescent="0.25">
      <c r="A29">
        <v>1528</v>
      </c>
      <c r="B29" s="1">
        <v>16.5</v>
      </c>
      <c r="C29">
        <v>1673</v>
      </c>
      <c r="D29" s="1">
        <v>16.5</v>
      </c>
    </row>
    <row r="30" spans="1:6" x14ac:dyDescent="0.25">
      <c r="A30">
        <v>1525</v>
      </c>
      <c r="B30" s="1">
        <v>16</v>
      </c>
      <c r="C30">
        <v>1677</v>
      </c>
      <c r="D30" s="1">
        <v>16</v>
      </c>
    </row>
    <row r="31" spans="1:6" x14ac:dyDescent="0.25">
      <c r="A31">
        <v>1523</v>
      </c>
      <c r="B31" s="1">
        <v>15.5</v>
      </c>
      <c r="C31">
        <v>1679</v>
      </c>
      <c r="D31" s="1">
        <v>15.5</v>
      </c>
    </row>
    <row r="32" spans="1:6" x14ac:dyDescent="0.25">
      <c r="A32">
        <v>1520</v>
      </c>
      <c r="B32" s="1">
        <v>15</v>
      </c>
      <c r="C32">
        <v>1683</v>
      </c>
      <c r="D32" s="1">
        <v>15</v>
      </c>
    </row>
    <row r="33" spans="1:4" x14ac:dyDescent="0.25">
      <c r="A33">
        <v>1517</v>
      </c>
      <c r="B33" s="1">
        <v>14.5</v>
      </c>
      <c r="C33">
        <v>1687</v>
      </c>
      <c r="D33" s="1">
        <v>14.5</v>
      </c>
    </row>
    <row r="34" spans="1:4" x14ac:dyDescent="0.25">
      <c r="A34">
        <v>1514</v>
      </c>
      <c r="B34" s="1">
        <v>14</v>
      </c>
      <c r="C34">
        <v>1691</v>
      </c>
      <c r="D34" s="1">
        <v>14</v>
      </c>
    </row>
    <row r="35" spans="1:4" x14ac:dyDescent="0.25">
      <c r="A35">
        <v>1511</v>
      </c>
      <c r="B35" s="1">
        <v>13.5</v>
      </c>
      <c r="C35">
        <v>1695</v>
      </c>
      <c r="D35" s="1">
        <v>13.5</v>
      </c>
    </row>
    <row r="36" spans="1:4" x14ac:dyDescent="0.25">
      <c r="A36">
        <v>1508</v>
      </c>
      <c r="B36" s="1">
        <v>13</v>
      </c>
      <c r="C36">
        <v>1699</v>
      </c>
      <c r="D36" s="1">
        <v>13</v>
      </c>
    </row>
    <row r="37" spans="1:4" x14ac:dyDescent="0.25">
      <c r="A37">
        <v>1505</v>
      </c>
      <c r="B37" s="1">
        <v>12.5</v>
      </c>
      <c r="C37">
        <v>1703</v>
      </c>
      <c r="D37" s="1">
        <v>12.5</v>
      </c>
    </row>
    <row r="38" spans="1:4" x14ac:dyDescent="0.25">
      <c r="A38">
        <v>1502</v>
      </c>
      <c r="B38" s="1">
        <v>12</v>
      </c>
      <c r="C38">
        <v>1708</v>
      </c>
      <c r="D38" s="1">
        <v>12</v>
      </c>
    </row>
    <row r="39" spans="1:4" x14ac:dyDescent="0.25">
      <c r="A39">
        <v>1497</v>
      </c>
      <c r="B39" s="1">
        <v>11.5</v>
      </c>
      <c r="C39">
        <v>1716</v>
      </c>
      <c r="D39" s="1">
        <v>11.5</v>
      </c>
    </row>
    <row r="40" spans="1:4" x14ac:dyDescent="0.25">
      <c r="A40">
        <v>1493</v>
      </c>
      <c r="B40" s="1">
        <v>11</v>
      </c>
      <c r="C40">
        <v>1723</v>
      </c>
      <c r="D40" s="1">
        <v>11</v>
      </c>
    </row>
    <row r="41" spans="1:4" x14ac:dyDescent="0.25">
      <c r="A41">
        <v>1488</v>
      </c>
      <c r="B41" s="1">
        <v>10.5</v>
      </c>
      <c r="C41">
        <v>1730</v>
      </c>
      <c r="D41" s="1">
        <v>10.5</v>
      </c>
    </row>
    <row r="42" spans="1:4" x14ac:dyDescent="0.25">
      <c r="A42">
        <v>1484</v>
      </c>
      <c r="B42" s="1">
        <v>10</v>
      </c>
      <c r="C42">
        <v>1737</v>
      </c>
      <c r="D42" s="1">
        <v>10</v>
      </c>
    </row>
    <row r="43" spans="1:4" x14ac:dyDescent="0.25">
      <c r="A43">
        <v>1477</v>
      </c>
      <c r="B43" s="1">
        <v>9.5</v>
      </c>
      <c r="C43">
        <v>1746</v>
      </c>
      <c r="D43" s="1">
        <v>9.5</v>
      </c>
    </row>
    <row r="44" spans="1:4" x14ac:dyDescent="0.25">
      <c r="A44">
        <v>1471</v>
      </c>
      <c r="B44" s="1">
        <v>9</v>
      </c>
      <c r="C44">
        <v>1756</v>
      </c>
      <c r="D44" s="1">
        <v>9</v>
      </c>
    </row>
    <row r="45" spans="1:4" x14ac:dyDescent="0.25">
      <c r="A45">
        <v>1465</v>
      </c>
      <c r="B45" s="1">
        <v>8.5</v>
      </c>
      <c r="C45">
        <v>1766</v>
      </c>
      <c r="D45" s="1">
        <v>8.5</v>
      </c>
    </row>
    <row r="46" spans="1:4" x14ac:dyDescent="0.25">
      <c r="A46">
        <v>1458</v>
      </c>
      <c r="B46" s="1">
        <v>8</v>
      </c>
      <c r="C46">
        <v>1780</v>
      </c>
      <c r="D46" s="1">
        <v>8</v>
      </c>
    </row>
    <row r="47" spans="1:4" x14ac:dyDescent="0.25">
      <c r="A47">
        <v>1449</v>
      </c>
      <c r="B47" s="1">
        <v>7.5</v>
      </c>
      <c r="C47">
        <v>1795</v>
      </c>
      <c r="D47" s="1">
        <v>7.5</v>
      </c>
    </row>
    <row r="48" spans="1:4" x14ac:dyDescent="0.25">
      <c r="A48">
        <v>1441</v>
      </c>
      <c r="B48" s="1">
        <v>7</v>
      </c>
      <c r="C48">
        <v>1815</v>
      </c>
      <c r="D48" s="1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DB734-B2CF-4489-8C67-3CC3C0DA7D98}">
  <dimension ref="B3:V20"/>
  <sheetViews>
    <sheetView topLeftCell="A2" workbookViewId="0">
      <selection activeCell="C20" sqref="C20"/>
    </sheetView>
  </sheetViews>
  <sheetFormatPr defaultRowHeight="15.75" x14ac:dyDescent="0.25"/>
  <cols>
    <col min="7" max="8" width="9.375" bestFit="1" customWidth="1"/>
    <col min="9" max="10" width="9.125" bestFit="1" customWidth="1"/>
  </cols>
  <sheetData>
    <row r="3" spans="2:22" x14ac:dyDescent="0.25">
      <c r="B3" t="s">
        <v>18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</row>
    <row r="4" spans="2:22" x14ac:dyDescent="0.25">
      <c r="B4" t="s">
        <v>19</v>
      </c>
      <c r="C4">
        <v>5</v>
      </c>
      <c r="D4">
        <v>8</v>
      </c>
      <c r="E4">
        <v>12</v>
      </c>
      <c r="F4">
        <v>15</v>
      </c>
      <c r="G4">
        <v>17</v>
      </c>
      <c r="H4">
        <v>20</v>
      </c>
      <c r="I4">
        <v>23</v>
      </c>
      <c r="J4">
        <v>25</v>
      </c>
      <c r="K4">
        <v>26</v>
      </c>
      <c r="L4">
        <v>28</v>
      </c>
      <c r="M4">
        <v>29</v>
      </c>
      <c r="N4">
        <v>31</v>
      </c>
      <c r="O4">
        <v>32</v>
      </c>
      <c r="P4">
        <v>33</v>
      </c>
      <c r="Q4">
        <v>34</v>
      </c>
      <c r="R4">
        <v>35</v>
      </c>
      <c r="S4">
        <v>35</v>
      </c>
      <c r="T4">
        <v>36</v>
      </c>
      <c r="U4">
        <v>37</v>
      </c>
      <c r="V4">
        <v>37</v>
      </c>
    </row>
    <row r="6" spans="2:22" x14ac:dyDescent="0.25">
      <c r="B6" t="s">
        <v>18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</row>
    <row r="7" spans="2:22" x14ac:dyDescent="0.25">
      <c r="B7" t="s">
        <v>19</v>
      </c>
      <c r="C7">
        <v>36</v>
      </c>
      <c r="D7">
        <v>31</v>
      </c>
      <c r="E7">
        <v>28</v>
      </c>
      <c r="F7">
        <v>26</v>
      </c>
      <c r="G7">
        <v>23</v>
      </c>
      <c r="H7">
        <v>20</v>
      </c>
      <c r="I7">
        <v>18</v>
      </c>
      <c r="J7">
        <v>16</v>
      </c>
      <c r="K7">
        <v>14</v>
      </c>
      <c r="L7">
        <v>13</v>
      </c>
      <c r="M7">
        <v>11</v>
      </c>
      <c r="N7">
        <v>10</v>
      </c>
      <c r="O7">
        <v>10</v>
      </c>
      <c r="P7">
        <v>9</v>
      </c>
      <c r="Q7">
        <v>8</v>
      </c>
      <c r="R7">
        <v>7</v>
      </c>
      <c r="S7">
        <v>6</v>
      </c>
      <c r="T7">
        <v>6</v>
      </c>
      <c r="U7">
        <v>5</v>
      </c>
      <c r="V7">
        <v>4</v>
      </c>
    </row>
    <row r="13" spans="2:22" x14ac:dyDescent="0.25">
      <c r="B13" s="3" t="s">
        <v>23</v>
      </c>
      <c r="C13" s="3">
        <f xml:space="preserve"> AVERAGE(D13:V13)</f>
        <v>0.1190422470949217</v>
      </c>
      <c r="D13" s="3">
        <f>(1/(D3-$C$3))*LN((40 - $C$4)/(40 - D4))</f>
        <v>8.9612158689687138E-2</v>
      </c>
      <c r="E13" s="3">
        <f t="shared" ref="E13:V13" si="0">(1/(E3-$C$3))*LN((40 - $C$4)/(40 - E4))</f>
        <v>0.11157177565710488</v>
      </c>
      <c r="F13" s="3">
        <f t="shared" si="0"/>
        <v>0.11215741220707096</v>
      </c>
      <c r="G13" s="3">
        <f t="shared" si="0"/>
        <v>0.10496346139006602</v>
      </c>
      <c r="H13" s="3">
        <f t="shared" si="0"/>
        <v>0.11192315758708454</v>
      </c>
      <c r="I13" s="3">
        <f t="shared" si="0"/>
        <v>0.12035578623886624</v>
      </c>
      <c r="J13" s="3">
        <f t="shared" si="0"/>
        <v>0.12104255148388623</v>
      </c>
      <c r="K13" s="3">
        <f t="shared" si="0"/>
        <v>0.11453634148426939</v>
      </c>
      <c r="L13" s="3">
        <f t="shared" si="0"/>
        <v>0.11893793463349037</v>
      </c>
      <c r="M13" s="3">
        <f t="shared" si="0"/>
        <v>0.11574527886910431</v>
      </c>
      <c r="N13" s="3">
        <f t="shared" si="0"/>
        <v>0.12346577128665404</v>
      </c>
      <c r="O13" s="3">
        <f t="shared" si="0"/>
        <v>0.12299220998413148</v>
      </c>
      <c r="P13" s="3">
        <f t="shared" si="0"/>
        <v>0.12380291634108465</v>
      </c>
      <c r="Q13" s="3">
        <f t="shared" si="0"/>
        <v>0.12597061373295418</v>
      </c>
      <c r="R13" s="3">
        <f t="shared" si="0"/>
        <v>0.12972734327035421</v>
      </c>
      <c r="S13" s="3">
        <f t="shared" si="0"/>
        <v>0.12161938431595708</v>
      </c>
      <c r="T13" s="3">
        <f t="shared" si="0"/>
        <v>0.12759139413938372</v>
      </c>
      <c r="U13" s="3">
        <f t="shared" si="0"/>
        <v>0.13648532071229466</v>
      </c>
      <c r="V13" s="3">
        <f t="shared" si="0"/>
        <v>0.12930188278006863</v>
      </c>
    </row>
    <row r="14" spans="2:22" x14ac:dyDescent="0.25">
      <c r="B14" s="3" t="s">
        <v>24</v>
      </c>
      <c r="C14" s="3">
        <f xml:space="preserve"> AVERAGE(D14:V14)</f>
        <v>0.11492257787114346</v>
      </c>
      <c r="D14" s="3">
        <f>(1/(D6 - $C$6))*LN(($C$7)/(D7))</f>
        <v>0.14953173397096384</v>
      </c>
      <c r="E14" s="3">
        <f t="shared" ref="E14:V14" si="1">(1/(E6 - $C$6))*LN(($C$7)/(E7))</f>
        <v>0.12565721414045308</v>
      </c>
      <c r="F14" s="3">
        <f t="shared" si="1"/>
        <v>0.10847413347820931</v>
      </c>
      <c r="G14" s="3">
        <f t="shared" si="1"/>
        <v>0.11200618063174009</v>
      </c>
      <c r="H14" s="3">
        <f t="shared" si="1"/>
        <v>0.11755733298042381</v>
      </c>
      <c r="I14" s="3">
        <f t="shared" si="1"/>
        <v>0.11552453009332421</v>
      </c>
      <c r="J14" s="3">
        <f t="shared" si="1"/>
        <v>0.11584717374518982</v>
      </c>
      <c r="K14" s="3">
        <f t="shared" si="1"/>
        <v>0.11805770110510644</v>
      </c>
      <c r="L14" s="3">
        <f t="shared" si="1"/>
        <v>0.1131743978882859</v>
      </c>
      <c r="M14" s="3">
        <f t="shared" si="1"/>
        <v>0.11856236656577396</v>
      </c>
      <c r="N14" s="3">
        <f t="shared" si="1"/>
        <v>0.11644853140564221</v>
      </c>
      <c r="O14" s="3">
        <f t="shared" si="1"/>
        <v>0.10674448712183868</v>
      </c>
      <c r="P14" s="3">
        <f t="shared" si="1"/>
        <v>0.10663802777845313</v>
      </c>
      <c r="Q14" s="3">
        <f t="shared" si="1"/>
        <v>0.10743409976973387</v>
      </c>
      <c r="R14" s="3">
        <f t="shared" si="1"/>
        <v>0.10917391929338645</v>
      </c>
      <c r="S14" s="3">
        <f t="shared" si="1"/>
        <v>0.11198496682675343</v>
      </c>
      <c r="T14" s="3">
        <f t="shared" si="1"/>
        <v>0.1053976158369444</v>
      </c>
      <c r="U14" s="3">
        <f t="shared" si="1"/>
        <v>0.10967116811233386</v>
      </c>
      <c r="V14" s="3">
        <f t="shared" si="1"/>
        <v>0.11564339880716945</v>
      </c>
    </row>
    <row r="15" spans="2:22" x14ac:dyDescent="0.25">
      <c r="B15" t="s">
        <v>25</v>
      </c>
      <c r="C15">
        <f>2 * 3.1415926/C13</f>
        <v>52.781137397296646</v>
      </c>
    </row>
    <row r="16" spans="2:22" x14ac:dyDescent="0.25">
      <c r="B16" t="s">
        <v>26</v>
      </c>
      <c r="C16">
        <f>2 * 3.1415926/C14</f>
        <v>54.673201005332473</v>
      </c>
    </row>
    <row r="17" spans="2:10" x14ac:dyDescent="0.25">
      <c r="G17" t="s">
        <v>25</v>
      </c>
      <c r="H17" t="s">
        <v>26</v>
      </c>
      <c r="I17" t="s">
        <v>27</v>
      </c>
      <c r="J17" t="s">
        <v>28</v>
      </c>
    </row>
    <row r="18" spans="2:10" x14ac:dyDescent="0.25">
      <c r="G18" s="1">
        <v>52.781137397296646</v>
      </c>
      <c r="H18" s="1">
        <v>54.673201005332473</v>
      </c>
      <c r="I18" s="1">
        <v>5.23</v>
      </c>
      <c r="J18" s="1">
        <v>5.89</v>
      </c>
    </row>
    <row r="20" spans="2:10" x14ac:dyDescent="0.25">
      <c r="B20" t="s">
        <v>22</v>
      </c>
      <c r="C20">
        <f>(2*3.1415926*1600*0.1)/100</f>
        <v>10.053096320000002</v>
      </c>
      <c r="D20" s="4">
        <f>(2*3.1415926*1600*0.1)/20</f>
        <v>50.265481600000001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DE914-C6B5-483D-9C39-1399CCCF1F3B}">
  <dimension ref="B2:F17"/>
  <sheetViews>
    <sheetView tabSelected="1" workbookViewId="0">
      <selection activeCell="B2" sqref="B2:F4"/>
    </sheetView>
  </sheetViews>
  <sheetFormatPr defaultRowHeight="15.75" x14ac:dyDescent="0.25"/>
  <sheetData>
    <row r="2" spans="2:6" x14ac:dyDescent="0.25">
      <c r="B2" t="s">
        <v>29</v>
      </c>
      <c r="C2" t="s">
        <v>30</v>
      </c>
      <c r="D2" t="s">
        <v>32</v>
      </c>
      <c r="E2" t="s">
        <v>31</v>
      </c>
      <c r="F2" t="s">
        <v>33</v>
      </c>
    </row>
    <row r="3" spans="2:6" x14ac:dyDescent="0.25">
      <c r="B3">
        <v>0</v>
      </c>
      <c r="C3" t="s">
        <v>35</v>
      </c>
      <c r="D3" t="s">
        <v>36</v>
      </c>
      <c r="E3" t="s">
        <v>37</v>
      </c>
      <c r="F3" t="s">
        <v>38</v>
      </c>
    </row>
    <row r="4" spans="2:6" x14ac:dyDescent="0.25">
      <c r="B4">
        <v>100</v>
      </c>
      <c r="C4" t="s">
        <v>34</v>
      </c>
      <c r="D4" s="5" t="s">
        <v>40</v>
      </c>
      <c r="E4" s="5" t="s">
        <v>40</v>
      </c>
      <c r="F4" t="s">
        <v>39</v>
      </c>
    </row>
    <row r="14" spans="2:6" x14ac:dyDescent="0.25">
      <c r="C14" s="1">
        <v>14.69424762697906</v>
      </c>
      <c r="D14" s="1">
        <v>3.6608182053119878</v>
      </c>
    </row>
    <row r="15" spans="2:6" x14ac:dyDescent="0.25">
      <c r="C15" s="1">
        <v>50.098527818174468</v>
      </c>
      <c r="D15" s="1">
        <v>10.420033303610243</v>
      </c>
    </row>
    <row r="17" spans="3:6" x14ac:dyDescent="0.25">
      <c r="C17" s="1">
        <v>52.781137397296646</v>
      </c>
      <c r="D17" s="1">
        <v>54.673201005332473</v>
      </c>
      <c r="E17" s="1">
        <v>5.23</v>
      </c>
      <c r="F17" s="1">
        <v>5.89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8BA7-08D1-BA4A-8F87-7AF98C1322E6}">
  <dimension ref="A1:G36"/>
  <sheetViews>
    <sheetView zoomScale="55" zoomScaleNormal="55" workbookViewId="0">
      <selection activeCell="F2" sqref="F2:G27"/>
    </sheetView>
  </sheetViews>
  <sheetFormatPr defaultColWidth="11" defaultRowHeight="15.75" x14ac:dyDescent="0.25"/>
  <sheetData>
    <row r="1" spans="1:7" x14ac:dyDescent="0.25">
      <c r="B1" t="s">
        <v>3</v>
      </c>
      <c r="C1" t="s">
        <v>2</v>
      </c>
      <c r="D1" t="s">
        <v>3</v>
      </c>
      <c r="E1" t="s">
        <v>2</v>
      </c>
      <c r="F1" t="s">
        <v>3</v>
      </c>
      <c r="G1" t="s">
        <v>2</v>
      </c>
    </row>
    <row r="2" spans="1:7" x14ac:dyDescent="0.25">
      <c r="A2">
        <v>1</v>
      </c>
      <c r="B2">
        <v>1600</v>
      </c>
      <c r="C2">
        <v>300</v>
      </c>
      <c r="D2">
        <v>1598</v>
      </c>
      <c r="E2">
        <v>300</v>
      </c>
      <c r="F2">
        <v>1466</v>
      </c>
      <c r="G2">
        <v>174</v>
      </c>
    </row>
    <row r="3" spans="1:7" x14ac:dyDescent="0.25">
      <c r="A3">
        <v>2</v>
      </c>
      <c r="B3">
        <v>1627</v>
      </c>
      <c r="C3">
        <v>294</v>
      </c>
      <c r="D3">
        <v>1580</v>
      </c>
      <c r="E3">
        <v>294</v>
      </c>
      <c r="F3">
        <v>1472</v>
      </c>
      <c r="G3">
        <v>180</v>
      </c>
    </row>
    <row r="4" spans="1:7" x14ac:dyDescent="0.25">
      <c r="A4">
        <v>3</v>
      </c>
      <c r="B4">
        <v>1637</v>
      </c>
      <c r="C4">
        <v>288</v>
      </c>
      <c r="D4">
        <v>1569</v>
      </c>
      <c r="E4">
        <v>288</v>
      </c>
      <c r="F4">
        <v>1479</v>
      </c>
      <c r="G4">
        <v>186</v>
      </c>
    </row>
    <row r="5" spans="1:7" x14ac:dyDescent="0.25">
      <c r="A5">
        <v>4</v>
      </c>
      <c r="B5">
        <v>1645</v>
      </c>
      <c r="C5">
        <v>282</v>
      </c>
      <c r="D5">
        <v>1562</v>
      </c>
      <c r="E5">
        <v>282</v>
      </c>
      <c r="F5">
        <v>1484</v>
      </c>
      <c r="G5">
        <v>192</v>
      </c>
    </row>
    <row r="6" spans="1:7" x14ac:dyDescent="0.25">
      <c r="A6">
        <v>5</v>
      </c>
      <c r="B6">
        <v>1652</v>
      </c>
      <c r="C6">
        <v>276</v>
      </c>
      <c r="D6">
        <v>1555</v>
      </c>
      <c r="E6">
        <v>276</v>
      </c>
      <c r="F6">
        <v>1490</v>
      </c>
      <c r="G6">
        <v>198</v>
      </c>
    </row>
    <row r="7" spans="1:7" x14ac:dyDescent="0.25">
      <c r="A7">
        <v>6</v>
      </c>
      <c r="B7">
        <v>1659</v>
      </c>
      <c r="C7">
        <v>270</v>
      </c>
      <c r="D7">
        <v>1550</v>
      </c>
      <c r="E7">
        <v>270</v>
      </c>
      <c r="F7">
        <v>1495</v>
      </c>
      <c r="G7">
        <v>204</v>
      </c>
    </row>
    <row r="8" spans="1:7" x14ac:dyDescent="0.25">
      <c r="A8">
        <v>7</v>
      </c>
      <c r="B8">
        <v>1665</v>
      </c>
      <c r="C8">
        <v>264</v>
      </c>
      <c r="D8">
        <v>1545</v>
      </c>
      <c r="E8">
        <v>264</v>
      </c>
      <c r="F8">
        <v>1502</v>
      </c>
      <c r="G8">
        <v>210</v>
      </c>
    </row>
    <row r="9" spans="1:7" x14ac:dyDescent="0.25">
      <c r="A9">
        <v>8</v>
      </c>
      <c r="B9">
        <v>1673</v>
      </c>
      <c r="C9">
        <v>258</v>
      </c>
      <c r="D9">
        <v>1540</v>
      </c>
      <c r="E9">
        <v>258</v>
      </c>
      <c r="F9">
        <v>1505</v>
      </c>
      <c r="G9">
        <v>216</v>
      </c>
    </row>
    <row r="10" spans="1:7" x14ac:dyDescent="0.25">
      <c r="A10">
        <v>9</v>
      </c>
      <c r="B10">
        <v>1679</v>
      </c>
      <c r="C10">
        <v>252</v>
      </c>
      <c r="D10">
        <v>1534</v>
      </c>
      <c r="E10">
        <v>252</v>
      </c>
      <c r="F10">
        <v>1509</v>
      </c>
      <c r="G10">
        <v>222</v>
      </c>
    </row>
    <row r="11" spans="1:7" x14ac:dyDescent="0.25">
      <c r="A11">
        <v>10</v>
      </c>
      <c r="B11">
        <v>1686</v>
      </c>
      <c r="C11">
        <v>246</v>
      </c>
      <c r="D11">
        <v>1531</v>
      </c>
      <c r="E11">
        <v>246</v>
      </c>
      <c r="F11">
        <v>1515</v>
      </c>
      <c r="G11">
        <v>228</v>
      </c>
    </row>
    <row r="12" spans="1:7" x14ac:dyDescent="0.25">
      <c r="A12">
        <v>11</v>
      </c>
      <c r="B12">
        <v>1692</v>
      </c>
      <c r="C12">
        <v>240</v>
      </c>
      <c r="D12">
        <v>1526</v>
      </c>
      <c r="E12">
        <v>240</v>
      </c>
      <c r="F12">
        <v>1520</v>
      </c>
      <c r="G12">
        <v>234</v>
      </c>
    </row>
    <row r="13" spans="1:7" x14ac:dyDescent="0.25">
      <c r="A13">
        <v>12</v>
      </c>
      <c r="B13">
        <v>1700</v>
      </c>
      <c r="C13">
        <v>234</v>
      </c>
      <c r="D13">
        <v>1519</v>
      </c>
      <c r="E13">
        <v>234</v>
      </c>
      <c r="F13">
        <v>1524</v>
      </c>
      <c r="G13">
        <v>240</v>
      </c>
    </row>
    <row r="14" spans="1:7" x14ac:dyDescent="0.25">
      <c r="A14">
        <v>13</v>
      </c>
      <c r="B14">
        <v>1707</v>
      </c>
      <c r="C14">
        <v>228</v>
      </c>
      <c r="D14">
        <v>1515</v>
      </c>
      <c r="E14">
        <v>228</v>
      </c>
      <c r="F14">
        <v>1530</v>
      </c>
      <c r="G14">
        <v>246</v>
      </c>
    </row>
    <row r="15" spans="1:7" x14ac:dyDescent="0.25">
      <c r="A15">
        <v>14</v>
      </c>
      <c r="B15">
        <v>1714</v>
      </c>
      <c r="C15">
        <v>222</v>
      </c>
      <c r="D15">
        <v>1510</v>
      </c>
      <c r="E15">
        <v>222</v>
      </c>
      <c r="F15">
        <v>1686</v>
      </c>
      <c r="G15">
        <v>246</v>
      </c>
    </row>
    <row r="16" spans="1:7" x14ac:dyDescent="0.25">
      <c r="A16">
        <v>15</v>
      </c>
      <c r="B16">
        <v>1719</v>
      </c>
      <c r="C16">
        <v>216</v>
      </c>
      <c r="D16">
        <v>1503</v>
      </c>
      <c r="E16">
        <v>216</v>
      </c>
      <c r="F16">
        <v>1692</v>
      </c>
      <c r="G16">
        <v>240</v>
      </c>
    </row>
    <row r="17" spans="1:7" x14ac:dyDescent="0.25">
      <c r="A17">
        <v>16</v>
      </c>
      <c r="B17">
        <v>1728</v>
      </c>
      <c r="C17">
        <v>210</v>
      </c>
      <c r="D17">
        <v>1500</v>
      </c>
      <c r="E17">
        <v>210</v>
      </c>
      <c r="F17">
        <v>1699</v>
      </c>
      <c r="G17">
        <v>234</v>
      </c>
    </row>
    <row r="18" spans="1:7" x14ac:dyDescent="0.25">
      <c r="A18">
        <v>17</v>
      </c>
      <c r="B18">
        <v>1737</v>
      </c>
      <c r="C18">
        <v>204</v>
      </c>
      <c r="D18">
        <v>1497</v>
      </c>
      <c r="E18">
        <v>204</v>
      </c>
      <c r="F18">
        <v>1707</v>
      </c>
      <c r="G18">
        <v>228</v>
      </c>
    </row>
    <row r="19" spans="1:7" x14ac:dyDescent="0.25">
      <c r="A19">
        <v>18</v>
      </c>
      <c r="B19">
        <v>1744</v>
      </c>
      <c r="C19">
        <v>198</v>
      </c>
      <c r="D19">
        <v>1489</v>
      </c>
      <c r="E19">
        <v>198</v>
      </c>
      <c r="F19">
        <v>1715</v>
      </c>
      <c r="G19">
        <v>222</v>
      </c>
    </row>
    <row r="20" spans="1:7" x14ac:dyDescent="0.25">
      <c r="A20">
        <v>19</v>
      </c>
      <c r="B20">
        <v>1754</v>
      </c>
      <c r="C20">
        <v>192</v>
      </c>
      <c r="D20">
        <v>1484</v>
      </c>
      <c r="E20">
        <v>192</v>
      </c>
      <c r="F20">
        <v>1722</v>
      </c>
      <c r="G20">
        <v>216</v>
      </c>
    </row>
    <row r="21" spans="1:7" x14ac:dyDescent="0.25">
      <c r="A21">
        <v>20</v>
      </c>
      <c r="B21">
        <v>1763</v>
      </c>
      <c r="C21">
        <v>186</v>
      </c>
      <c r="D21">
        <v>1479</v>
      </c>
      <c r="E21">
        <v>186</v>
      </c>
      <c r="F21">
        <v>1728</v>
      </c>
      <c r="G21">
        <v>210</v>
      </c>
    </row>
    <row r="22" spans="1:7" x14ac:dyDescent="0.25">
      <c r="A22">
        <v>21</v>
      </c>
      <c r="B22">
        <v>1773</v>
      </c>
      <c r="C22">
        <v>180</v>
      </c>
      <c r="D22">
        <v>1473</v>
      </c>
      <c r="E22">
        <v>180</v>
      </c>
      <c r="F22">
        <v>1737</v>
      </c>
      <c r="G22">
        <v>204</v>
      </c>
    </row>
    <row r="23" spans="1:7" x14ac:dyDescent="0.25">
      <c r="A23">
        <v>22</v>
      </c>
      <c r="B23">
        <v>1784</v>
      </c>
      <c r="C23">
        <v>174</v>
      </c>
      <c r="D23">
        <v>1467</v>
      </c>
      <c r="E23">
        <v>174</v>
      </c>
      <c r="F23">
        <v>1746</v>
      </c>
      <c r="G23">
        <v>198</v>
      </c>
    </row>
    <row r="24" spans="1:7" x14ac:dyDescent="0.25">
      <c r="A24">
        <v>23</v>
      </c>
      <c r="B24">
        <v>1795</v>
      </c>
      <c r="C24">
        <v>168</v>
      </c>
      <c r="D24">
        <v>1459</v>
      </c>
      <c r="E24">
        <v>168</v>
      </c>
      <c r="F24">
        <v>1754</v>
      </c>
      <c r="G24">
        <v>192</v>
      </c>
    </row>
    <row r="25" spans="1:7" x14ac:dyDescent="0.25">
      <c r="A25">
        <v>24</v>
      </c>
      <c r="B25">
        <v>1807</v>
      </c>
      <c r="C25">
        <v>162</v>
      </c>
      <c r="D25">
        <v>1455</v>
      </c>
      <c r="E25">
        <v>162</v>
      </c>
      <c r="F25">
        <v>1763</v>
      </c>
      <c r="G25">
        <v>186</v>
      </c>
    </row>
    <row r="26" spans="1:7" x14ac:dyDescent="0.25">
      <c r="A26">
        <v>25</v>
      </c>
      <c r="B26">
        <v>1819</v>
      </c>
      <c r="C26">
        <v>156</v>
      </c>
      <c r="D26">
        <v>1447</v>
      </c>
      <c r="E26">
        <v>156</v>
      </c>
      <c r="F26">
        <v>1774</v>
      </c>
      <c r="G26">
        <v>180</v>
      </c>
    </row>
    <row r="27" spans="1:7" x14ac:dyDescent="0.25">
      <c r="A27">
        <v>26</v>
      </c>
      <c r="B27">
        <v>1833</v>
      </c>
      <c r="C27">
        <v>150</v>
      </c>
      <c r="D27">
        <v>1440</v>
      </c>
      <c r="E27">
        <v>150</v>
      </c>
      <c r="F27">
        <v>1785</v>
      </c>
      <c r="G27">
        <v>174</v>
      </c>
    </row>
    <row r="28" spans="1:7" x14ac:dyDescent="0.25">
      <c r="A28">
        <v>27</v>
      </c>
      <c r="B28">
        <v>1848</v>
      </c>
      <c r="C28">
        <v>144</v>
      </c>
      <c r="D28">
        <v>1432</v>
      </c>
      <c r="E28">
        <v>144</v>
      </c>
    </row>
    <row r="29" spans="1:7" x14ac:dyDescent="0.25">
      <c r="A29">
        <v>28</v>
      </c>
      <c r="B29">
        <v>1856</v>
      </c>
      <c r="C29">
        <v>138</v>
      </c>
      <c r="D29">
        <v>1425</v>
      </c>
      <c r="E29">
        <v>138</v>
      </c>
    </row>
    <row r="30" spans="1:7" x14ac:dyDescent="0.25">
      <c r="A30">
        <v>29</v>
      </c>
      <c r="B30">
        <v>1887</v>
      </c>
      <c r="C30">
        <v>132</v>
      </c>
      <c r="D30">
        <v>1416</v>
      </c>
      <c r="E30">
        <v>132</v>
      </c>
    </row>
    <row r="31" spans="1:7" x14ac:dyDescent="0.25">
      <c r="A31">
        <v>30</v>
      </c>
      <c r="B31">
        <v>1907</v>
      </c>
      <c r="C31">
        <v>126</v>
      </c>
      <c r="D31">
        <v>1407</v>
      </c>
      <c r="E31">
        <v>126</v>
      </c>
    </row>
    <row r="32" spans="1:7" x14ac:dyDescent="0.25">
      <c r="A32">
        <v>31</v>
      </c>
      <c r="B32">
        <v>1931</v>
      </c>
      <c r="C32">
        <v>120</v>
      </c>
      <c r="D32">
        <v>1397</v>
      </c>
      <c r="E32">
        <v>120</v>
      </c>
    </row>
    <row r="33" spans="1:5" x14ac:dyDescent="0.25">
      <c r="A33">
        <v>32</v>
      </c>
      <c r="B33">
        <v>1958</v>
      </c>
      <c r="C33">
        <v>114</v>
      </c>
      <c r="D33">
        <v>1388</v>
      </c>
      <c r="E33">
        <v>114</v>
      </c>
    </row>
    <row r="34" spans="1:5" x14ac:dyDescent="0.25">
      <c r="A34">
        <v>33</v>
      </c>
      <c r="B34">
        <v>1990</v>
      </c>
      <c r="C34">
        <v>108</v>
      </c>
      <c r="D34">
        <v>1376</v>
      </c>
      <c r="E34">
        <v>108</v>
      </c>
    </row>
    <row r="35" spans="1:5" x14ac:dyDescent="0.25">
      <c r="A35">
        <v>34</v>
      </c>
      <c r="B35">
        <v>2029</v>
      </c>
      <c r="C35">
        <v>102</v>
      </c>
      <c r="D35">
        <v>1364</v>
      </c>
      <c r="E35">
        <v>102</v>
      </c>
    </row>
    <row r="36" spans="1:5" x14ac:dyDescent="0.25">
      <c r="A36">
        <v>35</v>
      </c>
      <c r="B36">
        <v>2070</v>
      </c>
      <c r="C36">
        <v>96</v>
      </c>
      <c r="D36">
        <v>1352</v>
      </c>
      <c r="E36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7255A-3A70-46D2-85E1-25EA1DC2743B}">
  <dimension ref="B3:J55"/>
  <sheetViews>
    <sheetView topLeftCell="B1" workbookViewId="0">
      <selection activeCell="I4" sqref="I4:J5"/>
    </sheetView>
  </sheetViews>
  <sheetFormatPr defaultRowHeight="15.75" x14ac:dyDescent="0.25"/>
  <sheetData>
    <row r="3" spans="2:10" x14ac:dyDescent="0.25">
      <c r="I3" t="s">
        <v>20</v>
      </c>
      <c r="J3" t="s">
        <v>21</v>
      </c>
    </row>
    <row r="4" spans="2:10" x14ac:dyDescent="0.25">
      <c r="B4">
        <v>1466</v>
      </c>
      <c r="C4">
        <v>174</v>
      </c>
      <c r="F4">
        <f>1600/(ABS(B4-1600))</f>
        <v>11.940298507462687</v>
      </c>
      <c r="H4" t="s">
        <v>14</v>
      </c>
      <c r="I4" s="1">
        <f>AVERAGE(F4:F29)</f>
        <v>14.69424762697906</v>
      </c>
      <c r="J4" s="1">
        <f>_xlfn.STDEV.P(F4:F29)</f>
        <v>3.6608182053119878</v>
      </c>
    </row>
    <row r="5" spans="2:10" x14ac:dyDescent="0.25">
      <c r="B5">
        <v>1472</v>
      </c>
      <c r="C5">
        <v>180</v>
      </c>
      <c r="F5">
        <f t="shared" ref="F5:F55" si="0">1600/(ABS(B5-1600))</f>
        <v>12.5</v>
      </c>
      <c r="H5" t="s">
        <v>13</v>
      </c>
      <c r="I5" s="1">
        <f>AVERAGE(F31:F55)</f>
        <v>50.098527818174468</v>
      </c>
      <c r="J5" s="1">
        <f>_xlfn.STDEV.P(F31:F55)</f>
        <v>10.420033303610243</v>
      </c>
    </row>
    <row r="6" spans="2:10" x14ac:dyDescent="0.25">
      <c r="B6">
        <v>1479</v>
      </c>
      <c r="C6">
        <v>186</v>
      </c>
      <c r="F6">
        <f t="shared" si="0"/>
        <v>13.223140495867769</v>
      </c>
    </row>
    <row r="7" spans="2:10" x14ac:dyDescent="0.25">
      <c r="B7">
        <v>1484</v>
      </c>
      <c r="C7">
        <v>192</v>
      </c>
      <c r="F7">
        <f t="shared" si="0"/>
        <v>13.793103448275861</v>
      </c>
    </row>
    <row r="8" spans="2:10" x14ac:dyDescent="0.25">
      <c r="B8">
        <v>1490</v>
      </c>
      <c r="C8">
        <v>198</v>
      </c>
      <c r="F8">
        <f t="shared" si="0"/>
        <v>14.545454545454545</v>
      </c>
    </row>
    <row r="9" spans="2:10" x14ac:dyDescent="0.25">
      <c r="B9">
        <v>1495</v>
      </c>
      <c r="C9">
        <v>204</v>
      </c>
      <c r="F9">
        <f t="shared" si="0"/>
        <v>15.238095238095237</v>
      </c>
    </row>
    <row r="10" spans="2:10" x14ac:dyDescent="0.25">
      <c r="B10">
        <v>1502</v>
      </c>
      <c r="C10">
        <v>210</v>
      </c>
      <c r="F10">
        <f t="shared" si="0"/>
        <v>16.326530612244898</v>
      </c>
    </row>
    <row r="11" spans="2:10" x14ac:dyDescent="0.25">
      <c r="B11">
        <v>1505</v>
      </c>
      <c r="C11">
        <v>216</v>
      </c>
      <c r="F11">
        <f t="shared" si="0"/>
        <v>16.842105263157894</v>
      </c>
    </row>
    <row r="12" spans="2:10" x14ac:dyDescent="0.25">
      <c r="B12">
        <v>1509</v>
      </c>
      <c r="C12">
        <v>222</v>
      </c>
      <c r="F12">
        <f t="shared" si="0"/>
        <v>17.582417582417584</v>
      </c>
    </row>
    <row r="13" spans="2:10" x14ac:dyDescent="0.25">
      <c r="B13">
        <v>1515</v>
      </c>
      <c r="C13">
        <v>228</v>
      </c>
      <c r="F13">
        <f t="shared" si="0"/>
        <v>18.823529411764707</v>
      </c>
    </row>
    <row r="14" spans="2:10" x14ac:dyDescent="0.25">
      <c r="B14">
        <v>1520</v>
      </c>
      <c r="C14">
        <v>234</v>
      </c>
      <c r="F14">
        <f t="shared" si="0"/>
        <v>20</v>
      </c>
    </row>
    <row r="15" spans="2:10" x14ac:dyDescent="0.25">
      <c r="B15">
        <v>1524</v>
      </c>
      <c r="C15">
        <v>240</v>
      </c>
      <c r="F15">
        <f t="shared" si="0"/>
        <v>21.05263157894737</v>
      </c>
    </row>
    <row r="16" spans="2:10" x14ac:dyDescent="0.25">
      <c r="B16">
        <v>1530</v>
      </c>
      <c r="C16">
        <v>246</v>
      </c>
      <c r="F16">
        <f t="shared" si="0"/>
        <v>22.857142857142858</v>
      </c>
    </row>
    <row r="17" spans="2:6" x14ac:dyDescent="0.25">
      <c r="B17">
        <v>1686</v>
      </c>
      <c r="C17">
        <v>246</v>
      </c>
      <c r="F17">
        <f t="shared" si="0"/>
        <v>18.604651162790699</v>
      </c>
    </row>
    <row r="18" spans="2:6" x14ac:dyDescent="0.25">
      <c r="B18">
        <v>1692</v>
      </c>
      <c r="C18">
        <v>240</v>
      </c>
      <c r="F18">
        <f t="shared" si="0"/>
        <v>17.391304347826086</v>
      </c>
    </row>
    <row r="19" spans="2:6" x14ac:dyDescent="0.25">
      <c r="B19">
        <v>1699</v>
      </c>
      <c r="C19">
        <v>234</v>
      </c>
      <c r="F19">
        <f t="shared" si="0"/>
        <v>16.161616161616163</v>
      </c>
    </row>
    <row r="20" spans="2:6" x14ac:dyDescent="0.25">
      <c r="B20">
        <v>1707</v>
      </c>
      <c r="C20">
        <v>228</v>
      </c>
      <c r="F20">
        <f t="shared" si="0"/>
        <v>14.953271028037383</v>
      </c>
    </row>
    <row r="21" spans="2:6" x14ac:dyDescent="0.25">
      <c r="B21">
        <v>1715</v>
      </c>
      <c r="C21">
        <v>222</v>
      </c>
      <c r="F21">
        <f t="shared" si="0"/>
        <v>13.913043478260869</v>
      </c>
    </row>
    <row r="22" spans="2:6" x14ac:dyDescent="0.25">
      <c r="B22">
        <v>1722</v>
      </c>
      <c r="C22">
        <v>216</v>
      </c>
      <c r="F22">
        <f t="shared" si="0"/>
        <v>13.114754098360656</v>
      </c>
    </row>
    <row r="23" spans="2:6" x14ac:dyDescent="0.25">
      <c r="B23">
        <v>1728</v>
      </c>
      <c r="C23">
        <v>210</v>
      </c>
      <c r="F23">
        <f t="shared" si="0"/>
        <v>12.5</v>
      </c>
    </row>
    <row r="24" spans="2:6" x14ac:dyDescent="0.25">
      <c r="B24">
        <v>1737</v>
      </c>
      <c r="C24">
        <v>204</v>
      </c>
      <c r="F24">
        <f t="shared" si="0"/>
        <v>11.678832116788321</v>
      </c>
    </row>
    <row r="25" spans="2:6" x14ac:dyDescent="0.25">
      <c r="B25">
        <v>1746</v>
      </c>
      <c r="C25">
        <v>198</v>
      </c>
      <c r="F25">
        <f t="shared" si="0"/>
        <v>10.95890410958904</v>
      </c>
    </row>
    <row r="26" spans="2:6" x14ac:dyDescent="0.25">
      <c r="B26">
        <v>1754</v>
      </c>
      <c r="C26">
        <v>192</v>
      </c>
      <c r="F26">
        <f t="shared" si="0"/>
        <v>10.38961038961039</v>
      </c>
    </row>
    <row r="27" spans="2:6" x14ac:dyDescent="0.25">
      <c r="B27">
        <v>1763</v>
      </c>
      <c r="C27">
        <v>186</v>
      </c>
      <c r="F27">
        <f t="shared" si="0"/>
        <v>9.8159509202453989</v>
      </c>
    </row>
    <row r="28" spans="2:6" x14ac:dyDescent="0.25">
      <c r="B28">
        <v>1774</v>
      </c>
      <c r="C28">
        <v>180</v>
      </c>
      <c r="F28">
        <f t="shared" si="0"/>
        <v>9.1954022988505741</v>
      </c>
    </row>
    <row r="29" spans="2:6" x14ac:dyDescent="0.25">
      <c r="B29">
        <v>1785</v>
      </c>
      <c r="C29">
        <v>174</v>
      </c>
      <c r="F29">
        <f t="shared" si="0"/>
        <v>8.6486486486486491</v>
      </c>
    </row>
    <row r="31" spans="2:6" x14ac:dyDescent="0.25">
      <c r="B31">
        <v>1621</v>
      </c>
      <c r="C31" s="1">
        <v>23</v>
      </c>
      <c r="F31">
        <f t="shared" si="0"/>
        <v>76.19047619047619</v>
      </c>
    </row>
    <row r="32" spans="2:6" x14ac:dyDescent="0.25">
      <c r="B32">
        <v>1623</v>
      </c>
      <c r="C32" s="1">
        <v>22.5</v>
      </c>
      <c r="F32">
        <f t="shared" si="0"/>
        <v>69.565217391304344</v>
      </c>
    </row>
    <row r="33" spans="2:6" x14ac:dyDescent="0.25">
      <c r="B33">
        <v>1624</v>
      </c>
      <c r="C33" s="1">
        <v>22</v>
      </c>
      <c r="F33">
        <f t="shared" si="0"/>
        <v>66.666666666666671</v>
      </c>
    </row>
    <row r="34" spans="2:6" x14ac:dyDescent="0.25">
      <c r="B34">
        <v>1625</v>
      </c>
      <c r="C34" s="1">
        <v>21.5</v>
      </c>
      <c r="F34">
        <f t="shared" si="0"/>
        <v>64</v>
      </c>
    </row>
    <row r="35" spans="2:6" x14ac:dyDescent="0.25">
      <c r="B35">
        <v>1626</v>
      </c>
      <c r="C35" s="1">
        <v>21</v>
      </c>
      <c r="F35">
        <f t="shared" si="0"/>
        <v>61.53846153846154</v>
      </c>
    </row>
    <row r="36" spans="2:6" x14ac:dyDescent="0.25">
      <c r="B36">
        <v>1628</v>
      </c>
      <c r="C36" s="1">
        <v>20.5</v>
      </c>
      <c r="F36">
        <f t="shared" si="0"/>
        <v>57.142857142857146</v>
      </c>
    </row>
    <row r="37" spans="2:6" x14ac:dyDescent="0.25">
      <c r="B37">
        <v>1630</v>
      </c>
      <c r="C37" s="1">
        <v>20</v>
      </c>
      <c r="F37">
        <f t="shared" si="0"/>
        <v>53.333333333333336</v>
      </c>
    </row>
    <row r="38" spans="2:6" x14ac:dyDescent="0.25">
      <c r="B38">
        <v>1633</v>
      </c>
      <c r="C38" s="1">
        <v>19.5</v>
      </c>
      <c r="F38">
        <f t="shared" si="0"/>
        <v>48.484848484848484</v>
      </c>
    </row>
    <row r="39" spans="2:6" x14ac:dyDescent="0.25">
      <c r="B39">
        <v>1634</v>
      </c>
      <c r="C39" s="1">
        <v>19</v>
      </c>
      <c r="F39">
        <f t="shared" si="0"/>
        <v>47.058823529411768</v>
      </c>
    </row>
    <row r="40" spans="2:6" x14ac:dyDescent="0.25">
      <c r="B40">
        <v>1637</v>
      </c>
      <c r="C40" s="1">
        <v>18.5</v>
      </c>
      <c r="F40">
        <f t="shared" si="0"/>
        <v>43.243243243243242</v>
      </c>
    </row>
    <row r="41" spans="2:6" x14ac:dyDescent="0.25">
      <c r="B41">
        <v>1638</v>
      </c>
      <c r="C41" s="1">
        <v>18</v>
      </c>
      <c r="F41">
        <f t="shared" si="0"/>
        <v>42.10526315789474</v>
      </c>
    </row>
    <row r="42" spans="2:6" x14ac:dyDescent="0.25">
      <c r="B42">
        <v>1638</v>
      </c>
      <c r="C42" s="1">
        <v>17.5</v>
      </c>
      <c r="F42">
        <f t="shared" si="0"/>
        <v>42.10526315789474</v>
      </c>
    </row>
    <row r="43" spans="2:6" x14ac:dyDescent="0.25">
      <c r="B43">
        <v>1640</v>
      </c>
      <c r="C43" s="1">
        <v>17</v>
      </c>
      <c r="F43">
        <f t="shared" si="0"/>
        <v>40</v>
      </c>
    </row>
    <row r="44" spans="2:6" x14ac:dyDescent="0.25">
      <c r="B44">
        <v>1556</v>
      </c>
      <c r="C44" s="1">
        <v>17.5</v>
      </c>
      <c r="F44">
        <f t="shared" si="0"/>
        <v>36.363636363636367</v>
      </c>
    </row>
    <row r="45" spans="2:6" x14ac:dyDescent="0.25">
      <c r="B45">
        <v>1558</v>
      </c>
      <c r="C45" s="1">
        <v>18</v>
      </c>
      <c r="F45">
        <f t="shared" si="0"/>
        <v>38.095238095238095</v>
      </c>
    </row>
    <row r="46" spans="2:6" x14ac:dyDescent="0.25">
      <c r="B46">
        <v>1559</v>
      </c>
      <c r="C46" s="1">
        <v>18.5</v>
      </c>
      <c r="F46">
        <f t="shared" si="0"/>
        <v>39.024390243902438</v>
      </c>
    </row>
    <row r="47" spans="2:6" x14ac:dyDescent="0.25">
      <c r="B47">
        <v>1561</v>
      </c>
      <c r="C47" s="1">
        <v>19</v>
      </c>
      <c r="F47">
        <f t="shared" si="0"/>
        <v>41.025641025641029</v>
      </c>
    </row>
    <row r="48" spans="2:6" x14ac:dyDescent="0.25">
      <c r="B48">
        <v>1562</v>
      </c>
      <c r="C48" s="1">
        <v>19.5</v>
      </c>
      <c r="F48">
        <f t="shared" si="0"/>
        <v>42.10526315789474</v>
      </c>
    </row>
    <row r="49" spans="2:6" x14ac:dyDescent="0.25">
      <c r="B49">
        <v>1563</v>
      </c>
      <c r="C49" s="1">
        <v>20</v>
      </c>
      <c r="F49">
        <f t="shared" si="0"/>
        <v>43.243243243243242</v>
      </c>
    </row>
    <row r="50" spans="2:6" x14ac:dyDescent="0.25">
      <c r="B50">
        <v>1565</v>
      </c>
      <c r="C50" s="1">
        <v>20.5</v>
      </c>
      <c r="F50">
        <f t="shared" si="0"/>
        <v>45.714285714285715</v>
      </c>
    </row>
    <row r="51" spans="2:6" x14ac:dyDescent="0.25">
      <c r="B51">
        <v>1566</v>
      </c>
      <c r="C51" s="1">
        <v>21</v>
      </c>
      <c r="F51">
        <f t="shared" si="0"/>
        <v>47.058823529411768</v>
      </c>
    </row>
    <row r="52" spans="2:6" x14ac:dyDescent="0.25">
      <c r="B52">
        <v>1568</v>
      </c>
      <c r="C52" s="1">
        <v>21.5</v>
      </c>
      <c r="F52">
        <f t="shared" si="0"/>
        <v>50</v>
      </c>
    </row>
    <row r="53" spans="2:6" x14ac:dyDescent="0.25">
      <c r="B53">
        <v>1569</v>
      </c>
      <c r="C53" s="1">
        <v>22</v>
      </c>
      <c r="F53">
        <f t="shared" si="0"/>
        <v>51.612903225806448</v>
      </c>
    </row>
    <row r="54" spans="2:6" x14ac:dyDescent="0.25">
      <c r="B54">
        <v>1569</v>
      </c>
      <c r="C54" s="1">
        <v>22.5</v>
      </c>
      <c r="F54">
        <f t="shared" si="0"/>
        <v>51.612903225806448</v>
      </c>
    </row>
    <row r="55" spans="2:6" x14ac:dyDescent="0.25">
      <c r="B55">
        <v>1571</v>
      </c>
      <c r="C55" s="1">
        <v>23</v>
      </c>
      <c r="F55">
        <f t="shared" si="0"/>
        <v>55.172413793103445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F79F-7606-468E-94B3-1CE077221346}">
  <dimension ref="A1:P70"/>
  <sheetViews>
    <sheetView topLeftCell="O8" zoomScaleNormal="100" workbookViewId="0">
      <selection activeCell="U1" sqref="U1:U1048576"/>
    </sheetView>
  </sheetViews>
  <sheetFormatPr defaultRowHeight="15.75" x14ac:dyDescent="0.25"/>
  <sheetData>
    <row r="1" spans="1:16" x14ac:dyDescent="0.25">
      <c r="A1">
        <v>1621</v>
      </c>
      <c r="B1" s="1">
        <v>23</v>
      </c>
      <c r="D1" s="1">
        <v>1600</v>
      </c>
      <c r="E1">
        <v>30</v>
      </c>
      <c r="F1">
        <v>1600</v>
      </c>
      <c r="G1">
        <v>300</v>
      </c>
      <c r="H1">
        <v>1598</v>
      </c>
      <c r="I1">
        <v>300</v>
      </c>
      <c r="L1">
        <f>B1/E1</f>
        <v>0.76666666666666672</v>
      </c>
      <c r="M1">
        <f>A1/1600</f>
        <v>1.0131250000000001</v>
      </c>
      <c r="O1">
        <f>I1/(I$1)</f>
        <v>1</v>
      </c>
      <c r="P1">
        <f>H1/1600</f>
        <v>0.99875000000000003</v>
      </c>
    </row>
    <row r="2" spans="1:16" x14ac:dyDescent="0.25">
      <c r="A2">
        <v>1623</v>
      </c>
      <c r="B2" s="1">
        <v>22.5</v>
      </c>
      <c r="D2" s="1">
        <v>1600</v>
      </c>
      <c r="E2">
        <v>30</v>
      </c>
      <c r="F2">
        <v>1627</v>
      </c>
      <c r="G2">
        <v>294</v>
      </c>
      <c r="H2">
        <v>1580</v>
      </c>
      <c r="I2">
        <v>294</v>
      </c>
      <c r="L2">
        <f t="shared" ref="L2:L25" si="0">B2/E2</f>
        <v>0.75</v>
      </c>
      <c r="M2">
        <f t="shared" ref="M2:M25" si="1">A2/1600</f>
        <v>1.014375</v>
      </c>
      <c r="O2">
        <f t="shared" ref="O2:O65" si="2">I2/(I$1)</f>
        <v>0.98</v>
      </c>
      <c r="P2">
        <f t="shared" ref="P2:P65" si="3">H2/1600</f>
        <v>0.98750000000000004</v>
      </c>
    </row>
    <row r="3" spans="1:16" x14ac:dyDescent="0.25">
      <c r="A3">
        <v>1624</v>
      </c>
      <c r="B3" s="1">
        <v>22</v>
      </c>
      <c r="D3" s="1">
        <v>1600</v>
      </c>
      <c r="E3">
        <v>30</v>
      </c>
      <c r="F3">
        <v>1637</v>
      </c>
      <c r="G3">
        <v>288</v>
      </c>
      <c r="H3">
        <v>1569</v>
      </c>
      <c r="I3">
        <v>288</v>
      </c>
      <c r="L3">
        <f t="shared" si="0"/>
        <v>0.73333333333333328</v>
      </c>
      <c r="M3">
        <f t="shared" si="1"/>
        <v>1.0149999999999999</v>
      </c>
      <c r="O3">
        <f t="shared" si="2"/>
        <v>0.96</v>
      </c>
      <c r="P3">
        <f t="shared" si="3"/>
        <v>0.98062499999999997</v>
      </c>
    </row>
    <row r="4" spans="1:16" x14ac:dyDescent="0.25">
      <c r="A4">
        <v>1625</v>
      </c>
      <c r="B4" s="1">
        <v>21.5</v>
      </c>
      <c r="D4" s="1">
        <v>1600</v>
      </c>
      <c r="E4">
        <v>30</v>
      </c>
      <c r="F4">
        <v>1645</v>
      </c>
      <c r="G4">
        <v>282</v>
      </c>
      <c r="H4">
        <v>1562</v>
      </c>
      <c r="I4">
        <v>282</v>
      </c>
      <c r="L4">
        <f t="shared" si="0"/>
        <v>0.71666666666666667</v>
      </c>
      <c r="M4">
        <f t="shared" si="1"/>
        <v>1.015625</v>
      </c>
      <c r="O4">
        <f t="shared" si="2"/>
        <v>0.94</v>
      </c>
      <c r="P4">
        <f t="shared" si="3"/>
        <v>0.97624999999999995</v>
      </c>
    </row>
    <row r="5" spans="1:16" x14ac:dyDescent="0.25">
      <c r="A5">
        <v>1626</v>
      </c>
      <c r="B5" s="1">
        <v>21</v>
      </c>
      <c r="D5" s="1">
        <v>1600</v>
      </c>
      <c r="E5">
        <v>30</v>
      </c>
      <c r="F5">
        <v>1652</v>
      </c>
      <c r="G5">
        <v>276</v>
      </c>
      <c r="H5">
        <v>1555</v>
      </c>
      <c r="I5">
        <v>276</v>
      </c>
      <c r="L5">
        <f t="shared" si="0"/>
        <v>0.7</v>
      </c>
      <c r="M5">
        <f t="shared" si="1"/>
        <v>1.0162500000000001</v>
      </c>
      <c r="O5">
        <f t="shared" si="2"/>
        <v>0.92</v>
      </c>
      <c r="P5">
        <f t="shared" si="3"/>
        <v>0.97187500000000004</v>
      </c>
    </row>
    <row r="6" spans="1:16" x14ac:dyDescent="0.25">
      <c r="A6">
        <v>1628</v>
      </c>
      <c r="B6" s="1">
        <v>20.5</v>
      </c>
      <c r="D6" s="1">
        <v>1600</v>
      </c>
      <c r="E6">
        <v>30</v>
      </c>
      <c r="F6">
        <v>1659</v>
      </c>
      <c r="G6">
        <v>270</v>
      </c>
      <c r="H6">
        <v>1550</v>
      </c>
      <c r="I6">
        <v>270</v>
      </c>
      <c r="L6">
        <f t="shared" si="0"/>
        <v>0.68333333333333335</v>
      </c>
      <c r="M6">
        <f t="shared" si="1"/>
        <v>1.0175000000000001</v>
      </c>
      <c r="O6">
        <f t="shared" si="2"/>
        <v>0.9</v>
      </c>
      <c r="P6">
        <f t="shared" si="3"/>
        <v>0.96875</v>
      </c>
    </row>
    <row r="7" spans="1:16" x14ac:dyDescent="0.25">
      <c r="A7">
        <v>1630</v>
      </c>
      <c r="B7" s="1">
        <v>20</v>
      </c>
      <c r="D7" s="1">
        <v>1600</v>
      </c>
      <c r="E7">
        <v>30</v>
      </c>
      <c r="F7">
        <v>1665</v>
      </c>
      <c r="G7">
        <v>264</v>
      </c>
      <c r="H7">
        <v>1545</v>
      </c>
      <c r="I7">
        <v>264</v>
      </c>
      <c r="L7">
        <f t="shared" si="0"/>
        <v>0.66666666666666663</v>
      </c>
      <c r="M7">
        <f t="shared" si="1"/>
        <v>1.01875</v>
      </c>
      <c r="O7">
        <f t="shared" si="2"/>
        <v>0.88</v>
      </c>
      <c r="P7">
        <f t="shared" si="3"/>
        <v>0.96562499999999996</v>
      </c>
    </row>
    <row r="8" spans="1:16" x14ac:dyDescent="0.25">
      <c r="A8">
        <v>1633</v>
      </c>
      <c r="B8" s="1">
        <v>19.5</v>
      </c>
      <c r="D8" s="1">
        <v>1600</v>
      </c>
      <c r="E8">
        <v>30</v>
      </c>
      <c r="F8">
        <v>1673</v>
      </c>
      <c r="G8">
        <v>258</v>
      </c>
      <c r="H8">
        <v>1540</v>
      </c>
      <c r="I8">
        <v>258</v>
      </c>
      <c r="L8">
        <f t="shared" si="0"/>
        <v>0.65</v>
      </c>
      <c r="M8">
        <f t="shared" si="1"/>
        <v>1.0206249999999999</v>
      </c>
      <c r="O8">
        <f t="shared" si="2"/>
        <v>0.86</v>
      </c>
      <c r="P8">
        <f t="shared" si="3"/>
        <v>0.96250000000000002</v>
      </c>
    </row>
    <row r="9" spans="1:16" x14ac:dyDescent="0.25">
      <c r="A9">
        <v>1634</v>
      </c>
      <c r="B9" s="1">
        <v>19</v>
      </c>
      <c r="D9" s="1">
        <v>1600</v>
      </c>
      <c r="E9">
        <v>30</v>
      </c>
      <c r="F9">
        <v>1679</v>
      </c>
      <c r="G9">
        <v>252</v>
      </c>
      <c r="H9">
        <v>1534</v>
      </c>
      <c r="I9">
        <v>252</v>
      </c>
      <c r="L9">
        <f t="shared" si="0"/>
        <v>0.6333333333333333</v>
      </c>
      <c r="M9">
        <f t="shared" si="1"/>
        <v>1.02125</v>
      </c>
      <c r="O9">
        <f t="shared" si="2"/>
        <v>0.84</v>
      </c>
      <c r="P9">
        <f t="shared" si="3"/>
        <v>0.95874999999999999</v>
      </c>
    </row>
    <row r="10" spans="1:16" x14ac:dyDescent="0.25">
      <c r="A10">
        <v>1637</v>
      </c>
      <c r="B10" s="1">
        <v>18.5</v>
      </c>
      <c r="D10" s="1">
        <v>1600</v>
      </c>
      <c r="E10">
        <v>30</v>
      </c>
      <c r="F10">
        <v>1686</v>
      </c>
      <c r="G10">
        <v>246</v>
      </c>
      <c r="H10">
        <v>1531</v>
      </c>
      <c r="I10">
        <v>246</v>
      </c>
      <c r="L10">
        <f t="shared" si="0"/>
        <v>0.6166666666666667</v>
      </c>
      <c r="M10">
        <f t="shared" si="1"/>
        <v>1.0231250000000001</v>
      </c>
      <c r="O10">
        <f t="shared" si="2"/>
        <v>0.82</v>
      </c>
      <c r="P10">
        <f t="shared" si="3"/>
        <v>0.95687500000000003</v>
      </c>
    </row>
    <row r="11" spans="1:16" x14ac:dyDescent="0.25">
      <c r="A11">
        <v>1638</v>
      </c>
      <c r="B11" s="1">
        <v>18</v>
      </c>
      <c r="D11" s="1">
        <v>1600</v>
      </c>
      <c r="E11">
        <v>30</v>
      </c>
      <c r="F11">
        <v>1692</v>
      </c>
      <c r="G11">
        <v>240</v>
      </c>
      <c r="H11">
        <v>1526</v>
      </c>
      <c r="I11">
        <v>240</v>
      </c>
      <c r="L11">
        <f t="shared" si="0"/>
        <v>0.6</v>
      </c>
      <c r="M11">
        <f t="shared" si="1"/>
        <v>1.0237499999999999</v>
      </c>
      <c r="O11">
        <f t="shared" si="2"/>
        <v>0.8</v>
      </c>
      <c r="P11">
        <f t="shared" si="3"/>
        <v>0.95374999999999999</v>
      </c>
    </row>
    <row r="12" spans="1:16" x14ac:dyDescent="0.25">
      <c r="A12">
        <v>1638</v>
      </c>
      <c r="B12" s="1">
        <v>17.5</v>
      </c>
      <c r="D12" s="1">
        <v>1600</v>
      </c>
      <c r="E12">
        <v>30</v>
      </c>
      <c r="F12">
        <v>1700</v>
      </c>
      <c r="G12">
        <v>234</v>
      </c>
      <c r="H12">
        <v>1519</v>
      </c>
      <c r="I12">
        <v>234</v>
      </c>
      <c r="L12">
        <f t="shared" si="0"/>
        <v>0.58333333333333337</v>
      </c>
      <c r="M12">
        <f t="shared" si="1"/>
        <v>1.0237499999999999</v>
      </c>
      <c r="O12">
        <f t="shared" si="2"/>
        <v>0.78</v>
      </c>
      <c r="P12">
        <f t="shared" si="3"/>
        <v>0.94937499999999997</v>
      </c>
    </row>
    <row r="13" spans="1:16" x14ac:dyDescent="0.25">
      <c r="A13">
        <v>1640</v>
      </c>
      <c r="B13" s="1">
        <v>17</v>
      </c>
      <c r="D13" s="1">
        <v>1600</v>
      </c>
      <c r="E13">
        <v>30</v>
      </c>
      <c r="F13">
        <v>1707</v>
      </c>
      <c r="G13">
        <v>228</v>
      </c>
      <c r="H13">
        <v>1515</v>
      </c>
      <c r="I13">
        <v>228</v>
      </c>
      <c r="L13">
        <f t="shared" si="0"/>
        <v>0.56666666666666665</v>
      </c>
      <c r="M13">
        <f t="shared" si="1"/>
        <v>1.0249999999999999</v>
      </c>
      <c r="O13">
        <f t="shared" si="2"/>
        <v>0.76</v>
      </c>
      <c r="P13">
        <f t="shared" si="3"/>
        <v>0.94687500000000002</v>
      </c>
    </row>
    <row r="14" spans="1:16" x14ac:dyDescent="0.25">
      <c r="A14">
        <v>1556</v>
      </c>
      <c r="B14" s="1">
        <v>17.5</v>
      </c>
      <c r="D14" s="1">
        <v>1600</v>
      </c>
      <c r="E14">
        <v>30</v>
      </c>
      <c r="F14">
        <v>1714</v>
      </c>
      <c r="G14">
        <v>222</v>
      </c>
      <c r="H14">
        <v>1510</v>
      </c>
      <c r="I14">
        <v>222</v>
      </c>
      <c r="L14">
        <f t="shared" si="0"/>
        <v>0.58333333333333337</v>
      </c>
      <c r="M14">
        <f t="shared" si="1"/>
        <v>0.97250000000000003</v>
      </c>
      <c r="O14">
        <f t="shared" si="2"/>
        <v>0.74</v>
      </c>
      <c r="P14">
        <f t="shared" si="3"/>
        <v>0.94374999999999998</v>
      </c>
    </row>
    <row r="15" spans="1:16" x14ac:dyDescent="0.25">
      <c r="A15">
        <v>1558</v>
      </c>
      <c r="B15" s="1">
        <v>18</v>
      </c>
      <c r="D15" s="1">
        <v>1600</v>
      </c>
      <c r="E15">
        <v>30</v>
      </c>
      <c r="F15">
        <v>1719</v>
      </c>
      <c r="G15">
        <v>216</v>
      </c>
      <c r="H15">
        <v>1503</v>
      </c>
      <c r="I15">
        <v>216</v>
      </c>
      <c r="L15">
        <f t="shared" si="0"/>
        <v>0.6</v>
      </c>
      <c r="M15">
        <f t="shared" si="1"/>
        <v>0.97375</v>
      </c>
      <c r="O15">
        <f t="shared" si="2"/>
        <v>0.72</v>
      </c>
      <c r="P15">
        <f t="shared" si="3"/>
        <v>0.93937499999999996</v>
      </c>
    </row>
    <row r="16" spans="1:16" x14ac:dyDescent="0.25">
      <c r="A16">
        <v>1559</v>
      </c>
      <c r="B16" s="1">
        <v>18.5</v>
      </c>
      <c r="D16" s="1">
        <v>1600</v>
      </c>
      <c r="E16">
        <v>30</v>
      </c>
      <c r="F16">
        <v>1728</v>
      </c>
      <c r="G16">
        <v>210</v>
      </c>
      <c r="H16">
        <v>1500</v>
      </c>
      <c r="I16">
        <v>210</v>
      </c>
      <c r="L16">
        <f t="shared" si="0"/>
        <v>0.6166666666666667</v>
      </c>
      <c r="M16">
        <f t="shared" si="1"/>
        <v>0.97437499999999999</v>
      </c>
      <c r="O16">
        <f t="shared" si="2"/>
        <v>0.7</v>
      </c>
      <c r="P16">
        <f t="shared" si="3"/>
        <v>0.9375</v>
      </c>
    </row>
    <row r="17" spans="1:16" x14ac:dyDescent="0.25">
      <c r="A17">
        <v>1561</v>
      </c>
      <c r="B17" s="1">
        <v>19</v>
      </c>
      <c r="D17" s="1">
        <v>1600</v>
      </c>
      <c r="E17">
        <v>30</v>
      </c>
      <c r="F17">
        <v>1737</v>
      </c>
      <c r="G17">
        <v>204</v>
      </c>
      <c r="H17">
        <v>1497</v>
      </c>
      <c r="I17">
        <v>204</v>
      </c>
      <c r="L17">
        <f t="shared" si="0"/>
        <v>0.6333333333333333</v>
      </c>
      <c r="M17">
        <f t="shared" si="1"/>
        <v>0.97562499999999996</v>
      </c>
      <c r="O17">
        <f t="shared" si="2"/>
        <v>0.68</v>
      </c>
      <c r="P17">
        <f t="shared" si="3"/>
        <v>0.93562500000000004</v>
      </c>
    </row>
    <row r="18" spans="1:16" x14ac:dyDescent="0.25">
      <c r="A18">
        <v>1562</v>
      </c>
      <c r="B18" s="1">
        <v>19.5</v>
      </c>
      <c r="D18" s="1">
        <v>1600</v>
      </c>
      <c r="E18">
        <v>30</v>
      </c>
      <c r="F18">
        <v>1744</v>
      </c>
      <c r="G18">
        <v>198</v>
      </c>
      <c r="H18">
        <v>1489</v>
      </c>
      <c r="I18">
        <v>198</v>
      </c>
      <c r="L18">
        <f t="shared" si="0"/>
        <v>0.65</v>
      </c>
      <c r="M18">
        <f t="shared" si="1"/>
        <v>0.97624999999999995</v>
      </c>
      <c r="O18">
        <f t="shared" si="2"/>
        <v>0.66</v>
      </c>
      <c r="P18">
        <f t="shared" si="3"/>
        <v>0.93062500000000004</v>
      </c>
    </row>
    <row r="19" spans="1:16" x14ac:dyDescent="0.25">
      <c r="A19">
        <v>1563</v>
      </c>
      <c r="B19" s="1">
        <v>20</v>
      </c>
      <c r="D19" s="1">
        <v>1600</v>
      </c>
      <c r="E19">
        <v>30</v>
      </c>
      <c r="F19">
        <v>1754</v>
      </c>
      <c r="G19">
        <v>192</v>
      </c>
      <c r="H19">
        <v>1484</v>
      </c>
      <c r="I19">
        <v>192</v>
      </c>
      <c r="L19">
        <f t="shared" si="0"/>
        <v>0.66666666666666663</v>
      </c>
      <c r="M19">
        <f t="shared" si="1"/>
        <v>0.97687500000000005</v>
      </c>
      <c r="O19">
        <f t="shared" si="2"/>
        <v>0.64</v>
      </c>
      <c r="P19">
        <f t="shared" si="3"/>
        <v>0.92749999999999999</v>
      </c>
    </row>
    <row r="20" spans="1:16" x14ac:dyDescent="0.25">
      <c r="A20">
        <v>1565</v>
      </c>
      <c r="B20" s="1">
        <v>20.5</v>
      </c>
      <c r="D20" s="1">
        <v>1600</v>
      </c>
      <c r="E20">
        <v>30</v>
      </c>
      <c r="F20">
        <v>1763</v>
      </c>
      <c r="G20">
        <v>186</v>
      </c>
      <c r="H20">
        <v>1479</v>
      </c>
      <c r="I20">
        <v>186</v>
      </c>
      <c r="L20">
        <f t="shared" si="0"/>
        <v>0.68333333333333335</v>
      </c>
      <c r="M20">
        <f t="shared" si="1"/>
        <v>0.97812500000000002</v>
      </c>
      <c r="O20">
        <f t="shared" si="2"/>
        <v>0.62</v>
      </c>
      <c r="P20">
        <f t="shared" si="3"/>
        <v>0.92437499999999995</v>
      </c>
    </row>
    <row r="21" spans="1:16" x14ac:dyDescent="0.25">
      <c r="A21">
        <v>1566</v>
      </c>
      <c r="B21" s="1">
        <v>21</v>
      </c>
      <c r="D21" s="1">
        <v>1600</v>
      </c>
      <c r="E21">
        <v>30</v>
      </c>
      <c r="F21">
        <v>1773</v>
      </c>
      <c r="G21">
        <v>180</v>
      </c>
      <c r="H21">
        <v>1473</v>
      </c>
      <c r="I21">
        <v>180</v>
      </c>
      <c r="L21">
        <f t="shared" si="0"/>
        <v>0.7</v>
      </c>
      <c r="M21">
        <f t="shared" si="1"/>
        <v>0.97875000000000001</v>
      </c>
      <c r="O21">
        <f t="shared" si="2"/>
        <v>0.6</v>
      </c>
      <c r="P21">
        <f t="shared" si="3"/>
        <v>0.92062500000000003</v>
      </c>
    </row>
    <row r="22" spans="1:16" x14ac:dyDescent="0.25">
      <c r="A22">
        <v>1568</v>
      </c>
      <c r="B22" s="1">
        <v>21.5</v>
      </c>
      <c r="D22" s="1">
        <v>1600</v>
      </c>
      <c r="E22">
        <v>30</v>
      </c>
      <c r="F22">
        <v>1784</v>
      </c>
      <c r="G22">
        <v>174</v>
      </c>
      <c r="H22">
        <v>1467</v>
      </c>
      <c r="I22">
        <v>174</v>
      </c>
      <c r="L22">
        <f t="shared" si="0"/>
        <v>0.71666666666666667</v>
      </c>
      <c r="M22">
        <f t="shared" si="1"/>
        <v>0.98</v>
      </c>
      <c r="O22">
        <f t="shared" si="2"/>
        <v>0.57999999999999996</v>
      </c>
      <c r="P22">
        <f t="shared" si="3"/>
        <v>0.916875</v>
      </c>
    </row>
    <row r="23" spans="1:16" x14ac:dyDescent="0.25">
      <c r="A23">
        <v>1569</v>
      </c>
      <c r="B23" s="1">
        <v>22</v>
      </c>
      <c r="D23" s="1">
        <v>1600</v>
      </c>
      <c r="E23">
        <v>30</v>
      </c>
      <c r="F23">
        <v>1795</v>
      </c>
      <c r="G23">
        <v>168</v>
      </c>
      <c r="H23">
        <v>1459</v>
      </c>
      <c r="I23">
        <v>168</v>
      </c>
      <c r="L23">
        <f t="shared" si="0"/>
        <v>0.73333333333333328</v>
      </c>
      <c r="M23">
        <f t="shared" si="1"/>
        <v>0.98062499999999997</v>
      </c>
      <c r="O23">
        <f t="shared" si="2"/>
        <v>0.56000000000000005</v>
      </c>
      <c r="P23">
        <f t="shared" si="3"/>
        <v>0.91187499999999999</v>
      </c>
    </row>
    <row r="24" spans="1:16" x14ac:dyDescent="0.25">
      <c r="A24">
        <v>1569</v>
      </c>
      <c r="B24" s="1">
        <v>22.5</v>
      </c>
      <c r="D24" s="1">
        <v>1600</v>
      </c>
      <c r="E24">
        <v>30</v>
      </c>
      <c r="F24">
        <v>1807</v>
      </c>
      <c r="G24">
        <v>162</v>
      </c>
      <c r="H24">
        <v>1455</v>
      </c>
      <c r="I24">
        <v>162</v>
      </c>
      <c r="L24">
        <f t="shared" si="0"/>
        <v>0.75</v>
      </c>
      <c r="M24">
        <f t="shared" si="1"/>
        <v>0.98062499999999997</v>
      </c>
      <c r="O24">
        <f t="shared" si="2"/>
        <v>0.54</v>
      </c>
      <c r="P24">
        <f t="shared" si="3"/>
        <v>0.90937500000000004</v>
      </c>
    </row>
    <row r="25" spans="1:16" x14ac:dyDescent="0.25">
      <c r="A25">
        <v>1571</v>
      </c>
      <c r="B25" s="1">
        <v>23</v>
      </c>
      <c r="D25" s="1">
        <v>1600</v>
      </c>
      <c r="E25">
        <v>30</v>
      </c>
      <c r="F25">
        <v>1819</v>
      </c>
      <c r="G25">
        <v>156</v>
      </c>
      <c r="H25">
        <v>1447</v>
      </c>
      <c r="I25">
        <v>156</v>
      </c>
      <c r="L25">
        <f t="shared" si="0"/>
        <v>0.76666666666666672</v>
      </c>
      <c r="M25">
        <f t="shared" si="1"/>
        <v>0.98187500000000005</v>
      </c>
      <c r="O25">
        <f t="shared" si="2"/>
        <v>0.52</v>
      </c>
      <c r="P25">
        <f t="shared" si="3"/>
        <v>0.90437500000000004</v>
      </c>
    </row>
    <row r="26" spans="1:16" x14ac:dyDescent="0.25">
      <c r="B26" s="1"/>
      <c r="D26" s="1"/>
      <c r="F26">
        <v>1833</v>
      </c>
      <c r="G26">
        <v>150</v>
      </c>
      <c r="H26">
        <v>1440</v>
      </c>
      <c r="I26">
        <v>150</v>
      </c>
      <c r="O26">
        <f t="shared" si="2"/>
        <v>0.5</v>
      </c>
      <c r="P26">
        <f t="shared" si="3"/>
        <v>0.9</v>
      </c>
    </row>
    <row r="27" spans="1:16" x14ac:dyDescent="0.25">
      <c r="B27" s="1"/>
      <c r="D27" s="1"/>
      <c r="F27">
        <v>1848</v>
      </c>
      <c r="G27">
        <v>144</v>
      </c>
      <c r="H27">
        <v>1432</v>
      </c>
      <c r="I27">
        <v>144</v>
      </c>
      <c r="O27">
        <f t="shared" si="2"/>
        <v>0.48</v>
      </c>
      <c r="P27">
        <f t="shared" si="3"/>
        <v>0.89500000000000002</v>
      </c>
    </row>
    <row r="28" spans="1:16" x14ac:dyDescent="0.25">
      <c r="B28" s="1"/>
      <c r="D28" s="1"/>
      <c r="F28">
        <v>1856</v>
      </c>
      <c r="G28">
        <v>138</v>
      </c>
      <c r="H28">
        <v>1425</v>
      </c>
      <c r="I28">
        <v>138</v>
      </c>
      <c r="O28">
        <f t="shared" si="2"/>
        <v>0.46</v>
      </c>
      <c r="P28">
        <f t="shared" si="3"/>
        <v>0.890625</v>
      </c>
    </row>
    <row r="29" spans="1:16" x14ac:dyDescent="0.25">
      <c r="B29" s="1"/>
      <c r="D29" s="1"/>
      <c r="F29">
        <v>1887</v>
      </c>
      <c r="G29">
        <v>132</v>
      </c>
      <c r="H29">
        <v>1416</v>
      </c>
      <c r="I29">
        <v>132</v>
      </c>
      <c r="O29">
        <f t="shared" si="2"/>
        <v>0.44</v>
      </c>
      <c r="P29">
        <f t="shared" si="3"/>
        <v>0.88500000000000001</v>
      </c>
    </row>
    <row r="30" spans="1:16" x14ac:dyDescent="0.25">
      <c r="B30" s="1"/>
      <c r="D30" s="1"/>
      <c r="F30">
        <v>1907</v>
      </c>
      <c r="G30">
        <v>126</v>
      </c>
      <c r="H30">
        <v>1407</v>
      </c>
      <c r="I30">
        <v>126</v>
      </c>
      <c r="O30">
        <f t="shared" si="2"/>
        <v>0.42</v>
      </c>
      <c r="P30">
        <f t="shared" si="3"/>
        <v>0.87937500000000002</v>
      </c>
    </row>
    <row r="31" spans="1:16" x14ac:dyDescent="0.25">
      <c r="B31" s="1"/>
      <c r="D31" s="1"/>
      <c r="F31">
        <v>1931</v>
      </c>
      <c r="G31">
        <v>120</v>
      </c>
      <c r="H31">
        <v>1397</v>
      </c>
      <c r="I31">
        <v>120</v>
      </c>
      <c r="O31">
        <f t="shared" si="2"/>
        <v>0.4</v>
      </c>
      <c r="P31">
        <f t="shared" si="3"/>
        <v>0.87312500000000004</v>
      </c>
    </row>
    <row r="32" spans="1:16" x14ac:dyDescent="0.25">
      <c r="B32" s="1"/>
      <c r="D32" s="1"/>
      <c r="F32">
        <v>1958</v>
      </c>
      <c r="G32">
        <v>114</v>
      </c>
      <c r="H32">
        <v>1388</v>
      </c>
      <c r="I32">
        <v>114</v>
      </c>
      <c r="O32">
        <f t="shared" si="2"/>
        <v>0.38</v>
      </c>
      <c r="P32">
        <f t="shared" si="3"/>
        <v>0.86750000000000005</v>
      </c>
    </row>
    <row r="33" spans="2:16" x14ac:dyDescent="0.25">
      <c r="B33" s="1"/>
      <c r="D33" s="1"/>
      <c r="F33">
        <v>1990</v>
      </c>
      <c r="G33">
        <v>108</v>
      </c>
      <c r="H33">
        <v>1376</v>
      </c>
      <c r="I33">
        <v>108</v>
      </c>
      <c r="O33">
        <f t="shared" si="2"/>
        <v>0.36</v>
      </c>
      <c r="P33">
        <f t="shared" si="3"/>
        <v>0.86</v>
      </c>
    </row>
    <row r="34" spans="2:16" x14ac:dyDescent="0.25">
      <c r="B34" s="1"/>
      <c r="D34" s="1"/>
      <c r="F34">
        <v>2029</v>
      </c>
      <c r="G34">
        <v>102</v>
      </c>
      <c r="H34">
        <v>1364</v>
      </c>
      <c r="I34">
        <v>102</v>
      </c>
      <c r="O34">
        <f t="shared" si="2"/>
        <v>0.34</v>
      </c>
      <c r="P34">
        <f t="shared" si="3"/>
        <v>0.85250000000000004</v>
      </c>
    </row>
    <row r="35" spans="2:16" x14ac:dyDescent="0.25">
      <c r="B35" s="1"/>
      <c r="D35" s="1"/>
      <c r="F35">
        <v>2070</v>
      </c>
      <c r="G35">
        <v>96</v>
      </c>
      <c r="H35">
        <v>1352</v>
      </c>
      <c r="I35">
        <v>96</v>
      </c>
      <c r="O35">
        <f t="shared" si="2"/>
        <v>0.32</v>
      </c>
      <c r="P35">
        <f t="shared" si="3"/>
        <v>0.84499999999999997</v>
      </c>
    </row>
    <row r="36" spans="2:16" x14ac:dyDescent="0.25">
      <c r="B36" s="1"/>
      <c r="D36" s="1"/>
      <c r="H36">
        <v>1600</v>
      </c>
      <c r="I36">
        <v>300</v>
      </c>
      <c r="O36">
        <f t="shared" si="2"/>
        <v>1</v>
      </c>
      <c r="P36">
        <f t="shared" si="3"/>
        <v>1</v>
      </c>
    </row>
    <row r="37" spans="2:16" x14ac:dyDescent="0.25">
      <c r="B37" s="1"/>
      <c r="D37" s="1"/>
      <c r="H37">
        <v>1627</v>
      </c>
      <c r="I37">
        <v>294</v>
      </c>
      <c r="O37">
        <f t="shared" si="2"/>
        <v>0.98</v>
      </c>
      <c r="P37">
        <f t="shared" si="3"/>
        <v>1.016875</v>
      </c>
    </row>
    <row r="38" spans="2:16" x14ac:dyDescent="0.25">
      <c r="B38" s="1"/>
      <c r="D38" s="1"/>
      <c r="H38">
        <v>1637</v>
      </c>
      <c r="I38">
        <v>288</v>
      </c>
      <c r="O38">
        <f t="shared" si="2"/>
        <v>0.96</v>
      </c>
      <c r="P38">
        <f t="shared" si="3"/>
        <v>1.0231250000000001</v>
      </c>
    </row>
    <row r="39" spans="2:16" x14ac:dyDescent="0.25">
      <c r="B39" s="1"/>
      <c r="D39" s="1"/>
      <c r="H39">
        <v>1645</v>
      </c>
      <c r="I39">
        <v>282</v>
      </c>
      <c r="O39">
        <f t="shared" si="2"/>
        <v>0.94</v>
      </c>
      <c r="P39">
        <f t="shared" si="3"/>
        <v>1.028125</v>
      </c>
    </row>
    <row r="40" spans="2:16" x14ac:dyDescent="0.25">
      <c r="B40" s="1"/>
      <c r="D40" s="1"/>
      <c r="H40">
        <v>1652</v>
      </c>
      <c r="I40">
        <v>276</v>
      </c>
      <c r="O40">
        <f t="shared" si="2"/>
        <v>0.92</v>
      </c>
      <c r="P40">
        <f t="shared" si="3"/>
        <v>1.0325</v>
      </c>
    </row>
    <row r="41" spans="2:16" x14ac:dyDescent="0.25">
      <c r="B41" s="1"/>
      <c r="D41" s="1"/>
      <c r="H41">
        <v>1659</v>
      </c>
      <c r="I41">
        <v>270</v>
      </c>
      <c r="O41">
        <f t="shared" si="2"/>
        <v>0.9</v>
      </c>
      <c r="P41">
        <f t="shared" si="3"/>
        <v>1.036875</v>
      </c>
    </row>
    <row r="42" spans="2:16" x14ac:dyDescent="0.25">
      <c r="B42" s="1"/>
      <c r="D42" s="1"/>
      <c r="H42">
        <v>1665</v>
      </c>
      <c r="I42">
        <v>264</v>
      </c>
      <c r="O42">
        <f t="shared" si="2"/>
        <v>0.88</v>
      </c>
      <c r="P42">
        <f t="shared" si="3"/>
        <v>1.0406249999999999</v>
      </c>
    </row>
    <row r="43" spans="2:16" x14ac:dyDescent="0.25">
      <c r="B43" s="1"/>
      <c r="D43" s="1"/>
      <c r="H43">
        <v>1673</v>
      </c>
      <c r="I43">
        <v>258</v>
      </c>
      <c r="O43">
        <f t="shared" si="2"/>
        <v>0.86</v>
      </c>
      <c r="P43">
        <f t="shared" si="3"/>
        <v>1.045625</v>
      </c>
    </row>
    <row r="44" spans="2:16" x14ac:dyDescent="0.25">
      <c r="B44" s="1"/>
      <c r="D44" s="1"/>
      <c r="H44">
        <v>1679</v>
      </c>
      <c r="I44">
        <v>252</v>
      </c>
      <c r="O44">
        <f t="shared" si="2"/>
        <v>0.84</v>
      </c>
      <c r="P44">
        <f t="shared" si="3"/>
        <v>1.0493749999999999</v>
      </c>
    </row>
    <row r="45" spans="2:16" x14ac:dyDescent="0.25">
      <c r="B45" s="1"/>
      <c r="D45" s="1"/>
      <c r="H45">
        <v>1686</v>
      </c>
      <c r="I45">
        <v>246</v>
      </c>
      <c r="O45">
        <f t="shared" si="2"/>
        <v>0.82</v>
      </c>
      <c r="P45">
        <f t="shared" si="3"/>
        <v>1.05375</v>
      </c>
    </row>
    <row r="46" spans="2:16" x14ac:dyDescent="0.25">
      <c r="B46" s="1"/>
      <c r="D46" s="1"/>
      <c r="H46">
        <v>1692</v>
      </c>
      <c r="I46">
        <v>240</v>
      </c>
      <c r="O46">
        <f t="shared" si="2"/>
        <v>0.8</v>
      </c>
      <c r="P46">
        <f t="shared" si="3"/>
        <v>1.0575000000000001</v>
      </c>
    </row>
    <row r="47" spans="2:16" x14ac:dyDescent="0.25">
      <c r="B47" s="1"/>
      <c r="D47" s="1"/>
      <c r="H47">
        <v>1700</v>
      </c>
      <c r="I47">
        <v>234</v>
      </c>
      <c r="O47">
        <f t="shared" si="2"/>
        <v>0.78</v>
      </c>
      <c r="P47">
        <f t="shared" si="3"/>
        <v>1.0625</v>
      </c>
    </row>
    <row r="48" spans="2:16" x14ac:dyDescent="0.25">
      <c r="H48">
        <v>1707</v>
      </c>
      <c r="I48">
        <v>228</v>
      </c>
      <c r="O48">
        <f t="shared" si="2"/>
        <v>0.76</v>
      </c>
      <c r="P48">
        <f t="shared" si="3"/>
        <v>1.066875</v>
      </c>
    </row>
    <row r="49" spans="8:16" x14ac:dyDescent="0.25">
      <c r="H49">
        <v>1714</v>
      </c>
      <c r="I49">
        <v>222</v>
      </c>
      <c r="O49">
        <f t="shared" si="2"/>
        <v>0.74</v>
      </c>
      <c r="P49">
        <f t="shared" si="3"/>
        <v>1.07125</v>
      </c>
    </row>
    <row r="50" spans="8:16" x14ac:dyDescent="0.25">
      <c r="H50">
        <v>1719</v>
      </c>
      <c r="I50">
        <v>216</v>
      </c>
      <c r="O50">
        <f t="shared" si="2"/>
        <v>0.72</v>
      </c>
      <c r="P50">
        <f t="shared" si="3"/>
        <v>1.0743750000000001</v>
      </c>
    </row>
    <row r="51" spans="8:16" x14ac:dyDescent="0.25">
      <c r="H51">
        <v>1728</v>
      </c>
      <c r="I51">
        <v>210</v>
      </c>
      <c r="O51">
        <f t="shared" si="2"/>
        <v>0.7</v>
      </c>
      <c r="P51">
        <f t="shared" si="3"/>
        <v>1.08</v>
      </c>
    </row>
    <row r="52" spans="8:16" x14ac:dyDescent="0.25">
      <c r="H52">
        <v>1737</v>
      </c>
      <c r="I52">
        <v>204</v>
      </c>
      <c r="O52">
        <f t="shared" si="2"/>
        <v>0.68</v>
      </c>
      <c r="P52">
        <f t="shared" si="3"/>
        <v>1.0856250000000001</v>
      </c>
    </row>
    <row r="53" spans="8:16" x14ac:dyDescent="0.25">
      <c r="H53">
        <v>1744</v>
      </c>
      <c r="I53">
        <v>198</v>
      </c>
      <c r="O53">
        <f t="shared" si="2"/>
        <v>0.66</v>
      </c>
      <c r="P53">
        <f t="shared" si="3"/>
        <v>1.0900000000000001</v>
      </c>
    </row>
    <row r="54" spans="8:16" x14ac:dyDescent="0.25">
      <c r="H54">
        <v>1754</v>
      </c>
      <c r="I54">
        <v>192</v>
      </c>
      <c r="O54">
        <f t="shared" si="2"/>
        <v>0.64</v>
      </c>
      <c r="P54">
        <f t="shared" si="3"/>
        <v>1.0962499999999999</v>
      </c>
    </row>
    <row r="55" spans="8:16" x14ac:dyDescent="0.25">
      <c r="H55">
        <v>1763</v>
      </c>
      <c r="I55">
        <v>186</v>
      </c>
      <c r="O55">
        <f t="shared" si="2"/>
        <v>0.62</v>
      </c>
      <c r="P55">
        <f t="shared" si="3"/>
        <v>1.1018749999999999</v>
      </c>
    </row>
    <row r="56" spans="8:16" x14ac:dyDescent="0.25">
      <c r="H56">
        <v>1773</v>
      </c>
      <c r="I56">
        <v>180</v>
      </c>
      <c r="O56">
        <f t="shared" si="2"/>
        <v>0.6</v>
      </c>
      <c r="P56">
        <f t="shared" si="3"/>
        <v>1.108125</v>
      </c>
    </row>
    <row r="57" spans="8:16" x14ac:dyDescent="0.25">
      <c r="H57">
        <v>1784</v>
      </c>
      <c r="I57">
        <v>174</v>
      </c>
      <c r="O57">
        <f t="shared" si="2"/>
        <v>0.57999999999999996</v>
      </c>
      <c r="P57">
        <f t="shared" si="3"/>
        <v>1.115</v>
      </c>
    </row>
    <row r="58" spans="8:16" x14ac:dyDescent="0.25">
      <c r="H58">
        <v>1795</v>
      </c>
      <c r="I58">
        <v>168</v>
      </c>
      <c r="O58">
        <f t="shared" si="2"/>
        <v>0.56000000000000005</v>
      </c>
      <c r="P58">
        <f t="shared" si="3"/>
        <v>1.121875</v>
      </c>
    </row>
    <row r="59" spans="8:16" x14ac:dyDescent="0.25">
      <c r="H59">
        <v>1807</v>
      </c>
      <c r="I59">
        <v>162</v>
      </c>
      <c r="O59">
        <f t="shared" si="2"/>
        <v>0.54</v>
      </c>
      <c r="P59">
        <f t="shared" si="3"/>
        <v>1.129375</v>
      </c>
    </row>
    <row r="60" spans="8:16" x14ac:dyDescent="0.25">
      <c r="H60">
        <v>1819</v>
      </c>
      <c r="I60">
        <v>156</v>
      </c>
      <c r="O60">
        <f t="shared" si="2"/>
        <v>0.52</v>
      </c>
      <c r="P60">
        <f t="shared" si="3"/>
        <v>1.1368750000000001</v>
      </c>
    </row>
    <row r="61" spans="8:16" x14ac:dyDescent="0.25">
      <c r="H61">
        <v>1833</v>
      </c>
      <c r="I61">
        <v>150</v>
      </c>
      <c r="O61">
        <f t="shared" si="2"/>
        <v>0.5</v>
      </c>
      <c r="P61">
        <f t="shared" si="3"/>
        <v>1.1456249999999999</v>
      </c>
    </row>
    <row r="62" spans="8:16" x14ac:dyDescent="0.25">
      <c r="H62">
        <v>1848</v>
      </c>
      <c r="I62">
        <v>144</v>
      </c>
      <c r="O62">
        <f t="shared" si="2"/>
        <v>0.48</v>
      </c>
      <c r="P62">
        <f t="shared" si="3"/>
        <v>1.155</v>
      </c>
    </row>
    <row r="63" spans="8:16" x14ac:dyDescent="0.25">
      <c r="H63">
        <v>1856</v>
      </c>
      <c r="I63">
        <v>138</v>
      </c>
      <c r="O63">
        <f t="shared" si="2"/>
        <v>0.46</v>
      </c>
      <c r="P63">
        <f t="shared" si="3"/>
        <v>1.1599999999999999</v>
      </c>
    </row>
    <row r="64" spans="8:16" x14ac:dyDescent="0.25">
      <c r="H64">
        <v>1887</v>
      </c>
      <c r="I64">
        <v>132</v>
      </c>
      <c r="O64">
        <f t="shared" si="2"/>
        <v>0.44</v>
      </c>
      <c r="P64">
        <f t="shared" si="3"/>
        <v>1.1793750000000001</v>
      </c>
    </row>
    <row r="65" spans="8:16" x14ac:dyDescent="0.25">
      <c r="H65">
        <v>1907</v>
      </c>
      <c r="I65">
        <v>126</v>
      </c>
      <c r="O65">
        <f t="shared" si="2"/>
        <v>0.42</v>
      </c>
      <c r="P65">
        <f t="shared" si="3"/>
        <v>1.191875</v>
      </c>
    </row>
    <row r="66" spans="8:16" x14ac:dyDescent="0.25">
      <c r="H66">
        <v>1931</v>
      </c>
      <c r="I66">
        <v>120</v>
      </c>
      <c r="O66">
        <f t="shared" ref="O66:O70" si="4">I66/(I$1)</f>
        <v>0.4</v>
      </c>
      <c r="P66">
        <f t="shared" ref="P66:P70" si="5">H66/1600</f>
        <v>1.2068749999999999</v>
      </c>
    </row>
    <row r="67" spans="8:16" x14ac:dyDescent="0.25">
      <c r="H67">
        <v>1958</v>
      </c>
      <c r="I67">
        <v>114</v>
      </c>
      <c r="O67">
        <f t="shared" si="4"/>
        <v>0.38</v>
      </c>
      <c r="P67">
        <f t="shared" si="5"/>
        <v>1.2237499999999999</v>
      </c>
    </row>
    <row r="68" spans="8:16" x14ac:dyDescent="0.25">
      <c r="H68">
        <v>1990</v>
      </c>
      <c r="I68">
        <v>108</v>
      </c>
      <c r="O68">
        <f t="shared" si="4"/>
        <v>0.36</v>
      </c>
      <c r="P68">
        <f t="shared" si="5"/>
        <v>1.2437499999999999</v>
      </c>
    </row>
    <row r="69" spans="8:16" x14ac:dyDescent="0.25">
      <c r="H69">
        <v>2029</v>
      </c>
      <c r="I69">
        <v>102</v>
      </c>
      <c r="O69">
        <f t="shared" si="4"/>
        <v>0.34</v>
      </c>
      <c r="P69">
        <f t="shared" si="5"/>
        <v>1.2681249999999999</v>
      </c>
    </row>
    <row r="70" spans="8:16" x14ac:dyDescent="0.25">
      <c r="H70">
        <v>2070</v>
      </c>
      <c r="I70">
        <v>96</v>
      </c>
      <c r="O70">
        <f t="shared" si="4"/>
        <v>0.32</v>
      </c>
      <c r="P70">
        <f t="shared" si="5"/>
        <v>1.29375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9A469-675E-434C-A456-3C277C6E846A}">
  <dimension ref="A1:L49"/>
  <sheetViews>
    <sheetView zoomScale="70" zoomScaleNormal="70" workbookViewId="0">
      <selection activeCell="AA2" sqref="AA2"/>
    </sheetView>
  </sheetViews>
  <sheetFormatPr defaultRowHeight="15.75" x14ac:dyDescent="0.25"/>
  <sheetData>
    <row r="1" spans="1:12" x14ac:dyDescent="0.25">
      <c r="A1" s="2" t="s">
        <v>13</v>
      </c>
      <c r="B1" s="2"/>
      <c r="C1" s="2"/>
      <c r="D1" s="2"/>
      <c r="E1" s="2"/>
      <c r="F1" s="2"/>
      <c r="G1" s="2" t="s">
        <v>14</v>
      </c>
      <c r="H1" s="2"/>
      <c r="I1" s="2"/>
      <c r="J1" s="2"/>
      <c r="K1" s="2"/>
      <c r="L1" s="2"/>
    </row>
    <row r="2" spans="1:12" x14ac:dyDescent="0.25">
      <c r="A2" t="s">
        <v>15</v>
      </c>
      <c r="B2" t="s">
        <v>16</v>
      </c>
      <c r="C2" t="s">
        <v>15</v>
      </c>
      <c r="D2" t="s">
        <v>16</v>
      </c>
      <c r="E2" t="s">
        <v>15</v>
      </c>
      <c r="F2" t="s">
        <v>16</v>
      </c>
      <c r="G2" t="s">
        <v>15</v>
      </c>
      <c r="H2" t="s">
        <v>17</v>
      </c>
      <c r="I2" t="s">
        <v>15</v>
      </c>
      <c r="J2" t="s">
        <v>17</v>
      </c>
      <c r="K2" t="s">
        <v>15</v>
      </c>
      <c r="L2" t="s">
        <v>17</v>
      </c>
    </row>
    <row r="3" spans="1:12" x14ac:dyDescent="0.25">
      <c r="A3">
        <v>1569</v>
      </c>
      <c r="B3" s="1">
        <v>30</v>
      </c>
      <c r="C3">
        <v>1629</v>
      </c>
      <c r="D3" s="1">
        <v>30</v>
      </c>
      <c r="E3">
        <v>1621</v>
      </c>
      <c r="F3" s="1">
        <v>23</v>
      </c>
      <c r="G3">
        <v>1600</v>
      </c>
      <c r="H3">
        <v>300</v>
      </c>
      <c r="I3">
        <v>1598</v>
      </c>
      <c r="J3">
        <v>300</v>
      </c>
      <c r="K3">
        <v>1466</v>
      </c>
      <c r="L3">
        <v>174</v>
      </c>
    </row>
    <row r="4" spans="1:12" x14ac:dyDescent="0.25">
      <c r="A4">
        <v>1563</v>
      </c>
      <c r="B4" s="1">
        <v>29.5</v>
      </c>
      <c r="C4">
        <v>1630</v>
      </c>
      <c r="D4" s="1">
        <v>29.5</v>
      </c>
      <c r="E4">
        <v>1623</v>
      </c>
      <c r="F4" s="1">
        <v>22.5</v>
      </c>
      <c r="G4">
        <v>1627</v>
      </c>
      <c r="H4">
        <v>294</v>
      </c>
      <c r="I4">
        <v>1580</v>
      </c>
      <c r="J4">
        <v>294</v>
      </c>
      <c r="K4">
        <v>1472</v>
      </c>
      <c r="L4">
        <v>180</v>
      </c>
    </row>
    <row r="5" spans="1:12" x14ac:dyDescent="0.25">
      <c r="A5">
        <v>1562</v>
      </c>
      <c r="B5" s="1">
        <v>29</v>
      </c>
      <c r="C5">
        <v>1631</v>
      </c>
      <c r="D5" s="1">
        <v>29</v>
      </c>
      <c r="E5">
        <v>1624</v>
      </c>
      <c r="F5" s="1">
        <v>22</v>
      </c>
      <c r="G5">
        <v>1637</v>
      </c>
      <c r="H5">
        <v>288</v>
      </c>
      <c r="I5">
        <v>1569</v>
      </c>
      <c r="J5">
        <v>288</v>
      </c>
      <c r="K5">
        <v>1479</v>
      </c>
      <c r="L5">
        <v>186</v>
      </c>
    </row>
    <row r="6" spans="1:12" x14ac:dyDescent="0.25">
      <c r="A6">
        <v>1562</v>
      </c>
      <c r="B6" s="1">
        <v>28.5</v>
      </c>
      <c r="C6">
        <v>1632</v>
      </c>
      <c r="D6" s="1">
        <v>28.5</v>
      </c>
      <c r="E6">
        <v>1625</v>
      </c>
      <c r="F6" s="1">
        <v>21.5</v>
      </c>
      <c r="G6">
        <v>1645</v>
      </c>
      <c r="H6">
        <v>282</v>
      </c>
      <c r="I6">
        <v>1562</v>
      </c>
      <c r="J6">
        <v>282</v>
      </c>
      <c r="K6">
        <v>1484</v>
      </c>
      <c r="L6">
        <v>192</v>
      </c>
    </row>
    <row r="7" spans="1:12" x14ac:dyDescent="0.25">
      <c r="A7">
        <v>1560</v>
      </c>
      <c r="B7" s="1">
        <v>28</v>
      </c>
      <c r="C7">
        <v>1633</v>
      </c>
      <c r="D7" s="1">
        <v>28</v>
      </c>
      <c r="E7">
        <v>1626</v>
      </c>
      <c r="F7" s="1">
        <v>21</v>
      </c>
      <c r="G7">
        <v>1652</v>
      </c>
      <c r="H7">
        <v>276</v>
      </c>
      <c r="I7">
        <v>1555</v>
      </c>
      <c r="J7">
        <v>276</v>
      </c>
      <c r="K7">
        <v>1490</v>
      </c>
      <c r="L7">
        <v>198</v>
      </c>
    </row>
    <row r="8" spans="1:12" x14ac:dyDescent="0.25">
      <c r="A8">
        <v>1559</v>
      </c>
      <c r="B8" s="1">
        <v>27.5</v>
      </c>
      <c r="C8">
        <v>1635</v>
      </c>
      <c r="D8" s="1">
        <v>27.5</v>
      </c>
      <c r="E8">
        <v>1628</v>
      </c>
      <c r="F8" s="1">
        <v>20.5</v>
      </c>
      <c r="G8">
        <v>1659</v>
      </c>
      <c r="H8">
        <v>270</v>
      </c>
      <c r="I8">
        <v>1550</v>
      </c>
      <c r="J8">
        <v>270</v>
      </c>
      <c r="K8">
        <v>1495</v>
      </c>
      <c r="L8">
        <v>204</v>
      </c>
    </row>
    <row r="9" spans="1:12" x14ac:dyDescent="0.25">
      <c r="A9">
        <v>1558</v>
      </c>
      <c r="B9" s="1">
        <v>27</v>
      </c>
      <c r="C9">
        <v>1635</v>
      </c>
      <c r="D9" s="1">
        <v>27</v>
      </c>
      <c r="E9">
        <v>1630</v>
      </c>
      <c r="F9" s="1">
        <v>20</v>
      </c>
      <c r="G9">
        <v>1665</v>
      </c>
      <c r="H9">
        <v>264</v>
      </c>
      <c r="I9">
        <v>1545</v>
      </c>
      <c r="J9">
        <v>264</v>
      </c>
      <c r="K9">
        <v>1502</v>
      </c>
      <c r="L9">
        <v>210</v>
      </c>
    </row>
    <row r="10" spans="1:12" x14ac:dyDescent="0.25">
      <c r="A10">
        <v>1557</v>
      </c>
      <c r="B10" s="1">
        <v>26.5</v>
      </c>
      <c r="C10">
        <v>1636</v>
      </c>
      <c r="D10" s="1">
        <v>26.5</v>
      </c>
      <c r="E10">
        <v>1633</v>
      </c>
      <c r="F10" s="1">
        <v>19.5</v>
      </c>
      <c r="G10">
        <v>1673</v>
      </c>
      <c r="H10">
        <v>258</v>
      </c>
      <c r="I10">
        <v>1540</v>
      </c>
      <c r="J10">
        <v>258</v>
      </c>
      <c r="K10">
        <v>1505</v>
      </c>
      <c r="L10">
        <v>216</v>
      </c>
    </row>
    <row r="11" spans="1:12" x14ac:dyDescent="0.25">
      <c r="A11">
        <v>1556</v>
      </c>
      <c r="B11" s="1">
        <v>26</v>
      </c>
      <c r="C11">
        <v>1638</v>
      </c>
      <c r="D11" s="1">
        <v>26</v>
      </c>
      <c r="E11">
        <v>1634</v>
      </c>
      <c r="F11" s="1">
        <v>19</v>
      </c>
      <c r="G11">
        <v>1679</v>
      </c>
      <c r="H11">
        <v>252</v>
      </c>
      <c r="I11">
        <v>1534</v>
      </c>
      <c r="J11">
        <v>252</v>
      </c>
      <c r="K11">
        <v>1509</v>
      </c>
      <c r="L11">
        <v>222</v>
      </c>
    </row>
    <row r="12" spans="1:12" x14ac:dyDescent="0.25">
      <c r="A12">
        <v>1555</v>
      </c>
      <c r="B12" s="1">
        <v>25.5</v>
      </c>
      <c r="C12">
        <v>1639</v>
      </c>
      <c r="D12" s="1">
        <v>25.5</v>
      </c>
      <c r="E12">
        <v>1637</v>
      </c>
      <c r="F12" s="1">
        <v>18.5</v>
      </c>
      <c r="G12">
        <v>1686</v>
      </c>
      <c r="H12">
        <v>246</v>
      </c>
      <c r="I12">
        <v>1531</v>
      </c>
      <c r="J12">
        <v>246</v>
      </c>
      <c r="K12">
        <v>1515</v>
      </c>
      <c r="L12">
        <v>228</v>
      </c>
    </row>
    <row r="13" spans="1:12" x14ac:dyDescent="0.25">
      <c r="A13">
        <v>1554</v>
      </c>
      <c r="B13" s="1">
        <v>25</v>
      </c>
      <c r="C13">
        <v>1640</v>
      </c>
      <c r="D13" s="1">
        <v>25</v>
      </c>
      <c r="E13">
        <v>1638</v>
      </c>
      <c r="F13" s="1">
        <v>18</v>
      </c>
      <c r="G13">
        <v>1692</v>
      </c>
      <c r="H13">
        <v>240</v>
      </c>
      <c r="I13">
        <v>1526</v>
      </c>
      <c r="J13">
        <v>240</v>
      </c>
      <c r="K13">
        <v>1520</v>
      </c>
      <c r="L13">
        <v>234</v>
      </c>
    </row>
    <row r="14" spans="1:12" x14ac:dyDescent="0.25">
      <c r="A14">
        <v>1553</v>
      </c>
      <c r="B14" s="1">
        <v>24.5</v>
      </c>
      <c r="C14">
        <v>1642</v>
      </c>
      <c r="D14" s="1">
        <v>24.5</v>
      </c>
      <c r="E14">
        <v>1638</v>
      </c>
      <c r="F14" s="1">
        <v>17.5</v>
      </c>
      <c r="G14">
        <v>1700</v>
      </c>
      <c r="H14">
        <v>234</v>
      </c>
      <c r="I14">
        <v>1519</v>
      </c>
      <c r="J14">
        <v>234</v>
      </c>
      <c r="K14">
        <v>1524</v>
      </c>
      <c r="L14">
        <v>240</v>
      </c>
    </row>
    <row r="15" spans="1:12" x14ac:dyDescent="0.25">
      <c r="A15">
        <v>1551</v>
      </c>
      <c r="B15" s="1">
        <v>24</v>
      </c>
      <c r="C15">
        <v>1643</v>
      </c>
      <c r="D15" s="1">
        <v>24</v>
      </c>
      <c r="E15">
        <v>1640</v>
      </c>
      <c r="F15" s="1">
        <v>17</v>
      </c>
      <c r="G15">
        <v>1707</v>
      </c>
      <c r="H15">
        <v>228</v>
      </c>
      <c r="I15">
        <v>1515</v>
      </c>
      <c r="J15">
        <v>228</v>
      </c>
      <c r="K15">
        <v>1530</v>
      </c>
      <c r="L15">
        <v>246</v>
      </c>
    </row>
    <row r="16" spans="1:12" x14ac:dyDescent="0.25">
      <c r="A16">
        <v>1550</v>
      </c>
      <c r="B16" s="1">
        <v>23.5</v>
      </c>
      <c r="C16">
        <v>1645</v>
      </c>
      <c r="D16" s="1">
        <v>23.5</v>
      </c>
      <c r="E16">
        <v>1556</v>
      </c>
      <c r="F16" s="1">
        <v>17.5</v>
      </c>
      <c r="G16">
        <v>1714</v>
      </c>
      <c r="H16">
        <v>222</v>
      </c>
      <c r="I16">
        <v>1510</v>
      </c>
      <c r="J16">
        <v>222</v>
      </c>
      <c r="K16">
        <v>1686</v>
      </c>
      <c r="L16">
        <v>246</v>
      </c>
    </row>
    <row r="17" spans="1:12" x14ac:dyDescent="0.25">
      <c r="A17">
        <v>1549</v>
      </c>
      <c r="B17" s="1">
        <v>23</v>
      </c>
      <c r="C17">
        <v>1646</v>
      </c>
      <c r="D17" s="1">
        <v>23</v>
      </c>
      <c r="E17">
        <v>1558</v>
      </c>
      <c r="F17" s="1">
        <v>18</v>
      </c>
      <c r="G17">
        <v>1719</v>
      </c>
      <c r="H17">
        <v>216</v>
      </c>
      <c r="I17">
        <v>1503</v>
      </c>
      <c r="J17">
        <v>216</v>
      </c>
      <c r="K17">
        <v>1692</v>
      </c>
      <c r="L17">
        <v>240</v>
      </c>
    </row>
    <row r="18" spans="1:12" x14ac:dyDescent="0.25">
      <c r="A18">
        <v>1548</v>
      </c>
      <c r="B18" s="1">
        <v>22.5</v>
      </c>
      <c r="C18">
        <v>1648</v>
      </c>
      <c r="D18" s="1">
        <v>22.5</v>
      </c>
      <c r="E18">
        <v>1559</v>
      </c>
      <c r="F18" s="1">
        <v>18.5</v>
      </c>
      <c r="G18">
        <v>1728</v>
      </c>
      <c r="H18">
        <v>210</v>
      </c>
      <c r="I18">
        <v>1500</v>
      </c>
      <c r="J18">
        <v>210</v>
      </c>
      <c r="K18">
        <v>1699</v>
      </c>
      <c r="L18">
        <v>234</v>
      </c>
    </row>
    <row r="19" spans="1:12" x14ac:dyDescent="0.25">
      <c r="A19">
        <v>1546</v>
      </c>
      <c r="B19" s="1">
        <v>22</v>
      </c>
      <c r="C19">
        <v>1649</v>
      </c>
      <c r="D19" s="1">
        <v>22</v>
      </c>
      <c r="E19">
        <v>1561</v>
      </c>
      <c r="F19" s="1">
        <v>19</v>
      </c>
      <c r="G19">
        <v>1737</v>
      </c>
      <c r="H19">
        <v>204</v>
      </c>
      <c r="I19">
        <v>1497</v>
      </c>
      <c r="J19">
        <v>204</v>
      </c>
      <c r="K19">
        <v>1707</v>
      </c>
      <c r="L19">
        <v>228</v>
      </c>
    </row>
    <row r="20" spans="1:12" x14ac:dyDescent="0.25">
      <c r="A20">
        <v>1545</v>
      </c>
      <c r="B20" s="1">
        <v>21.5</v>
      </c>
      <c r="C20">
        <v>1651</v>
      </c>
      <c r="D20" s="1">
        <v>21.5</v>
      </c>
      <c r="E20">
        <v>1562</v>
      </c>
      <c r="F20" s="1">
        <v>19.5</v>
      </c>
      <c r="G20">
        <v>1744</v>
      </c>
      <c r="H20">
        <v>198</v>
      </c>
      <c r="I20">
        <v>1489</v>
      </c>
      <c r="J20">
        <v>198</v>
      </c>
      <c r="K20">
        <v>1715</v>
      </c>
      <c r="L20">
        <v>222</v>
      </c>
    </row>
    <row r="21" spans="1:12" x14ac:dyDescent="0.25">
      <c r="A21">
        <v>1543</v>
      </c>
      <c r="B21" s="1">
        <v>21</v>
      </c>
      <c r="C21">
        <v>1653</v>
      </c>
      <c r="D21" s="1">
        <v>21</v>
      </c>
      <c r="E21">
        <v>1563</v>
      </c>
      <c r="F21" s="1">
        <v>20</v>
      </c>
      <c r="G21">
        <v>1754</v>
      </c>
      <c r="H21">
        <v>192</v>
      </c>
      <c r="I21">
        <v>1484</v>
      </c>
      <c r="J21">
        <v>192</v>
      </c>
      <c r="K21">
        <v>1722</v>
      </c>
      <c r="L21">
        <v>216</v>
      </c>
    </row>
    <row r="22" spans="1:12" x14ac:dyDescent="0.25">
      <c r="A22">
        <v>1542</v>
      </c>
      <c r="B22" s="1">
        <v>20.5</v>
      </c>
      <c r="C22">
        <v>1654</v>
      </c>
      <c r="D22" s="1">
        <v>20.5</v>
      </c>
      <c r="E22">
        <v>1565</v>
      </c>
      <c r="F22" s="1">
        <v>20.5</v>
      </c>
      <c r="G22">
        <v>1763</v>
      </c>
      <c r="H22">
        <v>186</v>
      </c>
      <c r="I22">
        <v>1479</v>
      </c>
      <c r="J22">
        <v>186</v>
      </c>
      <c r="K22">
        <v>1728</v>
      </c>
      <c r="L22">
        <v>210</v>
      </c>
    </row>
    <row r="23" spans="1:12" x14ac:dyDescent="0.25">
      <c r="A23">
        <v>1540</v>
      </c>
      <c r="B23" s="1">
        <v>20</v>
      </c>
      <c r="C23">
        <v>1656</v>
      </c>
      <c r="D23" s="1">
        <v>20</v>
      </c>
      <c r="E23">
        <v>1566</v>
      </c>
      <c r="F23" s="1">
        <v>21</v>
      </c>
      <c r="G23">
        <v>1773</v>
      </c>
      <c r="H23">
        <v>180</v>
      </c>
      <c r="I23">
        <v>1473</v>
      </c>
      <c r="J23">
        <v>180</v>
      </c>
      <c r="K23">
        <v>1737</v>
      </c>
      <c r="L23">
        <v>204</v>
      </c>
    </row>
    <row r="24" spans="1:12" x14ac:dyDescent="0.25">
      <c r="A24">
        <v>1538</v>
      </c>
      <c r="B24" s="1">
        <v>19.5</v>
      </c>
      <c r="C24">
        <v>1658</v>
      </c>
      <c r="D24" s="1">
        <v>19.5</v>
      </c>
      <c r="E24">
        <v>1568</v>
      </c>
      <c r="F24" s="1">
        <v>21.5</v>
      </c>
      <c r="G24">
        <v>1784</v>
      </c>
      <c r="H24">
        <v>174</v>
      </c>
      <c r="I24">
        <v>1467</v>
      </c>
      <c r="J24">
        <v>174</v>
      </c>
      <c r="K24">
        <v>1746</v>
      </c>
      <c r="L24">
        <v>198</v>
      </c>
    </row>
    <row r="25" spans="1:12" x14ac:dyDescent="0.25">
      <c r="A25">
        <v>1537</v>
      </c>
      <c r="B25" s="1">
        <v>19</v>
      </c>
      <c r="C25">
        <v>1661</v>
      </c>
      <c r="D25" s="1">
        <v>19</v>
      </c>
      <c r="E25">
        <v>1569</v>
      </c>
      <c r="F25" s="1">
        <v>22</v>
      </c>
      <c r="G25">
        <v>1795</v>
      </c>
      <c r="H25">
        <v>168</v>
      </c>
      <c r="I25">
        <v>1459</v>
      </c>
      <c r="J25">
        <v>168</v>
      </c>
      <c r="K25">
        <v>1754</v>
      </c>
      <c r="L25">
        <v>192</v>
      </c>
    </row>
    <row r="26" spans="1:12" x14ac:dyDescent="0.25">
      <c r="A26">
        <v>1535</v>
      </c>
      <c r="B26" s="1">
        <v>18.5</v>
      </c>
      <c r="C26">
        <v>1663</v>
      </c>
      <c r="D26" s="1">
        <v>18.5</v>
      </c>
      <c r="E26">
        <v>1569</v>
      </c>
      <c r="F26" s="1">
        <v>22.5</v>
      </c>
      <c r="G26">
        <v>1807</v>
      </c>
      <c r="H26">
        <v>162</v>
      </c>
      <c r="I26">
        <v>1455</v>
      </c>
      <c r="J26">
        <v>162</v>
      </c>
      <c r="K26">
        <v>1763</v>
      </c>
      <c r="L26">
        <v>186</v>
      </c>
    </row>
    <row r="27" spans="1:12" x14ac:dyDescent="0.25">
      <c r="A27">
        <v>1534</v>
      </c>
      <c r="B27" s="1">
        <v>18</v>
      </c>
      <c r="C27">
        <v>1665</v>
      </c>
      <c r="D27" s="1">
        <v>18</v>
      </c>
      <c r="E27">
        <v>1571</v>
      </c>
      <c r="F27" s="1">
        <v>23</v>
      </c>
      <c r="G27">
        <v>1819</v>
      </c>
      <c r="H27">
        <v>156</v>
      </c>
      <c r="I27">
        <v>1447</v>
      </c>
      <c r="J27">
        <v>156</v>
      </c>
      <c r="K27">
        <v>1774</v>
      </c>
      <c r="L27">
        <v>180</v>
      </c>
    </row>
    <row r="28" spans="1:12" x14ac:dyDescent="0.25">
      <c r="A28">
        <v>1532</v>
      </c>
      <c r="B28" s="1">
        <v>17.5</v>
      </c>
      <c r="C28">
        <v>1668</v>
      </c>
      <c r="D28" s="1">
        <v>17.5</v>
      </c>
      <c r="G28">
        <v>1833</v>
      </c>
      <c r="H28">
        <v>150</v>
      </c>
      <c r="I28">
        <v>1440</v>
      </c>
      <c r="J28">
        <v>150</v>
      </c>
      <c r="K28">
        <v>1785</v>
      </c>
      <c r="L28">
        <v>174</v>
      </c>
    </row>
    <row r="29" spans="1:12" x14ac:dyDescent="0.25">
      <c r="A29">
        <v>1529</v>
      </c>
      <c r="B29" s="1">
        <v>17</v>
      </c>
      <c r="C29">
        <v>1670</v>
      </c>
      <c r="D29" s="1">
        <v>17</v>
      </c>
      <c r="G29">
        <v>1848</v>
      </c>
      <c r="H29">
        <v>144</v>
      </c>
      <c r="I29">
        <v>1432</v>
      </c>
      <c r="J29">
        <v>144</v>
      </c>
    </row>
    <row r="30" spans="1:12" x14ac:dyDescent="0.25">
      <c r="A30">
        <v>1528</v>
      </c>
      <c r="B30" s="1">
        <v>16.5</v>
      </c>
      <c r="C30">
        <v>1673</v>
      </c>
      <c r="D30" s="1">
        <v>16.5</v>
      </c>
      <c r="G30">
        <v>1856</v>
      </c>
      <c r="H30">
        <v>138</v>
      </c>
      <c r="I30">
        <v>1425</v>
      </c>
      <c r="J30">
        <v>138</v>
      </c>
    </row>
    <row r="31" spans="1:12" x14ac:dyDescent="0.25">
      <c r="A31">
        <v>1525</v>
      </c>
      <c r="B31" s="1">
        <v>16</v>
      </c>
      <c r="C31">
        <v>1677</v>
      </c>
      <c r="D31" s="1">
        <v>16</v>
      </c>
      <c r="G31">
        <v>1887</v>
      </c>
      <c r="H31">
        <v>132</v>
      </c>
      <c r="I31">
        <v>1416</v>
      </c>
      <c r="J31">
        <v>132</v>
      </c>
    </row>
    <row r="32" spans="1:12" x14ac:dyDescent="0.25">
      <c r="A32">
        <v>1523</v>
      </c>
      <c r="B32" s="1">
        <v>15.5</v>
      </c>
      <c r="C32">
        <v>1679</v>
      </c>
      <c r="D32" s="1">
        <v>15.5</v>
      </c>
      <c r="G32">
        <v>1907</v>
      </c>
      <c r="H32">
        <v>126</v>
      </c>
      <c r="I32">
        <v>1407</v>
      </c>
      <c r="J32">
        <v>126</v>
      </c>
    </row>
    <row r="33" spans="1:10" x14ac:dyDescent="0.25">
      <c r="A33">
        <v>1520</v>
      </c>
      <c r="B33" s="1">
        <v>15</v>
      </c>
      <c r="C33">
        <v>1683</v>
      </c>
      <c r="D33" s="1">
        <v>15</v>
      </c>
      <c r="G33">
        <v>1931</v>
      </c>
      <c r="H33">
        <v>120</v>
      </c>
      <c r="I33">
        <v>1397</v>
      </c>
      <c r="J33">
        <v>120</v>
      </c>
    </row>
    <row r="34" spans="1:10" x14ac:dyDescent="0.25">
      <c r="A34">
        <v>1517</v>
      </c>
      <c r="B34" s="1">
        <v>14.5</v>
      </c>
      <c r="C34">
        <v>1687</v>
      </c>
      <c r="D34" s="1">
        <v>14.5</v>
      </c>
      <c r="G34">
        <v>1958</v>
      </c>
      <c r="H34">
        <v>114</v>
      </c>
      <c r="I34">
        <v>1388</v>
      </c>
      <c r="J34">
        <v>114</v>
      </c>
    </row>
    <row r="35" spans="1:10" x14ac:dyDescent="0.25">
      <c r="A35">
        <v>1514</v>
      </c>
      <c r="B35" s="1">
        <v>14</v>
      </c>
      <c r="C35">
        <v>1691</v>
      </c>
      <c r="D35" s="1">
        <v>14</v>
      </c>
      <c r="G35">
        <v>1990</v>
      </c>
      <c r="H35">
        <v>108</v>
      </c>
      <c r="I35">
        <v>1376</v>
      </c>
      <c r="J35">
        <v>108</v>
      </c>
    </row>
    <row r="36" spans="1:10" x14ac:dyDescent="0.25">
      <c r="A36">
        <v>1511</v>
      </c>
      <c r="B36" s="1">
        <v>13.5</v>
      </c>
      <c r="C36">
        <v>1695</v>
      </c>
      <c r="D36" s="1">
        <v>13.5</v>
      </c>
      <c r="G36">
        <v>2029</v>
      </c>
      <c r="H36">
        <v>102</v>
      </c>
      <c r="I36">
        <v>1364</v>
      </c>
      <c r="J36">
        <v>102</v>
      </c>
    </row>
    <row r="37" spans="1:10" x14ac:dyDescent="0.25">
      <c r="A37">
        <v>1508</v>
      </c>
      <c r="B37" s="1">
        <v>13</v>
      </c>
      <c r="C37">
        <v>1699</v>
      </c>
      <c r="D37" s="1">
        <v>13</v>
      </c>
      <c r="G37">
        <v>2070</v>
      </c>
      <c r="H37">
        <v>96</v>
      </c>
      <c r="I37">
        <v>1352</v>
      </c>
      <c r="J37">
        <v>96</v>
      </c>
    </row>
    <row r="38" spans="1:10" x14ac:dyDescent="0.25">
      <c r="A38">
        <v>1505</v>
      </c>
      <c r="B38" s="1">
        <v>12.5</v>
      </c>
      <c r="C38">
        <v>1703</v>
      </c>
      <c r="D38" s="1">
        <v>12.5</v>
      </c>
    </row>
    <row r="39" spans="1:10" x14ac:dyDescent="0.25">
      <c r="A39">
        <v>1502</v>
      </c>
      <c r="B39" s="1">
        <v>12</v>
      </c>
      <c r="C39">
        <v>1708</v>
      </c>
      <c r="D39" s="1">
        <v>12</v>
      </c>
    </row>
    <row r="40" spans="1:10" x14ac:dyDescent="0.25">
      <c r="A40">
        <v>1497</v>
      </c>
      <c r="B40" s="1">
        <v>11.5</v>
      </c>
      <c r="C40">
        <v>1716</v>
      </c>
      <c r="D40" s="1">
        <v>11.5</v>
      </c>
    </row>
    <row r="41" spans="1:10" x14ac:dyDescent="0.25">
      <c r="A41">
        <v>1493</v>
      </c>
      <c r="B41" s="1">
        <v>11</v>
      </c>
      <c r="C41">
        <v>1723</v>
      </c>
      <c r="D41" s="1">
        <v>11</v>
      </c>
    </row>
    <row r="42" spans="1:10" x14ac:dyDescent="0.25">
      <c r="A42">
        <v>1488</v>
      </c>
      <c r="B42" s="1">
        <v>10.5</v>
      </c>
      <c r="C42">
        <v>1730</v>
      </c>
      <c r="D42" s="1">
        <v>10.5</v>
      </c>
    </row>
    <row r="43" spans="1:10" x14ac:dyDescent="0.25">
      <c r="A43">
        <v>1484</v>
      </c>
      <c r="B43" s="1">
        <v>10</v>
      </c>
      <c r="C43">
        <v>1737</v>
      </c>
      <c r="D43" s="1">
        <v>10</v>
      </c>
    </row>
    <row r="44" spans="1:10" x14ac:dyDescent="0.25">
      <c r="A44">
        <v>1477</v>
      </c>
      <c r="B44" s="1">
        <v>9.5</v>
      </c>
      <c r="C44">
        <v>1746</v>
      </c>
      <c r="D44" s="1">
        <v>9.5</v>
      </c>
    </row>
    <row r="45" spans="1:10" x14ac:dyDescent="0.25">
      <c r="A45">
        <v>1471</v>
      </c>
      <c r="B45" s="1">
        <v>9</v>
      </c>
      <c r="C45">
        <v>1756</v>
      </c>
      <c r="D45" s="1">
        <v>9</v>
      </c>
    </row>
    <row r="46" spans="1:10" x14ac:dyDescent="0.25">
      <c r="A46">
        <v>1465</v>
      </c>
      <c r="B46" s="1">
        <v>8.5</v>
      </c>
      <c r="C46">
        <v>1766</v>
      </c>
      <c r="D46" s="1">
        <v>8.5</v>
      </c>
    </row>
    <row r="47" spans="1:10" x14ac:dyDescent="0.25">
      <c r="A47">
        <v>1458</v>
      </c>
      <c r="B47" s="1">
        <v>8</v>
      </c>
      <c r="C47">
        <v>1780</v>
      </c>
      <c r="D47" s="1">
        <v>8</v>
      </c>
    </row>
    <row r="48" spans="1:10" x14ac:dyDescent="0.25">
      <c r="A48">
        <v>1449</v>
      </c>
      <c r="B48" s="1">
        <v>7.5</v>
      </c>
      <c r="C48">
        <v>1795</v>
      </c>
      <c r="D48" s="1">
        <v>7.5</v>
      </c>
    </row>
    <row r="49" spans="1:4" x14ac:dyDescent="0.25">
      <c r="A49">
        <v>1441</v>
      </c>
      <c r="B49" s="1">
        <v>7</v>
      </c>
      <c r="C49">
        <v>1815</v>
      </c>
      <c r="D49" s="1">
        <v>7</v>
      </c>
    </row>
  </sheetData>
  <mergeCells count="2">
    <mergeCell ref="A1:F1"/>
    <mergeCell ref="G1:L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A5CC-C627-B74A-B765-9ED198ADB755}">
  <dimension ref="A1:C40"/>
  <sheetViews>
    <sheetView zoomScale="60" zoomScaleNormal="60" workbookViewId="0">
      <selection activeCell="B3" sqref="B3:C10"/>
    </sheetView>
  </sheetViews>
  <sheetFormatPr defaultColWidth="11" defaultRowHeight="15.75" x14ac:dyDescent="0.25"/>
  <sheetData>
    <row r="1" spans="1:3" x14ac:dyDescent="0.25">
      <c r="A1">
        <v>1</v>
      </c>
    </row>
    <row r="2" spans="1:3" x14ac:dyDescent="0.25">
      <c r="A2" t="s">
        <v>4</v>
      </c>
      <c r="B2" t="s">
        <v>8</v>
      </c>
      <c r="C2" t="s">
        <v>9</v>
      </c>
    </row>
    <row r="3" spans="1:3" x14ac:dyDescent="0.25">
      <c r="A3">
        <v>5</v>
      </c>
      <c r="B3">
        <v>3</v>
      </c>
      <c r="C3">
        <v>15</v>
      </c>
    </row>
    <row r="4" spans="1:3" x14ac:dyDescent="0.25">
      <c r="A4">
        <v>5</v>
      </c>
      <c r="B4">
        <v>5</v>
      </c>
      <c r="C4">
        <v>20</v>
      </c>
    </row>
    <row r="5" spans="1:3" x14ac:dyDescent="0.25">
      <c r="A5">
        <v>5</v>
      </c>
      <c r="B5">
        <v>7</v>
      </c>
      <c r="C5">
        <v>25</v>
      </c>
    </row>
    <row r="6" spans="1:3" x14ac:dyDescent="0.25">
      <c r="A6">
        <v>5</v>
      </c>
      <c r="B6">
        <v>9</v>
      </c>
      <c r="C6">
        <v>28</v>
      </c>
    </row>
    <row r="7" spans="1:3" x14ac:dyDescent="0.25">
      <c r="A7">
        <v>5</v>
      </c>
      <c r="B7">
        <v>11</v>
      </c>
      <c r="C7">
        <v>31</v>
      </c>
    </row>
    <row r="8" spans="1:3" x14ac:dyDescent="0.25">
      <c r="A8">
        <v>5</v>
      </c>
      <c r="B8">
        <v>13</v>
      </c>
      <c r="C8">
        <v>33</v>
      </c>
    </row>
    <row r="9" spans="1:3" x14ac:dyDescent="0.25">
      <c r="A9">
        <v>5</v>
      </c>
      <c r="B9">
        <v>15</v>
      </c>
      <c r="C9">
        <v>35</v>
      </c>
    </row>
    <row r="10" spans="1:3" x14ac:dyDescent="0.25">
      <c r="A10">
        <v>5</v>
      </c>
      <c r="B10">
        <v>17</v>
      </c>
      <c r="C10">
        <v>36</v>
      </c>
    </row>
    <row r="11" spans="1:3" x14ac:dyDescent="0.25">
      <c r="A11">
        <v>3</v>
      </c>
    </row>
    <row r="12" spans="1:3" x14ac:dyDescent="0.25">
      <c r="A12" t="s">
        <v>5</v>
      </c>
      <c r="B12" t="s">
        <v>8</v>
      </c>
      <c r="C12" t="s">
        <v>10</v>
      </c>
    </row>
    <row r="13" spans="1:3" x14ac:dyDescent="0.25">
      <c r="A13">
        <v>12</v>
      </c>
      <c r="B13">
        <v>5</v>
      </c>
      <c r="C13">
        <v>25</v>
      </c>
    </row>
    <row r="14" spans="1:3" x14ac:dyDescent="0.25">
      <c r="A14">
        <v>12</v>
      </c>
      <c r="B14">
        <v>7</v>
      </c>
      <c r="C14">
        <v>28</v>
      </c>
    </row>
    <row r="15" spans="1:3" x14ac:dyDescent="0.25">
      <c r="A15">
        <v>12</v>
      </c>
      <c r="B15">
        <v>9</v>
      </c>
      <c r="C15">
        <v>31</v>
      </c>
    </row>
    <row r="16" spans="1:3" x14ac:dyDescent="0.25">
      <c r="A16">
        <v>12</v>
      </c>
      <c r="B16">
        <v>11</v>
      </c>
      <c r="C16">
        <v>33</v>
      </c>
    </row>
    <row r="17" spans="1:3" x14ac:dyDescent="0.25">
      <c r="A17">
        <v>12</v>
      </c>
      <c r="B17">
        <v>13</v>
      </c>
      <c r="C17">
        <v>35</v>
      </c>
    </row>
    <row r="18" spans="1:3" x14ac:dyDescent="0.25">
      <c r="A18">
        <v>12</v>
      </c>
      <c r="B18">
        <v>15</v>
      </c>
      <c r="C18">
        <v>36</v>
      </c>
    </row>
    <row r="19" spans="1:3" x14ac:dyDescent="0.25">
      <c r="A19">
        <v>12</v>
      </c>
      <c r="B19">
        <v>17</v>
      </c>
      <c r="C19">
        <v>37</v>
      </c>
    </row>
    <row r="20" spans="1:3" x14ac:dyDescent="0.25">
      <c r="A20">
        <v>12</v>
      </c>
      <c r="B20">
        <v>19</v>
      </c>
      <c r="C20">
        <v>38</v>
      </c>
    </row>
    <row r="21" spans="1:3" x14ac:dyDescent="0.25">
      <c r="A21">
        <v>7</v>
      </c>
    </row>
    <row r="22" spans="1:3" x14ac:dyDescent="0.25">
      <c r="A22" t="s">
        <v>6</v>
      </c>
      <c r="B22" t="s">
        <v>8</v>
      </c>
      <c r="C22" t="s">
        <v>11</v>
      </c>
    </row>
    <row r="23" spans="1:3" x14ac:dyDescent="0.25">
      <c r="A23">
        <v>23</v>
      </c>
      <c r="B23">
        <v>1</v>
      </c>
      <c r="C23">
        <v>25</v>
      </c>
    </row>
    <row r="24" spans="1:3" x14ac:dyDescent="0.25">
      <c r="A24">
        <v>23</v>
      </c>
      <c r="B24">
        <v>2</v>
      </c>
      <c r="C24">
        <v>28</v>
      </c>
    </row>
    <row r="25" spans="1:3" x14ac:dyDescent="0.25">
      <c r="A25">
        <v>23</v>
      </c>
      <c r="B25">
        <v>3</v>
      </c>
      <c r="C25">
        <v>31</v>
      </c>
    </row>
    <row r="26" spans="1:3" x14ac:dyDescent="0.25">
      <c r="A26">
        <v>23</v>
      </c>
      <c r="B26">
        <v>6</v>
      </c>
      <c r="C26">
        <v>33</v>
      </c>
    </row>
    <row r="27" spans="1:3" x14ac:dyDescent="0.25">
      <c r="A27">
        <v>23</v>
      </c>
      <c r="B27">
        <v>8</v>
      </c>
      <c r="C27">
        <v>35</v>
      </c>
    </row>
    <row r="28" spans="1:3" x14ac:dyDescent="0.25">
      <c r="A28">
        <v>23</v>
      </c>
      <c r="B28">
        <v>10</v>
      </c>
      <c r="C28">
        <v>36</v>
      </c>
    </row>
    <row r="29" spans="1:3" x14ac:dyDescent="0.25">
      <c r="A29">
        <v>23</v>
      </c>
      <c r="B29">
        <v>12</v>
      </c>
      <c r="C29">
        <v>37</v>
      </c>
    </row>
    <row r="30" spans="1:3" x14ac:dyDescent="0.25">
      <c r="A30">
        <v>23</v>
      </c>
      <c r="B30">
        <v>14</v>
      </c>
      <c r="C30">
        <v>37</v>
      </c>
    </row>
    <row r="31" spans="1:3" x14ac:dyDescent="0.25">
      <c r="A31">
        <v>12</v>
      </c>
    </row>
    <row r="32" spans="1:3" x14ac:dyDescent="0.25">
      <c r="A32" t="s">
        <v>7</v>
      </c>
      <c r="B32" t="s">
        <v>8</v>
      </c>
      <c r="C32" t="s">
        <v>12</v>
      </c>
    </row>
    <row r="33" spans="1:3" x14ac:dyDescent="0.25">
      <c r="A33">
        <v>31</v>
      </c>
      <c r="B33">
        <v>1</v>
      </c>
      <c r="C33">
        <v>32</v>
      </c>
    </row>
    <row r="34" spans="1:3" x14ac:dyDescent="0.25">
      <c r="A34">
        <v>31</v>
      </c>
      <c r="B34">
        <v>2</v>
      </c>
      <c r="C34">
        <v>33</v>
      </c>
    </row>
    <row r="35" spans="1:3" x14ac:dyDescent="0.25">
      <c r="A35">
        <v>31</v>
      </c>
      <c r="B35">
        <v>3</v>
      </c>
      <c r="C35">
        <v>33</v>
      </c>
    </row>
    <row r="36" spans="1:3" x14ac:dyDescent="0.25">
      <c r="A36">
        <v>31</v>
      </c>
      <c r="B36">
        <v>4</v>
      </c>
      <c r="C36">
        <v>34</v>
      </c>
    </row>
    <row r="37" spans="1:3" x14ac:dyDescent="0.25">
      <c r="A37">
        <v>31</v>
      </c>
      <c r="B37">
        <v>5</v>
      </c>
      <c r="C37">
        <v>35</v>
      </c>
    </row>
    <row r="38" spans="1:3" x14ac:dyDescent="0.25">
      <c r="A38">
        <v>31</v>
      </c>
      <c r="B38">
        <v>6</v>
      </c>
      <c r="C38">
        <v>36</v>
      </c>
    </row>
    <row r="39" spans="1:3" x14ac:dyDescent="0.25">
      <c r="A39">
        <v>31</v>
      </c>
      <c r="B39">
        <v>7</v>
      </c>
      <c r="C39">
        <v>37</v>
      </c>
    </row>
    <row r="40" spans="1:3" x14ac:dyDescent="0.25">
      <c r="A40">
        <v>31</v>
      </c>
      <c r="B40">
        <v>8</v>
      </c>
      <c r="C40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3A8DB-C319-0F4B-BBF3-36C616DCA60E}">
  <dimension ref="A1"/>
  <sheetViews>
    <sheetView zoomScale="60" zoomScaleNormal="60" workbookViewId="0">
      <selection activeCell="E11" sqref="E11"/>
    </sheetView>
  </sheetViews>
  <sheetFormatPr defaultColWidth="11" defaultRowHeight="15.7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AA9-82DE-434E-A142-0B506D556C4B}">
  <dimension ref="A1:X21"/>
  <sheetViews>
    <sheetView topLeftCell="M1" workbookViewId="0">
      <selection activeCell="D4" sqref="D4:X5"/>
    </sheetView>
  </sheetViews>
  <sheetFormatPr defaultRowHeight="15.75" x14ac:dyDescent="0.25"/>
  <sheetData>
    <row r="1" spans="1:24" x14ac:dyDescent="0.25">
      <c r="A1" t="s">
        <v>18</v>
      </c>
      <c r="B1" t="s">
        <v>19</v>
      </c>
    </row>
    <row r="2" spans="1:24" x14ac:dyDescent="0.25">
      <c r="A2">
        <v>1</v>
      </c>
      <c r="B2">
        <v>5</v>
      </c>
    </row>
    <row r="3" spans="1:24" x14ac:dyDescent="0.25">
      <c r="A3">
        <v>2</v>
      </c>
      <c r="B3">
        <v>8</v>
      </c>
    </row>
    <row r="4" spans="1:24" x14ac:dyDescent="0.25">
      <c r="A4">
        <v>3</v>
      </c>
      <c r="B4">
        <v>12</v>
      </c>
      <c r="D4" t="s">
        <v>18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</row>
    <row r="5" spans="1:24" x14ac:dyDescent="0.25">
      <c r="A5">
        <v>4</v>
      </c>
      <c r="B5">
        <v>15</v>
      </c>
      <c r="D5" t="s">
        <v>19</v>
      </c>
      <c r="E5">
        <v>5</v>
      </c>
      <c r="F5">
        <v>8</v>
      </c>
      <c r="G5">
        <v>12</v>
      </c>
      <c r="H5">
        <v>15</v>
      </c>
      <c r="I5">
        <v>17</v>
      </c>
      <c r="J5">
        <v>20</v>
      </c>
      <c r="K5">
        <v>23</v>
      </c>
      <c r="L5">
        <v>25</v>
      </c>
      <c r="M5">
        <v>26</v>
      </c>
      <c r="N5">
        <v>28</v>
      </c>
      <c r="O5">
        <v>29</v>
      </c>
      <c r="P5">
        <v>31</v>
      </c>
      <c r="Q5">
        <v>32</v>
      </c>
      <c r="R5">
        <v>33</v>
      </c>
      <c r="S5">
        <v>34</v>
      </c>
      <c r="T5">
        <v>35</v>
      </c>
      <c r="U5">
        <v>35</v>
      </c>
      <c r="V5">
        <v>36</v>
      </c>
      <c r="W5">
        <v>37</v>
      </c>
      <c r="X5">
        <v>37</v>
      </c>
    </row>
    <row r="6" spans="1:24" x14ac:dyDescent="0.25">
      <c r="A6">
        <v>5</v>
      </c>
      <c r="B6">
        <v>17</v>
      </c>
    </row>
    <row r="7" spans="1:24" x14ac:dyDescent="0.25">
      <c r="A7">
        <v>6</v>
      </c>
      <c r="B7">
        <v>20</v>
      </c>
    </row>
    <row r="8" spans="1:24" x14ac:dyDescent="0.25">
      <c r="A8">
        <v>7</v>
      </c>
      <c r="B8">
        <v>23</v>
      </c>
    </row>
    <row r="9" spans="1:24" x14ac:dyDescent="0.25">
      <c r="A9">
        <v>8</v>
      </c>
      <c r="B9">
        <v>25</v>
      </c>
    </row>
    <row r="10" spans="1:24" x14ac:dyDescent="0.25">
      <c r="A10">
        <v>9</v>
      </c>
      <c r="B10">
        <v>26</v>
      </c>
    </row>
    <row r="11" spans="1:24" x14ac:dyDescent="0.25">
      <c r="A11">
        <v>10</v>
      </c>
      <c r="B11">
        <v>28</v>
      </c>
    </row>
    <row r="12" spans="1:24" x14ac:dyDescent="0.25">
      <c r="A12">
        <v>11</v>
      </c>
      <c r="B12">
        <v>29</v>
      </c>
    </row>
    <row r="13" spans="1:24" x14ac:dyDescent="0.25">
      <c r="A13">
        <v>12</v>
      </c>
      <c r="B13">
        <v>31</v>
      </c>
    </row>
    <row r="14" spans="1:24" x14ac:dyDescent="0.25">
      <c r="A14">
        <v>13</v>
      </c>
      <c r="B14">
        <v>32</v>
      </c>
    </row>
    <row r="15" spans="1:24" x14ac:dyDescent="0.25">
      <c r="A15">
        <v>14</v>
      </c>
      <c r="B15">
        <v>33</v>
      </c>
    </row>
    <row r="16" spans="1:24" x14ac:dyDescent="0.25">
      <c r="A16">
        <v>15</v>
      </c>
      <c r="B16">
        <v>34</v>
      </c>
    </row>
    <row r="17" spans="1:2" x14ac:dyDescent="0.25">
      <c r="A17">
        <v>16</v>
      </c>
      <c r="B17">
        <v>35</v>
      </c>
    </row>
    <row r="18" spans="1:2" x14ac:dyDescent="0.25">
      <c r="A18">
        <v>17</v>
      </c>
      <c r="B18">
        <v>35</v>
      </c>
    </row>
    <row r="19" spans="1:2" x14ac:dyDescent="0.25">
      <c r="A19">
        <v>18</v>
      </c>
      <c r="B19">
        <v>36</v>
      </c>
    </row>
    <row r="20" spans="1:2" x14ac:dyDescent="0.25">
      <c r="A20">
        <v>19</v>
      </c>
      <c r="B20">
        <v>37</v>
      </c>
    </row>
    <row r="21" spans="1:2" x14ac:dyDescent="0.25">
      <c r="A21">
        <v>20</v>
      </c>
      <c r="B21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7595-008F-4E62-AECF-2B5A8B6AEE2D}">
  <dimension ref="A1:AA21"/>
  <sheetViews>
    <sheetView workbookViewId="0">
      <selection activeCell="G7" sqref="G7:AA8"/>
    </sheetView>
  </sheetViews>
  <sheetFormatPr defaultRowHeight="15.75" x14ac:dyDescent="0.25"/>
  <sheetData>
    <row r="1" spans="1:27" x14ac:dyDescent="0.25">
      <c r="A1" t="s">
        <v>18</v>
      </c>
      <c r="B1" t="s">
        <v>19</v>
      </c>
    </row>
    <row r="2" spans="1:27" x14ac:dyDescent="0.25">
      <c r="A2">
        <v>1</v>
      </c>
      <c r="B2">
        <v>36</v>
      </c>
    </row>
    <row r="3" spans="1:27" x14ac:dyDescent="0.25">
      <c r="A3">
        <v>2</v>
      </c>
      <c r="B3">
        <v>31</v>
      </c>
    </row>
    <row r="4" spans="1:27" x14ac:dyDescent="0.25">
      <c r="A4">
        <v>3</v>
      </c>
      <c r="B4">
        <v>28</v>
      </c>
    </row>
    <row r="5" spans="1:27" x14ac:dyDescent="0.25">
      <c r="A5">
        <v>4</v>
      </c>
      <c r="B5">
        <v>26</v>
      </c>
    </row>
    <row r="6" spans="1:27" x14ac:dyDescent="0.25">
      <c r="A6">
        <v>5</v>
      </c>
      <c r="B6">
        <v>23</v>
      </c>
    </row>
    <row r="7" spans="1:27" x14ac:dyDescent="0.25">
      <c r="A7">
        <v>6</v>
      </c>
      <c r="B7">
        <v>20</v>
      </c>
      <c r="G7" t="s">
        <v>18</v>
      </c>
      <c r="H7">
        <v>1</v>
      </c>
      <c r="I7">
        <v>2</v>
      </c>
      <c r="J7">
        <v>3</v>
      </c>
      <c r="K7">
        <v>4</v>
      </c>
      <c r="L7">
        <v>5</v>
      </c>
      <c r="M7">
        <v>6</v>
      </c>
      <c r="N7">
        <v>7</v>
      </c>
      <c r="O7">
        <v>8</v>
      </c>
      <c r="P7">
        <v>9</v>
      </c>
      <c r="Q7">
        <v>10</v>
      </c>
      <c r="R7">
        <v>11</v>
      </c>
      <c r="S7">
        <v>12</v>
      </c>
      <c r="T7">
        <v>13</v>
      </c>
      <c r="U7">
        <v>14</v>
      </c>
      <c r="V7">
        <v>15</v>
      </c>
      <c r="W7">
        <v>16</v>
      </c>
      <c r="X7">
        <v>17</v>
      </c>
      <c r="Y7">
        <v>18</v>
      </c>
      <c r="Z7">
        <v>19</v>
      </c>
      <c r="AA7">
        <v>20</v>
      </c>
    </row>
    <row r="8" spans="1:27" x14ac:dyDescent="0.25">
      <c r="A8">
        <v>7</v>
      </c>
      <c r="B8">
        <v>18</v>
      </c>
      <c r="G8" t="s">
        <v>19</v>
      </c>
      <c r="H8">
        <v>36</v>
      </c>
      <c r="I8">
        <v>31</v>
      </c>
      <c r="J8">
        <v>28</v>
      </c>
      <c r="K8">
        <v>26</v>
      </c>
      <c r="L8">
        <v>23</v>
      </c>
      <c r="M8">
        <v>20</v>
      </c>
      <c r="N8">
        <v>18</v>
      </c>
      <c r="O8">
        <v>16</v>
      </c>
      <c r="P8">
        <v>14</v>
      </c>
      <c r="Q8">
        <v>13</v>
      </c>
      <c r="R8">
        <v>11</v>
      </c>
      <c r="S8">
        <v>10</v>
      </c>
      <c r="T8">
        <v>10</v>
      </c>
      <c r="U8">
        <v>9</v>
      </c>
      <c r="V8">
        <v>8</v>
      </c>
      <c r="W8">
        <v>7</v>
      </c>
      <c r="X8">
        <v>6</v>
      </c>
      <c r="Y8">
        <v>6</v>
      </c>
      <c r="Z8">
        <v>5</v>
      </c>
      <c r="AA8">
        <v>4</v>
      </c>
    </row>
    <row r="9" spans="1:27" x14ac:dyDescent="0.25">
      <c r="A9">
        <v>8</v>
      </c>
      <c r="B9">
        <v>16</v>
      </c>
    </row>
    <row r="10" spans="1:27" x14ac:dyDescent="0.25">
      <c r="A10">
        <v>9</v>
      </c>
      <c r="B10">
        <v>14</v>
      </c>
    </row>
    <row r="11" spans="1:27" x14ac:dyDescent="0.25">
      <c r="A11">
        <v>10</v>
      </c>
      <c r="B11">
        <v>13</v>
      </c>
    </row>
    <row r="12" spans="1:27" x14ac:dyDescent="0.25">
      <c r="A12">
        <v>11</v>
      </c>
      <c r="B12">
        <v>11</v>
      </c>
    </row>
    <row r="13" spans="1:27" x14ac:dyDescent="0.25">
      <c r="A13">
        <v>12</v>
      </c>
      <c r="B13">
        <v>10</v>
      </c>
    </row>
    <row r="14" spans="1:27" x14ac:dyDescent="0.25">
      <c r="A14">
        <v>13</v>
      </c>
      <c r="B14">
        <v>10</v>
      </c>
    </row>
    <row r="15" spans="1:27" x14ac:dyDescent="0.25">
      <c r="A15">
        <v>14</v>
      </c>
      <c r="B15">
        <v>9</v>
      </c>
    </row>
    <row r="16" spans="1:27" x14ac:dyDescent="0.25">
      <c r="A16">
        <v>15</v>
      </c>
      <c r="B16">
        <v>8</v>
      </c>
    </row>
    <row r="17" spans="1:2" x14ac:dyDescent="0.25">
      <c r="A17">
        <v>16</v>
      </c>
      <c r="B17">
        <v>7</v>
      </c>
    </row>
    <row r="18" spans="1:2" x14ac:dyDescent="0.25">
      <c r="A18">
        <v>17</v>
      </c>
      <c r="B18">
        <v>6</v>
      </c>
    </row>
    <row r="19" spans="1:2" x14ac:dyDescent="0.25">
      <c r="A19">
        <v>18</v>
      </c>
      <c r="B19">
        <v>6</v>
      </c>
    </row>
    <row r="20" spans="1:2" x14ac:dyDescent="0.25">
      <c r="A20">
        <v>19</v>
      </c>
      <c r="B20">
        <v>5</v>
      </c>
    </row>
    <row r="21" spans="1:2" x14ac:dyDescent="0.25">
      <c r="A21">
        <v>20</v>
      </c>
      <c r="B2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1.resonanse_curve_R=0</vt:lpstr>
      <vt:lpstr>1.resonanse_curve_R=100</vt:lpstr>
      <vt:lpstr>Q_from_resonance_curve</vt:lpstr>
      <vt:lpstr>Plot</vt:lpstr>
      <vt:lpstr>Table_to_TeX</vt:lpstr>
      <vt:lpstr>2.measurement_Q_on_grow</vt:lpstr>
      <vt:lpstr>2.measurement_Q_on_decline</vt:lpstr>
      <vt:lpstr>grow</vt:lpstr>
      <vt:lpstr>decrease</vt:lpstr>
      <vt:lpstr>Q_from_grown_and_decrease</vt:lpstr>
      <vt:lpstr>Final_table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Антоний</cp:lastModifiedBy>
  <cp:lastPrinted>2020-09-21T12:20:05Z</cp:lastPrinted>
  <dcterms:created xsi:type="dcterms:W3CDTF">2020-09-17T13:18:31Z</dcterms:created>
  <dcterms:modified xsi:type="dcterms:W3CDTF">2020-09-21T14:37:06Z</dcterms:modified>
</cp:coreProperties>
</file>