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"/>
    </mc:Choice>
  </mc:AlternateContent>
  <xr:revisionPtr revIDLastSave="0" documentId="8_{4FC81349-60E4-4F4F-9B2C-F4A4D5A6F8C5}" xr6:coauthVersionLast="47" xr6:coauthVersionMax="47" xr10:uidLastSave="{00000000-0000-0000-0000-000000000000}"/>
  <bookViews>
    <workbookView xWindow="-108" yWindow="-108" windowWidth="23256" windowHeight="12576" xr2:uid="{73AB881C-01F7-411F-82A1-2D93006BA0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1" i="1"/>
  <c r="E13" i="1" a="1"/>
  <c r="E13" i="1" s="1"/>
  <c r="D14" i="1"/>
  <c r="D15" i="1"/>
  <c r="D16" i="1"/>
  <c r="D17" i="1"/>
  <c r="D13" i="1"/>
  <c r="E2" i="1" a="1"/>
  <c r="E2" i="1" s="1"/>
  <c r="D3" i="1"/>
  <c r="D4" i="1"/>
  <c r="D5" i="1"/>
  <c r="D6" i="1"/>
  <c r="D2" i="1"/>
  <c r="E21" i="1" l="1" a="1"/>
  <c r="F21" i="1" s="1"/>
  <c r="E15" i="1"/>
  <c r="F17" i="1"/>
  <c r="E14" i="1"/>
  <c r="F16" i="1"/>
  <c r="F13" i="1"/>
  <c r="F15" i="1"/>
  <c r="F14" i="1"/>
  <c r="E17" i="1"/>
  <c r="E16" i="1"/>
  <c r="G5" i="1"/>
  <c r="F3" i="1"/>
  <c r="E5" i="1"/>
  <c r="G4" i="1"/>
  <c r="F6" i="1"/>
  <c r="F4" i="1"/>
  <c r="F2" i="1"/>
  <c r="G7" i="1"/>
  <c r="G3" i="1"/>
  <c r="F7" i="1"/>
  <c r="F5" i="1"/>
  <c r="E7" i="1"/>
  <c r="E3" i="1"/>
  <c r="G6" i="1"/>
  <c r="G2" i="1"/>
  <c r="E6" i="1"/>
  <c r="E4" i="1"/>
  <c r="F25" i="1" l="1"/>
  <c r="E23" i="1"/>
  <c r="F24" i="1"/>
  <c r="F23" i="1"/>
  <c r="E22" i="1"/>
  <c r="E24" i="1"/>
  <c r="E25" i="1"/>
  <c r="E21" i="1"/>
  <c r="F22" i="1"/>
</calcChain>
</file>

<file path=xl/sharedStrings.xml><?xml version="1.0" encoding="utf-8"?>
<sst xmlns="http://schemas.openxmlformats.org/spreadsheetml/2006/main" count="15" uniqueCount="6">
  <si>
    <t>T, C</t>
  </si>
  <si>
    <t>U, mV</t>
  </si>
  <si>
    <t>P</t>
  </si>
  <si>
    <t>T,C</t>
  </si>
  <si>
    <t>дельтаT</t>
  </si>
  <si>
    <t>мю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</si>
</sst>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для 20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1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Лист1!$C$2:$C$6</c:f>
              <c:numCache>
                <c:formatCode>General</c:formatCode>
                <c:ptCount val="5"/>
                <c:pt idx="0">
                  <c:v>4.2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</c:numCache>
            </c:numRef>
          </c:xVal>
          <c:yVal>
            <c:numRef>
              <c:f>Лист1!$B$2:$B$6</c:f>
              <c:numCache>
                <c:formatCode>General</c:formatCode>
                <c:ptCount val="5"/>
                <c:pt idx="0">
                  <c:v>0.16800000000000001</c:v>
                </c:pt>
                <c:pt idx="1">
                  <c:v>0.13400000000000001</c:v>
                </c:pt>
                <c:pt idx="2">
                  <c:v>0.114</c:v>
                </c:pt>
                <c:pt idx="3">
                  <c:v>9.4E-2</c:v>
                </c:pt>
                <c:pt idx="4">
                  <c:v>6.9000000000000006E-2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0-413C-9776-F48F59AE57C1}"/>
            </c:ext>
          </c:extLst>
        </c:ser>
        <c:ser>
          <c:idx val="1"/>
          <c:order val="1"/>
          <c:tx>
            <c:v>для 30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Лист1!$C$13:$C$17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3.5</c:v>
                </c:pt>
                <c:pt idx="3">
                  <c:v>2.5</c:v>
                </c:pt>
                <c:pt idx="4">
                  <c:v>2</c:v>
                </c:pt>
              </c:numCache>
            </c:numRef>
          </c:xVal>
          <c:yVal>
            <c:numRef>
              <c:f>Лист1!$B$13:$B$17</c:f>
              <c:numCache>
                <c:formatCode>General</c:formatCode>
                <c:ptCount val="5"/>
                <c:pt idx="0">
                  <c:v>0.14599999999999999</c:v>
                </c:pt>
                <c:pt idx="1">
                  <c:v>9.5000000000000001E-2</c:v>
                </c:pt>
                <c:pt idx="2">
                  <c:v>0.122</c:v>
                </c:pt>
                <c:pt idx="3">
                  <c:v>7.6999999999999999E-2</c:v>
                </c:pt>
                <c:pt idx="4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70-413C-9776-F48F59AE57C1}"/>
            </c:ext>
          </c:extLst>
        </c:ser>
        <c:ser>
          <c:idx val="2"/>
          <c:order val="2"/>
          <c:tx>
            <c:v>для 50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Лист1!$C$21:$C$25</c:f>
              <c:numCache>
                <c:formatCode>General</c:formatCode>
                <c:ptCount val="5"/>
                <c:pt idx="0">
                  <c:v>4.0999999999999996</c:v>
                </c:pt>
                <c:pt idx="1">
                  <c:v>3.6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</c:numCache>
            </c:numRef>
          </c:xVal>
          <c:yVal>
            <c:numRef>
              <c:f>Лист1!$B$21:$B$25</c:f>
              <c:numCache>
                <c:formatCode>General</c:formatCode>
                <c:ptCount val="5"/>
                <c:pt idx="0">
                  <c:v>0.10199999999999999</c:v>
                </c:pt>
                <c:pt idx="1">
                  <c:v>7.6999999999999999E-2</c:v>
                </c:pt>
                <c:pt idx="2">
                  <c:v>5.5E-2</c:v>
                </c:pt>
                <c:pt idx="3">
                  <c:v>4.2000000000000003E-2</c:v>
                </c:pt>
                <c:pt idx="4">
                  <c:v>2.5999999999999999E-2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70-413C-9776-F48F59AE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30624"/>
        <c:axId val="671028128"/>
      </c:scatterChart>
      <c:valAx>
        <c:axId val="67103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028128"/>
        <c:crosses val="autoZero"/>
        <c:crossBetween val="midCat"/>
      </c:valAx>
      <c:valAx>
        <c:axId val="67102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03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2B5B01-28CA-4708-A75B-D244E371E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2B90-89B5-4530-909D-A85641544CD6}">
  <dimension ref="A1:G25"/>
  <sheetViews>
    <sheetView tabSelected="1" zoomScale="130" zoomScaleNormal="130" workbookViewId="0">
      <selection activeCell="G22" sqref="G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7" x14ac:dyDescent="0.3">
      <c r="A2">
        <v>20.02</v>
      </c>
      <c r="B2">
        <v>0.16800000000000001</v>
      </c>
      <c r="C2">
        <v>4.2</v>
      </c>
      <c r="D2">
        <f>B2 * 1000 / 40.7</f>
        <v>4.1277641277641273</v>
      </c>
      <c r="E2">
        <f t="array" ref="E2:G7">LINEST(D2:D6, C2:C6, TRUE, TRUE)</f>
        <v>1.0847012211268687</v>
      </c>
      <c r="F2">
        <v>-0.45228286701683595</v>
      </c>
      <c r="G2" t="e">
        <v>#N/A</v>
      </c>
    </row>
    <row r="3" spans="1:7" x14ac:dyDescent="0.3">
      <c r="A3">
        <v>20.02</v>
      </c>
      <c r="B3">
        <v>0.13400000000000001</v>
      </c>
      <c r="C3">
        <v>3.5</v>
      </c>
      <c r="D3">
        <f t="shared" ref="D3:D6" si="0">B3 * 1000 / 40.7</f>
        <v>3.2923832923832923</v>
      </c>
      <c r="E3">
        <v>2.6675820674157861E-2</v>
      </c>
      <c r="F3">
        <v>8.3627740541713971E-2</v>
      </c>
      <c r="G3" t="e">
        <v>#N/A</v>
      </c>
    </row>
    <row r="4" spans="1:7" x14ac:dyDescent="0.3">
      <c r="A4">
        <v>20.07</v>
      </c>
      <c r="B4">
        <v>0.114</v>
      </c>
      <c r="C4">
        <v>3</v>
      </c>
      <c r="D4">
        <f t="shared" si="0"/>
        <v>2.8009828009828008</v>
      </c>
      <c r="E4">
        <v>0.99818887135801104</v>
      </c>
      <c r="F4">
        <v>4.5677231375511107E-2</v>
      </c>
      <c r="G4" t="e">
        <v>#N/A</v>
      </c>
    </row>
    <row r="5" spans="1:7" x14ac:dyDescent="0.3">
      <c r="A5">
        <v>20.100000000000001</v>
      </c>
      <c r="B5">
        <v>9.4E-2</v>
      </c>
      <c r="C5">
        <v>2.5</v>
      </c>
      <c r="D5">
        <f t="shared" si="0"/>
        <v>2.3095823095823094</v>
      </c>
      <c r="E5">
        <v>1653.425684210536</v>
      </c>
      <c r="F5">
        <v>3</v>
      </c>
      <c r="G5" t="e">
        <v>#N/A</v>
      </c>
    </row>
    <row r="6" spans="1:7" x14ac:dyDescent="0.3">
      <c r="A6">
        <v>20.13</v>
      </c>
      <c r="B6">
        <v>6.9000000000000006E-2</v>
      </c>
      <c r="C6">
        <v>2</v>
      </c>
      <c r="D6">
        <f t="shared" si="0"/>
        <v>1.6953316953316953</v>
      </c>
      <c r="E6">
        <v>3.4497229990826019</v>
      </c>
      <c r="F6">
        <v>6.2592283983959295E-3</v>
      </c>
      <c r="G6" t="e">
        <v>#N/A</v>
      </c>
    </row>
    <row r="7" spans="1:7" x14ac:dyDescent="0.3">
      <c r="E7" t="e">
        <v>#N/A</v>
      </c>
      <c r="F7" t="e">
        <v>#N/A</v>
      </c>
      <c r="G7" t="e">
        <v>#N/A</v>
      </c>
    </row>
    <row r="12" spans="1:7" x14ac:dyDescent="0.3">
      <c r="A12" t="s">
        <v>0</v>
      </c>
      <c r="B12" t="s">
        <v>1</v>
      </c>
      <c r="C12" t="s">
        <v>2</v>
      </c>
      <c r="D12" t="s">
        <v>4</v>
      </c>
      <c r="E12" t="s">
        <v>5</v>
      </c>
    </row>
    <row r="13" spans="1:7" x14ac:dyDescent="0.3">
      <c r="A13">
        <v>30.07</v>
      </c>
      <c r="B13">
        <v>0.14599999999999999</v>
      </c>
      <c r="C13">
        <v>4</v>
      </c>
      <c r="D13">
        <f xml:space="preserve"> B13 / 41.6 * 1000</f>
        <v>3.5096153846153846</v>
      </c>
      <c r="E13">
        <f t="array" ref="E13:F17" xml:space="preserve"> LINEST(D13:D17,C13:C17, TRUE, TRUE)</f>
        <v>1.0432692307692308</v>
      </c>
      <c r="F13">
        <v>-0.72596153846153877</v>
      </c>
    </row>
    <row r="14" spans="1:7" x14ac:dyDescent="0.3">
      <c r="A14">
        <v>30.06</v>
      </c>
      <c r="B14">
        <v>9.5000000000000001E-2</v>
      </c>
      <c r="C14">
        <v>3</v>
      </c>
      <c r="D14">
        <f t="shared" ref="D14:D17" si="1" xml:space="preserve"> B14 / 41.6 * 1000</f>
        <v>2.2836538461538463</v>
      </c>
      <c r="E14">
        <v>5.8947353069709912E-2</v>
      </c>
      <c r="F14">
        <v>0.18168794435043803</v>
      </c>
    </row>
    <row r="15" spans="1:7" x14ac:dyDescent="0.3">
      <c r="A15">
        <v>30</v>
      </c>
      <c r="B15">
        <v>0.122</v>
      </c>
      <c r="C15">
        <v>3.5</v>
      </c>
      <c r="D15">
        <f t="shared" si="1"/>
        <v>2.9326923076923075</v>
      </c>
      <c r="E15">
        <v>0.99051325199831719</v>
      </c>
      <c r="F15">
        <v>9.3203948869200803E-2</v>
      </c>
    </row>
    <row r="16" spans="1:7" x14ac:dyDescent="0.3">
      <c r="A16">
        <v>30</v>
      </c>
      <c r="B16">
        <v>7.6999999999999999E-2</v>
      </c>
      <c r="C16">
        <v>2.5</v>
      </c>
      <c r="D16">
        <f t="shared" si="1"/>
        <v>1.8509615384615383</v>
      </c>
      <c r="E16">
        <v>313.23059866962404</v>
      </c>
      <c r="F16">
        <v>3</v>
      </c>
    </row>
    <row r="17" spans="1:6" x14ac:dyDescent="0.3">
      <c r="A17">
        <v>30</v>
      </c>
      <c r="B17">
        <v>0.06</v>
      </c>
      <c r="C17">
        <v>2</v>
      </c>
      <c r="D17">
        <f t="shared" si="1"/>
        <v>1.4423076923076921</v>
      </c>
      <c r="E17">
        <v>2.7210267196745566</v>
      </c>
      <c r="F17">
        <v>2.6060928254437791E-2</v>
      </c>
    </row>
    <row r="20" spans="1:6" x14ac:dyDescent="0.3">
      <c r="A20" t="s">
        <v>3</v>
      </c>
      <c r="B20" t="s">
        <v>1</v>
      </c>
      <c r="C20" t="s">
        <v>2</v>
      </c>
      <c r="D20" t="s">
        <v>4</v>
      </c>
      <c r="E20" t="s">
        <v>5</v>
      </c>
    </row>
    <row r="21" spans="1:6" x14ac:dyDescent="0.3">
      <c r="A21">
        <v>50</v>
      </c>
      <c r="B21">
        <v>0.10199999999999999</v>
      </c>
      <c r="C21">
        <v>4.0999999999999996</v>
      </c>
      <c r="D21">
        <f xml:space="preserve"> B21 / 43.3 * 1000</f>
        <v>2.3556581986143188</v>
      </c>
      <c r="E21">
        <f t="array" ref="E21:F25" xml:space="preserve"> LINEST(D21:D25, C21:C25, TRUE, TRUE)</f>
        <v>0.81570570205552584</v>
      </c>
      <c r="F21">
        <v>-1.0848261656575746</v>
      </c>
    </row>
    <row r="22" spans="1:6" x14ac:dyDescent="0.3">
      <c r="A22">
        <v>50</v>
      </c>
      <c r="B22">
        <v>7.6999999999999999E-2</v>
      </c>
      <c r="C22">
        <v>3.6</v>
      </c>
      <c r="D22">
        <f t="shared" ref="D22:D25" si="2" xml:space="preserve"> B22 / 43.3 * 1000</f>
        <v>1.7782909930715936</v>
      </c>
      <c r="E22">
        <v>5.5780075764572751E-2</v>
      </c>
      <c r="F22">
        <v>0.1746548906270983</v>
      </c>
    </row>
    <row r="23" spans="1:6" x14ac:dyDescent="0.3">
      <c r="A23">
        <v>50</v>
      </c>
      <c r="B23">
        <v>5.5E-2</v>
      </c>
      <c r="C23">
        <v>3</v>
      </c>
      <c r="D23">
        <f t="shared" si="2"/>
        <v>1.2702078521939955</v>
      </c>
      <c r="E23">
        <v>0.98616553784130878</v>
      </c>
      <c r="F23">
        <v>9.3537715327410842E-2</v>
      </c>
    </row>
    <row r="24" spans="1:6" x14ac:dyDescent="0.3">
      <c r="A24">
        <v>50</v>
      </c>
      <c r="B24">
        <v>4.2000000000000003E-2</v>
      </c>
      <c r="C24">
        <v>2.5</v>
      </c>
      <c r="D24">
        <f t="shared" si="2"/>
        <v>0.96997690531177849</v>
      </c>
      <c r="E24">
        <v>213.84977454040853</v>
      </c>
      <c r="F24">
        <v>3</v>
      </c>
    </row>
    <row r="25" spans="1:6" x14ac:dyDescent="0.3">
      <c r="A25">
        <v>50</v>
      </c>
      <c r="B25">
        <v>2.5999999999999999E-2</v>
      </c>
      <c r="C25">
        <v>2</v>
      </c>
      <c r="D25">
        <f t="shared" si="2"/>
        <v>0.60046189376443415</v>
      </c>
      <c r="E25">
        <v>1.8710367281329057</v>
      </c>
      <c r="F25">
        <v>2.6247912566015247E-2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2022-03-16T07:35:33Z</dcterms:created>
  <dcterms:modified xsi:type="dcterms:W3CDTF">2022-03-16T21:00:42Z</dcterms:modified>
</cp:coreProperties>
</file>