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2.4.1\"/>
    </mc:Choice>
  </mc:AlternateContent>
  <xr:revisionPtr revIDLastSave="0" documentId="13_ncr:1_{01FB918C-9CA4-4C41-AEB9-A8699A1A8496}" xr6:coauthVersionLast="47" xr6:coauthVersionMax="47" xr10:uidLastSave="{00000000-0000-0000-0000-000000000000}"/>
  <bookViews>
    <workbookView xWindow="-108" yWindow="-108" windowWidth="23256" windowHeight="12576" xr2:uid="{FB8E0A89-7355-4FE6-AAD6-49471C1232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6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L22" i="1" s="1" a="1"/>
  <c r="M2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U22" i="1" a="1"/>
  <c r="X22" i="1" s="1"/>
  <c r="B20" i="1"/>
  <c r="B19" i="1"/>
  <c r="H20" i="1"/>
  <c r="H19" i="1"/>
  <c r="B18" i="1"/>
  <c r="H18" i="1"/>
  <c r="B17" i="1"/>
  <c r="H17" i="1"/>
  <c r="B16" i="1"/>
  <c r="B15" i="1"/>
  <c r="H16" i="1"/>
  <c r="H15" i="1"/>
  <c r="B14" i="1"/>
  <c r="H14" i="1"/>
  <c r="B13" i="1"/>
  <c r="H13" i="1"/>
  <c r="B12" i="1"/>
  <c r="H12" i="1"/>
  <c r="B10" i="1"/>
  <c r="B11" i="1"/>
  <c r="H11" i="1"/>
  <c r="H10" i="1"/>
  <c r="B9" i="1"/>
  <c r="H9" i="1"/>
  <c r="B8" i="1"/>
  <c r="H8" i="1"/>
  <c r="H3" i="1"/>
  <c r="H4" i="1"/>
  <c r="H5" i="1"/>
  <c r="H6" i="1"/>
  <c r="H7" i="1"/>
  <c r="H2" i="1"/>
  <c r="B7" i="1"/>
  <c r="B6" i="1"/>
  <c r="B3" i="1"/>
  <c r="B4" i="1"/>
  <c r="B5" i="1"/>
  <c r="B2" i="1"/>
  <c r="A3" i="1"/>
  <c r="A2" i="1"/>
  <c r="W22" i="1" l="1"/>
  <c r="U28" i="1"/>
  <c r="U25" i="1"/>
  <c r="W28" i="1"/>
  <c r="U27" i="1"/>
  <c r="W25" i="1"/>
  <c r="U24" i="1"/>
  <c r="V28" i="1"/>
  <c r="X26" i="1"/>
  <c r="V25" i="1"/>
  <c r="X23" i="1"/>
  <c r="V22" i="1"/>
  <c r="U22" i="1"/>
  <c r="U23" i="1"/>
  <c r="W26" i="1"/>
  <c r="W23" i="1"/>
  <c r="X27" i="1"/>
  <c r="V26" i="1"/>
  <c r="X24" i="1"/>
  <c r="V23" i="1"/>
  <c r="W27" i="1"/>
  <c r="U26" i="1"/>
  <c r="W24" i="1"/>
  <c r="X28" i="1"/>
  <c r="V27" i="1"/>
  <c r="X25" i="1"/>
  <c r="V24" i="1"/>
  <c r="L28" i="1"/>
  <c r="N26" i="1"/>
  <c r="L25" i="1"/>
  <c r="N23" i="1"/>
  <c r="L22" i="1"/>
  <c r="G26" i="1" s="1"/>
  <c r="O27" i="1"/>
  <c r="M26" i="1"/>
  <c r="O24" i="1"/>
  <c r="M23" i="1"/>
  <c r="N27" i="1"/>
  <c r="L26" i="1"/>
  <c r="N24" i="1"/>
  <c r="L23" i="1"/>
  <c r="O28" i="1"/>
  <c r="M27" i="1"/>
  <c r="O25" i="1"/>
  <c r="M24" i="1"/>
  <c r="O22" i="1"/>
  <c r="N28" i="1"/>
  <c r="L27" i="1"/>
  <c r="N25" i="1"/>
  <c r="L24" i="1"/>
  <c r="N22" i="1"/>
  <c r="M28" i="1"/>
  <c r="O26" i="1"/>
  <c r="M25" i="1"/>
  <c r="O23" i="1"/>
</calcChain>
</file>

<file path=xl/sharedStrings.xml><?xml version="1.0" encoding="utf-8"?>
<sst xmlns="http://schemas.openxmlformats.org/spreadsheetml/2006/main" count="9" uniqueCount="9">
  <si>
    <t>T</t>
  </si>
  <si>
    <t>дельтаH,  мм</t>
  </si>
  <si>
    <t>H1</t>
  </si>
  <si>
    <t>H2</t>
  </si>
  <si>
    <t>ln(P)</t>
  </si>
  <si>
    <t>1/T</t>
  </si>
  <si>
    <t>P</t>
  </si>
  <si>
    <t>С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</si>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</sst>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lnP</a:t>
            </a:r>
            <a:r>
              <a:rPr lang="en-US" baseline="0"/>
              <a:t> </a:t>
            </a:r>
            <a:r>
              <a:rPr lang="en-US"/>
              <a:t>(T)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Лист1!$H$2:$H$20</c:f>
              <c:numCache>
                <c:formatCode>General</c:formatCode>
                <c:ptCount val="19"/>
                <c:pt idx="0">
                  <c:v>3.3898305084745762E-3</c:v>
                </c:pt>
                <c:pt idx="1">
                  <c:v>3.3783783783783786E-3</c:v>
                </c:pt>
                <c:pt idx="2">
                  <c:v>3.3670033670033669E-3</c:v>
                </c:pt>
                <c:pt idx="3">
                  <c:v>3.3557046979865771E-3</c:v>
                </c:pt>
                <c:pt idx="4">
                  <c:v>3.3444816053511705E-3</c:v>
                </c:pt>
                <c:pt idx="5">
                  <c:v>3.3333333333333335E-3</c:v>
                </c:pt>
                <c:pt idx="6">
                  <c:v>3.3222591362126247E-3</c:v>
                </c:pt>
                <c:pt idx="7">
                  <c:v>3.3112582781456954E-3</c:v>
                </c:pt>
                <c:pt idx="8">
                  <c:v>3.3003300330033004E-3</c:v>
                </c:pt>
                <c:pt idx="9">
                  <c:v>3.2894736842105261E-3</c:v>
                </c:pt>
                <c:pt idx="10">
                  <c:v>3.2786885245901639E-3</c:v>
                </c:pt>
                <c:pt idx="11">
                  <c:v>3.2679738562091504E-3</c:v>
                </c:pt>
                <c:pt idx="12">
                  <c:v>3.2573289902280132E-3</c:v>
                </c:pt>
                <c:pt idx="13">
                  <c:v>3.246753246753247E-3</c:v>
                </c:pt>
                <c:pt idx="14">
                  <c:v>3.2362459546925568E-3</c:v>
                </c:pt>
                <c:pt idx="15">
                  <c:v>3.2258064516129032E-3</c:v>
                </c:pt>
                <c:pt idx="16">
                  <c:v>3.2154340836012861E-3</c:v>
                </c:pt>
                <c:pt idx="17">
                  <c:v>3.205128205128205E-3</c:v>
                </c:pt>
                <c:pt idx="18">
                  <c:v>3.1948881789137379E-3</c:v>
                </c:pt>
              </c:numCache>
            </c:numRef>
          </c:xVal>
          <c:yVal>
            <c:numRef>
              <c:f>Лист1!$G$2:$G$20</c:f>
              <c:numCache>
                <c:formatCode>General</c:formatCode>
                <c:ptCount val="19"/>
                <c:pt idx="0">
                  <c:v>7.8892043398732694</c:v>
                </c:pt>
                <c:pt idx="1">
                  <c:v>7.9284250530265501</c:v>
                </c:pt>
                <c:pt idx="2">
                  <c:v>7.9822392058404583</c:v>
                </c:pt>
                <c:pt idx="3">
                  <c:v>8.03546684685152</c:v>
                </c:pt>
                <c:pt idx="4">
                  <c:v>8.0962185092575947</c:v>
                </c:pt>
                <c:pt idx="5">
                  <c:v>8.15732125683021</c:v>
                </c:pt>
                <c:pt idx="6">
                  <c:v>8.207658070991803</c:v>
                </c:pt>
                <c:pt idx="7">
                  <c:v>8.2590422703382824</c:v>
                </c:pt>
                <c:pt idx="8">
                  <c:v>8.286301198310916</c:v>
                </c:pt>
                <c:pt idx="9">
                  <c:v>8.3823750284005385</c:v>
                </c:pt>
                <c:pt idx="10">
                  <c:v>8.4358796165329561</c:v>
                </c:pt>
                <c:pt idx="11">
                  <c:v>8.4811490149240516</c:v>
                </c:pt>
                <c:pt idx="12">
                  <c:v>8.5271030462027362</c:v>
                </c:pt>
                <c:pt idx="13">
                  <c:v>8.591063461035235</c:v>
                </c:pt>
                <c:pt idx="14">
                  <c:v>8.6441519213386613</c:v>
                </c:pt>
                <c:pt idx="15">
                  <c:v>8.7023543128279108</c:v>
                </c:pt>
                <c:pt idx="16">
                  <c:v>8.7372162309941306</c:v>
                </c:pt>
                <c:pt idx="17">
                  <c:v>8.8213684209037151</c:v>
                </c:pt>
                <c:pt idx="18">
                  <c:v>8.8750211343960341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0-4C2D-9D2C-8945AB544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30336"/>
        <c:axId val="343046976"/>
      </c:scatterChart>
      <c:valAx>
        <c:axId val="34303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046976"/>
        <c:crosses val="autoZero"/>
        <c:crossBetween val="midCat"/>
      </c:valAx>
      <c:valAx>
        <c:axId val="3430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03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Лист1!$A$2:$A$20</c:f>
              <c:numCache>
                <c:formatCode>General</c:formatCode>
                <c:ptCount val="19"/>
                <c:pt idx="0">
                  <c:v>295</c:v>
                </c:pt>
                <c:pt idx="1">
                  <c:v>296</c:v>
                </c:pt>
                <c:pt idx="2">
                  <c:v>297</c:v>
                </c:pt>
                <c:pt idx="3">
                  <c:v>298</c:v>
                </c:pt>
                <c:pt idx="4">
                  <c:v>299</c:v>
                </c:pt>
                <c:pt idx="5">
                  <c:v>300</c:v>
                </c:pt>
                <c:pt idx="6">
                  <c:v>301</c:v>
                </c:pt>
                <c:pt idx="7">
                  <c:v>302</c:v>
                </c:pt>
                <c:pt idx="8">
                  <c:v>303</c:v>
                </c:pt>
                <c:pt idx="9">
                  <c:v>304</c:v>
                </c:pt>
                <c:pt idx="10">
                  <c:v>305</c:v>
                </c:pt>
                <c:pt idx="11">
                  <c:v>306</c:v>
                </c:pt>
                <c:pt idx="12">
                  <c:v>307</c:v>
                </c:pt>
                <c:pt idx="13">
                  <c:v>308</c:v>
                </c:pt>
                <c:pt idx="14">
                  <c:v>309</c:v>
                </c:pt>
                <c:pt idx="15">
                  <c:v>310</c:v>
                </c:pt>
                <c:pt idx="16">
                  <c:v>311</c:v>
                </c:pt>
                <c:pt idx="17">
                  <c:v>312</c:v>
                </c:pt>
                <c:pt idx="18">
                  <c:v>313</c:v>
                </c:pt>
              </c:numCache>
            </c:numRef>
          </c:xVal>
          <c:yVal>
            <c:numRef>
              <c:f>Лист1!$I$2:$I$20</c:f>
              <c:numCache>
                <c:formatCode>General</c:formatCode>
                <c:ptCount val="19"/>
                <c:pt idx="0">
                  <c:v>2668.32</c:v>
                </c:pt>
                <c:pt idx="1">
                  <c:v>2775.0527999999995</c:v>
                </c:pt>
                <c:pt idx="2">
                  <c:v>2928.4812000000006</c:v>
                </c:pt>
                <c:pt idx="3">
                  <c:v>3088.5803999999989</c:v>
                </c:pt>
                <c:pt idx="4">
                  <c:v>3282.0335999999998</c:v>
                </c:pt>
                <c:pt idx="5">
                  <c:v>3488.8284000000008</c:v>
                </c:pt>
                <c:pt idx="6">
                  <c:v>3668.94</c:v>
                </c:pt>
                <c:pt idx="7">
                  <c:v>3862.3932000000004</c:v>
                </c:pt>
                <c:pt idx="8">
                  <c:v>3969.1260000000002</c:v>
                </c:pt>
                <c:pt idx="9">
                  <c:v>4369.3739999999998</c:v>
                </c:pt>
                <c:pt idx="10">
                  <c:v>4609.5227999999997</c:v>
                </c:pt>
                <c:pt idx="11">
                  <c:v>4822.9884000000002</c:v>
                </c:pt>
                <c:pt idx="12">
                  <c:v>5049.7956000000013</c:v>
                </c:pt>
                <c:pt idx="13">
                  <c:v>5383.3355999999985</c:v>
                </c:pt>
                <c:pt idx="14">
                  <c:v>5676.8508000000011</c:v>
                </c:pt>
                <c:pt idx="15">
                  <c:v>6017.0616</c:v>
                </c:pt>
                <c:pt idx="16">
                  <c:v>6230.5272000000004</c:v>
                </c:pt>
                <c:pt idx="17">
                  <c:v>6777.5328000000009</c:v>
                </c:pt>
                <c:pt idx="18">
                  <c:v>7151.097600000001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E4-453D-9F81-982FE886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24544"/>
        <c:axId val="4157257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295</c:v>
                      </c:pt>
                      <c:pt idx="1">
                        <c:v>296</c:v>
                      </c:pt>
                      <c:pt idx="2">
                        <c:v>297</c:v>
                      </c:pt>
                      <c:pt idx="3">
                        <c:v>298</c:v>
                      </c:pt>
                      <c:pt idx="4">
                        <c:v>299</c:v>
                      </c:pt>
                      <c:pt idx="5">
                        <c:v>300</c:v>
                      </c:pt>
                      <c:pt idx="6">
                        <c:v>301</c:v>
                      </c:pt>
                      <c:pt idx="7">
                        <c:v>302</c:v>
                      </c:pt>
                      <c:pt idx="8">
                        <c:v>303</c:v>
                      </c:pt>
                      <c:pt idx="9">
                        <c:v>304</c:v>
                      </c:pt>
                      <c:pt idx="10">
                        <c:v>305</c:v>
                      </c:pt>
                      <c:pt idx="11">
                        <c:v>306</c:v>
                      </c:pt>
                      <c:pt idx="12">
                        <c:v>307</c:v>
                      </c:pt>
                      <c:pt idx="13">
                        <c:v>308</c:v>
                      </c:pt>
                      <c:pt idx="14">
                        <c:v>309</c:v>
                      </c:pt>
                      <c:pt idx="15">
                        <c:v>310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Лист1!$B$2:$B$17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20.799999999999997</c:v>
                      </c:pt>
                      <c:pt idx="2">
                        <c:v>21.950000000000003</c:v>
                      </c:pt>
                      <c:pt idx="3">
                        <c:v>23.149999999999991</c:v>
                      </c:pt>
                      <c:pt idx="4">
                        <c:v>24.599999999999994</c:v>
                      </c:pt>
                      <c:pt idx="5">
                        <c:v>26.150000000000006</c:v>
                      </c:pt>
                      <c:pt idx="6">
                        <c:v>27.5</c:v>
                      </c:pt>
                      <c:pt idx="7">
                        <c:v>28.950000000000003</c:v>
                      </c:pt>
                      <c:pt idx="8">
                        <c:v>29.75</c:v>
                      </c:pt>
                      <c:pt idx="9">
                        <c:v>32.75</c:v>
                      </c:pt>
                      <c:pt idx="10">
                        <c:v>34.549999999999997</c:v>
                      </c:pt>
                      <c:pt idx="11">
                        <c:v>36.15</c:v>
                      </c:pt>
                      <c:pt idx="12">
                        <c:v>37.850000000000009</c:v>
                      </c:pt>
                      <c:pt idx="13">
                        <c:v>40.349999999999994</c:v>
                      </c:pt>
                      <c:pt idx="14">
                        <c:v>42.550000000000004</c:v>
                      </c:pt>
                      <c:pt idx="15">
                        <c:v>45.099999999999994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3E4-453D-9F81-982FE886FADB}"/>
                  </c:ext>
                </c:extLst>
              </c15:ser>
            </c15:filteredScatterSeries>
          </c:ext>
        </c:extLst>
      </c:scatterChart>
      <c:valAx>
        <c:axId val="41572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25792"/>
        <c:crosses val="autoZero"/>
        <c:crossBetween val="midCat"/>
      </c:valAx>
      <c:valAx>
        <c:axId val="4157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2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1</xdr:row>
      <xdr:rowOff>45720</xdr:rowOff>
    </xdr:from>
    <xdr:to>
      <xdr:col>17</xdr:col>
      <xdr:colOff>579120</xdr:colOff>
      <xdr:row>16</xdr:row>
      <xdr:rowOff>45720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34E0D4B-6A69-4ED7-9038-3FD6A69B6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452717</xdr:colOff>
      <xdr:row>1</xdr:row>
      <xdr:rowOff>147917</xdr:rowOff>
    </xdr:from>
    <xdr:to>
      <xdr:col>27</xdr:col>
      <xdr:colOff>147917</xdr:colOff>
      <xdr:row>17</xdr:row>
      <xdr:rowOff>22411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8D8FA4C-FDB7-4DA2-9547-0AF497D5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C389-017D-407C-B933-4ACC6F2E054A}">
  <dimension ref="A1:X28"/>
  <sheetViews>
    <sheetView tabSelected="1" topLeftCell="K5" zoomScale="115" zoomScaleNormal="115" workbookViewId="0">
      <selection activeCell="T27" sqref="T27"/>
    </sheetView>
  </sheetViews>
  <sheetFormatPr defaultRowHeight="14.4" x14ac:dyDescent="0.3"/>
  <cols>
    <col min="21" max="21" width="12.21875" bestFit="1" customWidth="1"/>
    <col min="22" max="24" width="9" bestFit="1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">
      <c r="A2">
        <f>273+22</f>
        <v>295</v>
      </c>
      <c r="B2">
        <f>D2 - E2</f>
        <v>20</v>
      </c>
      <c r="D2">
        <v>91</v>
      </c>
      <c r="E2">
        <v>71</v>
      </c>
      <c r="G2">
        <f xml:space="preserve"> LN(I2)</f>
        <v>7.8892043398732694</v>
      </c>
      <c r="H2">
        <f xml:space="preserve"> 1 / A2</f>
        <v>3.3898305084745762E-3</v>
      </c>
      <c r="I2">
        <f xml:space="preserve"> B2 * 13600 * 9.81 /1000</f>
        <v>2668.32</v>
      </c>
    </row>
    <row r="3" spans="1:9" x14ac:dyDescent="0.3">
      <c r="A3">
        <f>273+23</f>
        <v>296</v>
      </c>
      <c r="B3">
        <f t="shared" ref="B3:B20" si="0">D3 - E3</f>
        <v>20.799999999999997</v>
      </c>
      <c r="D3">
        <v>91.6</v>
      </c>
      <c r="E3">
        <v>70.8</v>
      </c>
      <c r="G3">
        <f t="shared" ref="G3:G20" si="1" xml:space="preserve"> LN(I3)</f>
        <v>7.9284250530265501</v>
      </c>
      <c r="H3">
        <f t="shared" ref="H3:H20" si="2" xml:space="preserve"> 1 / A3</f>
        <v>3.3783783783783786E-3</v>
      </c>
      <c r="I3">
        <f t="shared" ref="I3:I20" si="3" xml:space="preserve"> B3 * 13600 * 9.81 /1000</f>
        <v>2775.0527999999995</v>
      </c>
    </row>
    <row r="4" spans="1:9" x14ac:dyDescent="0.3">
      <c r="A4">
        <v>297</v>
      </c>
      <c r="B4">
        <f t="shared" si="0"/>
        <v>21.950000000000003</v>
      </c>
      <c r="D4">
        <v>92.15</v>
      </c>
      <c r="E4">
        <v>70.2</v>
      </c>
      <c r="G4">
        <f t="shared" si="1"/>
        <v>7.9822392058404583</v>
      </c>
      <c r="H4">
        <f t="shared" si="2"/>
        <v>3.3670033670033669E-3</v>
      </c>
      <c r="I4">
        <f t="shared" si="3"/>
        <v>2928.4812000000006</v>
      </c>
    </row>
    <row r="5" spans="1:9" x14ac:dyDescent="0.3">
      <c r="A5">
        <v>298</v>
      </c>
      <c r="B5">
        <f t="shared" si="0"/>
        <v>23.149999999999991</v>
      </c>
      <c r="D5">
        <v>93.1</v>
      </c>
      <c r="E5">
        <v>69.95</v>
      </c>
      <c r="G5">
        <f t="shared" si="1"/>
        <v>8.03546684685152</v>
      </c>
      <c r="H5">
        <f t="shared" si="2"/>
        <v>3.3557046979865771E-3</v>
      </c>
      <c r="I5">
        <f t="shared" si="3"/>
        <v>3088.5803999999989</v>
      </c>
    </row>
    <row r="6" spans="1:9" x14ac:dyDescent="0.3">
      <c r="A6">
        <v>299</v>
      </c>
      <c r="B6">
        <f t="shared" si="0"/>
        <v>24.599999999999994</v>
      </c>
      <c r="D6">
        <v>93.5</v>
      </c>
      <c r="E6">
        <v>68.900000000000006</v>
      </c>
      <c r="G6">
        <f t="shared" si="1"/>
        <v>8.0962185092575947</v>
      </c>
      <c r="H6">
        <f t="shared" si="2"/>
        <v>3.3444816053511705E-3</v>
      </c>
      <c r="I6">
        <f t="shared" si="3"/>
        <v>3282.0335999999998</v>
      </c>
    </row>
    <row r="7" spans="1:9" x14ac:dyDescent="0.3">
      <c r="A7">
        <v>300</v>
      </c>
      <c r="B7">
        <f t="shared" si="0"/>
        <v>26.150000000000006</v>
      </c>
      <c r="D7">
        <v>94.45</v>
      </c>
      <c r="E7">
        <v>68.3</v>
      </c>
      <c r="G7">
        <f t="shared" si="1"/>
        <v>8.15732125683021</v>
      </c>
      <c r="H7">
        <f t="shared" si="2"/>
        <v>3.3333333333333335E-3</v>
      </c>
      <c r="I7">
        <f t="shared" si="3"/>
        <v>3488.8284000000008</v>
      </c>
    </row>
    <row r="8" spans="1:9" x14ac:dyDescent="0.3">
      <c r="A8">
        <v>301</v>
      </c>
      <c r="B8">
        <f t="shared" si="0"/>
        <v>27.5</v>
      </c>
      <c r="D8">
        <v>95.05</v>
      </c>
      <c r="E8">
        <v>67.55</v>
      </c>
      <c r="G8">
        <f t="shared" si="1"/>
        <v>8.207658070991803</v>
      </c>
      <c r="H8">
        <f t="shared" si="2"/>
        <v>3.3222591362126247E-3</v>
      </c>
      <c r="I8">
        <f t="shared" si="3"/>
        <v>3668.94</v>
      </c>
    </row>
    <row r="9" spans="1:9" x14ac:dyDescent="0.3">
      <c r="A9">
        <v>302</v>
      </c>
      <c r="B9">
        <f t="shared" si="0"/>
        <v>28.950000000000003</v>
      </c>
      <c r="D9">
        <v>96</v>
      </c>
      <c r="E9">
        <v>67.05</v>
      </c>
      <c r="G9">
        <f t="shared" si="1"/>
        <v>8.2590422703382824</v>
      </c>
      <c r="H9">
        <f t="shared" si="2"/>
        <v>3.3112582781456954E-3</v>
      </c>
      <c r="I9">
        <f t="shared" si="3"/>
        <v>3862.3932000000004</v>
      </c>
    </row>
    <row r="10" spans="1:9" x14ac:dyDescent="0.3">
      <c r="A10">
        <v>303</v>
      </c>
      <c r="B10">
        <f t="shared" si="0"/>
        <v>29.75</v>
      </c>
      <c r="D10">
        <v>96.7</v>
      </c>
      <c r="E10">
        <v>66.95</v>
      </c>
      <c r="G10">
        <f t="shared" si="1"/>
        <v>8.286301198310916</v>
      </c>
      <c r="H10">
        <f t="shared" si="2"/>
        <v>3.3003300330033004E-3</v>
      </c>
      <c r="I10">
        <f t="shared" si="3"/>
        <v>3969.1260000000002</v>
      </c>
    </row>
    <row r="11" spans="1:9" x14ac:dyDescent="0.3">
      <c r="A11">
        <v>304</v>
      </c>
      <c r="B11">
        <f t="shared" si="0"/>
        <v>32.75</v>
      </c>
      <c r="D11">
        <v>97.8</v>
      </c>
      <c r="E11">
        <v>65.05</v>
      </c>
      <c r="G11">
        <f t="shared" si="1"/>
        <v>8.3823750284005385</v>
      </c>
      <c r="H11">
        <f t="shared" si="2"/>
        <v>3.2894736842105261E-3</v>
      </c>
      <c r="I11">
        <f t="shared" si="3"/>
        <v>4369.3739999999998</v>
      </c>
    </row>
    <row r="12" spans="1:9" x14ac:dyDescent="0.3">
      <c r="A12">
        <v>305</v>
      </c>
      <c r="B12">
        <f t="shared" si="0"/>
        <v>34.549999999999997</v>
      </c>
      <c r="D12">
        <v>98.75</v>
      </c>
      <c r="E12">
        <v>64.2</v>
      </c>
      <c r="G12">
        <f t="shared" si="1"/>
        <v>8.4358796165329561</v>
      </c>
      <c r="H12">
        <f t="shared" si="2"/>
        <v>3.2786885245901639E-3</v>
      </c>
      <c r="I12">
        <f t="shared" si="3"/>
        <v>4609.5227999999997</v>
      </c>
    </row>
    <row r="13" spans="1:9" x14ac:dyDescent="0.3">
      <c r="A13">
        <v>306</v>
      </c>
      <c r="B13">
        <f t="shared" si="0"/>
        <v>36.15</v>
      </c>
      <c r="D13">
        <v>99.55</v>
      </c>
      <c r="E13">
        <v>63.4</v>
      </c>
      <c r="G13">
        <f t="shared" si="1"/>
        <v>8.4811490149240516</v>
      </c>
      <c r="H13">
        <f t="shared" si="2"/>
        <v>3.2679738562091504E-3</v>
      </c>
      <c r="I13">
        <f t="shared" si="3"/>
        <v>4822.9884000000002</v>
      </c>
    </row>
    <row r="14" spans="1:9" x14ac:dyDescent="0.3">
      <c r="A14">
        <v>307</v>
      </c>
      <c r="B14">
        <f t="shared" si="0"/>
        <v>37.850000000000009</v>
      </c>
      <c r="D14">
        <v>100.4</v>
      </c>
      <c r="E14">
        <v>62.55</v>
      </c>
      <c r="G14">
        <f t="shared" si="1"/>
        <v>8.5271030462027362</v>
      </c>
      <c r="H14">
        <f t="shared" si="2"/>
        <v>3.2573289902280132E-3</v>
      </c>
      <c r="I14">
        <f t="shared" si="3"/>
        <v>5049.7956000000013</v>
      </c>
    </row>
    <row r="15" spans="1:9" x14ac:dyDescent="0.3">
      <c r="A15">
        <v>308</v>
      </c>
      <c r="B15">
        <f t="shared" si="0"/>
        <v>40.349999999999994</v>
      </c>
      <c r="D15">
        <v>101.8</v>
      </c>
      <c r="E15">
        <v>61.45</v>
      </c>
      <c r="G15">
        <f t="shared" si="1"/>
        <v>8.591063461035235</v>
      </c>
      <c r="H15">
        <f t="shared" si="2"/>
        <v>3.246753246753247E-3</v>
      </c>
      <c r="I15">
        <f t="shared" si="3"/>
        <v>5383.3355999999985</v>
      </c>
    </row>
    <row r="16" spans="1:9" x14ac:dyDescent="0.3">
      <c r="A16">
        <v>309</v>
      </c>
      <c r="B16">
        <f t="shared" si="0"/>
        <v>42.550000000000004</v>
      </c>
      <c r="D16">
        <v>102.7</v>
      </c>
      <c r="E16">
        <v>60.15</v>
      </c>
      <c r="G16">
        <f t="shared" si="1"/>
        <v>8.6441519213386613</v>
      </c>
      <c r="H16">
        <f t="shared" si="2"/>
        <v>3.2362459546925568E-3</v>
      </c>
      <c r="I16">
        <f t="shared" si="3"/>
        <v>5676.8508000000011</v>
      </c>
    </row>
    <row r="17" spans="1:24" x14ac:dyDescent="0.3">
      <c r="A17">
        <v>310</v>
      </c>
      <c r="B17">
        <f t="shared" si="0"/>
        <v>45.099999999999994</v>
      </c>
      <c r="D17">
        <v>104.1</v>
      </c>
      <c r="E17">
        <v>59</v>
      </c>
      <c r="G17">
        <f t="shared" si="1"/>
        <v>8.7023543128279108</v>
      </c>
      <c r="H17">
        <f t="shared" si="2"/>
        <v>3.2258064516129032E-3</v>
      </c>
      <c r="I17">
        <f t="shared" si="3"/>
        <v>6017.0616</v>
      </c>
    </row>
    <row r="18" spans="1:24" x14ac:dyDescent="0.3">
      <c r="A18">
        <v>311</v>
      </c>
      <c r="B18">
        <f t="shared" si="0"/>
        <v>46.7</v>
      </c>
      <c r="D18">
        <v>105.4</v>
      </c>
      <c r="E18">
        <v>58.7</v>
      </c>
      <c r="G18">
        <f t="shared" si="1"/>
        <v>8.7372162309941306</v>
      </c>
      <c r="H18">
        <f t="shared" si="2"/>
        <v>3.2154340836012861E-3</v>
      </c>
      <c r="I18">
        <f t="shared" si="3"/>
        <v>6230.5272000000004</v>
      </c>
    </row>
    <row r="19" spans="1:24" x14ac:dyDescent="0.3">
      <c r="A19">
        <v>312</v>
      </c>
      <c r="B19">
        <f t="shared" si="0"/>
        <v>50.8</v>
      </c>
      <c r="D19">
        <v>107</v>
      </c>
      <c r="E19">
        <v>56.2</v>
      </c>
      <c r="G19">
        <f t="shared" si="1"/>
        <v>8.8213684209037151</v>
      </c>
      <c r="H19">
        <f t="shared" si="2"/>
        <v>3.205128205128205E-3</v>
      </c>
      <c r="I19">
        <f t="shared" si="3"/>
        <v>6777.5328000000009</v>
      </c>
    </row>
    <row r="20" spans="1:24" x14ac:dyDescent="0.3">
      <c r="A20">
        <v>313</v>
      </c>
      <c r="B20">
        <f t="shared" si="0"/>
        <v>53.6</v>
      </c>
      <c r="D20">
        <v>108.5</v>
      </c>
      <c r="E20">
        <v>54.9</v>
      </c>
      <c r="G20">
        <f t="shared" si="1"/>
        <v>8.8750211343960341</v>
      </c>
      <c r="H20">
        <f t="shared" si="2"/>
        <v>3.1948881789137379E-3</v>
      </c>
      <c r="I20">
        <f t="shared" si="3"/>
        <v>7151.097600000001</v>
      </c>
    </row>
    <row r="22" spans="1:24" x14ac:dyDescent="0.3">
      <c r="L22">
        <f t="array" ref="L22:O28">LINEST(G2:G20, H2:H20, TRUE, TRUE)</f>
        <v>-5074.4905953587222</v>
      </c>
      <c r="M22">
        <v>25.068328206068532</v>
      </c>
      <c r="N22" t="e">
        <v>#N/A</v>
      </c>
      <c r="O22" t="e">
        <v>#N/A</v>
      </c>
      <c r="U22">
        <f t="array" ref="U22:X28" xml:space="preserve"> LINEST(I2:I20, A2:A20, TRUE, TRUE)</f>
        <v>244.39704631578937</v>
      </c>
      <c r="V22">
        <v>-69779.868290526283</v>
      </c>
      <c r="W22" t="e">
        <v>#N/A</v>
      </c>
      <c r="X22" t="e">
        <v>#N/A</v>
      </c>
    </row>
    <row r="23" spans="1:24" x14ac:dyDescent="0.3">
      <c r="L23">
        <v>50.64618143442231</v>
      </c>
      <c r="M23">
        <v>0.16668046200641617</v>
      </c>
      <c r="N23" t="e">
        <v>#N/A</v>
      </c>
      <c r="O23" t="e">
        <v>#N/A</v>
      </c>
      <c r="U23">
        <v>8.7291802232275408</v>
      </c>
      <c r="V23">
        <v>2654.1014690416082</v>
      </c>
      <c r="W23" t="e">
        <v>#N/A</v>
      </c>
      <c r="X23" t="e">
        <v>#N/A</v>
      </c>
    </row>
    <row r="24" spans="1:24" x14ac:dyDescent="0.3">
      <c r="L24">
        <v>0.99830947101369949</v>
      </c>
      <c r="M24">
        <v>1.3093201418045913E-2</v>
      </c>
      <c r="N24" t="e">
        <v>#N/A</v>
      </c>
      <c r="O24" t="e">
        <v>#N/A</v>
      </c>
      <c r="U24">
        <v>0.97877312933900251</v>
      </c>
      <c r="V24">
        <v>208.40632140284157</v>
      </c>
      <c r="W24" t="e">
        <v>#N/A</v>
      </c>
      <c r="X24" t="e">
        <v>#N/A</v>
      </c>
    </row>
    <row r="25" spans="1:24" x14ac:dyDescent="0.3">
      <c r="G25" t="s">
        <v>7</v>
      </c>
      <c r="L25">
        <v>10039.02396513951</v>
      </c>
      <c r="M25">
        <v>17</v>
      </c>
      <c r="N25" t="e">
        <v>#N/A</v>
      </c>
      <c r="O25" t="e">
        <v>#N/A</v>
      </c>
      <c r="T25" t="s">
        <v>8</v>
      </c>
      <c r="U25">
        <v>783.87170037908322</v>
      </c>
      <c r="V25">
        <v>17</v>
      </c>
      <c r="W25" t="e">
        <v>#N/A</v>
      </c>
      <c r="X25" t="e">
        <v>#N/A</v>
      </c>
    </row>
    <row r="26" spans="1:24" x14ac:dyDescent="0.3">
      <c r="G26">
        <f xml:space="preserve"> -8.31 * L22</f>
        <v>42169.016847430983</v>
      </c>
      <c r="L26">
        <v>1.7210091871367224</v>
      </c>
      <c r="M26">
        <v>2.9143426973498318E-3</v>
      </c>
      <c r="N26" t="e">
        <v>#N/A</v>
      </c>
      <c r="O26" t="e">
        <v>#N/A</v>
      </c>
      <c r="T26">
        <f xml:space="preserve"> 8.31 * 305 * 305 / 4609 * 248</f>
        <v>41595.435452375787</v>
      </c>
      <c r="U26">
        <v>34046052.261292838</v>
      </c>
      <c r="V26">
        <v>738364.31161129649</v>
      </c>
      <c r="W26" t="e">
        <v>#N/A</v>
      </c>
      <c r="X26" t="e">
        <v>#N/A</v>
      </c>
    </row>
    <row r="27" spans="1:24" x14ac:dyDescent="0.3">
      <c r="L27" t="e">
        <v>#N/A</v>
      </c>
      <c r="M27" t="e">
        <v>#N/A</v>
      </c>
      <c r="N27" t="e">
        <v>#N/A</v>
      </c>
      <c r="O27" t="e">
        <v>#N/A</v>
      </c>
      <c r="U27" t="e">
        <v>#N/A</v>
      </c>
      <c r="V27" t="e">
        <v>#N/A</v>
      </c>
      <c r="W27" t="e">
        <v>#N/A</v>
      </c>
      <c r="X27" t="e">
        <v>#N/A</v>
      </c>
    </row>
    <row r="28" spans="1:24" x14ac:dyDescent="0.3">
      <c r="L28" t="e">
        <v>#N/A</v>
      </c>
      <c r="M28" t="e">
        <v>#N/A</v>
      </c>
      <c r="N28" t="e">
        <v>#N/A</v>
      </c>
      <c r="O28" t="e">
        <v>#N/A</v>
      </c>
      <c r="U28" t="e">
        <v>#N/A</v>
      </c>
      <c r="V28" t="e">
        <v>#N/A</v>
      </c>
      <c r="W28" t="e">
        <v>#N/A</v>
      </c>
      <c r="X28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2022-03-30T03:05:23Z</dcterms:created>
  <dcterms:modified xsi:type="dcterms:W3CDTF">2022-04-06T05:07:49Z</dcterms:modified>
</cp:coreProperties>
</file>